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nefske\Desktop\"/>
    </mc:Choice>
  </mc:AlternateContent>
  <bookViews>
    <workbookView xWindow="28680" yWindow="-5580" windowWidth="29040" windowHeight="15840" tabRatio="615" activeTab="1"/>
  </bookViews>
  <sheets>
    <sheet name="Limits" sheetId="1" r:id="rId1"/>
    <sheet name="Result" sheetId="5" r:id="rId2"/>
    <sheet name="Datasets" sheetId="4" r:id="rId3"/>
    <sheet name="Dropdown" sheetId="2" r:id="rId4"/>
  </sheets>
  <definedNames>
    <definedName name="_xlnm.Print_Area" localSheetId="1">Result!$A$1:$V$47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7" i="4" l="1"/>
  <c r="BF7" i="4"/>
  <c r="BC7" i="4"/>
  <c r="AZ7" i="4"/>
  <c r="AW7" i="4"/>
  <c r="AT7" i="4"/>
  <c r="AQ7" i="4"/>
  <c r="AN7" i="4"/>
  <c r="AK7" i="4"/>
  <c r="AH7" i="4"/>
  <c r="AE7" i="4"/>
  <c r="AB7" i="4"/>
  <c r="Y7" i="4"/>
  <c r="G9" i="4"/>
  <c r="G10" i="4"/>
  <c r="G11" i="4"/>
  <c r="G12" i="4"/>
  <c r="G13" i="4"/>
  <c r="G15" i="4"/>
  <c r="G16" i="4"/>
  <c r="G17" i="4"/>
  <c r="G18" i="4"/>
  <c r="G19" i="4"/>
  <c r="G27" i="4"/>
  <c r="G28" i="4"/>
  <c r="G29" i="4"/>
  <c r="G31" i="4"/>
  <c r="G32" i="4"/>
  <c r="G33" i="4"/>
  <c r="G37" i="4"/>
  <c r="G38" i="4"/>
  <c r="G39" i="4"/>
  <c r="G40" i="4"/>
  <c r="G41" i="4"/>
  <c r="G42" i="4"/>
  <c r="G43" i="4"/>
  <c r="G44" i="4"/>
  <c r="G45" i="4"/>
  <c r="P16" i="2"/>
  <c r="E17" i="4"/>
  <c r="F17" i="4"/>
  <c r="O3" i="5" l="1"/>
  <c r="R3" i="5"/>
  <c r="S3" i="5"/>
  <c r="I4" i="5"/>
  <c r="J4" i="5"/>
  <c r="K4" i="5"/>
  <c r="M4" i="5"/>
  <c r="N4" i="5"/>
  <c r="O4" i="5"/>
  <c r="I5" i="5"/>
  <c r="J5" i="5"/>
  <c r="K5" i="5"/>
  <c r="L5" i="5"/>
  <c r="M5" i="5"/>
  <c r="N5" i="5"/>
  <c r="O5" i="5"/>
  <c r="P5" i="5"/>
  <c r="Q5" i="5"/>
  <c r="R5" i="5"/>
  <c r="S5" i="5"/>
  <c r="T5" i="5"/>
  <c r="L6" i="5"/>
  <c r="O6" i="5"/>
  <c r="N7" i="5"/>
  <c r="Q7" i="5"/>
  <c r="T7" i="5"/>
  <c r="K10" i="5"/>
  <c r="J13" i="5"/>
  <c r="L13" i="5"/>
  <c r="N13" i="5"/>
  <c r="O13" i="5"/>
  <c r="P13" i="5"/>
  <c r="Q13" i="5"/>
  <c r="R13" i="5"/>
  <c r="S13" i="5"/>
  <c r="T13" i="5"/>
  <c r="J14" i="5"/>
  <c r="K14" i="5"/>
  <c r="L14" i="5"/>
  <c r="N14" i="5"/>
  <c r="O14" i="5"/>
  <c r="P14" i="5"/>
  <c r="Q14" i="5"/>
  <c r="R14" i="5"/>
  <c r="S14" i="5"/>
  <c r="T14" i="5"/>
  <c r="I15" i="5"/>
  <c r="J15" i="5"/>
  <c r="K15" i="5"/>
  <c r="L15" i="5"/>
  <c r="M15" i="5"/>
  <c r="N15" i="5"/>
  <c r="O15" i="5"/>
  <c r="P15" i="5"/>
  <c r="Q15" i="5"/>
  <c r="R15" i="5"/>
  <c r="S15" i="5"/>
  <c r="T15" i="5"/>
  <c r="N16" i="5"/>
  <c r="O16" i="5"/>
  <c r="P16" i="5"/>
  <c r="Q16" i="5"/>
  <c r="R16" i="5"/>
  <c r="S16" i="5"/>
  <c r="T16" i="5"/>
  <c r="N17" i="5"/>
  <c r="O17" i="5"/>
  <c r="P17" i="5"/>
  <c r="Q17" i="5"/>
  <c r="R17" i="5"/>
  <c r="S17" i="5"/>
  <c r="T17" i="5"/>
  <c r="I18" i="5"/>
  <c r="J18" i="5"/>
  <c r="K18" i="5"/>
  <c r="L18" i="5"/>
  <c r="O18" i="5"/>
  <c r="P18" i="5"/>
  <c r="Q18" i="5"/>
  <c r="R18" i="5"/>
  <c r="S18" i="5"/>
  <c r="T18" i="5"/>
  <c r="I19" i="5"/>
  <c r="J19" i="5"/>
  <c r="K19" i="5"/>
  <c r="L19" i="5"/>
  <c r="M19" i="5"/>
  <c r="N19" i="5"/>
  <c r="O19" i="5"/>
  <c r="P19" i="5"/>
  <c r="Q19" i="5"/>
  <c r="R19" i="5"/>
  <c r="S19" i="5"/>
  <c r="T19" i="5"/>
  <c r="I20" i="5"/>
  <c r="J20" i="5"/>
  <c r="K20" i="5"/>
  <c r="L20" i="5"/>
  <c r="M20" i="5"/>
  <c r="N20" i="5"/>
  <c r="O20" i="5"/>
  <c r="P20" i="5"/>
  <c r="Q20" i="5"/>
  <c r="R20" i="5"/>
  <c r="S20" i="5"/>
  <c r="T20" i="5"/>
  <c r="I21" i="5"/>
  <c r="J21" i="5"/>
  <c r="K21" i="5"/>
  <c r="L21" i="5"/>
  <c r="M21" i="5"/>
  <c r="N21" i="5"/>
  <c r="O21" i="5"/>
  <c r="P21" i="5"/>
  <c r="Q21" i="5"/>
  <c r="R21" i="5"/>
  <c r="S21" i="5"/>
  <c r="T21" i="5"/>
  <c r="I22" i="5"/>
  <c r="J22" i="5"/>
  <c r="K22" i="5"/>
  <c r="L22" i="5"/>
  <c r="M22" i="5"/>
  <c r="N22" i="5"/>
  <c r="O22" i="5"/>
  <c r="P22" i="5"/>
  <c r="Q22" i="5"/>
  <c r="R22" i="5"/>
  <c r="S22" i="5"/>
  <c r="T22" i="5"/>
  <c r="I23" i="5"/>
  <c r="J23" i="5"/>
  <c r="K23" i="5"/>
  <c r="L23" i="5"/>
  <c r="M23" i="5"/>
  <c r="N23" i="5"/>
  <c r="O23" i="5"/>
  <c r="P23" i="5"/>
  <c r="Q23" i="5"/>
  <c r="R23" i="5"/>
  <c r="S23" i="5"/>
  <c r="T23" i="5"/>
  <c r="I24" i="5"/>
  <c r="J24" i="5"/>
  <c r="K24" i="5"/>
  <c r="L24" i="5"/>
  <c r="M24" i="5"/>
  <c r="N24" i="5"/>
  <c r="O24" i="5"/>
  <c r="P24" i="5"/>
  <c r="Q24" i="5"/>
  <c r="R24" i="5"/>
  <c r="S24" i="5"/>
  <c r="T24" i="5"/>
  <c r="I25" i="5"/>
  <c r="J25" i="5"/>
  <c r="K25" i="5"/>
  <c r="L25" i="5"/>
  <c r="M25" i="5"/>
  <c r="N25" i="5"/>
  <c r="O25" i="5"/>
  <c r="P25" i="5"/>
  <c r="Q25" i="5"/>
  <c r="R25" i="5"/>
  <c r="S25" i="5"/>
  <c r="T25" i="5"/>
  <c r="I26" i="5"/>
  <c r="J26" i="5"/>
  <c r="K26" i="5"/>
  <c r="L26" i="5"/>
  <c r="M26" i="5"/>
  <c r="N26" i="5"/>
  <c r="O26" i="5"/>
  <c r="P26" i="5"/>
  <c r="Q26" i="5"/>
  <c r="R26" i="5"/>
  <c r="S26" i="5"/>
  <c r="T26" i="5"/>
  <c r="I27" i="5"/>
  <c r="J27" i="5"/>
  <c r="K27" i="5"/>
  <c r="L27" i="5"/>
  <c r="M27" i="5"/>
  <c r="N27" i="5"/>
  <c r="O27" i="5"/>
  <c r="P27" i="5"/>
  <c r="Q27" i="5"/>
  <c r="R27" i="5"/>
  <c r="S27" i="5"/>
  <c r="T27" i="5"/>
  <c r="I28" i="5"/>
  <c r="J28" i="5"/>
  <c r="K28" i="5"/>
  <c r="L28" i="5"/>
  <c r="M28" i="5"/>
  <c r="N28" i="5"/>
  <c r="O28" i="5"/>
  <c r="P28" i="5"/>
  <c r="Q28" i="5"/>
  <c r="R28" i="5"/>
  <c r="S28" i="5"/>
  <c r="T28" i="5"/>
  <c r="I29" i="5"/>
  <c r="J29" i="5"/>
  <c r="K29" i="5"/>
  <c r="L29" i="5"/>
  <c r="M29" i="5"/>
  <c r="N29" i="5"/>
  <c r="O29" i="5"/>
  <c r="P29" i="5"/>
  <c r="Q29" i="5"/>
  <c r="R29" i="5"/>
  <c r="S29" i="5"/>
  <c r="T29" i="5"/>
  <c r="I30" i="5"/>
  <c r="J30" i="5"/>
  <c r="K30" i="5"/>
  <c r="L30" i="5"/>
  <c r="M30" i="5"/>
  <c r="N30" i="5"/>
  <c r="O30" i="5"/>
  <c r="P30" i="5"/>
  <c r="Q30" i="5"/>
  <c r="R30" i="5"/>
  <c r="S30" i="5"/>
  <c r="T30" i="5"/>
  <c r="I31" i="5"/>
  <c r="J31" i="5"/>
  <c r="K31" i="5"/>
  <c r="L31" i="5"/>
  <c r="M31" i="5"/>
  <c r="N31" i="5"/>
  <c r="O31" i="5"/>
  <c r="P31" i="5"/>
  <c r="Q31" i="5"/>
  <c r="R31" i="5"/>
  <c r="S31" i="5"/>
  <c r="T31" i="5"/>
  <c r="I32" i="5"/>
  <c r="J32" i="5"/>
  <c r="K32" i="5"/>
  <c r="L32" i="5"/>
  <c r="M32" i="5"/>
  <c r="N32" i="5"/>
  <c r="O32" i="5"/>
  <c r="P32" i="5"/>
  <c r="Q32" i="5"/>
  <c r="R32" i="5"/>
  <c r="S32" i="5"/>
  <c r="T32" i="5"/>
  <c r="I33" i="5"/>
  <c r="J33" i="5"/>
  <c r="K33" i="5"/>
  <c r="L33" i="5"/>
  <c r="M33" i="5"/>
  <c r="N33" i="5"/>
  <c r="O33" i="5"/>
  <c r="P33" i="5"/>
  <c r="Q33" i="5"/>
  <c r="R33" i="5"/>
  <c r="S33" i="5"/>
  <c r="T33" i="5"/>
  <c r="I34" i="5"/>
  <c r="J34" i="5"/>
  <c r="K34" i="5"/>
  <c r="L34" i="5"/>
  <c r="M34" i="5"/>
  <c r="N34" i="5"/>
  <c r="O34" i="5"/>
  <c r="P34" i="5"/>
  <c r="Q34" i="5"/>
  <c r="R34" i="5"/>
  <c r="S34" i="5"/>
  <c r="T34" i="5"/>
  <c r="I35" i="5"/>
  <c r="J35" i="5"/>
  <c r="K35" i="5"/>
  <c r="L35" i="5"/>
  <c r="M35" i="5"/>
  <c r="N35" i="5"/>
  <c r="O35" i="5"/>
  <c r="P35" i="5"/>
  <c r="Q35" i="5"/>
  <c r="R35" i="5"/>
  <c r="S35" i="5"/>
  <c r="T35" i="5"/>
  <c r="I36" i="5"/>
  <c r="J36" i="5"/>
  <c r="K36" i="5"/>
  <c r="L36" i="5"/>
  <c r="M36" i="5"/>
  <c r="N36" i="5"/>
  <c r="O36" i="5"/>
  <c r="P36" i="5"/>
  <c r="Q36" i="5"/>
  <c r="R36" i="5"/>
  <c r="S36" i="5"/>
  <c r="T36" i="5"/>
  <c r="I37" i="5"/>
  <c r="J37" i="5"/>
  <c r="K37" i="5"/>
  <c r="L37" i="5"/>
  <c r="M37" i="5"/>
  <c r="N37" i="5"/>
  <c r="O37" i="5"/>
  <c r="P37" i="5"/>
  <c r="Q37" i="5"/>
  <c r="R37" i="5"/>
  <c r="S37" i="5"/>
  <c r="T37" i="5"/>
  <c r="I38" i="5"/>
  <c r="J38" i="5"/>
  <c r="K38" i="5"/>
  <c r="L38" i="5"/>
  <c r="M38" i="5"/>
  <c r="N38" i="5"/>
  <c r="O38" i="5"/>
  <c r="P38" i="5"/>
  <c r="Q38" i="5"/>
  <c r="R38" i="5"/>
  <c r="S38" i="5"/>
  <c r="T38" i="5"/>
  <c r="A44" i="5"/>
  <c r="B45" i="5"/>
  <c r="A2" i="5" l="1"/>
  <c r="S1" i="5"/>
  <c r="F14" i="4"/>
  <c r="G14" i="4" s="1"/>
  <c r="G2" i="2"/>
  <c r="A3" i="5" l="1"/>
  <c r="B3" i="5"/>
  <c r="AH16" i="4"/>
  <c r="AK16" i="4"/>
  <c r="BF16" i="4"/>
  <c r="P16" i="4"/>
  <c r="F15" i="5" s="1"/>
  <c r="C15" i="5"/>
  <c r="F15" i="4"/>
  <c r="AB15" i="4" s="1"/>
  <c r="F16" i="4"/>
  <c r="AB16" i="4" s="1"/>
  <c r="C15" i="4"/>
  <c r="C16" i="4"/>
  <c r="D15" i="4"/>
  <c r="D16" i="4"/>
  <c r="B14" i="5"/>
  <c r="B15" i="5"/>
  <c r="B13" i="5"/>
  <c r="A14" i="5"/>
  <c r="A15" i="5"/>
  <c r="F43" i="4"/>
  <c r="F44" i="4"/>
  <c r="Y44" i="4" s="1"/>
  <c r="I43" i="5" s="1"/>
  <c r="F45" i="4"/>
  <c r="F46" i="4"/>
  <c r="G46" i="4" s="1"/>
  <c r="D43" i="4"/>
  <c r="D44" i="4"/>
  <c r="D45" i="4"/>
  <c r="D46" i="4"/>
  <c r="AE43" i="4"/>
  <c r="K42" i="5" s="1"/>
  <c r="AE44" i="4"/>
  <c r="K43" i="5" s="1"/>
  <c r="E18" i="4"/>
  <c r="T1" i="5"/>
  <c r="R1" i="5"/>
  <c r="M1" i="5"/>
  <c r="N1" i="5"/>
  <c r="O1" i="5"/>
  <c r="P1" i="5"/>
  <c r="Q1" i="5"/>
  <c r="D1" i="5"/>
  <c r="E1" i="5"/>
  <c r="F1" i="5"/>
  <c r="G1" i="5"/>
  <c r="H1" i="5"/>
  <c r="I1" i="5"/>
  <c r="J1" i="5"/>
  <c r="K1" i="5"/>
  <c r="L1" i="5"/>
  <c r="C1" i="5"/>
  <c r="F4" i="4"/>
  <c r="AB14" i="4"/>
  <c r="A4" i="5"/>
  <c r="A5" i="5"/>
  <c r="A6" i="5"/>
  <c r="A7" i="5"/>
  <c r="A8" i="5"/>
  <c r="A9" i="5"/>
  <c r="A10" i="5"/>
  <c r="A11" i="5"/>
  <c r="A12" i="5"/>
  <c r="A13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5" i="5"/>
  <c r="F5" i="4"/>
  <c r="BC5" i="4" s="1"/>
  <c r="S4" i="5" s="1"/>
  <c r="F6" i="4"/>
  <c r="F7" i="4"/>
  <c r="F8" i="4"/>
  <c r="F9" i="4"/>
  <c r="F10" i="4"/>
  <c r="S10" i="4" s="1"/>
  <c r="G9" i="5" s="1"/>
  <c r="F11" i="4"/>
  <c r="F12" i="4"/>
  <c r="V12" i="4" s="1"/>
  <c r="H11" i="5" s="1"/>
  <c r="F13" i="4"/>
  <c r="F18" i="4"/>
  <c r="F19" i="4"/>
  <c r="AB19" i="4" s="1"/>
  <c r="F20" i="4"/>
  <c r="F21" i="4"/>
  <c r="G21" i="4" s="1"/>
  <c r="F22" i="4"/>
  <c r="F23" i="4"/>
  <c r="F24" i="4"/>
  <c r="F25" i="4"/>
  <c r="G25" i="4" s="1"/>
  <c r="F26" i="4"/>
  <c r="F27" i="4"/>
  <c r="M27" i="4" s="1"/>
  <c r="E26" i="5" s="1"/>
  <c r="F28" i="4"/>
  <c r="AE28" i="4" s="1"/>
  <c r="F29" i="4"/>
  <c r="F30" i="4"/>
  <c r="F31" i="4"/>
  <c r="M31" i="4" s="1"/>
  <c r="E30" i="5" s="1"/>
  <c r="F32" i="4"/>
  <c r="AE32" i="4" s="1"/>
  <c r="F33" i="4"/>
  <c r="F34" i="4"/>
  <c r="G34" i="4" s="1"/>
  <c r="F35" i="4"/>
  <c r="G35" i="4" s="1"/>
  <c r="F36" i="4"/>
  <c r="G36" i="4" s="1"/>
  <c r="F37" i="4"/>
  <c r="F38" i="4"/>
  <c r="F39" i="4"/>
  <c r="F40" i="4"/>
  <c r="C39" i="5" s="1"/>
  <c r="F41" i="4"/>
  <c r="F42" i="4"/>
  <c r="C41" i="5" s="1"/>
  <c r="D4" i="4"/>
  <c r="D5" i="4"/>
  <c r="D6" i="4"/>
  <c r="D7" i="4"/>
  <c r="D8" i="4"/>
  <c r="D9" i="4"/>
  <c r="D10" i="4"/>
  <c r="D11" i="4"/>
  <c r="D12" i="4"/>
  <c r="D13" i="4"/>
  <c r="D14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C4" i="4"/>
  <c r="C5" i="4"/>
  <c r="C6" i="4"/>
  <c r="C7" i="4"/>
  <c r="C8" i="4"/>
  <c r="C9" i="4"/>
  <c r="C10" i="4"/>
  <c r="C11" i="4"/>
  <c r="C12" i="4"/>
  <c r="C13" i="4"/>
  <c r="C14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B4" i="5"/>
  <c r="B5" i="5"/>
  <c r="B6" i="5"/>
  <c r="B7" i="5"/>
  <c r="B8" i="5"/>
  <c r="B9" i="5"/>
  <c r="B10" i="5"/>
  <c r="B11" i="5"/>
  <c r="B12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Y22" i="4" l="1"/>
  <c r="G22" i="4"/>
  <c r="AE20" i="4"/>
  <c r="G20" i="4"/>
  <c r="AB26" i="4"/>
  <c r="G26" i="4"/>
  <c r="AB24" i="4"/>
  <c r="G24" i="4"/>
  <c r="AE23" i="4"/>
  <c r="G23" i="4"/>
  <c r="S30" i="4"/>
  <c r="G29" i="5" s="1"/>
  <c r="G30" i="4"/>
  <c r="BF8" i="4"/>
  <c r="AT8" i="4"/>
  <c r="AH8" i="4"/>
  <c r="V8" i="4"/>
  <c r="H7" i="5" s="1"/>
  <c r="G8" i="4"/>
  <c r="BC8" i="4"/>
  <c r="AE8" i="4"/>
  <c r="S8" i="4"/>
  <c r="G7" i="5" s="1"/>
  <c r="AZ8" i="4"/>
  <c r="AN8" i="4"/>
  <c r="AB8" i="4"/>
  <c r="P8" i="4"/>
  <c r="F7" i="5" s="1"/>
  <c r="BI8" i="4"/>
  <c r="AK8" i="4"/>
  <c r="M8" i="4"/>
  <c r="E7" i="5" s="1"/>
  <c r="AQ8" i="4"/>
  <c r="O7" i="5" s="1"/>
  <c r="AW8" i="4"/>
  <c r="Y8" i="4"/>
  <c r="T6" i="5"/>
  <c r="P6" i="5"/>
  <c r="M2" i="2"/>
  <c r="V7" i="4" s="1"/>
  <c r="M6" i="5"/>
  <c r="S6" i="5"/>
  <c r="Q6" i="5"/>
  <c r="K6" i="5"/>
  <c r="I6" i="5"/>
  <c r="BC6" i="4"/>
  <c r="AQ6" i="4"/>
  <c r="AE6" i="4"/>
  <c r="AZ6" i="4"/>
  <c r="AN6" i="4"/>
  <c r="AB6" i="4"/>
  <c r="BI6" i="4"/>
  <c r="AW6" i="4"/>
  <c r="AK6" i="4"/>
  <c r="Y6" i="4"/>
  <c r="BF6" i="4"/>
  <c r="AT6" i="4"/>
  <c r="AH6" i="4"/>
  <c r="V6" i="4"/>
  <c r="J6" i="4"/>
  <c r="S6" i="4"/>
  <c r="G6" i="4"/>
  <c r="C5" i="5" s="1"/>
  <c r="P6" i="4"/>
  <c r="M6" i="4"/>
  <c r="J8" i="4"/>
  <c r="D7" i="5" s="1"/>
  <c r="Y41" i="4"/>
  <c r="I40" i="5" s="1"/>
  <c r="C40" i="5"/>
  <c r="AK43" i="4"/>
  <c r="M42" i="5" s="1"/>
  <c r="C42" i="5"/>
  <c r="AK46" i="4"/>
  <c r="M45" i="5" s="1"/>
  <c r="C45" i="5"/>
  <c r="AK45" i="4"/>
  <c r="M44" i="5" s="1"/>
  <c r="C44" i="5"/>
  <c r="BI16" i="4"/>
  <c r="AK44" i="4"/>
  <c r="M43" i="5" s="1"/>
  <c r="C43" i="5"/>
  <c r="BC39" i="4"/>
  <c r="AQ39" i="4"/>
  <c r="AE39" i="4"/>
  <c r="S39" i="4"/>
  <c r="G38" i="5" s="1"/>
  <c r="C38" i="5"/>
  <c r="AZ39" i="4"/>
  <c r="AN39" i="4"/>
  <c r="AB39" i="4"/>
  <c r="P39" i="4"/>
  <c r="F38" i="5" s="1"/>
  <c r="AT39" i="4"/>
  <c r="AH39" i="4"/>
  <c r="J39" i="4"/>
  <c r="D38" i="5" s="1"/>
  <c r="BI39" i="4"/>
  <c r="AW39" i="4"/>
  <c r="AK39" i="4"/>
  <c r="Y39" i="4"/>
  <c r="M39" i="4"/>
  <c r="E38" i="5" s="1"/>
  <c r="BF39" i="4"/>
  <c r="V39" i="4"/>
  <c r="H38" i="5" s="1"/>
  <c r="C37" i="5"/>
  <c r="S38" i="4"/>
  <c r="G37" i="5" s="1"/>
  <c r="AH38" i="4"/>
  <c r="BI38" i="4"/>
  <c r="BC38" i="4"/>
  <c r="AW38" i="4"/>
  <c r="AQ38" i="4"/>
  <c r="AK38" i="4"/>
  <c r="AE38" i="4"/>
  <c r="Y38" i="4"/>
  <c r="M38" i="4"/>
  <c r="E37" i="5" s="1"/>
  <c r="BF38" i="4"/>
  <c r="AT38" i="4"/>
  <c r="AB38" i="4"/>
  <c r="P38" i="4"/>
  <c r="F37" i="5" s="1"/>
  <c r="J38" i="4"/>
  <c r="D37" i="5" s="1"/>
  <c r="AZ38" i="4"/>
  <c r="AN38" i="4"/>
  <c r="V38" i="4"/>
  <c r="H37" i="5" s="1"/>
  <c r="BI37" i="4"/>
  <c r="AW37" i="4"/>
  <c r="AK37" i="4"/>
  <c r="Y37" i="4"/>
  <c r="M37" i="4"/>
  <c r="E36" i="5" s="1"/>
  <c r="C36" i="5"/>
  <c r="AE37" i="4"/>
  <c r="BF37" i="4"/>
  <c r="AH37" i="4"/>
  <c r="AZ37" i="4"/>
  <c r="AN37" i="4"/>
  <c r="AB37" i="4"/>
  <c r="P37" i="4"/>
  <c r="F36" i="5" s="1"/>
  <c r="J37" i="4"/>
  <c r="D36" i="5" s="1"/>
  <c r="BC37" i="4"/>
  <c r="AQ37" i="4"/>
  <c r="S37" i="4"/>
  <c r="G36" i="5" s="1"/>
  <c r="AT37" i="4"/>
  <c r="V37" i="4"/>
  <c r="H36" i="5" s="1"/>
  <c r="J36" i="4"/>
  <c r="D35" i="5" s="1"/>
  <c r="C35" i="5"/>
  <c r="BF36" i="4"/>
  <c r="BC36" i="4"/>
  <c r="AW36" i="4"/>
  <c r="AQ36" i="4"/>
  <c r="AH36" i="4"/>
  <c r="AE36" i="4"/>
  <c r="Y36" i="4"/>
  <c r="S36" i="4"/>
  <c r="G35" i="5" s="1"/>
  <c r="M36" i="4"/>
  <c r="E35" i="5" s="1"/>
  <c r="BI36" i="4"/>
  <c r="AZ36" i="4"/>
  <c r="AT36" i="4"/>
  <c r="AN36" i="4"/>
  <c r="AK36" i="4"/>
  <c r="AB36" i="4"/>
  <c r="V36" i="4"/>
  <c r="H35" i="5" s="1"/>
  <c r="P36" i="4"/>
  <c r="F35" i="5" s="1"/>
  <c r="BC35" i="4"/>
  <c r="AQ35" i="4"/>
  <c r="AE35" i="4"/>
  <c r="S35" i="4"/>
  <c r="G34" i="5" s="1"/>
  <c r="C34" i="5"/>
  <c r="P35" i="4"/>
  <c r="F34" i="5" s="1"/>
  <c r="AK35" i="4"/>
  <c r="AT35" i="4"/>
  <c r="AH35" i="4"/>
  <c r="AZ35" i="4"/>
  <c r="AN35" i="4"/>
  <c r="AB35" i="4"/>
  <c r="BI35" i="4"/>
  <c r="Y35" i="4"/>
  <c r="BF35" i="4"/>
  <c r="V35" i="4"/>
  <c r="H34" i="5" s="1"/>
  <c r="AW35" i="4"/>
  <c r="M35" i="4"/>
  <c r="E34" i="5" s="1"/>
  <c r="J35" i="4"/>
  <c r="D34" i="5" s="1"/>
  <c r="S34" i="4"/>
  <c r="G33" i="5" s="1"/>
  <c r="M34" i="4"/>
  <c r="E33" i="5" s="1"/>
  <c r="J34" i="4"/>
  <c r="D33" i="5" s="1"/>
  <c r="AZ34" i="4"/>
  <c r="AT34" i="4"/>
  <c r="AH34" i="4"/>
  <c r="AB34" i="4"/>
  <c r="P34" i="4"/>
  <c r="F33" i="5" s="1"/>
  <c r="BI34" i="4"/>
  <c r="BC34" i="4"/>
  <c r="AW34" i="4"/>
  <c r="AQ34" i="4"/>
  <c r="AK34" i="4"/>
  <c r="AE34" i="4"/>
  <c r="Y34" i="4"/>
  <c r="BF34" i="4"/>
  <c r="AN34" i="4"/>
  <c r="V34" i="4"/>
  <c r="H33" i="5" s="1"/>
  <c r="AZ11" i="4"/>
  <c r="R10" i="5" s="1"/>
  <c r="AN11" i="4"/>
  <c r="N10" i="5" s="1"/>
  <c r="AB11" i="4"/>
  <c r="J10" i="5" s="1"/>
  <c r="AQ11" i="4"/>
  <c r="O10" i="5" s="1"/>
  <c r="AE11" i="4"/>
  <c r="BI11" i="4"/>
  <c r="AW11" i="4"/>
  <c r="Q10" i="5" s="1"/>
  <c r="AK11" i="4"/>
  <c r="M10" i="5" s="1"/>
  <c r="Y11" i="4"/>
  <c r="I10" i="5" s="1"/>
  <c r="BF11" i="4"/>
  <c r="T10" i="5" s="1"/>
  <c r="AT11" i="4"/>
  <c r="P10" i="5" s="1"/>
  <c r="AH11" i="4"/>
  <c r="L10" i="5" s="1"/>
  <c r="V11" i="4"/>
  <c r="H10" i="5" s="1"/>
  <c r="BC11" i="4"/>
  <c r="S10" i="5" s="1"/>
  <c r="S16" i="4"/>
  <c r="G15" i="5" s="1"/>
  <c r="AW16" i="4"/>
  <c r="Y16" i="4"/>
  <c r="AT16" i="4"/>
  <c r="AW9" i="4"/>
  <c r="Q8" i="5" s="1"/>
  <c r="AK9" i="4"/>
  <c r="M8" i="5" s="1"/>
  <c r="Y9" i="4"/>
  <c r="I8" i="5" s="1"/>
  <c r="M9" i="4"/>
  <c r="E8" i="5" s="1"/>
  <c r="AN9" i="4"/>
  <c r="N8" i="5" s="1"/>
  <c r="BF9" i="4"/>
  <c r="T8" i="5" s="1"/>
  <c r="AT9" i="4"/>
  <c r="P8" i="5" s="1"/>
  <c r="AH9" i="4"/>
  <c r="L8" i="5" s="1"/>
  <c r="V9" i="4"/>
  <c r="H8" i="5" s="1"/>
  <c r="J9" i="4"/>
  <c r="D8" i="5" s="1"/>
  <c r="AZ9" i="4"/>
  <c r="R8" i="5" s="1"/>
  <c r="P9" i="4"/>
  <c r="F8" i="5" s="1"/>
  <c r="BC9" i="4"/>
  <c r="S8" i="5" s="1"/>
  <c r="AQ9" i="4"/>
  <c r="O8" i="5" s="1"/>
  <c r="AE9" i="4"/>
  <c r="K8" i="5" s="1"/>
  <c r="S9" i="4"/>
  <c r="G8" i="5" s="1"/>
  <c r="C8" i="5"/>
  <c r="AB9" i="4"/>
  <c r="J8" i="5" s="1"/>
  <c r="AH46" i="4"/>
  <c r="L45" i="5" s="1"/>
  <c r="BF43" i="4"/>
  <c r="T42" i="5" s="1"/>
  <c r="J15" i="4"/>
  <c r="D14" i="5" s="1"/>
  <c r="AK15" i="4"/>
  <c r="M14" i="5" s="1"/>
  <c r="BF15" i="4"/>
  <c r="C14" i="5"/>
  <c r="P15" i="4"/>
  <c r="F14" i="5" s="1"/>
  <c r="AW15" i="4"/>
  <c r="V15" i="4"/>
  <c r="H14" i="5" s="1"/>
  <c r="BI15" i="4"/>
  <c r="AH15" i="4"/>
  <c r="M15" i="4"/>
  <c r="E14" i="5" s="1"/>
  <c r="AT15" i="4"/>
  <c r="BI13" i="4"/>
  <c r="AT13" i="4"/>
  <c r="P12" i="5" s="1"/>
  <c r="AH13" i="4"/>
  <c r="L12" i="5" s="1"/>
  <c r="V13" i="4"/>
  <c r="H12" i="5" s="1"/>
  <c r="J13" i="4"/>
  <c r="D12" i="5" s="1"/>
  <c r="BC13" i="4"/>
  <c r="S12" i="5" s="1"/>
  <c r="P13" i="4"/>
  <c r="F12" i="5" s="1"/>
  <c r="AK13" i="4"/>
  <c r="M12" i="5" s="1"/>
  <c r="M13" i="4"/>
  <c r="E12" i="5" s="1"/>
  <c r="BF13" i="4"/>
  <c r="T12" i="5" s="1"/>
  <c r="AQ13" i="4"/>
  <c r="O12" i="5" s="1"/>
  <c r="AE13" i="4"/>
  <c r="K12" i="5" s="1"/>
  <c r="S13" i="4"/>
  <c r="G12" i="5" s="1"/>
  <c r="C12" i="5"/>
  <c r="AN13" i="4"/>
  <c r="N12" i="5" s="1"/>
  <c r="AB13" i="4"/>
  <c r="J12" i="5" s="1"/>
  <c r="AW13" i="4"/>
  <c r="Q12" i="5" s="1"/>
  <c r="Y13" i="4"/>
  <c r="I12" i="5" s="1"/>
  <c r="J11" i="4"/>
  <c r="D10" i="5" s="1"/>
  <c r="S11" i="4"/>
  <c r="G10" i="5" s="1"/>
  <c r="C10" i="5"/>
  <c r="P11" i="4"/>
  <c r="F10" i="5" s="1"/>
  <c r="M11" i="4"/>
  <c r="E10" i="5" s="1"/>
  <c r="S14" i="4"/>
  <c r="G13" i="5" s="1"/>
  <c r="BI14" i="4"/>
  <c r="AW14" i="4"/>
  <c r="S7" i="5"/>
  <c r="BF14" i="4"/>
  <c r="AT14" i="4"/>
  <c r="M16" i="4"/>
  <c r="E15" i="5" s="1"/>
  <c r="M14" i="4"/>
  <c r="E13" i="5" s="1"/>
  <c r="P14" i="4"/>
  <c r="F13" i="5" s="1"/>
  <c r="S15" i="4"/>
  <c r="G14" i="5" s="1"/>
  <c r="Y15" i="4"/>
  <c r="I14" i="5" s="1"/>
  <c r="BC16" i="4"/>
  <c r="AQ16" i="4"/>
  <c r="AE16" i="4"/>
  <c r="BC15" i="4"/>
  <c r="AQ15" i="4"/>
  <c r="AE15" i="4"/>
  <c r="BC14" i="4"/>
  <c r="AQ14" i="4"/>
  <c r="AE14" i="4"/>
  <c r="K13" i="5" s="1"/>
  <c r="K7" i="5"/>
  <c r="AK14" i="4"/>
  <c r="M13" i="5" s="1"/>
  <c r="AH14" i="4"/>
  <c r="J16" i="4"/>
  <c r="D15" i="5" s="1"/>
  <c r="J14" i="4"/>
  <c r="D13" i="5" s="1"/>
  <c r="V16" i="4"/>
  <c r="H15" i="5" s="1"/>
  <c r="V14" i="4"/>
  <c r="H13" i="5" s="1"/>
  <c r="Y14" i="4"/>
  <c r="I13" i="5" s="1"/>
  <c r="AZ16" i="4"/>
  <c r="AN16" i="4"/>
  <c r="AZ15" i="4"/>
  <c r="AN15" i="4"/>
  <c r="AZ14" i="4"/>
  <c r="AN14" i="4"/>
  <c r="R7" i="5"/>
  <c r="J7" i="5"/>
  <c r="M7" i="5"/>
  <c r="I7" i="5"/>
  <c r="P7" i="5"/>
  <c r="L7" i="5"/>
  <c r="BF44" i="4"/>
  <c r="T43" i="5" s="1"/>
  <c r="AK23" i="4"/>
  <c r="BC44" i="4"/>
  <c r="S43" i="5" s="1"/>
  <c r="BC43" i="4"/>
  <c r="S42" i="5" s="1"/>
  <c r="AQ43" i="4"/>
  <c r="O42" i="5" s="1"/>
  <c r="Y19" i="4"/>
  <c r="Y43" i="4"/>
  <c r="I42" i="5" s="1"/>
  <c r="AH43" i="4"/>
  <c r="L42" i="5" s="1"/>
  <c r="BI19" i="4"/>
  <c r="S44" i="4"/>
  <c r="G43" i="5" s="1"/>
  <c r="AT44" i="4"/>
  <c r="P43" i="5" s="1"/>
  <c r="AW19" i="4"/>
  <c r="J43" i="4"/>
  <c r="D42" i="5" s="1"/>
  <c r="BF45" i="4"/>
  <c r="T44" i="5" s="1"/>
  <c r="AH44" i="4"/>
  <c r="L43" i="5" s="1"/>
  <c r="AT43" i="4"/>
  <c r="P42" i="5" s="1"/>
  <c r="AK19" i="4"/>
  <c r="M18" i="5" s="1"/>
  <c r="C18" i="5"/>
  <c r="AT19" i="4"/>
  <c r="AT27" i="4"/>
  <c r="BF46" i="4"/>
  <c r="T45" i="5" s="1"/>
  <c r="AT45" i="4"/>
  <c r="P44" i="5" s="1"/>
  <c r="M19" i="4"/>
  <c r="E18" i="5" s="1"/>
  <c r="S19" i="4"/>
  <c r="G18" i="5" s="1"/>
  <c r="BC19" i="4"/>
  <c r="AQ19" i="4"/>
  <c r="AE19" i="4"/>
  <c r="V31" i="4"/>
  <c r="H30" i="5" s="1"/>
  <c r="V19" i="4"/>
  <c r="H18" i="5" s="1"/>
  <c r="BF19" i="4"/>
  <c r="AH19" i="4"/>
  <c r="Y46" i="4"/>
  <c r="I45" i="5" s="1"/>
  <c r="J46" i="4"/>
  <c r="D45" i="5" s="1"/>
  <c r="Y45" i="4"/>
  <c r="I44" i="5" s="1"/>
  <c r="AT46" i="4"/>
  <c r="P45" i="5" s="1"/>
  <c r="AH45" i="4"/>
  <c r="L44" i="5" s="1"/>
  <c r="AQ44" i="4"/>
  <c r="O43" i="5" s="1"/>
  <c r="J19" i="4"/>
  <c r="D18" i="5" s="1"/>
  <c r="P19" i="4"/>
  <c r="F18" i="5" s="1"/>
  <c r="AZ19" i="4"/>
  <c r="AN19" i="4"/>
  <c r="N18" i="5" s="1"/>
  <c r="AT26" i="4"/>
  <c r="V26" i="4"/>
  <c r="H25" i="5" s="1"/>
  <c r="AB30" i="4"/>
  <c r="AE45" i="4"/>
  <c r="K44" i="5" s="1"/>
  <c r="BC45" i="4"/>
  <c r="S44" i="5" s="1"/>
  <c r="AQ45" i="4"/>
  <c r="O44" i="5" s="1"/>
  <c r="AZ45" i="4"/>
  <c r="R44" i="5" s="1"/>
  <c r="AN45" i="4"/>
  <c r="N44" i="5" s="1"/>
  <c r="AB45" i="4"/>
  <c r="J44" i="5" s="1"/>
  <c r="AZ44" i="4"/>
  <c r="R43" i="5" s="1"/>
  <c r="AN44" i="4"/>
  <c r="N43" i="5" s="1"/>
  <c r="AB44" i="4"/>
  <c r="J43" i="5" s="1"/>
  <c r="AZ43" i="4"/>
  <c r="R42" i="5" s="1"/>
  <c r="AN43" i="4"/>
  <c r="N42" i="5" s="1"/>
  <c r="AB43" i="4"/>
  <c r="J42" i="5" s="1"/>
  <c r="V43" i="4"/>
  <c r="H42" i="5" s="1"/>
  <c r="AT22" i="4"/>
  <c r="BI45" i="4"/>
  <c r="AW45" i="4"/>
  <c r="Q44" i="5" s="1"/>
  <c r="BI44" i="4"/>
  <c r="AW44" i="4"/>
  <c r="Q43" i="5" s="1"/>
  <c r="BI43" i="4"/>
  <c r="AW43" i="4"/>
  <c r="Q42" i="5" s="1"/>
  <c r="BF26" i="4"/>
  <c r="AH26" i="4"/>
  <c r="AW24" i="4"/>
  <c r="AZ23" i="4"/>
  <c r="BI22" i="4"/>
  <c r="AE22" i="4"/>
  <c r="BC32" i="4"/>
  <c r="AT31" i="4"/>
  <c r="AZ30" i="4"/>
  <c r="S28" i="4"/>
  <c r="G27" i="5" s="1"/>
  <c r="V27" i="4"/>
  <c r="H26" i="5" s="1"/>
  <c r="S40" i="4"/>
  <c r="G39" i="5" s="1"/>
  <c r="AH40" i="4"/>
  <c r="L39" i="5" s="1"/>
  <c r="AT40" i="4"/>
  <c r="P39" i="5" s="1"/>
  <c r="BF40" i="4"/>
  <c r="T39" i="5" s="1"/>
  <c r="AK40" i="4"/>
  <c r="M39" i="5" s="1"/>
  <c r="AW40" i="4"/>
  <c r="Q39" i="5" s="1"/>
  <c r="BI40" i="4"/>
  <c r="AB40" i="4"/>
  <c r="J39" i="5" s="1"/>
  <c r="AN40" i="4"/>
  <c r="N39" i="5" s="1"/>
  <c r="AZ40" i="4"/>
  <c r="R39" i="5" s="1"/>
  <c r="AE40" i="4"/>
  <c r="K39" i="5" s="1"/>
  <c r="AQ40" i="4"/>
  <c r="O39" i="5" s="1"/>
  <c r="BC40" i="4"/>
  <c r="S39" i="5" s="1"/>
  <c r="M42" i="4"/>
  <c r="E41" i="5" s="1"/>
  <c r="AH42" i="4"/>
  <c r="L41" i="5" s="1"/>
  <c r="AT42" i="4"/>
  <c r="P41" i="5" s="1"/>
  <c r="BF42" i="4"/>
  <c r="T41" i="5" s="1"/>
  <c r="V42" i="4"/>
  <c r="H41" i="5" s="1"/>
  <c r="AK42" i="4"/>
  <c r="M41" i="5" s="1"/>
  <c r="AW42" i="4"/>
  <c r="Q41" i="5" s="1"/>
  <c r="BI42" i="4"/>
  <c r="AB42" i="4"/>
  <c r="J41" i="5" s="1"/>
  <c r="AN42" i="4"/>
  <c r="N41" i="5" s="1"/>
  <c r="AZ42" i="4"/>
  <c r="R41" i="5" s="1"/>
  <c r="AE42" i="4"/>
  <c r="K41" i="5" s="1"/>
  <c r="AQ42" i="4"/>
  <c r="O41" i="5" s="1"/>
  <c r="BC42" i="4"/>
  <c r="S41" i="5" s="1"/>
  <c r="AH41" i="4"/>
  <c r="L40" i="5" s="1"/>
  <c r="AT41" i="4"/>
  <c r="P40" i="5" s="1"/>
  <c r="BF41" i="4"/>
  <c r="T40" i="5" s="1"/>
  <c r="AK41" i="4"/>
  <c r="M40" i="5" s="1"/>
  <c r="AW41" i="4"/>
  <c r="Q40" i="5" s="1"/>
  <c r="BI41" i="4"/>
  <c r="AB41" i="4"/>
  <c r="J40" i="5" s="1"/>
  <c r="AN41" i="4"/>
  <c r="N40" i="5" s="1"/>
  <c r="AZ41" i="4"/>
  <c r="R40" i="5" s="1"/>
  <c r="AE41" i="4"/>
  <c r="K40" i="5" s="1"/>
  <c r="AQ41" i="4"/>
  <c r="O40" i="5" s="1"/>
  <c r="BC41" i="4"/>
  <c r="S40" i="5" s="1"/>
  <c r="AW26" i="4"/>
  <c r="Y26" i="4"/>
  <c r="AK24" i="4"/>
  <c r="AN23" i="4"/>
  <c r="AW22" i="4"/>
  <c r="BC20" i="4"/>
  <c r="AN32" i="4"/>
  <c r="Y31" i="4"/>
  <c r="AE30" i="4"/>
  <c r="AW27" i="4"/>
  <c r="Y42" i="4"/>
  <c r="I41" i="5" s="1"/>
  <c r="Y24" i="4"/>
  <c r="AK20" i="4"/>
  <c r="S32" i="4"/>
  <c r="G31" i="5" s="1"/>
  <c r="BF17" i="4"/>
  <c r="BI26" i="4"/>
  <c r="AK26" i="4"/>
  <c r="BI24" i="4"/>
  <c r="BC23" i="4"/>
  <c r="Y23" i="4"/>
  <c r="AH22" i="4"/>
  <c r="V20" i="4"/>
  <c r="H19" i="5" s="1"/>
  <c r="AW31" i="4"/>
  <c r="BC30" i="4"/>
  <c r="AQ28" i="4"/>
  <c r="Y27" i="4"/>
  <c r="Y40" i="4"/>
  <c r="I39" i="5" s="1"/>
  <c r="AQ46" i="4"/>
  <c r="O45" i="5" s="1"/>
  <c r="AZ46" i="4"/>
  <c r="R45" i="5" s="1"/>
  <c r="AN46" i="4"/>
  <c r="N45" i="5" s="1"/>
  <c r="AB46" i="4"/>
  <c r="J45" i="5" s="1"/>
  <c r="BC46" i="4"/>
  <c r="S45" i="5" s="1"/>
  <c r="AE46" i="4"/>
  <c r="K45" i="5" s="1"/>
  <c r="M46" i="4"/>
  <c r="E45" i="5" s="1"/>
  <c r="BI46" i="4"/>
  <c r="AW46" i="4"/>
  <c r="Q45" i="5" s="1"/>
  <c r="S45" i="4"/>
  <c r="G44" i="5" s="1"/>
  <c r="J45" i="4"/>
  <c r="D44" i="5" s="1"/>
  <c r="V45" i="4"/>
  <c r="H44" i="5" s="1"/>
  <c r="M45" i="4"/>
  <c r="E44" i="5" s="1"/>
  <c r="P45" i="4"/>
  <c r="F44" i="5" s="1"/>
  <c r="S41" i="4"/>
  <c r="G40" i="5" s="1"/>
  <c r="J41" i="4"/>
  <c r="D40" i="5" s="1"/>
  <c r="V41" i="4"/>
  <c r="H40" i="5" s="1"/>
  <c r="M41" i="4"/>
  <c r="E40" i="5" s="1"/>
  <c r="P41" i="4"/>
  <c r="F40" i="5" s="1"/>
  <c r="P33" i="4"/>
  <c r="F32" i="5" s="1"/>
  <c r="AB33" i="4"/>
  <c r="AN33" i="4"/>
  <c r="AZ33" i="4"/>
  <c r="V33" i="4"/>
  <c r="H32" i="5" s="1"/>
  <c r="AK33" i="4"/>
  <c r="BC33" i="4"/>
  <c r="M33" i="4"/>
  <c r="E32" i="5" s="1"/>
  <c r="AT33" i="4"/>
  <c r="AH33" i="4"/>
  <c r="AW33" i="4"/>
  <c r="J33" i="4"/>
  <c r="D32" i="5" s="1"/>
  <c r="Y33" i="4"/>
  <c r="AQ33" i="4"/>
  <c r="BF33" i="4"/>
  <c r="AE33" i="4"/>
  <c r="BI33" i="4"/>
  <c r="C32" i="5"/>
  <c r="S33" i="4"/>
  <c r="G32" i="5" s="1"/>
  <c r="P29" i="4"/>
  <c r="F28" i="5" s="1"/>
  <c r="AB29" i="4"/>
  <c r="AN29" i="4"/>
  <c r="AZ29" i="4"/>
  <c r="S29" i="4"/>
  <c r="G28" i="5" s="1"/>
  <c r="AE29" i="4"/>
  <c r="AQ29" i="4"/>
  <c r="BC29" i="4"/>
  <c r="V29" i="4"/>
  <c r="H28" i="5" s="1"/>
  <c r="AT29" i="4"/>
  <c r="AH29" i="4"/>
  <c r="AK29" i="4"/>
  <c r="BI29" i="4"/>
  <c r="Y29" i="4"/>
  <c r="AW29" i="4"/>
  <c r="J29" i="4"/>
  <c r="D28" i="5" s="1"/>
  <c r="BF29" i="4"/>
  <c r="M29" i="4"/>
  <c r="E28" i="5" s="1"/>
  <c r="V25" i="4"/>
  <c r="H24" i="5" s="1"/>
  <c r="AH25" i="4"/>
  <c r="AT25" i="4"/>
  <c r="BF25" i="4"/>
  <c r="AB25" i="4"/>
  <c r="AN25" i="4"/>
  <c r="AZ25" i="4"/>
  <c r="Y25" i="4"/>
  <c r="AK25" i="4"/>
  <c r="AW25" i="4"/>
  <c r="BI25" i="4"/>
  <c r="AE25" i="4"/>
  <c r="V21" i="4"/>
  <c r="H20" i="5" s="1"/>
  <c r="AH21" i="4"/>
  <c r="AT21" i="4"/>
  <c r="BF21" i="4"/>
  <c r="AE21" i="4"/>
  <c r="AW21" i="4"/>
  <c r="Y21" i="4"/>
  <c r="BC21" i="4"/>
  <c r="AB21" i="4"/>
  <c r="AQ21" i="4"/>
  <c r="BI21" i="4"/>
  <c r="AK21" i="4"/>
  <c r="AZ21" i="4"/>
  <c r="AN21" i="4"/>
  <c r="BC25" i="4"/>
  <c r="AQ25" i="4"/>
  <c r="AZ32" i="4"/>
  <c r="P28" i="4"/>
  <c r="F27" i="5" s="1"/>
  <c r="BC26" i="4"/>
  <c r="AQ26" i="4"/>
  <c r="AE26" i="4"/>
  <c r="BC24" i="4"/>
  <c r="AQ24" i="4"/>
  <c r="AE24" i="4"/>
  <c r="BI23" i="4"/>
  <c r="AW23" i="4"/>
  <c r="BF22" i="4"/>
  <c r="AQ22" i="4"/>
  <c r="BI20" i="4"/>
  <c r="AT20" i="4"/>
  <c r="C31" i="5"/>
  <c r="AW32" i="4"/>
  <c r="BI31" i="4"/>
  <c r="AK31" i="4"/>
  <c r="AQ30" i="4"/>
  <c r="BC28" i="4"/>
  <c r="BI27" i="4"/>
  <c r="AK27" i="4"/>
  <c r="J44" i="4"/>
  <c r="D43" i="5" s="1"/>
  <c r="V44" i="4"/>
  <c r="H43" i="5" s="1"/>
  <c r="M44" i="4"/>
  <c r="E43" i="5" s="1"/>
  <c r="J40" i="4"/>
  <c r="D39" i="5" s="1"/>
  <c r="V40" i="4"/>
  <c r="H39" i="5" s="1"/>
  <c r="M40" i="4"/>
  <c r="E39" i="5" s="1"/>
  <c r="J32" i="4"/>
  <c r="D31" i="5" s="1"/>
  <c r="V32" i="4"/>
  <c r="H31" i="5" s="1"/>
  <c r="AH32" i="4"/>
  <c r="AT32" i="4"/>
  <c r="BF32" i="4"/>
  <c r="M32" i="4"/>
  <c r="E31" i="5" s="1"/>
  <c r="Y32" i="4"/>
  <c r="J28" i="4"/>
  <c r="D27" i="5" s="1"/>
  <c r="V28" i="4"/>
  <c r="H27" i="5" s="1"/>
  <c r="AH28" i="4"/>
  <c r="AT28" i="4"/>
  <c r="BF28" i="4"/>
  <c r="M28" i="4"/>
  <c r="E27" i="5" s="1"/>
  <c r="Y28" i="4"/>
  <c r="AK28" i="4"/>
  <c r="AW28" i="4"/>
  <c r="BI28" i="4"/>
  <c r="AB20" i="4"/>
  <c r="AN20" i="4"/>
  <c r="AZ20" i="4"/>
  <c r="BF24" i="4"/>
  <c r="AT24" i="4"/>
  <c r="AH24" i="4"/>
  <c r="V24" i="4"/>
  <c r="H23" i="5" s="1"/>
  <c r="AW20" i="4"/>
  <c r="AH20" i="4"/>
  <c r="AK32" i="4"/>
  <c r="P32" i="4"/>
  <c r="F31" i="5" s="1"/>
  <c r="AN28" i="4"/>
  <c r="P44" i="4"/>
  <c r="F43" i="5" s="1"/>
  <c r="M43" i="4"/>
  <c r="E42" i="5" s="1"/>
  <c r="P43" i="4"/>
  <c r="F42" i="5" s="1"/>
  <c r="P31" i="4"/>
  <c r="F30" i="5" s="1"/>
  <c r="AB31" i="4"/>
  <c r="AN31" i="4"/>
  <c r="AZ31" i="4"/>
  <c r="S31" i="4"/>
  <c r="G30" i="5" s="1"/>
  <c r="AE31" i="4"/>
  <c r="AQ31" i="4"/>
  <c r="BC31" i="4"/>
  <c r="P27" i="4"/>
  <c r="F26" i="5" s="1"/>
  <c r="AB27" i="4"/>
  <c r="AN27" i="4"/>
  <c r="AZ27" i="4"/>
  <c r="S27" i="4"/>
  <c r="G26" i="5" s="1"/>
  <c r="AE27" i="4"/>
  <c r="AQ27" i="4"/>
  <c r="BC27" i="4"/>
  <c r="V23" i="4"/>
  <c r="H22" i="5" s="1"/>
  <c r="AH23" i="4"/>
  <c r="AT23" i="4"/>
  <c r="P46" i="4"/>
  <c r="F45" i="5" s="1"/>
  <c r="S46" i="4"/>
  <c r="G45" i="5" s="1"/>
  <c r="P42" i="4"/>
  <c r="F41" i="5" s="1"/>
  <c r="S42" i="4"/>
  <c r="G41" i="5" s="1"/>
  <c r="C33" i="5"/>
  <c r="J30" i="4"/>
  <c r="D29" i="5" s="1"/>
  <c r="V30" i="4"/>
  <c r="H29" i="5" s="1"/>
  <c r="AH30" i="4"/>
  <c r="AT30" i="4"/>
  <c r="BF30" i="4"/>
  <c r="C29" i="5"/>
  <c r="M30" i="4"/>
  <c r="E29" i="5" s="1"/>
  <c r="Y30" i="4"/>
  <c r="AK30" i="4"/>
  <c r="AW30" i="4"/>
  <c r="BI30" i="4"/>
  <c r="AB22" i="4"/>
  <c r="AN22" i="4"/>
  <c r="AZ22" i="4"/>
  <c r="AB18" i="4"/>
  <c r="J17" i="5" s="1"/>
  <c r="C19" i="5"/>
  <c r="AZ26" i="4"/>
  <c r="AN26" i="4"/>
  <c r="AZ24" i="4"/>
  <c r="AN24" i="4"/>
  <c r="BF23" i="4"/>
  <c r="AQ23" i="4"/>
  <c r="AB23" i="4"/>
  <c r="BC22" i="4"/>
  <c r="AK22" i="4"/>
  <c r="V22" i="4"/>
  <c r="H21" i="5" s="1"/>
  <c r="BF20" i="4"/>
  <c r="AQ20" i="4"/>
  <c r="Y20" i="4"/>
  <c r="C30" i="5"/>
  <c r="BI32" i="4"/>
  <c r="AQ32" i="4"/>
  <c r="AB32" i="4"/>
  <c r="BF31" i="4"/>
  <c r="AH31" i="4"/>
  <c r="J31" i="4"/>
  <c r="D30" i="5" s="1"/>
  <c r="AN30" i="4"/>
  <c r="P30" i="4"/>
  <c r="F29" i="5" s="1"/>
  <c r="AZ28" i="4"/>
  <c r="AB28" i="4"/>
  <c r="BF27" i="4"/>
  <c r="AH27" i="4"/>
  <c r="J27" i="4"/>
  <c r="D26" i="5" s="1"/>
  <c r="V46" i="4"/>
  <c r="H45" i="5" s="1"/>
  <c r="S43" i="4"/>
  <c r="G42" i="5" s="1"/>
  <c r="J42" i="4"/>
  <c r="D41" i="5" s="1"/>
  <c r="P40" i="4"/>
  <c r="F39" i="5" s="1"/>
  <c r="AE17" i="4"/>
  <c r="K16" i="5" s="1"/>
  <c r="BI18" i="4"/>
  <c r="AQ17" i="4"/>
  <c r="AT10" i="4"/>
  <c r="P9" i="5" s="1"/>
  <c r="AK18" i="4"/>
  <c r="M17" i="5" s="1"/>
  <c r="S17" i="4"/>
  <c r="G16" i="5" s="1"/>
  <c r="AH5" i="4"/>
  <c r="L4" i="5" s="1"/>
  <c r="AN5" i="4"/>
  <c r="AW5" i="4"/>
  <c r="Q4" i="5" s="1"/>
  <c r="BI5" i="4"/>
  <c r="V10" i="4"/>
  <c r="H9" i="5" s="1"/>
  <c r="M18" i="4"/>
  <c r="E17" i="5" s="1"/>
  <c r="BI4" i="4"/>
  <c r="BC4" i="4"/>
  <c r="AW4" i="4"/>
  <c r="Q3" i="5" s="1"/>
  <c r="AK4" i="4"/>
  <c r="M3" i="5" s="1"/>
  <c r="AQ4" i="4"/>
  <c r="AZ4" i="4"/>
  <c r="AQ10" i="4"/>
  <c r="O9" i="5" s="1"/>
  <c r="AT12" i="4"/>
  <c r="P11" i="5" s="1"/>
  <c r="AZ18" i="4"/>
  <c r="AH17" i="4"/>
  <c r="L16" i="5" s="1"/>
  <c r="J17" i="4"/>
  <c r="D16" i="5" s="1"/>
  <c r="P12" i="4"/>
  <c r="F11" i="5" s="1"/>
  <c r="AB12" i="4"/>
  <c r="J11" i="5" s="1"/>
  <c r="AN12" i="4"/>
  <c r="N11" i="5" s="1"/>
  <c r="AZ12" i="4"/>
  <c r="R11" i="5" s="1"/>
  <c r="S12" i="4"/>
  <c r="G11" i="5" s="1"/>
  <c r="AE12" i="4"/>
  <c r="K11" i="5" s="1"/>
  <c r="AQ12" i="4"/>
  <c r="O11" i="5" s="1"/>
  <c r="BC12" i="4"/>
  <c r="S11" i="5" s="1"/>
  <c r="S18" i="4"/>
  <c r="G17" i="5" s="1"/>
  <c r="AE18" i="4"/>
  <c r="K17" i="5" s="1"/>
  <c r="AQ18" i="4"/>
  <c r="BC18" i="4"/>
  <c r="J18" i="4"/>
  <c r="D17" i="5" s="1"/>
  <c r="V18" i="4"/>
  <c r="H17" i="5" s="1"/>
  <c r="AH18" i="4"/>
  <c r="L17" i="5" s="1"/>
  <c r="AT18" i="4"/>
  <c r="BF18" i="4"/>
  <c r="C17" i="5"/>
  <c r="M10" i="4"/>
  <c r="E9" i="5" s="1"/>
  <c r="Y10" i="4"/>
  <c r="I9" i="5" s="1"/>
  <c r="AK10" i="4"/>
  <c r="M9" i="5" s="1"/>
  <c r="AW10" i="4"/>
  <c r="Q9" i="5" s="1"/>
  <c r="BI10" i="4"/>
  <c r="P10" i="4"/>
  <c r="F9" i="5" s="1"/>
  <c r="AB10" i="4"/>
  <c r="J9" i="5" s="1"/>
  <c r="AN10" i="4"/>
  <c r="N9" i="5" s="1"/>
  <c r="AZ10" i="4"/>
  <c r="R9" i="5" s="1"/>
  <c r="C9" i="5"/>
  <c r="AK5" i="4"/>
  <c r="N6" i="5"/>
  <c r="AQ5" i="4"/>
  <c r="R6" i="5"/>
  <c r="BF10" i="4"/>
  <c r="T9" i="5" s="1"/>
  <c r="AH10" i="4"/>
  <c r="L9" i="5" s="1"/>
  <c r="J10" i="4"/>
  <c r="D9" i="5" s="1"/>
  <c r="BI12" i="4"/>
  <c r="AK12" i="4"/>
  <c r="M11" i="5" s="1"/>
  <c r="M12" i="4"/>
  <c r="E11" i="5" s="1"/>
  <c r="M17" i="4"/>
  <c r="E16" i="5" s="1"/>
  <c r="AW18" i="4"/>
  <c r="Y18" i="4"/>
  <c r="I17" i="5" s="1"/>
  <c r="BC17" i="4"/>
  <c r="AW12" i="4"/>
  <c r="Q11" i="5" s="1"/>
  <c r="Y12" i="4"/>
  <c r="I11" i="5" s="1"/>
  <c r="AZ13" i="4"/>
  <c r="R12" i="5" s="1"/>
  <c r="BI9" i="4"/>
  <c r="BF5" i="4"/>
  <c r="T4" i="5" s="1"/>
  <c r="AZ5" i="4"/>
  <c r="R4" i="5" s="1"/>
  <c r="AT5" i="4"/>
  <c r="P4" i="5" s="1"/>
  <c r="AH4" i="4"/>
  <c r="L3" i="5" s="1"/>
  <c r="AN4" i="4"/>
  <c r="N3" i="5" s="1"/>
  <c r="AT4" i="4"/>
  <c r="P3" i="5" s="1"/>
  <c r="BF4" i="4"/>
  <c r="T3" i="5" s="1"/>
  <c r="BC10" i="4"/>
  <c r="S9" i="5" s="1"/>
  <c r="AE10" i="4"/>
  <c r="K9" i="5" s="1"/>
  <c r="C7" i="5"/>
  <c r="BF12" i="4"/>
  <c r="T11" i="5" s="1"/>
  <c r="AH12" i="4"/>
  <c r="L11" i="5" s="1"/>
  <c r="J12" i="4"/>
  <c r="D11" i="5" s="1"/>
  <c r="P17" i="4"/>
  <c r="F16" i="5" s="1"/>
  <c r="AB17" i="4"/>
  <c r="J16" i="5" s="1"/>
  <c r="AN17" i="4"/>
  <c r="AZ17" i="4"/>
  <c r="AN18" i="4"/>
  <c r="P18" i="4"/>
  <c r="F17" i="5" s="1"/>
  <c r="AT17" i="4"/>
  <c r="V17" i="4"/>
  <c r="H16" i="5" s="1"/>
  <c r="BI17" i="4"/>
  <c r="AW17" i="4"/>
  <c r="AK17" i="4"/>
  <c r="M16" i="5" s="1"/>
  <c r="Y17" i="4"/>
  <c r="I16" i="5" s="1"/>
  <c r="J6" i="5"/>
  <c r="J5" i="4"/>
  <c r="D4" i="5" s="1"/>
  <c r="AB5" i="4"/>
  <c r="V5" i="4"/>
  <c r="H4" i="5" s="1"/>
  <c r="AE5" i="4"/>
  <c r="G5" i="4"/>
  <c r="C4" i="5" s="1"/>
  <c r="S5" i="4"/>
  <c r="G4" i="5" s="1"/>
  <c r="Y5" i="4"/>
  <c r="M5" i="4"/>
  <c r="E4" i="5" s="1"/>
  <c r="P5" i="4"/>
  <c r="F4" i="5" s="1"/>
  <c r="B2" i="5"/>
  <c r="D3" i="4"/>
  <c r="C3" i="4"/>
  <c r="F3" i="4"/>
  <c r="S7" i="4" l="1"/>
  <c r="G6" i="5" s="1"/>
  <c r="M7" i="4"/>
  <c r="G7" i="4"/>
  <c r="C6" i="5" s="1"/>
  <c r="P7" i="4"/>
  <c r="F6" i="5" s="1"/>
  <c r="J7" i="4"/>
  <c r="D6" i="5" s="1"/>
  <c r="BI3" i="4"/>
  <c r="BC3" i="4"/>
  <c r="S2" i="5" s="1"/>
  <c r="AW3" i="4"/>
  <c r="Q2" i="5" s="1"/>
  <c r="AZ3" i="4"/>
  <c r="R2" i="5" s="1"/>
  <c r="BF3" i="4"/>
  <c r="T2" i="5" s="1"/>
  <c r="AT3" i="4"/>
  <c r="P2" i="5" s="1"/>
  <c r="AN3" i="4"/>
  <c r="N2" i="5" s="1"/>
  <c r="AH3" i="4"/>
  <c r="L2" i="5" s="1"/>
  <c r="AQ3" i="4"/>
  <c r="O2" i="5" s="1"/>
  <c r="AK3" i="4"/>
  <c r="M2" i="5" s="1"/>
  <c r="V4" i="4"/>
  <c r="H3" i="5" s="1"/>
  <c r="H6" i="5"/>
  <c r="V3" i="4"/>
  <c r="H2" i="5" s="1"/>
  <c r="H5" i="5"/>
  <c r="S23" i="4"/>
  <c r="G22" i="5" s="1"/>
  <c r="P23" i="4"/>
  <c r="F22" i="5" s="1"/>
  <c r="S26" i="4"/>
  <c r="G25" i="5" s="1"/>
  <c r="P26" i="4"/>
  <c r="F25" i="5" s="1"/>
  <c r="S22" i="4"/>
  <c r="G21" i="5" s="1"/>
  <c r="P22" i="4"/>
  <c r="F21" i="5" s="1"/>
  <c r="S4" i="4"/>
  <c r="G3" i="5" s="1"/>
  <c r="P4" i="4"/>
  <c r="F3" i="5" s="1"/>
  <c r="S25" i="4"/>
  <c r="G24" i="5" s="1"/>
  <c r="P25" i="4"/>
  <c r="F24" i="5" s="1"/>
  <c r="S21" i="4"/>
  <c r="G20" i="5" s="1"/>
  <c r="P21" i="4"/>
  <c r="F20" i="5" s="1"/>
  <c r="S3" i="4"/>
  <c r="G2" i="5" s="1"/>
  <c r="P3" i="4"/>
  <c r="F2" i="5" s="1"/>
  <c r="S24" i="4"/>
  <c r="G23" i="5" s="1"/>
  <c r="P24" i="4"/>
  <c r="F23" i="5" s="1"/>
  <c r="S20" i="4"/>
  <c r="G19" i="5" s="1"/>
  <c r="P20" i="4"/>
  <c r="F19" i="5" s="1"/>
  <c r="G5" i="5"/>
  <c r="F5" i="5"/>
  <c r="G3" i="4"/>
  <c r="C2" i="5" s="1"/>
  <c r="M3" i="4"/>
  <c r="E2" i="5" s="1"/>
  <c r="J3" i="4"/>
  <c r="D2" i="5" s="1"/>
  <c r="C26" i="5"/>
  <c r="M23" i="4"/>
  <c r="E22" i="5" s="1"/>
  <c r="C22" i="5"/>
  <c r="J23" i="4"/>
  <c r="D22" i="5" s="1"/>
  <c r="J26" i="4"/>
  <c r="D25" i="5" s="1"/>
  <c r="C25" i="5"/>
  <c r="M26" i="4"/>
  <c r="E25" i="5" s="1"/>
  <c r="J22" i="4"/>
  <c r="D21" i="5" s="1"/>
  <c r="M22" i="4"/>
  <c r="E21" i="5" s="1"/>
  <c r="C21" i="5"/>
  <c r="C11" i="5"/>
  <c r="J4" i="4"/>
  <c r="D3" i="5" s="1"/>
  <c r="G4" i="4"/>
  <c r="C3" i="5" s="1"/>
  <c r="M4" i="4"/>
  <c r="E3" i="5" s="1"/>
  <c r="C28" i="5"/>
  <c r="C24" i="5"/>
  <c r="M25" i="4"/>
  <c r="E24" i="5" s="1"/>
  <c r="J25" i="4"/>
  <c r="D24" i="5" s="1"/>
  <c r="C20" i="5"/>
  <c r="M21" i="4"/>
  <c r="E20" i="5" s="1"/>
  <c r="J21" i="4"/>
  <c r="D20" i="5" s="1"/>
  <c r="E6" i="5"/>
  <c r="C27" i="5"/>
  <c r="M24" i="4"/>
  <c r="E23" i="5" s="1"/>
  <c r="C23" i="5"/>
  <c r="J24" i="4"/>
  <c r="D23" i="5" s="1"/>
  <c r="J20" i="4"/>
  <c r="D19" i="5" s="1"/>
  <c r="M20" i="4"/>
  <c r="E19" i="5" s="1"/>
  <c r="E5" i="5"/>
  <c r="D5" i="5"/>
  <c r="AE4" i="4"/>
  <c r="K3" i="5" s="1"/>
  <c r="Y4" i="4"/>
  <c r="I3" i="5" s="1"/>
  <c r="AB4" i="4"/>
  <c r="J3" i="5" s="1"/>
  <c r="AE3" i="4"/>
  <c r="K2" i="5" s="1"/>
  <c r="Y3" i="4"/>
  <c r="I2" i="5" s="1"/>
  <c r="AB3" i="4"/>
  <c r="J2" i="5" s="1"/>
  <c r="C13" i="5" l="1"/>
  <c r="C16" i="5"/>
  <c r="D77" i="4" l="1"/>
  <c r="D76" i="4"/>
  <c r="D75" i="4"/>
</calcChain>
</file>

<file path=xl/sharedStrings.xml><?xml version="1.0" encoding="utf-8"?>
<sst xmlns="http://schemas.openxmlformats.org/spreadsheetml/2006/main" count="497" uniqueCount="171">
  <si>
    <t>True</t>
  </si>
  <si>
    <t>False</t>
  </si>
  <si>
    <t>Cluster</t>
  </si>
  <si>
    <t>0-1</t>
  </si>
  <si>
    <t>0-255</t>
  </si>
  <si>
    <t>Paris-Lille 3D</t>
  </si>
  <si>
    <t>Characteristics</t>
  </si>
  <si>
    <t>Parameters</t>
  </si>
  <si>
    <t>Unit</t>
  </si>
  <si>
    <t>Values Margin</t>
  </si>
  <si>
    <t>RELIABILITY</t>
  </si>
  <si>
    <t>INTEGRITY</t>
  </si>
  <si>
    <t>ACCURACY</t>
  </si>
  <si>
    <t>Availability</t>
  </si>
  <si>
    <t>Process Reliability</t>
  </si>
  <si>
    <t>Completeness</t>
  </si>
  <si>
    <t>Consistency</t>
  </si>
  <si>
    <t>Correctness</t>
  </si>
  <si>
    <t>Semant. Accuracy</t>
  </si>
  <si>
    <t>Number of points</t>
  </si>
  <si>
    <t>pts</t>
  </si>
  <si>
    <t>Class definition applied</t>
  </si>
  <si>
    <t>Hierarchical class definition</t>
  </si>
  <si>
    <t>&gt; 0</t>
  </si>
  <si>
    <t>mm</t>
  </si>
  <si>
    <t>P. no.</t>
  </si>
  <si>
    <t>P1.1</t>
  </si>
  <si>
    <t>P1.2</t>
  </si>
  <si>
    <t>P1.3</t>
  </si>
  <si>
    <t>P1.4</t>
  </si>
  <si>
    <t>P1.5</t>
  </si>
  <si>
    <t>P1.6</t>
  </si>
  <si>
    <t>P2.1</t>
  </si>
  <si>
    <t>P2.2</t>
  </si>
  <si>
    <t>P3.1</t>
  </si>
  <si>
    <t>P3.2</t>
  </si>
  <si>
    <t>P4.1</t>
  </si>
  <si>
    <t>P4.2</t>
  </si>
  <si>
    <t>P4.3</t>
  </si>
  <si>
    <t>P4.4</t>
  </si>
  <si>
    <t>P5.1</t>
  </si>
  <si>
    <t>P5.2</t>
  </si>
  <si>
    <t>P6.1</t>
  </si>
  <si>
    <t>P6.2</t>
  </si>
  <si>
    <t>P6.3</t>
  </si>
  <si>
    <t>P7.1</t>
  </si>
  <si>
    <t>P7.2</t>
  </si>
  <si>
    <t>P7.3</t>
  </si>
  <si>
    <t>Reliability
of process</t>
  </si>
  <si>
    <t>Semantic
accuracy</t>
  </si>
  <si>
    <t>Metric
accuracy</t>
  </si>
  <si>
    <t>Reliability</t>
  </si>
  <si>
    <t>Integrity</t>
  </si>
  <si>
    <t>Accuracy</t>
  </si>
  <si>
    <t>&gt;</t>
  </si>
  <si>
    <t>&lt;</t>
  </si>
  <si>
    <t>&lt;=</t>
  </si>
  <si>
    <t>*Parameters to be adjusted depending on the number of classes. Not applicable to datasets with a large number of class definitions.</t>
  </si>
  <si>
    <t>Input Limits</t>
  </si>
  <si>
    <t>Limits</t>
  </si>
  <si>
    <t>Datasets</t>
  </si>
  <si>
    <t>&gt;= 1</t>
  </si>
  <si>
    <t>P1.7</t>
  </si>
  <si>
    <t>Object characteristics before</t>
  </si>
  <si>
    <t>Object characteristics afterwards</t>
  </si>
  <si>
    <t>csv</t>
  </si>
  <si>
    <t>m²</t>
  </si>
  <si>
    <t>L0</t>
  </si>
  <si>
    <t>L1</t>
  </si>
  <si>
    <t>P6.4</t>
  </si>
  <si>
    <t>L0(M)</t>
  </si>
  <si>
    <t>%</t>
  </si>
  <si>
    <t>0-100</t>
  </si>
  <si>
    <t>ply</t>
  </si>
  <si>
    <t>xyz</t>
  </si>
  <si>
    <t>xyz, I</t>
  </si>
  <si>
    <t>xyz, RGB</t>
  </si>
  <si>
    <t>xyz, I, RGB</t>
  </si>
  <si>
    <t>xyz, class</t>
  </si>
  <si>
    <t>xyz, I, class</t>
  </si>
  <si>
    <t>xyz, RGB, class</t>
  </si>
  <si>
    <t>xyz, I, RGB, class</t>
  </si>
  <si>
    <t>xyz, I, xNyNzN</t>
  </si>
  <si>
    <t>xyz, RGB, xNyNzN</t>
  </si>
  <si>
    <t>xyz, RGB, xNyNzN, class</t>
  </si>
  <si>
    <t>xyz, I, RGB, xNyNzN, class</t>
  </si>
  <si>
    <t>xyz, I, xNyNzN, class</t>
  </si>
  <si>
    <t>xyz, I, RGB, xNyNzN</t>
  </si>
  <si>
    <t xml:space="preserve">Cells with unkown parameters values need to be empty </t>
  </si>
  <si>
    <t>Clemens Semmelroth</t>
  </si>
  <si>
    <t>Semantic3D</t>
  </si>
  <si>
    <t>SemanticKITTI</t>
  </si>
  <si>
    <t>pts, csv</t>
  </si>
  <si>
    <t>Toronto3D</t>
  </si>
  <si>
    <t>CSPC-Database</t>
  </si>
  <si>
    <t>SceneNN</t>
  </si>
  <si>
    <t>S3DSP</t>
  </si>
  <si>
    <t>ScanObjectNN</t>
  </si>
  <si>
    <t>Area size</t>
  </si>
  <si>
    <t>&gt;=</t>
  </si>
  <si>
    <t>m</t>
  </si>
  <si>
    <t>pts, ply</t>
  </si>
  <si>
    <t>pts, ply, csv</t>
  </si>
  <si>
    <t>&gt;=1 -100</t>
  </si>
  <si>
    <t>&gt;= 0</t>
  </si>
  <si>
    <t>&lt;= 1</t>
  </si>
  <si>
    <t>&lt;&gt;=1</t>
  </si>
  <si>
    <t>Number of classes</t>
  </si>
  <si>
    <t>&gt;0</t>
  </si>
  <si>
    <t>Semantic segmentation rate</t>
  </si>
  <si>
    <t>yes</t>
  </si>
  <si>
    <t>no</t>
  </si>
  <si>
    <t>pcd</t>
  </si>
  <si>
    <t>other</t>
  </si>
  <si>
    <t>ScanNet**</t>
  </si>
  <si>
    <t>Matterport3D**</t>
  </si>
  <si>
    <t>BIPC-Database**</t>
  </si>
  <si>
    <t>** Data is mesh or image set</t>
  </si>
  <si>
    <t xml:space="preserve">Results
</t>
  </si>
  <si>
    <t>yes /no</t>
  </si>
  <si>
    <t>Use restriction</t>
  </si>
  <si>
    <t>Class definition exists</t>
  </si>
  <si>
    <t>Object characteristics in</t>
  </si>
  <si>
    <t>Object characteristics out</t>
  </si>
  <si>
    <t>File format output</t>
  </si>
  <si>
    <t>Number of segmentation</t>
  </si>
  <si>
    <t xml:space="preserve">Average time required </t>
  </si>
  <si>
    <t>Geometric consistency of geometry (x)</t>
  </si>
  <si>
    <t>Geometric consistency of geometry (y)</t>
  </si>
  <si>
    <t>Geometric consistency of geometry (z)</t>
  </si>
  <si>
    <t>Spectral consistency of spectral RGB</t>
  </si>
  <si>
    <t>Spectral consistency of spectral I</t>
  </si>
  <si>
    <t>Class equality</t>
  </si>
  <si>
    <t>Recall points floor*</t>
  </si>
  <si>
    <t>Recall points chair*</t>
  </si>
  <si>
    <t>Recall points table*</t>
  </si>
  <si>
    <t>Recall points  scan artifacts*</t>
  </si>
  <si>
    <t>Precision points floor*</t>
  </si>
  <si>
    <t>Precision points chair*</t>
  </si>
  <si>
    <t>Precision points table*</t>
  </si>
  <si>
    <t>Precision points scan artifacts*</t>
  </si>
  <si>
    <t>Presision area floor*</t>
  </si>
  <si>
    <t>Presision area chair*</t>
  </si>
  <si>
    <t>Presision area table*</t>
  </si>
  <si>
    <t>Std. derivation FP points floor*</t>
  </si>
  <si>
    <t>Std. derivation FP points chair*</t>
  </si>
  <si>
    <t>Std. derivation FP points  table*</t>
  </si>
  <si>
    <t>Max. derivation FP points table*</t>
  </si>
  <si>
    <t>Max. derivation FP points chair*</t>
  </si>
  <si>
    <t>Max. derivation FP points floor*</t>
  </si>
  <si>
    <t>Scan artifacts used*</t>
  </si>
  <si>
    <t>Furniture used*</t>
  </si>
  <si>
    <t>Chair used*</t>
  </si>
  <si>
    <t>Table used*</t>
  </si>
  <si>
    <t>Precision</t>
  </si>
  <si>
    <t>Floor used*</t>
  </si>
  <si>
    <t>Recall area floor*</t>
  </si>
  <si>
    <t>Recall area chair*</t>
  </si>
  <si>
    <t>Recall area table*</t>
  </si>
  <si>
    <t>I</t>
  </si>
  <si>
    <t>RGB</t>
  </si>
  <si>
    <t>xNyNzN</t>
  </si>
  <si>
    <t>Function support</t>
  </si>
  <si>
    <t>Room RGB (PCCT)</t>
  </si>
  <si>
    <t>Room I (PCCT)</t>
  </si>
  <si>
    <t>Room R (Recap)</t>
  </si>
  <si>
    <t>Lab RGB (PCCT)</t>
  </si>
  <si>
    <t>Lab I (PCCT)</t>
  </si>
  <si>
    <t>Lab R (Recap)</t>
  </si>
  <si>
    <t>MLS1 TUM City Campus</t>
  </si>
  <si>
    <t xml:space="preserve">* Parameters to be adjusted depending on the number of classes.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</si>
</sst>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ck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justify" vertical="center" wrapText="1"/>
    </xf>
    <xf numFmtId="0" fontId="1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justify" vertical="center" wrapText="1"/>
    </xf>
    <xf numFmtId="0" fontId="1" fillId="0" borderId="0" xfId="0" applyFont="1" applyFill="1" applyBorder="1"/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2" xfId="0" applyBorder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justify" vertical="center" wrapText="1"/>
    </xf>
    <xf numFmtId="0" fontId="0" fillId="0" borderId="12" xfId="0" applyBorder="1"/>
    <xf numFmtId="0" fontId="0" fillId="0" borderId="0" xfId="0" applyFont="1"/>
    <xf numFmtId="0" fontId="1" fillId="0" borderId="13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7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0" fontId="0" fillId="0" borderId="12" xfId="0" applyFill="1" applyBorder="1" applyAlignment="1">
      <alignment horizontal="right" vertical="center" wrapText="1"/>
    </xf>
    <xf numFmtId="0" fontId="0" fillId="0" borderId="12" xfId="0" applyFill="1" applyBorder="1"/>
    <xf numFmtId="0" fontId="0" fillId="2" borderId="0" xfId="0" applyFill="1" applyBorder="1" applyAlignment="1">
      <alignment horizontal="right" vertical="center" wrapText="1"/>
    </xf>
    <xf numFmtId="0" fontId="0" fillId="2" borderId="12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5" fillId="0" borderId="0" xfId="0" applyFont="1"/>
    <xf numFmtId="0" fontId="5" fillId="0" borderId="0" xfId="0" applyFont="1" applyFill="1"/>
    <xf numFmtId="0" fontId="0" fillId="0" borderId="0" xfId="0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Border="1" applyAlignment="1">
      <alignment vertical="center"/>
    </xf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6" fillId="0" borderId="23" xfId="0" applyFont="1" applyFill="1" applyBorder="1"/>
    <xf numFmtId="0" fontId="6" fillId="0" borderId="0" xfId="0" applyFont="1"/>
    <xf numFmtId="0" fontId="6" fillId="0" borderId="28" xfId="0" applyFont="1" applyBorder="1" applyAlignment="1">
      <alignment horizontal="right" vertical="center" wrapText="1"/>
    </xf>
    <xf numFmtId="0" fontId="6" fillId="0" borderId="24" xfId="0" applyFont="1" applyFill="1" applyBorder="1"/>
    <xf numFmtId="0" fontId="6" fillId="0" borderId="1" xfId="0" applyFont="1" applyBorder="1"/>
    <xf numFmtId="0" fontId="6" fillId="0" borderId="23" xfId="0" applyFont="1" applyBorder="1"/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2" xfId="0" applyFont="1" applyBorder="1"/>
    <xf numFmtId="0" fontId="6" fillId="0" borderId="1" xfId="0" applyFont="1" applyBorder="1" applyAlignment="1"/>
    <xf numFmtId="0" fontId="6" fillId="0" borderId="0" xfId="0" applyFont="1" applyAlignment="1">
      <alignment horizontal="right"/>
    </xf>
    <xf numFmtId="0" fontId="6" fillId="0" borderId="29" xfId="0" applyFont="1" applyBorder="1" applyAlignment="1">
      <alignment horizontal="right" vertical="center" wrapText="1"/>
    </xf>
    <xf numFmtId="0" fontId="6" fillId="0" borderId="21" xfId="0" applyFont="1" applyBorder="1"/>
    <xf numFmtId="0" fontId="6" fillId="0" borderId="0" xfId="0" applyFont="1" applyAlignment="1">
      <alignment horizontal="center"/>
    </xf>
    <xf numFmtId="0" fontId="6" fillId="0" borderId="21" xfId="0" applyFont="1" applyFill="1" applyBorder="1" applyAlignment="1"/>
    <xf numFmtId="0" fontId="6" fillId="0" borderId="12" xfId="0" applyFont="1" applyFill="1" applyBorder="1" applyAlignment="1"/>
    <xf numFmtId="0" fontId="6" fillId="0" borderId="12" xfId="0" applyFont="1" applyBorder="1" applyAlignment="1"/>
    <xf numFmtId="0" fontId="6" fillId="0" borderId="2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25" xfId="0" applyFont="1" applyBorder="1"/>
    <xf numFmtId="0" fontId="8" fillId="0" borderId="2" xfId="0" applyFont="1" applyBorder="1" applyAlignment="1">
      <alignment horizontal="center"/>
    </xf>
    <xf numFmtId="0" fontId="8" fillId="0" borderId="20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6" fillId="0" borderId="27" xfId="0" applyFont="1" applyBorder="1" applyAlignment="1">
      <alignment horizontal="right" vertical="center" wrapText="1"/>
    </xf>
    <xf numFmtId="3" fontId="6" fillId="0" borderId="23" xfId="0" applyNumberFormat="1" applyFont="1" applyBorder="1"/>
    <xf numFmtId="0" fontId="6" fillId="0" borderId="30" xfId="0" applyFont="1" applyBorder="1"/>
    <xf numFmtId="0" fontId="6" fillId="0" borderId="1" xfId="0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Alignment="1"/>
    <xf numFmtId="0" fontId="6" fillId="0" borderId="22" xfId="0" applyFont="1" applyFill="1" applyBorder="1"/>
    <xf numFmtId="0" fontId="6" fillId="0" borderId="31" xfId="0" applyFont="1" applyFill="1" applyBorder="1"/>
    <xf numFmtId="0" fontId="6" fillId="0" borderId="0" xfId="0" applyFont="1" applyFill="1" applyAlignme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justify" vertical="center" wrapText="1"/>
    </xf>
    <xf numFmtId="3" fontId="6" fillId="0" borderId="0" xfId="0" applyNumberFormat="1" applyFont="1"/>
    <xf numFmtId="0" fontId="6" fillId="0" borderId="0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6" fillId="0" borderId="4" xfId="0" applyFont="1" applyBorder="1" applyAlignment="1">
      <alignment vertical="center"/>
    </xf>
    <xf numFmtId="0" fontId="6" fillId="0" borderId="24" xfId="0" applyFont="1" applyBorder="1"/>
    <xf numFmtId="0" fontId="6" fillId="0" borderId="2" xfId="0" applyFont="1" applyBorder="1"/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9" fillId="0" borderId="0" xfId="0" applyFont="1"/>
    <xf numFmtId="0" fontId="10" fillId="0" borderId="0" xfId="0" applyFont="1"/>
    <xf numFmtId="0" fontId="6" fillId="0" borderId="32" xfId="0" applyFont="1" applyFill="1" applyBorder="1" applyAlignment="1"/>
    <xf numFmtId="0" fontId="6" fillId="0" borderId="7" xfId="0" applyFont="1" applyBorder="1" applyAlignment="1"/>
    <xf numFmtId="0" fontId="0" fillId="0" borderId="2" xfId="0" applyFill="1" applyBorder="1" applyAlignment="1">
      <alignment horizontal="right"/>
    </xf>
    <xf numFmtId="0" fontId="0" fillId="0" borderId="7" xfId="0" applyFill="1" applyBorder="1"/>
    <xf numFmtId="3" fontId="0" fillId="2" borderId="0" xfId="0" applyNumberFormat="1" applyFill="1" applyBorder="1" applyAlignment="1">
      <alignment horizontal="right" vertical="center" wrapText="1"/>
    </xf>
    <xf numFmtId="0" fontId="0" fillId="0" borderId="12" xfId="0" applyFill="1" applyBorder="1" applyAlignment="1">
      <alignment horizontal="justify" vertical="center" wrapText="1"/>
    </xf>
    <xf numFmtId="165" fontId="0" fillId="2" borderId="0" xfId="0" applyNumberFormat="1" applyFill="1" applyBorder="1" applyAlignment="1">
      <alignment horizontal="right" vertical="center" wrapText="1"/>
    </xf>
    <xf numFmtId="1" fontId="0" fillId="2" borderId="7" xfId="0" applyNumberFormat="1" applyFill="1" applyBorder="1" applyAlignment="1">
      <alignment horizontal="right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6" fillId="0" borderId="35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20" xfId="0" applyFont="1" applyBorder="1"/>
    <xf numFmtId="0" fontId="6" fillId="0" borderId="3" xfId="0" applyFont="1" applyBorder="1" applyAlignment="1"/>
    <xf numFmtId="0" fontId="6" fillId="0" borderId="38" xfId="0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6" fillId="0" borderId="30" xfId="0" applyFont="1" applyFill="1" applyBorder="1" applyAlignment="1">
      <alignment horizontal="right"/>
    </xf>
    <xf numFmtId="0" fontId="6" fillId="0" borderId="12" xfId="0" applyFont="1" applyFill="1" applyBorder="1" applyAlignment="1">
      <alignment horizontal="right"/>
    </xf>
    <xf numFmtId="0" fontId="6" fillId="0" borderId="0" xfId="0" applyFont="1" applyBorder="1" applyAlignment="1">
      <alignment horizontal="right" vertical="center" wrapText="1"/>
    </xf>
    <xf numFmtId="0" fontId="6" fillId="0" borderId="1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9" xfId="0" applyFont="1" applyBorder="1" applyAlignment="1">
      <alignment vertical="center"/>
    </xf>
    <xf numFmtId="3" fontId="6" fillId="0" borderId="1" xfId="0" applyNumberFormat="1" applyFont="1" applyBorder="1"/>
    <xf numFmtId="0" fontId="0" fillId="0" borderId="0" xfId="0" applyAlignment="1">
      <alignment horizontal="left" textRotation="45"/>
    </xf>
    <xf numFmtId="0" fontId="0" fillId="0" borderId="0" xfId="0" applyAlignment="1">
      <alignment textRotation="45"/>
    </xf>
    <xf numFmtId="0" fontId="6" fillId="0" borderId="2" xfId="0" applyFont="1" applyFill="1" applyBorder="1" applyAlignment="1">
      <alignment horizontal="right"/>
    </xf>
    <xf numFmtId="164" fontId="6" fillId="0" borderId="20" xfId="0" applyNumberFormat="1" applyFont="1" applyFill="1" applyBorder="1" applyAlignment="1"/>
    <xf numFmtId="164" fontId="6" fillId="0" borderId="2" xfId="0" applyNumberFormat="1" applyFont="1" applyFill="1" applyBorder="1" applyAlignment="1"/>
    <xf numFmtId="165" fontId="6" fillId="0" borderId="37" xfId="0" applyNumberFormat="1" applyFont="1" applyBorder="1" applyAlignment="1"/>
    <xf numFmtId="165" fontId="6" fillId="0" borderId="3" xfId="0" applyNumberFormat="1" applyFont="1" applyBorder="1" applyAlignment="1"/>
    <xf numFmtId="0" fontId="6" fillId="0" borderId="36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 wrapText="1"/>
    </xf>
    <xf numFmtId="2" fontId="6" fillId="0" borderId="21" xfId="0" applyNumberFormat="1" applyFont="1" applyFill="1" applyBorder="1" applyAlignment="1"/>
    <xf numFmtId="2" fontId="6" fillId="0" borderId="12" xfId="0" applyNumberFormat="1" applyFont="1" applyFill="1" applyBorder="1" applyAlignment="1"/>
    <xf numFmtId="164" fontId="6" fillId="0" borderId="1" xfId="0" applyNumberFormat="1" applyFont="1" applyFill="1" applyBorder="1" applyAlignment="1"/>
    <xf numFmtId="164" fontId="6" fillId="0" borderId="7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6" fillId="0" borderId="3" xfId="0" applyNumberFormat="1" applyFont="1" applyFill="1" applyBorder="1" applyAlignment="1"/>
    <xf numFmtId="0" fontId="0" fillId="0" borderId="20" xfId="0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vertical="center" wrapText="1"/>
    </xf>
    <xf numFmtId="0" fontId="6" fillId="0" borderId="0" xfId="0" applyFont="1" applyFill="1"/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34" xfId="0" applyFill="1" applyBorder="1" applyAlignment="1">
      <alignment horizontal="justify" vertical="center" wrapText="1"/>
    </xf>
    <xf numFmtId="0" fontId="0" fillId="0" borderId="33" xfId="0" applyFont="1" applyFill="1" applyBorder="1" applyAlignment="1">
      <alignment horizontal="justify" vertical="center" wrapText="1"/>
    </xf>
    <xf numFmtId="0" fontId="0" fillId="0" borderId="2" xfId="0" applyFont="1" applyFill="1" applyBorder="1"/>
    <xf numFmtId="0" fontId="0" fillId="0" borderId="2" xfId="0" applyFill="1" applyBorder="1" applyAlignment="1">
      <alignment horizontal="justify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justify" vertical="center" wrapText="1"/>
    </xf>
    <xf numFmtId="16" fontId="0" fillId="0" borderId="6" xfId="0" applyNumberFormat="1" applyFont="1" applyBorder="1" applyAlignment="1">
      <alignment vertical="center"/>
    </xf>
    <xf numFmtId="2" fontId="0" fillId="2" borderId="0" xfId="0" applyNumberFormat="1" applyFill="1" applyBorder="1" applyAlignment="1">
      <alignment horizontal="right" vertical="center" wrapText="1"/>
    </xf>
    <xf numFmtId="2" fontId="6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6" fillId="0" borderId="7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0" borderId="2" xfId="0" applyNumberFormat="1" applyFont="1" applyFill="1" applyBorder="1" applyAlignment="1">
      <alignment horizontal="right"/>
    </xf>
    <xf numFmtId="0" fontId="12" fillId="0" borderId="0" xfId="0" applyFont="1" applyAlignment="1">
      <alignment horizontal="left" textRotation="45"/>
    </xf>
    <xf numFmtId="0" fontId="13" fillId="0" borderId="0" xfId="0" applyFont="1" applyAlignment="1">
      <alignment horizontal="left" textRotation="45"/>
    </xf>
    <xf numFmtId="0" fontId="11" fillId="0" borderId="0" xfId="0" applyFont="1" applyAlignment="1">
      <alignment horizontal="left" textRotation="45"/>
    </xf>
    <xf numFmtId="0" fontId="6" fillId="0" borderId="12" xfId="0" applyFont="1" applyBorder="1"/>
    <xf numFmtId="2" fontId="0" fillId="2" borderId="7" xfId="0" applyNumberFormat="1" applyFill="1" applyBorder="1" applyAlignment="1">
      <alignment horizontal="right" vertical="center" wrapText="1"/>
    </xf>
    <xf numFmtId="0" fontId="7" fillId="0" borderId="12" xfId="0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 vertical="center" wrapText="1"/>
    </xf>
    <xf numFmtId="0" fontId="13" fillId="0" borderId="0" xfId="0" applyFont="1" applyFill="1"/>
    <xf numFmtId="3" fontId="6" fillId="0" borderId="0" xfId="0" applyNumberFormat="1" applyFont="1" applyBorder="1" applyAlignment="1"/>
    <xf numFmtId="3" fontId="6" fillId="0" borderId="1" xfId="0" applyNumberFormat="1" applyFont="1" applyBorder="1" applyAlignment="1"/>
    <xf numFmtId="3" fontId="6" fillId="0" borderId="25" xfId="0" applyNumberFormat="1" applyFont="1" applyBorder="1" applyAlignment="1"/>
    <xf numFmtId="0" fontId="0" fillId="0" borderId="7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40" xfId="0" applyFont="1" applyBorder="1" applyAlignment="1">
      <alignment vertical="center"/>
    </xf>
    <xf numFmtId="0" fontId="0" fillId="0" borderId="40" xfId="0" applyBorder="1" applyAlignment="1">
      <alignment horizontal="center"/>
    </xf>
    <xf numFmtId="0" fontId="0" fillId="0" borderId="2" xfId="0" applyFont="1" applyFill="1" applyBorder="1" applyAlignment="1">
      <alignment horizontal="right"/>
    </xf>
    <xf numFmtId="0" fontId="0" fillId="0" borderId="0" xfId="0" applyFont="1" applyBorder="1" applyAlignment="1">
      <alignment horizontal="justify" vertical="center" wrapText="1"/>
    </xf>
    <xf numFmtId="0" fontId="0" fillId="0" borderId="12" xfId="0" applyFont="1" applyBorder="1" applyAlignment="1">
      <alignment horizontal="justify" vertical="center" wrapText="1"/>
    </xf>
    <xf numFmtId="0" fontId="6" fillId="0" borderId="41" xfId="0" applyFont="1" applyBorder="1"/>
    <xf numFmtId="0" fontId="6" fillId="0" borderId="42" xfId="0" applyFont="1" applyBorder="1"/>
    <xf numFmtId="0" fontId="0" fillId="0" borderId="43" xfId="0" applyFill="1" applyBorder="1" applyAlignment="1">
      <alignment horizontal="right" vertical="center" wrapText="1"/>
    </xf>
    <xf numFmtId="0" fontId="0" fillId="0" borderId="42" xfId="0" applyBorder="1" applyAlignment="1">
      <alignment horizontal="center"/>
    </xf>
    <xf numFmtId="0" fontId="0" fillId="0" borderId="42" xfId="0" applyFont="1" applyBorder="1" applyAlignment="1">
      <alignment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6" fillId="0" borderId="17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552174</xdr:rowOff>
    </xdr:from>
    <xdr:to>
      <xdr:col>1</xdr:col>
      <xdr:colOff>2672522</xdr:colOff>
      <xdr:row>1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552174"/>
          <a:ext cx="3059044" cy="635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    = parameter is true</a:t>
          </a:r>
        </a:p>
        <a:p>
          <a:r>
            <a:rPr lang="de-DE" sz="1100"/>
            <a:t>nt  = parameter is not true</a:t>
          </a:r>
        </a:p>
        <a:p>
          <a:r>
            <a:rPr lang="de-DE" sz="1100"/>
            <a:t> -   = not enough information available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0"/>
  <sheetViews>
    <sheetView zoomScale="90" zoomScaleNormal="90" workbookViewId="0">
      <pane ySplit="2" topLeftCell="A12" activePane="bottomLeft" state="frozen"/>
      <selection pane="bottomLeft" activeCell="F27" sqref="F27"/>
    </sheetView>
  </sheetViews>
  <sheetFormatPr baseColWidth="10" defaultRowHeight="14.5" x14ac:dyDescent="0.35"/>
  <cols>
    <col min="2" max="2" width="15.7265625" customWidth="1"/>
    <col min="3" max="3" width="5.81640625" style="18" customWidth="1"/>
    <col min="4" max="4" width="38.81640625" customWidth="1"/>
    <col min="5" max="5" width="5.26953125" style="5" customWidth="1"/>
    <col min="6" max="6" width="25.7265625" style="5" customWidth="1"/>
    <col min="7" max="7" width="6.26953125" customWidth="1"/>
    <col min="8" max="8" width="20.7265625" customWidth="1"/>
    <col min="9" max="32" width="4.7265625" customWidth="1"/>
  </cols>
  <sheetData>
    <row r="1" spans="1:8" ht="21" x14ac:dyDescent="0.5">
      <c r="A1" s="96" t="s">
        <v>59</v>
      </c>
      <c r="D1" s="35" t="s">
        <v>57</v>
      </c>
    </row>
    <row r="2" spans="1:8" s="1" customFormat="1" ht="15" customHeight="1" thickBot="1" x14ac:dyDescent="0.4">
      <c r="A2" s="14" t="s">
        <v>2</v>
      </c>
      <c r="B2" s="12" t="s">
        <v>6</v>
      </c>
      <c r="C2" s="14" t="s">
        <v>25</v>
      </c>
      <c r="D2" s="19" t="s">
        <v>7</v>
      </c>
      <c r="E2" s="179" t="s">
        <v>58</v>
      </c>
      <c r="F2" s="180"/>
      <c r="G2" s="13" t="s">
        <v>8</v>
      </c>
      <c r="H2" s="13" t="s">
        <v>9</v>
      </c>
    </row>
    <row r="3" spans="1:8" ht="15" customHeight="1" thickTop="1" x14ac:dyDescent="0.35">
      <c r="A3" s="181" t="s">
        <v>10</v>
      </c>
      <c r="B3" s="184" t="s">
        <v>13</v>
      </c>
      <c r="C3" s="20" t="s">
        <v>26</v>
      </c>
      <c r="D3" s="3" t="s">
        <v>121</v>
      </c>
      <c r="F3" s="26" t="s">
        <v>110</v>
      </c>
      <c r="G3" s="3"/>
      <c r="H3" s="3" t="s">
        <v>119</v>
      </c>
    </row>
    <row r="4" spans="1:8" ht="15" customHeight="1" x14ac:dyDescent="0.35">
      <c r="A4" s="182"/>
      <c r="B4" s="184"/>
      <c r="C4" s="20" t="s">
        <v>27</v>
      </c>
      <c r="D4" s="3" t="s">
        <v>19</v>
      </c>
      <c r="F4" s="102">
        <v>1000000</v>
      </c>
      <c r="G4" s="3" t="s">
        <v>20</v>
      </c>
      <c r="H4" s="3" t="s">
        <v>23</v>
      </c>
    </row>
    <row r="5" spans="1:8" ht="15" customHeight="1" x14ac:dyDescent="0.35">
      <c r="A5" s="182"/>
      <c r="B5" s="184"/>
      <c r="C5" s="20" t="s">
        <v>28</v>
      </c>
      <c r="D5" s="7" t="s">
        <v>98</v>
      </c>
      <c r="E5" s="40" t="s">
        <v>55</v>
      </c>
      <c r="F5" s="31">
        <v>50</v>
      </c>
      <c r="G5" s="7" t="s">
        <v>66</v>
      </c>
      <c r="H5" s="3" t="s">
        <v>23</v>
      </c>
    </row>
    <row r="6" spans="1:8" ht="15" customHeight="1" x14ac:dyDescent="0.35">
      <c r="A6" s="182"/>
      <c r="B6" s="184"/>
      <c r="C6" s="20" t="s">
        <v>29</v>
      </c>
      <c r="D6" s="7" t="s">
        <v>122</v>
      </c>
      <c r="F6" s="31" t="s">
        <v>76</v>
      </c>
      <c r="G6" s="138"/>
      <c r="H6" s="7"/>
    </row>
    <row r="7" spans="1:8" ht="15" customHeight="1" x14ac:dyDescent="0.35">
      <c r="A7" s="182"/>
      <c r="B7" s="184"/>
      <c r="C7" s="20" t="s">
        <v>30</v>
      </c>
      <c r="D7" s="7" t="s">
        <v>123</v>
      </c>
      <c r="F7" s="31" t="s">
        <v>78</v>
      </c>
      <c r="G7" s="7"/>
      <c r="H7" s="7"/>
    </row>
    <row r="8" spans="1:8" ht="15" customHeight="1" x14ac:dyDescent="0.35">
      <c r="A8" s="182"/>
      <c r="B8" s="184"/>
      <c r="C8" s="20" t="s">
        <v>31</v>
      </c>
      <c r="D8" s="7" t="s">
        <v>124</v>
      </c>
      <c r="F8" s="31" t="s">
        <v>20</v>
      </c>
      <c r="G8" s="7"/>
      <c r="H8" s="7" t="s">
        <v>102</v>
      </c>
    </row>
    <row r="9" spans="1:8" ht="15" customHeight="1" x14ac:dyDescent="0.35">
      <c r="A9" s="182"/>
      <c r="B9" s="184"/>
      <c r="C9" s="20" t="s">
        <v>62</v>
      </c>
      <c r="D9" s="16" t="s">
        <v>120</v>
      </c>
      <c r="F9" s="26" t="s">
        <v>111</v>
      </c>
      <c r="G9" s="15"/>
      <c r="H9" s="3" t="s">
        <v>119</v>
      </c>
    </row>
    <row r="10" spans="1:8" ht="15" customHeight="1" x14ac:dyDescent="0.35">
      <c r="A10" s="182"/>
      <c r="B10" s="187" t="s">
        <v>14</v>
      </c>
      <c r="C10" s="24" t="s">
        <v>32</v>
      </c>
      <c r="D10" s="3" t="s">
        <v>125</v>
      </c>
      <c r="E10" s="27" t="s">
        <v>99</v>
      </c>
      <c r="F10" s="105">
        <v>1</v>
      </c>
      <c r="G10" s="3"/>
      <c r="H10" s="3" t="s">
        <v>61</v>
      </c>
    </row>
    <row r="11" spans="1:8" ht="15" customHeight="1" thickBot="1" x14ac:dyDescent="0.4">
      <c r="A11" s="183"/>
      <c r="B11" s="185"/>
      <c r="C11" s="25" t="s">
        <v>33</v>
      </c>
      <c r="D11" s="148" t="s">
        <v>126</v>
      </c>
      <c r="E11" s="28"/>
      <c r="F11" s="33">
        <v>100</v>
      </c>
      <c r="G11" s="146"/>
      <c r="H11" s="146" t="s">
        <v>103</v>
      </c>
    </row>
    <row r="12" spans="1:8" ht="15" customHeight="1" thickTop="1" x14ac:dyDescent="0.35">
      <c r="A12" s="182" t="s">
        <v>11</v>
      </c>
      <c r="B12" s="184" t="s">
        <v>15</v>
      </c>
      <c r="C12" s="20" t="s">
        <v>34</v>
      </c>
      <c r="D12" s="7" t="s">
        <v>109</v>
      </c>
      <c r="E12" s="26"/>
      <c r="F12" s="104">
        <v>1</v>
      </c>
      <c r="G12" s="9"/>
      <c r="H12" s="3" t="s">
        <v>3</v>
      </c>
    </row>
    <row r="13" spans="1:8" ht="15" customHeight="1" x14ac:dyDescent="0.35">
      <c r="A13" s="182"/>
      <c r="B13" s="184"/>
      <c r="C13" s="20" t="s">
        <v>35</v>
      </c>
      <c r="D13" s="103" t="s">
        <v>107</v>
      </c>
      <c r="E13" s="30"/>
      <c r="F13" s="162">
        <v>5</v>
      </c>
      <c r="G13" s="15"/>
      <c r="H13" s="16" t="s">
        <v>108</v>
      </c>
    </row>
    <row r="14" spans="1:8" ht="15" customHeight="1" x14ac:dyDescent="0.35">
      <c r="A14" s="182"/>
      <c r="B14" s="186" t="s">
        <v>16</v>
      </c>
      <c r="C14" s="23" t="s">
        <v>36</v>
      </c>
      <c r="D14" s="7" t="s">
        <v>127</v>
      </c>
      <c r="E14" s="26"/>
      <c r="F14" s="160">
        <v>5</v>
      </c>
      <c r="G14" s="7" t="s">
        <v>100</v>
      </c>
      <c r="H14" s="3" t="s">
        <v>104</v>
      </c>
    </row>
    <row r="15" spans="1:8" ht="15" customHeight="1" x14ac:dyDescent="0.35">
      <c r="A15" s="182"/>
      <c r="B15" s="184"/>
      <c r="C15" s="149" t="s">
        <v>36</v>
      </c>
      <c r="D15" s="7" t="s">
        <v>128</v>
      </c>
      <c r="E15" s="26"/>
      <c r="F15" s="150">
        <v>5</v>
      </c>
      <c r="G15" s="7" t="s">
        <v>100</v>
      </c>
      <c r="H15" s="3" t="s">
        <v>104</v>
      </c>
    </row>
    <row r="16" spans="1:8" ht="15" customHeight="1" x14ac:dyDescent="0.35">
      <c r="A16" s="182"/>
      <c r="B16" s="184"/>
      <c r="C16" s="20" t="s">
        <v>36</v>
      </c>
      <c r="D16" s="7" t="s">
        <v>129</v>
      </c>
      <c r="E16" s="26"/>
      <c r="F16" s="150">
        <v>0.5</v>
      </c>
      <c r="G16" s="7" t="s">
        <v>100</v>
      </c>
      <c r="H16" s="3" t="s">
        <v>104</v>
      </c>
    </row>
    <row r="17" spans="1:8" ht="15" customHeight="1" x14ac:dyDescent="0.35">
      <c r="A17" s="182"/>
      <c r="B17" s="184"/>
      <c r="C17" s="20" t="s">
        <v>37</v>
      </c>
      <c r="D17" s="3" t="s">
        <v>130</v>
      </c>
      <c r="E17" s="31">
        <v>0</v>
      </c>
      <c r="F17" s="31">
        <v>255</v>
      </c>
      <c r="G17" s="3"/>
      <c r="H17" s="3" t="s">
        <v>4</v>
      </c>
    </row>
    <row r="18" spans="1:8" ht="15" customHeight="1" x14ac:dyDescent="0.35">
      <c r="A18" s="182"/>
      <c r="B18" s="184"/>
      <c r="C18" s="20" t="s">
        <v>38</v>
      </c>
      <c r="D18" s="3" t="s">
        <v>131</v>
      </c>
      <c r="E18" s="31">
        <v>0</v>
      </c>
      <c r="F18" s="31">
        <v>255</v>
      </c>
      <c r="G18" s="3"/>
      <c r="H18" s="3" t="s">
        <v>4</v>
      </c>
    </row>
    <row r="19" spans="1:8" ht="15" customHeight="1" x14ac:dyDescent="0.35">
      <c r="A19" s="182"/>
      <c r="B19" s="188"/>
      <c r="C19" s="22" t="s">
        <v>39</v>
      </c>
      <c r="D19" s="173" t="s">
        <v>132</v>
      </c>
      <c r="E19" s="29" t="s">
        <v>55</v>
      </c>
      <c r="F19" s="32">
        <v>0.65</v>
      </c>
      <c r="G19" s="16"/>
      <c r="H19" s="16" t="s">
        <v>3</v>
      </c>
    </row>
    <row r="20" spans="1:8" ht="15" customHeight="1" x14ac:dyDescent="0.35">
      <c r="A20" s="182"/>
      <c r="B20" s="184" t="s">
        <v>17</v>
      </c>
      <c r="C20" s="20" t="s">
        <v>40</v>
      </c>
      <c r="D20" s="3" t="s">
        <v>133</v>
      </c>
      <c r="E20" s="40" t="s">
        <v>54</v>
      </c>
      <c r="F20" s="31">
        <v>70</v>
      </c>
      <c r="G20" s="2" t="s">
        <v>71</v>
      </c>
      <c r="H20" s="3" t="s">
        <v>72</v>
      </c>
    </row>
    <row r="21" spans="1:8" ht="15" customHeight="1" x14ac:dyDescent="0.35">
      <c r="A21" s="182"/>
      <c r="B21" s="184"/>
      <c r="C21" s="20" t="s">
        <v>40</v>
      </c>
      <c r="D21" s="3" t="s">
        <v>134</v>
      </c>
      <c r="E21" s="40" t="s">
        <v>54</v>
      </c>
      <c r="F21" s="31">
        <v>70</v>
      </c>
      <c r="G21" s="2" t="s">
        <v>71</v>
      </c>
      <c r="H21" s="3" t="s">
        <v>72</v>
      </c>
    </row>
    <row r="22" spans="1:8" ht="15" customHeight="1" x14ac:dyDescent="0.35">
      <c r="A22" s="182"/>
      <c r="B22" s="184"/>
      <c r="C22" s="20" t="s">
        <v>40</v>
      </c>
      <c r="D22" s="3" t="s">
        <v>135</v>
      </c>
      <c r="E22" s="40" t="s">
        <v>54</v>
      </c>
      <c r="F22" s="31">
        <v>70</v>
      </c>
      <c r="G22" s="2" t="s">
        <v>71</v>
      </c>
      <c r="H22" s="3" t="s">
        <v>72</v>
      </c>
    </row>
    <row r="23" spans="1:8" ht="15" customHeight="1" x14ac:dyDescent="0.35">
      <c r="A23" s="182"/>
      <c r="B23" s="184"/>
      <c r="C23" s="20" t="s">
        <v>40</v>
      </c>
      <c r="D23" s="3" t="s">
        <v>136</v>
      </c>
      <c r="E23" s="40" t="s">
        <v>54</v>
      </c>
      <c r="F23" s="31">
        <v>50</v>
      </c>
      <c r="G23" s="2" t="s">
        <v>71</v>
      </c>
      <c r="H23" s="3" t="s">
        <v>72</v>
      </c>
    </row>
    <row r="24" spans="1:8" ht="15" customHeight="1" x14ac:dyDescent="0.35">
      <c r="A24" s="182"/>
      <c r="B24" s="184"/>
      <c r="C24" s="20" t="s">
        <v>41</v>
      </c>
      <c r="D24" s="3" t="s">
        <v>156</v>
      </c>
      <c r="E24" s="40" t="s">
        <v>54</v>
      </c>
      <c r="F24" s="31">
        <v>70</v>
      </c>
      <c r="G24" s="2" t="s">
        <v>71</v>
      </c>
      <c r="H24" s="3" t="s">
        <v>72</v>
      </c>
    </row>
    <row r="25" spans="1:8" ht="15" customHeight="1" x14ac:dyDescent="0.35">
      <c r="A25" s="182"/>
      <c r="B25" s="184"/>
      <c r="C25" s="20" t="s">
        <v>41</v>
      </c>
      <c r="D25" s="3" t="s">
        <v>157</v>
      </c>
      <c r="E25" s="40" t="s">
        <v>54</v>
      </c>
      <c r="F25" s="31">
        <v>70</v>
      </c>
      <c r="G25" s="2" t="s">
        <v>71</v>
      </c>
      <c r="H25" s="3" t="s">
        <v>72</v>
      </c>
    </row>
    <row r="26" spans="1:8" ht="15" customHeight="1" thickBot="1" x14ac:dyDescent="0.4">
      <c r="A26" s="183"/>
      <c r="B26" s="185"/>
      <c r="C26" s="21" t="s">
        <v>41</v>
      </c>
      <c r="D26" s="10" t="s">
        <v>158</v>
      </c>
      <c r="E26" s="100" t="s">
        <v>54</v>
      </c>
      <c r="F26" s="33">
        <v>70</v>
      </c>
      <c r="G26" s="11" t="s">
        <v>71</v>
      </c>
      <c r="H26" s="10" t="s">
        <v>72</v>
      </c>
    </row>
    <row r="27" spans="1:8" ht="15" customHeight="1" thickTop="1" x14ac:dyDescent="0.35">
      <c r="A27" s="181" t="s">
        <v>12</v>
      </c>
      <c r="B27" s="189" t="s">
        <v>154</v>
      </c>
      <c r="C27" s="20" t="s">
        <v>42</v>
      </c>
      <c r="D27" s="7" t="s">
        <v>137</v>
      </c>
      <c r="E27" s="26" t="s">
        <v>54</v>
      </c>
      <c r="F27" s="31">
        <v>80</v>
      </c>
      <c r="G27" s="2" t="s">
        <v>71</v>
      </c>
      <c r="H27" s="3" t="s">
        <v>72</v>
      </c>
    </row>
    <row r="28" spans="1:8" ht="15" customHeight="1" x14ac:dyDescent="0.35">
      <c r="A28" s="182"/>
      <c r="B28" s="182"/>
      <c r="C28" s="20" t="s">
        <v>42</v>
      </c>
      <c r="D28" s="7" t="s">
        <v>138</v>
      </c>
      <c r="E28" s="26" t="s">
        <v>54</v>
      </c>
      <c r="F28" s="31">
        <v>80</v>
      </c>
      <c r="G28" s="2" t="s">
        <v>71</v>
      </c>
      <c r="H28" s="3" t="s">
        <v>72</v>
      </c>
    </row>
    <row r="29" spans="1:8" ht="15" customHeight="1" x14ac:dyDescent="0.35">
      <c r="A29" s="182"/>
      <c r="B29" s="182"/>
      <c r="C29" s="20" t="s">
        <v>42</v>
      </c>
      <c r="D29" s="7" t="s">
        <v>139</v>
      </c>
      <c r="E29" s="26" t="s">
        <v>54</v>
      </c>
      <c r="F29" s="31">
        <v>80</v>
      </c>
      <c r="G29" s="2" t="s">
        <v>71</v>
      </c>
      <c r="H29" s="3" t="s">
        <v>72</v>
      </c>
    </row>
    <row r="30" spans="1:8" ht="15" customHeight="1" x14ac:dyDescent="0.35">
      <c r="A30" s="182"/>
      <c r="B30" s="182"/>
      <c r="C30" s="20" t="s">
        <v>42</v>
      </c>
      <c r="D30" s="7" t="s">
        <v>140</v>
      </c>
      <c r="E30" s="26" t="s">
        <v>54</v>
      </c>
      <c r="F30" s="31">
        <v>50</v>
      </c>
      <c r="G30" s="2" t="s">
        <v>71</v>
      </c>
      <c r="H30" s="3" t="s">
        <v>72</v>
      </c>
    </row>
    <row r="31" spans="1:8" ht="15" customHeight="1" x14ac:dyDescent="0.35">
      <c r="A31" s="182"/>
      <c r="B31" s="182"/>
      <c r="C31" s="20" t="s">
        <v>43</v>
      </c>
      <c r="D31" s="7" t="s">
        <v>141</v>
      </c>
      <c r="E31" s="26" t="s">
        <v>54</v>
      </c>
      <c r="F31" s="31">
        <v>80</v>
      </c>
      <c r="G31" s="2" t="s">
        <v>71</v>
      </c>
      <c r="H31" s="3" t="s">
        <v>72</v>
      </c>
    </row>
    <row r="32" spans="1:8" ht="15" customHeight="1" x14ac:dyDescent="0.35">
      <c r="A32" s="182"/>
      <c r="B32" s="182"/>
      <c r="C32" s="20" t="s">
        <v>43</v>
      </c>
      <c r="D32" s="7" t="s">
        <v>142</v>
      </c>
      <c r="E32" s="26" t="s">
        <v>54</v>
      </c>
      <c r="F32" s="31">
        <v>80</v>
      </c>
      <c r="G32" s="2" t="s">
        <v>71</v>
      </c>
      <c r="H32" s="3" t="s">
        <v>72</v>
      </c>
    </row>
    <row r="33" spans="1:8" ht="15" customHeight="1" x14ac:dyDescent="0.35">
      <c r="A33" s="182"/>
      <c r="B33" s="182"/>
      <c r="C33" s="20" t="s">
        <v>43</v>
      </c>
      <c r="D33" s="7" t="s">
        <v>143</v>
      </c>
      <c r="E33" s="26" t="s">
        <v>54</v>
      </c>
      <c r="F33" s="31">
        <v>80</v>
      </c>
      <c r="G33" s="2" t="s">
        <v>71</v>
      </c>
      <c r="H33" s="3" t="s">
        <v>72</v>
      </c>
    </row>
    <row r="34" spans="1:8" ht="15" customHeight="1" x14ac:dyDescent="0.35">
      <c r="A34" s="182"/>
      <c r="B34" s="182"/>
      <c r="C34" s="20" t="s">
        <v>44</v>
      </c>
      <c r="D34" s="7" t="s">
        <v>149</v>
      </c>
      <c r="E34" s="26" t="s">
        <v>55</v>
      </c>
      <c r="F34" s="31">
        <v>1000</v>
      </c>
      <c r="G34" s="2" t="s">
        <v>24</v>
      </c>
      <c r="H34" s="3" t="s">
        <v>104</v>
      </c>
    </row>
    <row r="35" spans="1:8" ht="15" customHeight="1" x14ac:dyDescent="0.35">
      <c r="A35" s="182"/>
      <c r="B35" s="182"/>
      <c r="C35" s="20" t="s">
        <v>44</v>
      </c>
      <c r="D35" s="7" t="s">
        <v>148</v>
      </c>
      <c r="E35" s="26" t="s">
        <v>55</v>
      </c>
      <c r="F35" s="31">
        <v>1000</v>
      </c>
      <c r="G35" s="2" t="s">
        <v>24</v>
      </c>
      <c r="H35" s="3" t="s">
        <v>104</v>
      </c>
    </row>
    <row r="36" spans="1:8" ht="15" customHeight="1" x14ac:dyDescent="0.35">
      <c r="A36" s="182"/>
      <c r="B36" s="182"/>
      <c r="C36" s="20" t="s">
        <v>44</v>
      </c>
      <c r="D36" s="7" t="s">
        <v>147</v>
      </c>
      <c r="E36" s="26" t="s">
        <v>55</v>
      </c>
      <c r="F36" s="31">
        <v>1000</v>
      </c>
      <c r="G36" s="2" t="s">
        <v>24</v>
      </c>
      <c r="H36" s="3" t="s">
        <v>104</v>
      </c>
    </row>
    <row r="37" spans="1:8" ht="15" customHeight="1" x14ac:dyDescent="0.35">
      <c r="A37" s="182"/>
      <c r="B37" s="182"/>
      <c r="C37" s="20" t="s">
        <v>69</v>
      </c>
      <c r="D37" s="7" t="s">
        <v>144</v>
      </c>
      <c r="E37" s="26" t="s">
        <v>55</v>
      </c>
      <c r="F37" s="31">
        <v>50</v>
      </c>
      <c r="G37" s="2" t="s">
        <v>24</v>
      </c>
      <c r="H37" s="3" t="s">
        <v>104</v>
      </c>
    </row>
    <row r="38" spans="1:8" ht="15" customHeight="1" x14ac:dyDescent="0.35">
      <c r="A38" s="182"/>
      <c r="B38" s="182"/>
      <c r="C38" s="20" t="s">
        <v>69</v>
      </c>
      <c r="D38" s="7" t="s">
        <v>145</v>
      </c>
      <c r="E38" s="26" t="s">
        <v>55</v>
      </c>
      <c r="F38" s="31">
        <v>50</v>
      </c>
      <c r="G38" s="2" t="s">
        <v>24</v>
      </c>
      <c r="H38" s="3" t="s">
        <v>104</v>
      </c>
    </row>
    <row r="39" spans="1:8" ht="15" customHeight="1" x14ac:dyDescent="0.35">
      <c r="A39" s="182"/>
      <c r="B39" s="190"/>
      <c r="C39" s="22" t="s">
        <v>69</v>
      </c>
      <c r="D39" s="103" t="s">
        <v>146</v>
      </c>
      <c r="E39" s="26" t="s">
        <v>55</v>
      </c>
      <c r="F39" s="32">
        <v>50</v>
      </c>
      <c r="G39" s="17" t="s">
        <v>24</v>
      </c>
      <c r="H39" s="103" t="s">
        <v>104</v>
      </c>
    </row>
    <row r="40" spans="1:8" ht="15" customHeight="1" x14ac:dyDescent="0.35">
      <c r="A40" s="182"/>
      <c r="B40" s="186" t="s">
        <v>18</v>
      </c>
      <c r="C40" s="20" t="s">
        <v>45</v>
      </c>
      <c r="D40" s="3" t="s">
        <v>21</v>
      </c>
      <c r="E40" s="101"/>
      <c r="F40" s="26" t="s">
        <v>110</v>
      </c>
      <c r="G40" s="2"/>
      <c r="H40" s="3" t="s">
        <v>119</v>
      </c>
    </row>
    <row r="41" spans="1:8" ht="15" customHeight="1" x14ac:dyDescent="0.35">
      <c r="A41" s="182"/>
      <c r="B41" s="184"/>
      <c r="C41" s="20" t="s">
        <v>46</v>
      </c>
      <c r="D41" s="172" t="s">
        <v>22</v>
      </c>
      <c r="F41" s="26" t="s">
        <v>110</v>
      </c>
      <c r="G41" s="2"/>
      <c r="H41" s="3" t="s">
        <v>119</v>
      </c>
    </row>
    <row r="42" spans="1:8" s="18" customFormat="1" ht="15" customHeight="1" x14ac:dyDescent="0.35">
      <c r="A42" s="182"/>
      <c r="B42" s="184"/>
      <c r="C42" s="20" t="s">
        <v>47</v>
      </c>
      <c r="D42" s="140" t="s">
        <v>155</v>
      </c>
      <c r="E42" s="141"/>
      <c r="F42" s="26" t="s">
        <v>110</v>
      </c>
      <c r="G42" s="142"/>
      <c r="H42" s="3" t="s">
        <v>119</v>
      </c>
    </row>
    <row r="43" spans="1:8" s="18" customFormat="1" ht="15" customHeight="1" x14ac:dyDescent="0.35">
      <c r="A43" s="182"/>
      <c r="B43" s="184"/>
      <c r="C43" s="20" t="s">
        <v>47</v>
      </c>
      <c r="D43" s="140" t="s">
        <v>152</v>
      </c>
      <c r="E43" s="141"/>
      <c r="F43" s="26" t="s">
        <v>110</v>
      </c>
      <c r="G43" s="142"/>
      <c r="H43" s="3" t="s">
        <v>119</v>
      </c>
    </row>
    <row r="44" spans="1:8" s="18" customFormat="1" ht="15" customHeight="1" x14ac:dyDescent="0.35">
      <c r="A44" s="182"/>
      <c r="B44" s="184"/>
      <c r="C44" s="20" t="s">
        <v>47</v>
      </c>
      <c r="D44" s="140" t="s">
        <v>153</v>
      </c>
      <c r="E44" s="141"/>
      <c r="F44" s="26" t="s">
        <v>110</v>
      </c>
      <c r="G44" s="142"/>
      <c r="H44" s="3" t="s">
        <v>119</v>
      </c>
    </row>
    <row r="45" spans="1:8" s="18" customFormat="1" ht="15" customHeight="1" x14ac:dyDescent="0.35">
      <c r="A45" s="182"/>
      <c r="B45" s="184"/>
      <c r="C45" s="20" t="s">
        <v>47</v>
      </c>
      <c r="D45" s="143" t="s">
        <v>150</v>
      </c>
      <c r="E45" s="6"/>
      <c r="F45" s="26" t="s">
        <v>110</v>
      </c>
      <c r="G45" s="6"/>
      <c r="H45" s="3" t="s">
        <v>119</v>
      </c>
    </row>
    <row r="46" spans="1:8" ht="15" customHeight="1" thickBot="1" x14ac:dyDescent="0.4">
      <c r="A46" s="183"/>
      <c r="B46" s="185"/>
      <c r="C46" s="21" t="s">
        <v>47</v>
      </c>
      <c r="D46" s="144" t="s">
        <v>151</v>
      </c>
      <c r="E46" s="145"/>
      <c r="F46" s="171" t="s">
        <v>110</v>
      </c>
      <c r="G46" s="145"/>
      <c r="H46" s="145" t="s">
        <v>119</v>
      </c>
    </row>
    <row r="47" spans="1:8" ht="15" thickTop="1" x14ac:dyDescent="0.35"/>
    <row r="48" spans="1:8" x14ac:dyDescent="0.35">
      <c r="B48" s="35"/>
      <c r="D48" s="147"/>
      <c r="E48" s="38"/>
      <c r="G48" s="2"/>
      <c r="H48" s="2"/>
    </row>
    <row r="49" spans="2:32" x14ac:dyDescent="0.35">
      <c r="B49" s="3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2:32" x14ac:dyDescent="0.35">
      <c r="C50" s="36"/>
      <c r="I50" s="5"/>
    </row>
    <row r="51" spans="2:32" x14ac:dyDescent="0.35">
      <c r="B51" s="34"/>
      <c r="I51" s="5"/>
      <c r="J51" s="5"/>
      <c r="K51" s="2"/>
      <c r="L51" s="2"/>
    </row>
    <row r="52" spans="2:32" x14ac:dyDescent="0.35">
      <c r="I52" s="5"/>
      <c r="J52" s="5"/>
      <c r="K52" s="2"/>
      <c r="L52" s="2"/>
    </row>
    <row r="53" spans="2:32" x14ac:dyDescent="0.35">
      <c r="I53" s="5"/>
      <c r="J53" s="5"/>
      <c r="K53" s="2"/>
      <c r="L53" s="2"/>
    </row>
    <row r="54" spans="2:32" x14ac:dyDescent="0.35">
      <c r="I54" s="5"/>
      <c r="J54" s="5"/>
      <c r="K54" s="2"/>
    </row>
    <row r="55" spans="2:32" x14ac:dyDescent="0.35">
      <c r="I55" s="5"/>
      <c r="J55" s="5"/>
      <c r="K55" s="2"/>
      <c r="L55" s="2"/>
    </row>
    <row r="56" spans="2:32" x14ac:dyDescent="0.35">
      <c r="I56" s="5"/>
      <c r="J56" s="5"/>
      <c r="K56" s="2"/>
      <c r="L56" s="2"/>
    </row>
    <row r="57" spans="2:32" x14ac:dyDescent="0.35">
      <c r="I57" s="5"/>
      <c r="J57" s="5"/>
      <c r="K57" s="2"/>
      <c r="L57" s="2"/>
    </row>
    <row r="58" spans="2:32" x14ac:dyDescent="0.35">
      <c r="I58" s="5"/>
      <c r="J58" s="5"/>
      <c r="K58" s="2"/>
      <c r="L58" s="2"/>
    </row>
    <row r="59" spans="2:32" x14ac:dyDescent="0.35">
      <c r="I59" s="5"/>
      <c r="J59" s="5"/>
      <c r="K59" s="2"/>
      <c r="L59" s="2"/>
    </row>
    <row r="60" spans="2:32" x14ac:dyDescent="0.35">
      <c r="I60" s="5"/>
      <c r="J60" s="5"/>
      <c r="K60" s="2"/>
      <c r="L60" s="2"/>
    </row>
    <row r="61" spans="2:32" x14ac:dyDescent="0.35">
      <c r="I61" s="5"/>
      <c r="J61" s="5"/>
      <c r="K61" s="2"/>
      <c r="L61" s="2"/>
    </row>
    <row r="62" spans="2:32" x14ac:dyDescent="0.35">
      <c r="I62" s="5"/>
      <c r="J62" s="5"/>
      <c r="K62" s="2"/>
      <c r="L62" s="2"/>
    </row>
    <row r="63" spans="2:32" x14ac:dyDescent="0.35">
      <c r="I63" s="5"/>
      <c r="J63" s="5"/>
      <c r="K63" s="2"/>
      <c r="L63" s="2"/>
    </row>
    <row r="64" spans="2:32" x14ac:dyDescent="0.35">
      <c r="I64" s="5"/>
      <c r="J64" s="5"/>
      <c r="K64" s="2"/>
      <c r="L64" s="2"/>
    </row>
    <row r="65" spans="6:12" x14ac:dyDescent="0.35">
      <c r="I65" s="5"/>
      <c r="J65" s="5"/>
      <c r="K65" s="2"/>
      <c r="L65" s="2"/>
    </row>
    <row r="66" spans="6:12" x14ac:dyDescent="0.35">
      <c r="G66" s="2"/>
      <c r="H66" s="2"/>
    </row>
    <row r="67" spans="6:12" x14ac:dyDescent="0.35">
      <c r="G67" s="2"/>
      <c r="H67" s="2"/>
    </row>
    <row r="68" spans="6:12" x14ac:dyDescent="0.35">
      <c r="G68" s="2"/>
      <c r="H68" s="2"/>
    </row>
    <row r="69" spans="6:12" x14ac:dyDescent="0.35">
      <c r="G69" s="2"/>
      <c r="H69" s="2"/>
    </row>
    <row r="70" spans="6:12" x14ac:dyDescent="0.35">
      <c r="F70" s="2"/>
    </row>
    <row r="71" spans="6:12" x14ac:dyDescent="0.35">
      <c r="G71" s="2"/>
      <c r="H71" s="2"/>
    </row>
    <row r="72" spans="6:12" x14ac:dyDescent="0.35">
      <c r="G72" s="2"/>
      <c r="H72" s="2"/>
    </row>
    <row r="73" spans="6:12" x14ac:dyDescent="0.35">
      <c r="G73" s="2"/>
      <c r="H73" s="2"/>
    </row>
    <row r="74" spans="6:12" x14ac:dyDescent="0.35">
      <c r="G74" s="2"/>
      <c r="H74" s="2"/>
    </row>
    <row r="75" spans="6:12" x14ac:dyDescent="0.35">
      <c r="G75" s="2"/>
      <c r="H75" s="2"/>
    </row>
    <row r="76" spans="6:12" x14ac:dyDescent="0.35">
      <c r="G76" s="2"/>
      <c r="H76" s="2"/>
    </row>
    <row r="77" spans="6:12" x14ac:dyDescent="0.35">
      <c r="G77" s="2"/>
      <c r="H77" s="2"/>
    </row>
    <row r="78" spans="6:12" x14ac:dyDescent="0.35">
      <c r="G78" s="2"/>
      <c r="H78" s="2"/>
    </row>
    <row r="79" spans="6:12" x14ac:dyDescent="0.35">
      <c r="G79" s="2"/>
      <c r="H79" s="2"/>
    </row>
    <row r="80" spans="6:12" x14ac:dyDescent="0.35">
      <c r="G80" s="2"/>
      <c r="H80" s="2"/>
    </row>
    <row r="81" spans="7:8" x14ac:dyDescent="0.35">
      <c r="G81" s="2"/>
      <c r="H81" s="2"/>
    </row>
    <row r="82" spans="7:8" x14ac:dyDescent="0.35">
      <c r="G82" s="2"/>
      <c r="H82" s="2"/>
    </row>
    <row r="83" spans="7:8" x14ac:dyDescent="0.35">
      <c r="G83" s="2"/>
      <c r="H83" s="2"/>
    </row>
    <row r="84" spans="7:8" x14ac:dyDescent="0.35">
      <c r="G84" s="2"/>
      <c r="H84" s="2"/>
    </row>
    <row r="85" spans="7:8" x14ac:dyDescent="0.35">
      <c r="G85" s="2"/>
      <c r="H85" s="2"/>
    </row>
    <row r="86" spans="7:8" x14ac:dyDescent="0.35">
      <c r="G86" s="2"/>
      <c r="H86" s="2"/>
    </row>
    <row r="87" spans="7:8" x14ac:dyDescent="0.35">
      <c r="G87" s="2"/>
      <c r="H87" s="2"/>
    </row>
    <row r="88" spans="7:8" x14ac:dyDescent="0.35">
      <c r="G88" s="2"/>
      <c r="H88" s="2"/>
    </row>
    <row r="89" spans="7:8" x14ac:dyDescent="0.35">
      <c r="G89" s="2"/>
      <c r="H89" s="2"/>
    </row>
    <row r="90" spans="7:8" x14ac:dyDescent="0.35">
      <c r="G90" s="2"/>
      <c r="H90" s="2"/>
    </row>
    <row r="91" spans="7:8" x14ac:dyDescent="0.35">
      <c r="G91" s="2"/>
      <c r="H91" s="2"/>
    </row>
    <row r="92" spans="7:8" x14ac:dyDescent="0.35">
      <c r="G92" s="2"/>
      <c r="H92" s="2"/>
    </row>
    <row r="93" spans="7:8" x14ac:dyDescent="0.35">
      <c r="G93" s="2"/>
      <c r="H93" s="2"/>
    </row>
    <row r="94" spans="7:8" x14ac:dyDescent="0.35">
      <c r="G94" s="2"/>
      <c r="H94" s="2"/>
    </row>
    <row r="95" spans="7:8" x14ac:dyDescent="0.35">
      <c r="G95" s="2"/>
      <c r="H95" s="2"/>
    </row>
    <row r="96" spans="7:8" x14ac:dyDescent="0.35">
      <c r="G96" s="2"/>
      <c r="H96" s="2"/>
    </row>
    <row r="97" spans="7:8" x14ac:dyDescent="0.35">
      <c r="G97" s="2"/>
      <c r="H97" s="2"/>
    </row>
    <row r="98" spans="7:8" x14ac:dyDescent="0.35">
      <c r="G98" s="2"/>
      <c r="H98" s="2"/>
    </row>
    <row r="99" spans="7:8" x14ac:dyDescent="0.35">
      <c r="G99" s="2"/>
      <c r="H99" s="2"/>
    </row>
    <row r="100" spans="7:8" x14ac:dyDescent="0.35">
      <c r="G100" s="2"/>
      <c r="H100" s="2"/>
    </row>
    <row r="101" spans="7:8" x14ac:dyDescent="0.35">
      <c r="G101" s="2"/>
      <c r="H101" s="2"/>
    </row>
    <row r="102" spans="7:8" x14ac:dyDescent="0.35">
      <c r="G102" s="2"/>
      <c r="H102" s="2"/>
    </row>
    <row r="103" spans="7:8" x14ac:dyDescent="0.35">
      <c r="G103" s="2"/>
      <c r="H103" s="2"/>
    </row>
    <row r="104" spans="7:8" x14ac:dyDescent="0.35">
      <c r="G104" s="2"/>
      <c r="H104" s="2"/>
    </row>
    <row r="105" spans="7:8" x14ac:dyDescent="0.35">
      <c r="G105" s="2"/>
      <c r="H105" s="2"/>
    </row>
    <row r="106" spans="7:8" x14ac:dyDescent="0.35">
      <c r="G106" s="2"/>
      <c r="H106" s="2"/>
    </row>
    <row r="107" spans="7:8" x14ac:dyDescent="0.35">
      <c r="G107" s="2"/>
      <c r="H107" s="2"/>
    </row>
    <row r="108" spans="7:8" x14ac:dyDescent="0.35">
      <c r="G108" s="2"/>
      <c r="H108" s="2"/>
    </row>
    <row r="109" spans="7:8" x14ac:dyDescent="0.35">
      <c r="G109" s="2"/>
      <c r="H109" s="2"/>
    </row>
    <row r="110" spans="7:8" x14ac:dyDescent="0.35">
      <c r="G110" s="2"/>
      <c r="H110" s="2"/>
    </row>
    <row r="111" spans="7:8" x14ac:dyDescent="0.35">
      <c r="G111" s="2"/>
      <c r="H111" s="2"/>
    </row>
    <row r="112" spans="7:8" x14ac:dyDescent="0.35">
      <c r="G112" s="2"/>
    </row>
    <row r="113" spans="7:7" x14ac:dyDescent="0.35">
      <c r="G113" s="2"/>
    </row>
    <row r="114" spans="7:7" x14ac:dyDescent="0.35">
      <c r="G114" s="2"/>
    </row>
    <row r="115" spans="7:7" x14ac:dyDescent="0.35">
      <c r="G115" s="2"/>
    </row>
    <row r="116" spans="7:7" x14ac:dyDescent="0.35">
      <c r="G116" s="2"/>
    </row>
    <row r="117" spans="7:7" x14ac:dyDescent="0.35">
      <c r="G117" s="2"/>
    </row>
    <row r="118" spans="7:7" x14ac:dyDescent="0.35">
      <c r="G118" s="2"/>
    </row>
    <row r="119" spans="7:7" x14ac:dyDescent="0.35">
      <c r="G119" s="2"/>
    </row>
    <row r="120" spans="7:7" x14ac:dyDescent="0.35">
      <c r="G120" s="2"/>
    </row>
    <row r="121" spans="7:7" x14ac:dyDescent="0.35">
      <c r="G121" s="2"/>
    </row>
    <row r="122" spans="7:7" x14ac:dyDescent="0.35">
      <c r="G122" s="2"/>
    </row>
    <row r="123" spans="7:7" x14ac:dyDescent="0.35">
      <c r="G123" s="2"/>
    </row>
    <row r="124" spans="7:7" x14ac:dyDescent="0.35">
      <c r="G124" s="2"/>
    </row>
    <row r="125" spans="7:7" x14ac:dyDescent="0.35">
      <c r="G125" s="2"/>
    </row>
    <row r="126" spans="7:7" x14ac:dyDescent="0.35">
      <c r="G126" s="2"/>
    </row>
    <row r="127" spans="7:7" x14ac:dyDescent="0.35">
      <c r="G127" s="2"/>
    </row>
    <row r="128" spans="7:7" x14ac:dyDescent="0.35">
      <c r="G128" s="2"/>
    </row>
    <row r="129" spans="7:7" x14ac:dyDescent="0.35">
      <c r="G129" s="2"/>
    </row>
    <row r="130" spans="7:7" x14ac:dyDescent="0.35">
      <c r="G130" s="2"/>
    </row>
    <row r="131" spans="7:7" x14ac:dyDescent="0.35">
      <c r="G131" s="2"/>
    </row>
    <row r="132" spans="7:7" x14ac:dyDescent="0.35">
      <c r="G132" s="2"/>
    </row>
    <row r="133" spans="7:7" x14ac:dyDescent="0.35">
      <c r="G133" s="2"/>
    </row>
    <row r="134" spans="7:7" x14ac:dyDescent="0.35">
      <c r="G134" s="2"/>
    </row>
    <row r="135" spans="7:7" x14ac:dyDescent="0.35">
      <c r="G135" s="2"/>
    </row>
    <row r="136" spans="7:7" x14ac:dyDescent="0.35">
      <c r="G136" s="2"/>
    </row>
    <row r="137" spans="7:7" x14ac:dyDescent="0.35">
      <c r="G137" s="2"/>
    </row>
    <row r="138" spans="7:7" x14ac:dyDescent="0.35">
      <c r="G138" s="2"/>
    </row>
    <row r="139" spans="7:7" x14ac:dyDescent="0.35">
      <c r="G139" s="2"/>
    </row>
    <row r="140" spans="7:7" x14ac:dyDescent="0.35">
      <c r="G140" s="2"/>
    </row>
    <row r="141" spans="7:7" x14ac:dyDescent="0.35">
      <c r="G141" s="2"/>
    </row>
    <row r="142" spans="7:7" x14ac:dyDescent="0.35">
      <c r="G142" s="2"/>
    </row>
    <row r="143" spans="7:7" x14ac:dyDescent="0.35">
      <c r="G143" s="2"/>
    </row>
    <row r="144" spans="7:7" x14ac:dyDescent="0.35">
      <c r="G144" s="2"/>
    </row>
    <row r="145" spans="7:7" x14ac:dyDescent="0.35">
      <c r="G145" s="2"/>
    </row>
    <row r="146" spans="7:7" x14ac:dyDescent="0.35">
      <c r="G146" s="2"/>
    </row>
    <row r="147" spans="7:7" x14ac:dyDescent="0.35">
      <c r="G147" s="2"/>
    </row>
    <row r="148" spans="7:7" x14ac:dyDescent="0.35">
      <c r="G148" s="2"/>
    </row>
    <row r="149" spans="7:7" x14ac:dyDescent="0.35">
      <c r="G149" s="2"/>
    </row>
    <row r="150" spans="7:7" x14ac:dyDescent="0.35">
      <c r="G150" s="2"/>
    </row>
    <row r="151" spans="7:7" x14ac:dyDescent="0.35">
      <c r="G151" s="2"/>
    </row>
    <row r="152" spans="7:7" x14ac:dyDescent="0.35">
      <c r="G152" s="2"/>
    </row>
    <row r="153" spans="7:7" x14ac:dyDescent="0.35">
      <c r="G153" s="2"/>
    </row>
    <row r="154" spans="7:7" x14ac:dyDescent="0.35">
      <c r="G154" s="2"/>
    </row>
    <row r="155" spans="7:7" x14ac:dyDescent="0.35">
      <c r="G155" s="2"/>
    </row>
    <row r="156" spans="7:7" x14ac:dyDescent="0.35">
      <c r="G156" s="2"/>
    </row>
    <row r="157" spans="7:7" x14ac:dyDescent="0.35">
      <c r="G157" s="2"/>
    </row>
    <row r="158" spans="7:7" x14ac:dyDescent="0.35">
      <c r="G158" s="2"/>
    </row>
    <row r="159" spans="7:7" x14ac:dyDescent="0.35">
      <c r="G159" s="2"/>
    </row>
    <row r="160" spans="7:7" x14ac:dyDescent="0.35">
      <c r="G160" s="2"/>
    </row>
    <row r="161" spans="7:7" x14ac:dyDescent="0.35">
      <c r="G161" s="2"/>
    </row>
    <row r="162" spans="7:7" x14ac:dyDescent="0.35">
      <c r="G162" s="2"/>
    </row>
    <row r="163" spans="7:7" x14ac:dyDescent="0.35">
      <c r="G163" s="2"/>
    </row>
    <row r="164" spans="7:7" x14ac:dyDescent="0.35">
      <c r="G164" s="2"/>
    </row>
    <row r="165" spans="7:7" x14ac:dyDescent="0.35">
      <c r="G165" s="2"/>
    </row>
    <row r="166" spans="7:7" x14ac:dyDescent="0.35">
      <c r="G166" s="2"/>
    </row>
    <row r="167" spans="7:7" x14ac:dyDescent="0.35">
      <c r="G167" s="2"/>
    </row>
    <row r="168" spans="7:7" x14ac:dyDescent="0.35">
      <c r="G168" s="2"/>
    </row>
    <row r="169" spans="7:7" x14ac:dyDescent="0.35">
      <c r="G169" s="2"/>
    </row>
    <row r="170" spans="7:7" x14ac:dyDescent="0.35">
      <c r="G170" s="2"/>
    </row>
    <row r="171" spans="7:7" x14ac:dyDescent="0.35">
      <c r="G171" s="2"/>
    </row>
    <row r="172" spans="7:7" x14ac:dyDescent="0.35">
      <c r="G172" s="2"/>
    </row>
    <row r="173" spans="7:7" x14ac:dyDescent="0.35">
      <c r="G173" s="2"/>
    </row>
    <row r="174" spans="7:7" x14ac:dyDescent="0.35">
      <c r="G174" s="2"/>
    </row>
    <row r="175" spans="7:7" x14ac:dyDescent="0.35">
      <c r="G175" s="2"/>
    </row>
    <row r="176" spans="7:7" x14ac:dyDescent="0.35">
      <c r="G176" s="2"/>
    </row>
    <row r="177" spans="7:7" x14ac:dyDescent="0.35">
      <c r="G177" s="2"/>
    </row>
    <row r="178" spans="7:7" x14ac:dyDescent="0.35">
      <c r="G178" s="2"/>
    </row>
    <row r="179" spans="7:7" x14ac:dyDescent="0.35">
      <c r="G179" s="2"/>
    </row>
    <row r="180" spans="7:7" x14ac:dyDescent="0.35">
      <c r="G180" s="2"/>
    </row>
    <row r="181" spans="7:7" x14ac:dyDescent="0.35">
      <c r="G181" s="2"/>
    </row>
    <row r="182" spans="7:7" x14ac:dyDescent="0.35">
      <c r="G182" s="2"/>
    </row>
    <row r="183" spans="7:7" x14ac:dyDescent="0.35">
      <c r="G183" s="2"/>
    </row>
    <row r="184" spans="7:7" x14ac:dyDescent="0.35">
      <c r="G184" s="2"/>
    </row>
    <row r="185" spans="7:7" x14ac:dyDescent="0.35">
      <c r="G185" s="2"/>
    </row>
    <row r="186" spans="7:7" x14ac:dyDescent="0.35">
      <c r="G186" s="2"/>
    </row>
    <row r="187" spans="7:7" x14ac:dyDescent="0.35">
      <c r="G187" s="2"/>
    </row>
    <row r="188" spans="7:7" x14ac:dyDescent="0.35">
      <c r="G188" s="2"/>
    </row>
    <row r="189" spans="7:7" x14ac:dyDescent="0.35">
      <c r="G189" s="2"/>
    </row>
    <row r="190" spans="7:7" x14ac:dyDescent="0.35">
      <c r="G190" s="2"/>
    </row>
    <row r="191" spans="7:7" x14ac:dyDescent="0.35">
      <c r="G191" s="2"/>
    </row>
    <row r="192" spans="7:7" x14ac:dyDescent="0.35">
      <c r="G192" s="2"/>
    </row>
    <row r="193" spans="7:7" x14ac:dyDescent="0.35">
      <c r="G193" s="2"/>
    </row>
    <row r="194" spans="7:7" x14ac:dyDescent="0.35">
      <c r="G194" s="2"/>
    </row>
    <row r="195" spans="7:7" x14ac:dyDescent="0.35">
      <c r="G195" s="2"/>
    </row>
    <row r="196" spans="7:7" x14ac:dyDescent="0.35">
      <c r="G196" s="2"/>
    </row>
    <row r="197" spans="7:7" x14ac:dyDescent="0.35">
      <c r="G197" s="2"/>
    </row>
    <row r="198" spans="7:7" x14ac:dyDescent="0.35">
      <c r="G198" s="2"/>
    </row>
    <row r="199" spans="7:7" x14ac:dyDescent="0.35">
      <c r="G199" s="2"/>
    </row>
    <row r="200" spans="7:7" x14ac:dyDescent="0.35">
      <c r="G200" s="2"/>
    </row>
    <row r="201" spans="7:7" x14ac:dyDescent="0.35">
      <c r="G201" s="2"/>
    </row>
    <row r="202" spans="7:7" x14ac:dyDescent="0.35">
      <c r="G202" s="2"/>
    </row>
    <row r="203" spans="7:7" x14ac:dyDescent="0.35">
      <c r="G203" s="2"/>
    </row>
    <row r="204" spans="7:7" x14ac:dyDescent="0.35">
      <c r="G204" s="2"/>
    </row>
    <row r="205" spans="7:7" x14ac:dyDescent="0.35">
      <c r="G205" s="2"/>
    </row>
    <row r="206" spans="7:7" x14ac:dyDescent="0.35">
      <c r="G206" s="2"/>
    </row>
    <row r="207" spans="7:7" x14ac:dyDescent="0.35">
      <c r="G207" s="2"/>
    </row>
    <row r="208" spans="7:7" x14ac:dyDescent="0.35">
      <c r="G208" s="2"/>
    </row>
    <row r="209" spans="7:7" x14ac:dyDescent="0.35">
      <c r="G209" s="2"/>
    </row>
    <row r="210" spans="7:7" x14ac:dyDescent="0.35">
      <c r="G210" s="2"/>
    </row>
    <row r="211" spans="7:7" x14ac:dyDescent="0.35">
      <c r="G211" s="2"/>
    </row>
    <row r="212" spans="7:7" x14ac:dyDescent="0.35">
      <c r="G212" s="2"/>
    </row>
    <row r="213" spans="7:7" x14ac:dyDescent="0.35">
      <c r="G213" s="2"/>
    </row>
    <row r="214" spans="7:7" x14ac:dyDescent="0.35">
      <c r="G214" s="2"/>
    </row>
    <row r="215" spans="7:7" x14ac:dyDescent="0.35">
      <c r="G215" s="2"/>
    </row>
    <row r="216" spans="7:7" x14ac:dyDescent="0.35">
      <c r="G216" s="2"/>
    </row>
    <row r="217" spans="7:7" x14ac:dyDescent="0.35">
      <c r="G217" s="2"/>
    </row>
    <row r="218" spans="7:7" x14ac:dyDescent="0.35">
      <c r="G218" s="2"/>
    </row>
    <row r="219" spans="7:7" x14ac:dyDescent="0.35">
      <c r="G219" s="2"/>
    </row>
    <row r="220" spans="7:7" x14ac:dyDescent="0.35">
      <c r="G220" s="2"/>
    </row>
  </sheetData>
  <mergeCells count="11">
    <mergeCell ref="E2:F2"/>
    <mergeCell ref="A27:A46"/>
    <mergeCell ref="A12:A26"/>
    <mergeCell ref="A3:A11"/>
    <mergeCell ref="B20:B26"/>
    <mergeCell ref="B40:B46"/>
    <mergeCell ref="B3:B9"/>
    <mergeCell ref="B10:B11"/>
    <mergeCell ref="B12:B13"/>
    <mergeCell ref="B14:B19"/>
    <mergeCell ref="B27:B39"/>
  </mergeCells>
  <phoneticPr fontId="2" type="noConversion"/>
  <dataValidations count="1">
    <dataValidation operator="equal" allowBlank="1" showInputMessage="1" showErrorMessage="1" sqref="F10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Dropdown!$E$2:$E$8</xm:f>
          </x14:formula1>
          <xm:sqref>F6</xm:sqref>
        </x14:dataValidation>
        <x14:dataValidation type="list" allowBlank="1" showInputMessage="1" showErrorMessage="1">
          <x14:formula1>
            <xm:f>Dropdown!$F$2:$F$8</xm:f>
          </x14:formula1>
          <xm:sqref>F7</xm:sqref>
        </x14:dataValidation>
        <x14:dataValidation type="list" allowBlank="1" showInputMessage="1" showErrorMessage="1">
          <x14:formula1>
            <xm:f>Dropdown!$C$2:$C$7</xm:f>
          </x14:formula1>
          <xm:sqref>F8</xm:sqref>
        </x14:dataValidation>
        <x14:dataValidation type="list" allowBlank="1" showInputMessage="1" showErrorMessage="1">
          <x14:formula1>
            <xm:f>Dropdown!$H$2:$H$3</xm:f>
          </x14:formula1>
          <xm:sqref>F40:F46 F9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7"/>
  <sheetViews>
    <sheetView tabSelected="1" zoomScaleNormal="100" workbookViewId="0">
      <pane ySplit="1" topLeftCell="A20" activePane="bottomLeft" state="frozen"/>
      <selection pane="bottomLeft" activeCell="AE24" sqref="AE24"/>
    </sheetView>
  </sheetViews>
  <sheetFormatPr baseColWidth="10" defaultRowHeight="14.5" x14ac:dyDescent="0.35"/>
  <cols>
    <col min="1" max="1" width="5.54296875" customWidth="1"/>
    <col min="2" max="2" width="39.54296875" customWidth="1"/>
    <col min="3" max="10" width="3.7265625" customWidth="1"/>
    <col min="11" max="11" width="3.7265625" style="46" customWidth="1"/>
    <col min="12" max="16" width="3.7265625" customWidth="1"/>
    <col min="17" max="17" width="3.7265625" style="46" customWidth="1"/>
    <col min="18" max="22" width="3.7265625" customWidth="1"/>
    <col min="23" max="23" width="4.54296875" customWidth="1"/>
    <col min="24" max="24" width="3.08984375" customWidth="1"/>
    <col min="25" max="33" width="4.54296875" customWidth="1"/>
    <col min="34" max="34" width="4.54296875" style="46" customWidth="1"/>
    <col min="35" max="37" width="4.54296875" style="53" customWidth="1"/>
    <col min="38" max="38" width="4.54296875" customWidth="1"/>
    <col min="39" max="39" width="5" bestFit="1" customWidth="1"/>
    <col min="40" max="40" width="4.7265625" customWidth="1"/>
    <col min="41" max="41" width="5.453125" customWidth="1"/>
    <col min="42" max="42" width="4.54296875" customWidth="1"/>
    <col min="45" max="45" width="4" customWidth="1"/>
  </cols>
  <sheetData>
    <row r="1" spans="1:32" ht="93.5" customHeight="1" x14ac:dyDescent="0.35">
      <c r="A1" s="191" t="s">
        <v>118</v>
      </c>
      <c r="B1" s="191"/>
      <c r="C1" s="156" t="str">
        <f>Datasets!G2</f>
        <v>Room RGB (PCCT)</v>
      </c>
      <c r="D1" s="156" t="str">
        <f>Datasets!J2</f>
        <v>Room I (PCCT)</v>
      </c>
      <c r="E1" s="156" t="str">
        <f>Datasets!M2</f>
        <v>Room R (Recap)</v>
      </c>
      <c r="F1" s="156" t="str">
        <f>Datasets!P2</f>
        <v>Lab RGB (PCCT)</v>
      </c>
      <c r="G1" s="156" t="str">
        <f>Datasets!S2</f>
        <v>Lab I (PCCT)</v>
      </c>
      <c r="H1" s="156" t="str">
        <f>Datasets!V2</f>
        <v>Lab R (Recap)</v>
      </c>
      <c r="I1" s="158" t="str">
        <f>Datasets!Y2</f>
        <v>Paris-Lille 3D</v>
      </c>
      <c r="J1" s="158" t="str">
        <f>Datasets!AB2</f>
        <v>Semantic3D</v>
      </c>
      <c r="K1" s="158" t="str">
        <f>Datasets!AE2</f>
        <v>SemanticKITTI</v>
      </c>
      <c r="L1" s="158" t="str">
        <f>Datasets!AH2</f>
        <v>MLS1 TUM City Campus</v>
      </c>
      <c r="M1" s="158" t="str">
        <f>Datasets!AK2</f>
        <v>Toronto3D</v>
      </c>
      <c r="N1" s="158" t="str">
        <f>Datasets!AN2</f>
        <v>CSPC-Database</v>
      </c>
      <c r="O1" s="158" t="str">
        <f>Datasets!AQ2</f>
        <v>BIPC-Database**</v>
      </c>
      <c r="P1" s="157" t="str">
        <f>Datasets!AT2</f>
        <v>SceneNN</v>
      </c>
      <c r="Q1" s="157" t="str">
        <f>Datasets!AW2</f>
        <v>S3DSP</v>
      </c>
      <c r="R1" s="157" t="str">
        <f>Datasets!AZ2</f>
        <v>ScanNet**</v>
      </c>
      <c r="S1" s="157" t="str">
        <f>Datasets!BC2</f>
        <v>Matterport3D**</v>
      </c>
      <c r="T1" s="157" t="str">
        <f>Datasets!BF2</f>
        <v>ScanObjectNN</v>
      </c>
      <c r="U1" s="122"/>
      <c r="V1" s="121"/>
      <c r="AC1" s="121"/>
      <c r="AE1" s="121"/>
      <c r="AF1" s="121"/>
    </row>
    <row r="2" spans="1:32" x14ac:dyDescent="0.35">
      <c r="A2" s="41" t="str">
        <f>Limits!C3</f>
        <v>P1.1</v>
      </c>
      <c r="B2" s="41" t="str">
        <f>Limits!D3</f>
        <v>Class definition exists</v>
      </c>
      <c r="C2" s="50" t="str">
        <f>IF(ISBLANK(Datasets!I3)=FALSE,IF(Datasets!G3=1,"t","nt")," -")</f>
        <v>t</v>
      </c>
      <c r="D2" s="50" t="str">
        <f>IF(ISBLANK(Datasets!L3)=FALSE,IF(Datasets!J3=1,"t","nt")," -")</f>
        <v>t</v>
      </c>
      <c r="E2" s="50" t="str">
        <f>IF(ISBLANK(Datasets!O3)=FALSE,IF(Datasets!M3=1,"t","nt"),"-")</f>
        <v>t</v>
      </c>
      <c r="F2" s="50" t="str">
        <f>IF(ISBLANK(Datasets!O3)=FALSE,IF(Datasets!P3=1,"t","nt"),"- ")</f>
        <v>t</v>
      </c>
      <c r="G2" s="50" t="str">
        <f>IF(ISBLANK(Datasets!U3)=FALSE,IF(Datasets!S3=1,"t","nt"),"- ")</f>
        <v>t</v>
      </c>
      <c r="H2" s="50" t="str">
        <f>IF(ISBLANK(Datasets!X3)=FALSE,IF(Datasets!V3=1,"t","nt"),"-")</f>
        <v>t</v>
      </c>
      <c r="I2" s="50" t="str">
        <f>IF(ISBLANK(Datasets!AA3)=FALSE,IF(Datasets!Y3=1,"t","nt"),"- ")</f>
        <v>t</v>
      </c>
      <c r="J2" s="50" t="str">
        <f>IF(ISBLANK(Datasets!AD3)=FALSE,IF(Datasets!AB3=1,"t","nt"),"- ")</f>
        <v>t</v>
      </c>
      <c r="K2" s="50" t="str">
        <f>IF(ISBLANK(Datasets!AG3)=FALSE,IF(Datasets!AE3=1,"t","nt"),"- ")</f>
        <v>t</v>
      </c>
      <c r="L2" s="50" t="str">
        <f>IF(ISBLANK(Datasets!AJ3)=FALSE,IF(Datasets!AH3=1,"t","nt"),"- ")</f>
        <v>t</v>
      </c>
      <c r="M2" s="50" t="str">
        <f>IF(ISBLANK(Datasets!AM3)=FALSE,IF(Datasets!AK3=1,"t","nt"),"- ")</f>
        <v>t</v>
      </c>
      <c r="N2" s="50" t="str">
        <f>IF(ISBLANK(Datasets!AP3)=FALSE,IF(Datasets!AN3=1,"t","nt"),"- ")</f>
        <v>t</v>
      </c>
      <c r="O2" s="50" t="str">
        <f>IF(ISBLANK(Datasets!AS3)=FALSE,IF(Datasets!AQ3=1,"t","nt"),"- ")</f>
        <v>t</v>
      </c>
      <c r="P2" s="50" t="str">
        <f>IF(ISBLANK(Datasets!AV3)=FALSE,IF(Datasets!AT3=1,"t","nt"),"- ")</f>
        <v>t</v>
      </c>
      <c r="Q2" s="50" t="str">
        <f>IF(ISBLANK(Datasets!AY3)=FALSE,IF(Datasets!AW3=1,"t","nt"),"- ")</f>
        <v>t</v>
      </c>
      <c r="R2" s="50" t="str">
        <f>IF(ISBLANK(Datasets!BB3)=FALSE,IF(Datasets!AZ3=1,"t","nt"),"- ")</f>
        <v>t</v>
      </c>
      <c r="S2" s="50" t="str">
        <f>IF(ISBLANK(Datasets!BE3)=FALSE,IF(Datasets!BC3=1,"t","nt"),"- ")</f>
        <v>t</v>
      </c>
      <c r="T2" s="50" t="str">
        <f>IF(ISBLANK(Datasets!BH3)=FALSE,IF(Datasets!BF3=1,"t","nt"),"- ")</f>
        <v>t</v>
      </c>
      <c r="U2" s="50"/>
      <c r="W2" s="5"/>
    </row>
    <row r="3" spans="1:32" x14ac:dyDescent="0.35">
      <c r="A3" s="41" t="str">
        <f>Limits!C4</f>
        <v>P1.2</v>
      </c>
      <c r="B3" s="41" t="str">
        <f>Limits!D4</f>
        <v>Number of points</v>
      </c>
      <c r="C3" s="50" t="str">
        <f>IF(ISBLANK(Datasets!I4)=FALSE,IF(Datasets!G4=1,"t","nt")," -")</f>
        <v>t</v>
      </c>
      <c r="D3" s="50" t="str">
        <f>IF(ISBLANK(Datasets!L4)=FALSE,IF(Datasets!J4=1,"t","nt")," -")</f>
        <v>t</v>
      </c>
      <c r="E3" s="50" t="str">
        <f>IF(ISBLANK(Datasets!O4)=FALSE,IF(Datasets!M4=1,"t","nt"),"-")</f>
        <v>t</v>
      </c>
      <c r="F3" s="50" t="str">
        <f>IF(ISBLANK(Datasets!O4)=FALSE,IF(Datasets!P4=1,"t","nt"),"- ")</f>
        <v>t</v>
      </c>
      <c r="G3" s="50" t="str">
        <f>IF(ISBLANK(Datasets!U4)=FALSE,IF(Datasets!S4=1,"t","nt"),"- ")</f>
        <v>t</v>
      </c>
      <c r="H3" s="50" t="str">
        <f>IF(ISBLANK(Datasets!X4)=FALSE,IF(Datasets!V4=1,"t","nt"),"-")</f>
        <v>t</v>
      </c>
      <c r="I3" s="50" t="str">
        <f>IF(ISBLANK(Datasets!AA4)=FALSE,IF(Datasets!Y4=1,"t","nt"),"- ")</f>
        <v>t</v>
      </c>
      <c r="J3" s="50" t="str">
        <f>IF(ISBLANK(Datasets!AD4)=FALSE,IF(Datasets!AB4=1,"t","nt"),"- ")</f>
        <v>t</v>
      </c>
      <c r="K3" s="50" t="str">
        <f>IF(ISBLANK(Datasets!AG4)=FALSE,IF(Datasets!AE4=1,"t","nt"),"- ")</f>
        <v>t</v>
      </c>
      <c r="L3" s="50" t="str">
        <f>IF(ISBLANK(Datasets!AJ4)=FALSE,IF(Datasets!AH4=1,"t","nt"),"- ")</f>
        <v>t</v>
      </c>
      <c r="M3" s="50" t="str">
        <f>IF(ISBLANK(Datasets!AM4)=FALSE,IF(Datasets!AK4=1,"t","nt"),"- ")</f>
        <v>t</v>
      </c>
      <c r="N3" s="50" t="str">
        <f>IF(ISBLANK(Datasets!AP4)=FALSE,IF(Datasets!AN4=1,"t","nt"),"- ")</f>
        <v>t</v>
      </c>
      <c r="O3" s="50" t="str">
        <f>IF(ISBLANK(Datasets!AS4)=FALSE,IF(Datasets!AQ4=1,"t","nt"),"- ")</f>
        <v xml:space="preserve">- </v>
      </c>
      <c r="P3" s="50" t="str">
        <f>IF(ISBLANK(Datasets!AV4)=FALSE,IF(Datasets!AT4=1,"t","nt"),"- ")</f>
        <v>t</v>
      </c>
      <c r="Q3" s="50" t="str">
        <f>IF(ISBLANK(Datasets!AY4)=FALSE,IF(Datasets!AW4=1,"t","nt"),"- ")</f>
        <v>nt</v>
      </c>
      <c r="R3" s="50" t="str">
        <f>IF(ISBLANK(Datasets!BB4)=FALSE,IF(Datasets!AZ4=1,"t","nt"),"- ")</f>
        <v xml:space="preserve">- </v>
      </c>
      <c r="S3" s="50" t="str">
        <f>IF(ISBLANK(Datasets!BE4)=FALSE,IF(Datasets!BC4=1,"t","nt"),"- ")</f>
        <v xml:space="preserve">- </v>
      </c>
      <c r="T3" s="50" t="str">
        <f>IF(ISBLANK(Datasets!BH4)=FALSE,IF(Datasets!BF4=1,"t","nt"),"- ")</f>
        <v>t</v>
      </c>
      <c r="W3" s="5"/>
    </row>
    <row r="4" spans="1:32" x14ac:dyDescent="0.35">
      <c r="A4" s="41" t="str">
        <f>Limits!C5</f>
        <v>P1.3</v>
      </c>
      <c r="B4" s="41" t="str">
        <f>Limits!D5</f>
        <v>Area size</v>
      </c>
      <c r="C4" s="50" t="str">
        <f>IF(ISBLANK(Datasets!I5)=FALSE,IF(Datasets!G5=1,"t","nt")," -")</f>
        <v>t</v>
      </c>
      <c r="D4" s="50" t="str">
        <f>IF(ISBLANK(Datasets!L5)=FALSE,IF(Datasets!J5=1,"t","nt")," -")</f>
        <v>t</v>
      </c>
      <c r="E4" s="50" t="str">
        <f>IF(ISBLANK(Datasets!O5)=FALSE,IF(Datasets!M5=1,"t","nt"),"-")</f>
        <v>t</v>
      </c>
      <c r="F4" s="50" t="str">
        <f>IF(ISBLANK(Datasets!O5)=FALSE,IF(Datasets!P5=1,"t","nt"),"- ")</f>
        <v>t</v>
      </c>
      <c r="G4" s="50" t="str">
        <f>IF(ISBLANK(Datasets!U5)=FALSE,IF(Datasets!S5=1,"t","nt"),"- ")</f>
        <v>t</v>
      </c>
      <c r="H4" s="50" t="str">
        <f>IF(ISBLANK(Datasets!X5)=FALSE,IF(Datasets!V5=1,"t","nt"),"-")</f>
        <v>t</v>
      </c>
      <c r="I4" s="50" t="str">
        <f>IF(ISBLANK(Datasets!AA5)=FALSE,IF(Datasets!Y5=1,"t","nt"),"- ")</f>
        <v xml:space="preserve">- </v>
      </c>
      <c r="J4" s="50" t="str">
        <f>IF(ISBLANK(Datasets!AD5)=FALSE,IF(Datasets!AB5=1,"t","nt"),"- ")</f>
        <v xml:space="preserve">- </v>
      </c>
      <c r="K4" s="50" t="str">
        <f>IF(ISBLANK(Datasets!AG5)=FALSE,IF(Datasets!AE5=1,"t","nt"),"- ")</f>
        <v xml:space="preserve">- </v>
      </c>
      <c r="L4" s="50" t="str">
        <f>IF(ISBLANK(Datasets!AJ5)=FALSE,IF(Datasets!AH5=1,"t","nt"),"- ")</f>
        <v>t</v>
      </c>
      <c r="M4" s="50" t="str">
        <f>IF(ISBLANK(Datasets!AM5)=FALSE,IF(Datasets!AK5=1,"t","nt"),"- ")</f>
        <v xml:space="preserve">- </v>
      </c>
      <c r="N4" s="50" t="str">
        <f>IF(ISBLANK(Datasets!AP5)=FALSE,IF(Datasets!AN5=1,"t","nt"),"- ")</f>
        <v xml:space="preserve">- </v>
      </c>
      <c r="O4" s="50" t="str">
        <f>IF(ISBLANK(Datasets!AS5)=FALSE,IF(Datasets!AQ5=1,"t","nt"),"- ")</f>
        <v xml:space="preserve">- </v>
      </c>
      <c r="P4" s="50" t="str">
        <f>IF(ISBLANK(Datasets!AV5)=FALSE,IF(Datasets!AT5=1,"t","nt"),"- ")</f>
        <v>t</v>
      </c>
      <c r="Q4" s="50" t="str">
        <f>IF(ISBLANK(Datasets!AY5)=FALSE,IF(Datasets!AW5=1,"t","nt"),"- ")</f>
        <v>t</v>
      </c>
      <c r="R4" s="50" t="str">
        <f>IF(ISBLANK(Datasets!BB5)=FALSE,IF(Datasets!AZ5=1,"t","nt"),"- ")</f>
        <v>t</v>
      </c>
      <c r="S4" s="50" t="str">
        <f>IF(ISBLANK(Datasets!BE5)=FALSE,IF(Datasets!BC5=1,"t","nt"),"- ")</f>
        <v>t</v>
      </c>
      <c r="T4" s="50" t="str">
        <f>IF(ISBLANK(Datasets!BH5)=FALSE,IF(Datasets!BF5=1,"t","nt"),"- ")</f>
        <v>t</v>
      </c>
      <c r="W4" s="139"/>
    </row>
    <row r="5" spans="1:32" x14ac:dyDescent="0.35">
      <c r="A5" s="41" t="str">
        <f>Limits!C6</f>
        <v>P1.4</v>
      </c>
      <c r="B5" s="41" t="str">
        <f>Limits!D6</f>
        <v>Object characteristics in</v>
      </c>
      <c r="C5" s="50" t="str">
        <f>IF(ISBLANK(Datasets!I6)=FALSE,IF(Datasets!G6=1,"t","nt")," -")</f>
        <v>t</v>
      </c>
      <c r="D5" s="50" t="str">
        <f>IF(ISBLANK(Datasets!L6)=FALSE,IF(Datasets!J6=1,"t","nt")," -")</f>
        <v>t</v>
      </c>
      <c r="E5" s="50" t="str">
        <f>IF(ISBLANK(Datasets!O6)=FALSE,IF(Datasets!M6=1,"t","nt"),"-")</f>
        <v>t</v>
      </c>
      <c r="F5" s="50" t="str">
        <f>IF(ISBLANK(Datasets!O6)=FALSE,IF(Datasets!P6=1,"t","nt"),"- ")</f>
        <v>t</v>
      </c>
      <c r="G5" s="50" t="str">
        <f>IF(ISBLANK(Datasets!U6)=FALSE,IF(Datasets!S6=1,"t","nt"),"- ")</f>
        <v>t</v>
      </c>
      <c r="H5" s="50" t="str">
        <f>IF(ISBLANK(Datasets!X6)=FALSE,IF(Datasets!V6=1,"t","nt"),"-")</f>
        <v>t</v>
      </c>
      <c r="I5" s="50" t="str">
        <f>IF(ISBLANK(Datasets!AA6)=FALSE,IF(Datasets!Y6=1,"t","nt"),"- ")</f>
        <v xml:space="preserve">- </v>
      </c>
      <c r="J5" s="50" t="str">
        <f>IF(ISBLANK(Datasets!AD6)=FALSE,IF(Datasets!AB6=1,"t","nt"),"- ")</f>
        <v xml:space="preserve">- </v>
      </c>
      <c r="K5" s="50" t="str">
        <f>IF(ISBLANK(Datasets!AG6)=FALSE,IF(Datasets!AE6=1,"t","nt"),"- ")</f>
        <v xml:space="preserve">- </v>
      </c>
      <c r="L5" s="50" t="str">
        <f>IF(ISBLANK(Datasets!AJ6)=FALSE,IF(Datasets!AH6=1,"t","nt"),"- ")</f>
        <v xml:space="preserve">- </v>
      </c>
      <c r="M5" s="50" t="str">
        <f>IF(ISBLANK(Datasets!AM6)=FALSE,IF(Datasets!AK6=1,"t","nt"),"- ")</f>
        <v xml:space="preserve">- </v>
      </c>
      <c r="N5" s="50" t="str">
        <f>IF(ISBLANK(Datasets!AP6)=FALSE,IF(Datasets!AN6=1,"t","nt"),"- ")</f>
        <v xml:space="preserve">- </v>
      </c>
      <c r="O5" s="50" t="str">
        <f>IF(ISBLANK(Datasets!AS6)=FALSE,IF(Datasets!AQ6=1,"t","nt"),"- ")</f>
        <v xml:space="preserve">- </v>
      </c>
      <c r="P5" s="50" t="str">
        <f>IF(ISBLANK(Datasets!AV6)=FALSE,IF(Datasets!AT6=1,"t","nt"),"- ")</f>
        <v xml:space="preserve">- </v>
      </c>
      <c r="Q5" s="50" t="str">
        <f>IF(ISBLANK(Datasets!AY6)=FALSE,IF(Datasets!AW6=1,"t","nt"),"- ")</f>
        <v xml:space="preserve">- </v>
      </c>
      <c r="R5" s="50" t="str">
        <f>IF(ISBLANK(Datasets!BB6)=FALSE,IF(Datasets!AZ6=1,"t","nt"),"- ")</f>
        <v xml:space="preserve">- </v>
      </c>
      <c r="S5" s="50" t="str">
        <f>IF(ISBLANK(Datasets!BE6)=FALSE,IF(Datasets!BC6=1,"t","nt"),"- ")</f>
        <v xml:space="preserve">- </v>
      </c>
      <c r="T5" s="50" t="str">
        <f>IF(ISBLANK(Datasets!BH6)=FALSE,IF(Datasets!BF6=1,"t","nt"),"- ")</f>
        <v xml:space="preserve">- </v>
      </c>
      <c r="W5" s="5"/>
    </row>
    <row r="6" spans="1:32" x14ac:dyDescent="0.35">
      <c r="A6" s="41" t="str">
        <f>Limits!C7</f>
        <v>P1.5</v>
      </c>
      <c r="B6" s="41" t="str">
        <f>Limits!D7</f>
        <v>Object characteristics out</v>
      </c>
      <c r="C6" s="50" t="str">
        <f>IF(ISBLANK(Datasets!I7)=FALSE,IF(Datasets!G7=1,"t","nt")," -")</f>
        <v>t</v>
      </c>
      <c r="D6" s="50" t="str">
        <f>IF(ISBLANK(Datasets!L7)=FALSE,IF(Datasets!J7=1,"t","nt")," -")</f>
        <v>t</v>
      </c>
      <c r="E6" s="50" t="str">
        <f>IF(ISBLANK(Datasets!O7)=FALSE,IF(Datasets!M7=1,"t","nt"),"-")</f>
        <v>t</v>
      </c>
      <c r="F6" s="50" t="str">
        <f>IF(ISBLANK(Datasets!O7)=FALSE,IF(Datasets!P7=1,"t","nt"),"- ")</f>
        <v>t</v>
      </c>
      <c r="G6" s="50" t="str">
        <f>IF(ISBLANK(Datasets!U7)=FALSE,IF(Datasets!S7=1,"t","nt"),"- ")</f>
        <v>t</v>
      </c>
      <c r="H6" s="50" t="str">
        <f>IF(ISBLANK(Datasets!X7)=FALSE,IF(Datasets!V7=1,"t","nt"),"-")</f>
        <v>t</v>
      </c>
      <c r="I6" s="50" t="str">
        <f>IF(ISBLANK(Datasets!AA7)=FALSE,IF(Datasets!Y7=1,"t","nt"),"- ")</f>
        <v>t</v>
      </c>
      <c r="J6" s="50" t="str">
        <f>IF(ISBLANK(Datasets!AD7)=FALSE,IF(Datasets!AB7=1,"t","nt"),"- ")</f>
        <v>t</v>
      </c>
      <c r="K6" s="50" t="str">
        <f>IF(ISBLANK(Datasets!AG7)=FALSE,IF(Datasets!AE7=1,"t","nt"),"- ")</f>
        <v>t</v>
      </c>
      <c r="L6" s="50" t="str">
        <f>IF(ISBLANK(Datasets!AJ7)=FALSE,IF(Datasets!AH7=1,"t","nt"),"- ")</f>
        <v xml:space="preserve">- </v>
      </c>
      <c r="M6" s="50" t="str">
        <f>IF(ISBLANK(Datasets!AM7)=FALSE,IF(Datasets!AK7=1,"t","nt"),"- ")</f>
        <v>t</v>
      </c>
      <c r="N6" s="50" t="str">
        <f>IF(ISBLANK(Datasets!AP7)=FALSE,IF(Datasets!AN7=1,"t","nt"),"- ")</f>
        <v>t</v>
      </c>
      <c r="O6" s="50" t="str">
        <f>IF(ISBLANK(Datasets!AS7)=FALSE,IF(Datasets!AQ7=1,"t","nt"),"- ")</f>
        <v xml:space="preserve">- </v>
      </c>
      <c r="P6" s="50" t="str">
        <f>IF(ISBLANK(Datasets!AV7)=FALSE,IF(Datasets!AT7=1,"t","nt"),"- ")</f>
        <v>t</v>
      </c>
      <c r="Q6" s="50" t="str">
        <f>IF(ISBLANK(Datasets!AY7)=FALSE,IF(Datasets!AW7=1,"t","nt"),"- ")</f>
        <v>t</v>
      </c>
      <c r="R6" s="50" t="str">
        <f>IF(ISBLANK(Datasets!BB7)=FALSE,IF(Datasets!AZ7=1,"t","nt"),"- ")</f>
        <v>t</v>
      </c>
      <c r="S6" s="50" t="str">
        <f>IF(ISBLANK(Datasets!BE7)=FALSE,IF(Datasets!BC7=1,"t","nt"),"- ")</f>
        <v>t</v>
      </c>
      <c r="T6" s="50" t="str">
        <f>IF(ISBLANK(Datasets!BH7)=FALSE,IF(Datasets!BF7=1,"t","nt"),"- ")</f>
        <v>t</v>
      </c>
    </row>
    <row r="7" spans="1:32" x14ac:dyDescent="0.35">
      <c r="A7" s="41" t="str">
        <f>Limits!C8</f>
        <v>P1.6</v>
      </c>
      <c r="B7" s="41" t="str">
        <f>Limits!D8</f>
        <v>File format output</v>
      </c>
      <c r="C7" s="50" t="str">
        <f>IF(ISBLANK(Datasets!I8)=FALSE,IF(Datasets!G8=1,"t","nt")," -")</f>
        <v>t</v>
      </c>
      <c r="D7" s="50" t="str">
        <f>IF(ISBLANK(Datasets!L8)=FALSE,IF(Datasets!J8=1,"t","nt")," -")</f>
        <v>t</v>
      </c>
      <c r="E7" s="50" t="str">
        <f>IF(ISBLANK(Datasets!O8)=FALSE,IF(Datasets!M8=1,"t","nt"),"-")</f>
        <v>t</v>
      </c>
      <c r="F7" s="50" t="str">
        <f>IF(ISBLANK(Datasets!O8)=FALSE,IF(Datasets!P8=1,"t","nt"),"- ")</f>
        <v>t</v>
      </c>
      <c r="G7" s="50" t="str">
        <f>IF(ISBLANK(Datasets!U8)=FALSE,IF(Datasets!S8=1,"t","nt"),"- ")</f>
        <v>t</v>
      </c>
      <c r="H7" s="50" t="str">
        <f>IF(ISBLANK(Datasets!X8)=FALSE,IF(Datasets!V8=1,"t","nt"),"-")</f>
        <v>t</v>
      </c>
      <c r="I7" s="50" t="str">
        <f>IF(ISBLANK(Datasets!AA8)=FALSE,IF(Datasets!Y8=1,"t","nt"),"- ")</f>
        <v>nt</v>
      </c>
      <c r="J7" s="50" t="str">
        <f>IF(ISBLANK(Datasets!AD8)=FALSE,IF(Datasets!AB8=1,"t","nt"),"- ")</f>
        <v>t</v>
      </c>
      <c r="K7" s="50" t="str">
        <f>IF(ISBLANK(Datasets!AG8)=FALSE,IF(Datasets!AE8=1,"t","nt"),"- ")</f>
        <v>nt</v>
      </c>
      <c r="L7" s="50" t="str">
        <f>IF(ISBLANK(Datasets!AJ8)=FALSE,IF(Datasets!AH8=1,"t","nt"),"- ")</f>
        <v>nt</v>
      </c>
      <c r="M7" s="50" t="str">
        <f>IF(ISBLANK(Datasets!AM8)=FALSE,IF(Datasets!AK8=1,"t","nt"),"- ")</f>
        <v>nt</v>
      </c>
      <c r="N7" s="50" t="str">
        <f>IF(ISBLANK(Datasets!AP8)=FALSE,IF(Datasets!AN8=1,"t","nt"),"- ")</f>
        <v xml:space="preserve">- </v>
      </c>
      <c r="O7" s="50" t="str">
        <f>IF(ISBLANK(Datasets!AS8)=FALSE,IF(Datasets!AQ8=1,"t","nt"),"- ")</f>
        <v>nt</v>
      </c>
      <c r="P7" s="50" t="str">
        <f>IF(ISBLANK(Datasets!AV8)=FALSE,IF(Datasets!AT8=1,"t","nt"),"- ")</f>
        <v>nt</v>
      </c>
      <c r="Q7" s="50" t="str">
        <f>IF(ISBLANK(Datasets!AY8)=FALSE,IF(Datasets!AW8=1,"t","nt"),"- ")</f>
        <v xml:space="preserve">- </v>
      </c>
      <c r="R7" s="50" t="str">
        <f>IF(ISBLANK(Datasets!BB8)=FALSE,IF(Datasets!AZ8=1,"t","nt"),"- ")</f>
        <v>nt</v>
      </c>
      <c r="S7" s="50" t="str">
        <f>IF(ISBLANK(Datasets!BE8)=FALSE,IF(Datasets!BC8=1,"t","nt"),"- ")</f>
        <v>t</v>
      </c>
      <c r="T7" s="50" t="str">
        <f>IF(ISBLANK(Datasets!BH8)=FALSE,IF(Datasets!BF8=1,"t","nt"),"- ")</f>
        <v xml:space="preserve">- </v>
      </c>
    </row>
    <row r="8" spans="1:32" x14ac:dyDescent="0.35">
      <c r="A8" s="169" t="str">
        <f>Limits!C9</f>
        <v>P1.7</v>
      </c>
      <c r="B8" s="169" t="str">
        <f>Limits!D9</f>
        <v>Use restriction</v>
      </c>
      <c r="C8" s="170" t="str">
        <f>IF(ISBLANK(Datasets!I9)=FALSE,IF(Datasets!G9=1,"t","nt")," -")</f>
        <v>t</v>
      </c>
      <c r="D8" s="170" t="str">
        <f>IF(ISBLANK(Datasets!L9)=FALSE,IF(Datasets!J9=1,"t","nt")," -")</f>
        <v>t</v>
      </c>
      <c r="E8" s="170" t="str">
        <f>IF(ISBLANK(Datasets!O9)=FALSE,IF(Datasets!M9=1,"t","nt"),"-")</f>
        <v>t</v>
      </c>
      <c r="F8" s="170" t="str">
        <f>IF(ISBLANK(Datasets!O9)=FALSE,IF(Datasets!P9=1,"t","nt"),"- ")</f>
        <v>t</v>
      </c>
      <c r="G8" s="170" t="str">
        <f>IF(ISBLANK(Datasets!U9)=FALSE,IF(Datasets!S9=1,"t","nt"),"- ")</f>
        <v>t</v>
      </c>
      <c r="H8" s="170" t="str">
        <f>IF(ISBLANK(Datasets!X9)=FALSE,IF(Datasets!V9=1,"t","nt"),"-")</f>
        <v>t</v>
      </c>
      <c r="I8" s="170" t="str">
        <f>IF(ISBLANK(Datasets!AA9)=FALSE,IF(Datasets!Y9=1,"t","nt"),"- ")</f>
        <v>t</v>
      </c>
      <c r="J8" s="170" t="str">
        <f>IF(ISBLANK(Datasets!AD9)=FALSE,IF(Datasets!AB9=1,"t","nt"),"- ")</f>
        <v>t</v>
      </c>
      <c r="K8" s="170" t="str">
        <f>IF(ISBLANK(Datasets!AG9)=FALSE,IF(Datasets!AE9=1,"t","nt"),"- ")</f>
        <v>nt</v>
      </c>
      <c r="L8" s="170" t="str">
        <f>IF(ISBLANK(Datasets!AJ9)=FALSE,IF(Datasets!AH9=1,"t","nt"),"- ")</f>
        <v>nt</v>
      </c>
      <c r="M8" s="170" t="str">
        <f>IF(ISBLANK(Datasets!AM9)=FALSE,IF(Datasets!AK9=1,"t","nt"),"- ")</f>
        <v>t</v>
      </c>
      <c r="N8" s="170" t="str">
        <f>IF(ISBLANK(Datasets!AP9)=FALSE,IF(Datasets!AN9=1,"t","nt"),"- ")</f>
        <v>nt</v>
      </c>
      <c r="O8" s="170" t="str">
        <f>IF(ISBLANK(Datasets!AS9)=FALSE,IF(Datasets!AQ9=1,"t","nt"),"- ")</f>
        <v>nt</v>
      </c>
      <c r="P8" s="170" t="str">
        <f>IF(ISBLANK(Datasets!AV9)=FALSE,IF(Datasets!AT9=1,"t","nt"),"- ")</f>
        <v>nt</v>
      </c>
      <c r="Q8" s="170" t="str">
        <f>IF(ISBLANK(Datasets!AY9)=FALSE,IF(Datasets!AW9=1,"t","nt"),"- ")</f>
        <v>nt</v>
      </c>
      <c r="R8" s="170" t="str">
        <f>IF(ISBLANK(Datasets!BB9)=FALSE,IF(Datasets!AZ9=1,"t","nt"),"- ")</f>
        <v>nt</v>
      </c>
      <c r="S8" s="170" t="str">
        <f>IF(ISBLANK(Datasets!BE9)=FALSE,IF(Datasets!BC9=1,"t","nt"),"- ")</f>
        <v>nt</v>
      </c>
      <c r="T8" s="170" t="str">
        <f>IF(ISBLANK(Datasets!BH9)=FALSE,IF(Datasets!BF9=1,"t","nt"),"- ")</f>
        <v>nt</v>
      </c>
    </row>
    <row r="9" spans="1:32" x14ac:dyDescent="0.35">
      <c r="A9" s="41" t="str">
        <f>Limits!C10</f>
        <v>P2.1</v>
      </c>
      <c r="B9" s="41" t="str">
        <f>Limits!D10</f>
        <v>Number of segmentation</v>
      </c>
      <c r="C9" s="50" t="str">
        <f>IF(ISBLANK(Datasets!I10)=FALSE,IF(Datasets!G10=1,"t","nt")," -")</f>
        <v>t</v>
      </c>
      <c r="D9" s="50" t="str">
        <f>IF(ISBLANK(Datasets!L10)=FALSE,IF(Datasets!J10=1,"t","nt")," -")</f>
        <v>t</v>
      </c>
      <c r="E9" s="50" t="str">
        <f>IF(ISBLANK(Datasets!O10)=FALSE,IF(Datasets!M10=1,"t","nt"),"-")</f>
        <v>t</v>
      </c>
      <c r="F9" s="50" t="str">
        <f>IF(ISBLANK(Datasets!O10)=FALSE,IF(Datasets!P10=1,"t","nt"),"- ")</f>
        <v>t</v>
      </c>
      <c r="G9" s="50" t="str">
        <f>IF(ISBLANK(Datasets!U10)=FALSE,IF(Datasets!S10=1,"t","nt"),"- ")</f>
        <v>t</v>
      </c>
      <c r="H9" s="50" t="str">
        <f>IF(ISBLANK(Datasets!X10)=FALSE,IF(Datasets!V10=1,"t","nt"),"-")</f>
        <v>t</v>
      </c>
      <c r="I9" s="50" t="str">
        <f>IF(ISBLANK(Datasets!AA10)=FALSE,IF(Datasets!Y10=1,"t","nt"),"- ")</f>
        <v>t</v>
      </c>
      <c r="J9" s="50" t="str">
        <f>IF(ISBLANK(Datasets!AD10)=FALSE,IF(Datasets!AB10=1,"t","nt"),"- ")</f>
        <v>t</v>
      </c>
      <c r="K9" s="50" t="str">
        <f>IF(ISBLANK(Datasets!AG10)=FALSE,IF(Datasets!AE10=1,"t","nt"),"- ")</f>
        <v>t</v>
      </c>
      <c r="L9" s="50" t="str">
        <f>IF(ISBLANK(Datasets!AJ10)=FALSE,IF(Datasets!AH10=1,"t","nt"),"- ")</f>
        <v>t</v>
      </c>
      <c r="M9" s="50" t="str">
        <f>IF(ISBLANK(Datasets!AM10)=FALSE,IF(Datasets!AK10=1,"t","nt"),"- ")</f>
        <v>t</v>
      </c>
      <c r="N9" s="50" t="str">
        <f>IF(ISBLANK(Datasets!AP10)=FALSE,IF(Datasets!AN10=1,"t","nt"),"- ")</f>
        <v>t</v>
      </c>
      <c r="O9" s="50" t="str">
        <f>IF(ISBLANK(Datasets!AS10)=FALSE,IF(Datasets!AQ10=1,"t","nt"),"- ")</f>
        <v>t</v>
      </c>
      <c r="P9" s="50" t="str">
        <f>IF(ISBLANK(Datasets!AV10)=FALSE,IF(Datasets!AT10=1,"t","nt"),"- ")</f>
        <v>t</v>
      </c>
      <c r="Q9" s="50" t="str">
        <f>IF(ISBLANK(Datasets!AY10)=FALSE,IF(Datasets!AW10=1,"t","nt"),"- ")</f>
        <v>t</v>
      </c>
      <c r="R9" s="50" t="str">
        <f>IF(ISBLANK(Datasets!BB10)=FALSE,IF(Datasets!AZ10=1,"t","nt"),"- ")</f>
        <v>t</v>
      </c>
      <c r="S9" s="50" t="str">
        <f>IF(ISBLANK(Datasets!BE10)=FALSE,IF(Datasets!BC10=1,"t","nt"),"- ")</f>
        <v>t</v>
      </c>
      <c r="T9" s="50" t="str">
        <f>IF(ISBLANK(Datasets!BH10)=FALSE,IF(Datasets!BF10=1,"t","nt"),"- ")</f>
        <v>t</v>
      </c>
    </row>
    <row r="10" spans="1:32" x14ac:dyDescent="0.35">
      <c r="A10" s="41" t="str">
        <f>Limits!C11</f>
        <v>P2.2</v>
      </c>
      <c r="B10" s="41" t="str">
        <f>Limits!D11</f>
        <v xml:space="preserve">Average time required </v>
      </c>
      <c r="C10" s="50" t="str">
        <f>IF(ISBLANK(Datasets!I11)=FALSE,IF(Datasets!G11=1,"t","nt")," -")</f>
        <v>t</v>
      </c>
      <c r="D10" s="50" t="str">
        <f>IF(ISBLANK(Datasets!L11)=FALSE,IF(Datasets!J11=1,"t","nt")," -")</f>
        <v>t</v>
      </c>
      <c r="E10" s="50" t="str">
        <f>IF(ISBLANK(Datasets!O11)=FALSE,IF(Datasets!M11=1,"t","nt"),"-")</f>
        <v>t</v>
      </c>
      <c r="F10" s="50" t="str">
        <f>IF(ISBLANK(Datasets!O11)=FALSE,IF(Datasets!P11=1,"t","nt"),"- ")</f>
        <v>t</v>
      </c>
      <c r="G10" s="50" t="str">
        <f>IF(ISBLANK(Datasets!U11)=FALSE,IF(Datasets!S11=1,"t","nt"),"- ")</f>
        <v>t</v>
      </c>
      <c r="H10" s="50" t="str">
        <f>IF(ISBLANK(Datasets!X11)=FALSE,IF(Datasets!V11=1,"t","nt"),"-")</f>
        <v>t</v>
      </c>
      <c r="I10" s="50" t="str">
        <f>IF(ISBLANK(Datasets!AA11)=FALSE,IF(Datasets!Y11=1,"t","nt"),"- ")</f>
        <v>t</v>
      </c>
      <c r="J10" s="50" t="str">
        <f>IF(ISBLANK(Datasets!AD11)=FALSE,IF(Datasets!AB11=1,"t","nt"),"- ")</f>
        <v>t</v>
      </c>
      <c r="K10" s="50" t="str">
        <f>IF(ISBLANK(Datasets!AG11)=FALSE,IF(Datasets!AE11=1,"t","nt"),"- ")</f>
        <v xml:space="preserve">- </v>
      </c>
      <c r="L10" s="50" t="str">
        <f>IF(ISBLANK(Datasets!AJ11)=FALSE,IF(Datasets!AH11=1,"t","nt"),"- ")</f>
        <v>t</v>
      </c>
      <c r="M10" s="50" t="str">
        <f>IF(ISBLANK(Datasets!AM11)=FALSE,IF(Datasets!AK11=1,"t","nt"),"- ")</f>
        <v>t</v>
      </c>
      <c r="N10" s="50" t="str">
        <f>IF(ISBLANK(Datasets!AP11)=FALSE,IF(Datasets!AN11=1,"t","nt"),"- ")</f>
        <v>t</v>
      </c>
      <c r="O10" s="50" t="str">
        <f>IF(ISBLANK(Datasets!AS11)=FALSE,IF(Datasets!AQ11=1,"t","nt"),"- ")</f>
        <v>t</v>
      </c>
      <c r="P10" s="50" t="str">
        <f>IF(ISBLANK(Datasets!AV11)=FALSE,IF(Datasets!AT11=1,"t","nt"),"- ")</f>
        <v>t</v>
      </c>
      <c r="Q10" s="50" t="str">
        <f>IF(ISBLANK(Datasets!AY11)=FALSE,IF(Datasets!AW11=1,"t","nt"),"- ")</f>
        <v>t</v>
      </c>
      <c r="R10" s="50" t="str">
        <f>IF(ISBLANK(Datasets!BB11)=FALSE,IF(Datasets!AZ11=1,"t","nt"),"- ")</f>
        <v>t</v>
      </c>
      <c r="S10" s="50" t="str">
        <f>IF(ISBLANK(Datasets!BE11)=FALSE,IF(Datasets!BC11=1,"t","nt"),"- ")</f>
        <v>t</v>
      </c>
      <c r="T10" s="50" t="str">
        <f>IF(ISBLANK(Datasets!BH11)=FALSE,IF(Datasets!BF11=1,"t","nt"),"- ")</f>
        <v>t</v>
      </c>
    </row>
    <row r="11" spans="1:32" x14ac:dyDescent="0.35">
      <c r="A11" s="167" t="str">
        <f>Limits!C12</f>
        <v>P3.1</v>
      </c>
      <c r="B11" s="167" t="str">
        <f>Limits!D12</f>
        <v>Semantic segmentation rate</v>
      </c>
      <c r="C11" s="168" t="str">
        <f>IF(ISBLANK(Datasets!I12)=FALSE,IF(Datasets!G12=1,"t","nt")," -")</f>
        <v>t</v>
      </c>
      <c r="D11" s="168" t="str">
        <f>IF(ISBLANK(Datasets!L12)=FALSE,IF(Datasets!J12=1,"t","nt")," -")</f>
        <v>t</v>
      </c>
      <c r="E11" s="168" t="str">
        <f>IF(ISBLANK(Datasets!O12)=FALSE,IF(Datasets!M12=1,"t","nt"),"-")</f>
        <v>nt</v>
      </c>
      <c r="F11" s="168" t="str">
        <f>IF(ISBLANK(Datasets!O12)=FALSE,IF(Datasets!P12=1,"t","nt"),"- ")</f>
        <v>t</v>
      </c>
      <c r="G11" s="168" t="str">
        <f>IF(ISBLANK(Datasets!U12)=FALSE,IF(Datasets!S12=1,"t","nt"),"- ")</f>
        <v>t</v>
      </c>
      <c r="H11" s="168" t="str">
        <f>IF(ISBLANK(Datasets!X12)=FALSE,IF(Datasets!V12=1,"t","nt"),"-")</f>
        <v>nt</v>
      </c>
      <c r="I11" s="168" t="str">
        <f>IF(ISBLANK(Datasets!AA12)=FALSE,IF(Datasets!Y12=1,"t","nt"),"- ")</f>
        <v>t</v>
      </c>
      <c r="J11" s="168" t="str">
        <f>IF(ISBLANK(Datasets!AD12)=FALSE,IF(Datasets!AB12=1,"t","nt"),"- ")</f>
        <v>t</v>
      </c>
      <c r="K11" s="168" t="str">
        <f>IF(ISBLANK(Datasets!AG12)=FALSE,IF(Datasets!AE12=1,"t","nt"),"- ")</f>
        <v>t</v>
      </c>
      <c r="L11" s="168" t="str">
        <f>IF(ISBLANK(Datasets!AJ12)=FALSE,IF(Datasets!AH12=1,"t","nt"),"- ")</f>
        <v>t</v>
      </c>
      <c r="M11" s="168" t="str">
        <f>IF(ISBLANK(Datasets!AM12)=FALSE,IF(Datasets!AK12=1,"t","nt"),"- ")</f>
        <v>t</v>
      </c>
      <c r="N11" s="168" t="str">
        <f>IF(ISBLANK(Datasets!AP12)=FALSE,IF(Datasets!AN12=1,"t","nt"),"- ")</f>
        <v>t</v>
      </c>
      <c r="O11" s="168" t="str">
        <f>IF(ISBLANK(Datasets!AS12)=FALSE,IF(Datasets!AQ12=1,"t","nt"),"- ")</f>
        <v>t</v>
      </c>
      <c r="P11" s="168" t="str">
        <f>IF(ISBLANK(Datasets!AV12)=FALSE,IF(Datasets!AT12=1,"t","nt"),"- ")</f>
        <v>t</v>
      </c>
      <c r="Q11" s="168" t="str">
        <f>IF(ISBLANK(Datasets!AY12)=FALSE,IF(Datasets!AW12=1,"t","nt"),"- ")</f>
        <v>t</v>
      </c>
      <c r="R11" s="168" t="str">
        <f>IF(ISBLANK(Datasets!BB12)=FALSE,IF(Datasets!AZ12=1,"t","nt"),"- ")</f>
        <v>t</v>
      </c>
      <c r="S11" s="168" t="str">
        <f>IF(ISBLANK(Datasets!BE12)=FALSE,IF(Datasets!BC12=1,"t","nt"),"- ")</f>
        <v>t</v>
      </c>
      <c r="T11" s="168" t="str">
        <f>IF(ISBLANK(Datasets!BH12)=FALSE,IF(Datasets!BF12=1,"t","nt"),"- ")</f>
        <v>t</v>
      </c>
    </row>
    <row r="12" spans="1:32" x14ac:dyDescent="0.35">
      <c r="A12" s="169" t="str">
        <f>Limits!C13</f>
        <v>P3.2</v>
      </c>
      <c r="B12" s="169" t="str">
        <f>Limits!D13</f>
        <v>Number of classes</v>
      </c>
      <c r="C12" s="170" t="str">
        <f>IF(ISBLANK(Datasets!I13)=FALSE,IF(Datasets!G13=1,"t","nt")," -")</f>
        <v>t</v>
      </c>
      <c r="D12" s="170" t="str">
        <f>IF(ISBLANK(Datasets!L13)=FALSE,IF(Datasets!J13=1,"t","nt")," -")</f>
        <v>t</v>
      </c>
      <c r="E12" s="170" t="str">
        <f>IF(ISBLANK(Datasets!O13)=FALSE,IF(Datasets!M13=1,"t","nt"),"-")</f>
        <v>t</v>
      </c>
      <c r="F12" s="170" t="str">
        <f>IF(ISBLANK(Datasets!O13)=FALSE,IF(Datasets!P13=1,"t","nt"),"- ")</f>
        <v>t</v>
      </c>
      <c r="G12" s="170" t="str">
        <f>IF(ISBLANK(Datasets!U13)=FALSE,IF(Datasets!S13=1,"t","nt"),"- ")</f>
        <v>t</v>
      </c>
      <c r="H12" s="170" t="str">
        <f>IF(ISBLANK(Datasets!X13)=FALSE,IF(Datasets!V13=1,"t","nt"),"-")</f>
        <v>t</v>
      </c>
      <c r="I12" s="170" t="str">
        <f>IF(ISBLANK(Datasets!AA13)=FALSE,IF(Datasets!Y13=1,"t","nt"),"- ")</f>
        <v>t</v>
      </c>
      <c r="J12" s="170" t="str">
        <f>IF(ISBLANK(Datasets!AD13)=FALSE,IF(Datasets!AB13=1,"t","nt"),"- ")</f>
        <v>t</v>
      </c>
      <c r="K12" s="170" t="str">
        <f>IF(ISBLANK(Datasets!AG13)=FALSE,IF(Datasets!AE13=1,"t","nt"),"- ")</f>
        <v>t</v>
      </c>
      <c r="L12" s="170" t="str">
        <f>IF(ISBLANK(Datasets!AJ13)=FALSE,IF(Datasets!AH13=1,"t","nt"),"- ")</f>
        <v>t</v>
      </c>
      <c r="M12" s="170" t="str">
        <f>IF(ISBLANK(Datasets!AM13)=FALSE,IF(Datasets!AK13=1,"t","nt"),"- ")</f>
        <v>t</v>
      </c>
      <c r="N12" s="170" t="str">
        <f>IF(ISBLANK(Datasets!AP13)=FALSE,IF(Datasets!AN13=1,"t","nt"),"- ")</f>
        <v>t</v>
      </c>
      <c r="O12" s="170" t="str">
        <f>IF(ISBLANK(Datasets!AS13)=FALSE,IF(Datasets!AQ13=1,"t","nt"),"- ")</f>
        <v>t</v>
      </c>
      <c r="P12" s="170" t="str">
        <f>IF(ISBLANK(Datasets!AV13)=FALSE,IF(Datasets!AT13=1,"t","nt"),"- ")</f>
        <v>t</v>
      </c>
      <c r="Q12" s="170" t="str">
        <f>IF(ISBLANK(Datasets!AY13)=FALSE,IF(Datasets!AW13=1,"t","nt"),"- ")</f>
        <v>t</v>
      </c>
      <c r="R12" s="170" t="str">
        <f>IF(ISBLANK(Datasets!BB13)=FALSE,IF(Datasets!AZ13=1,"t","nt"),"- ")</f>
        <v>t</v>
      </c>
      <c r="S12" s="170" t="str">
        <f>IF(ISBLANK(Datasets!BE13)=FALSE,IF(Datasets!BC13=1,"t","nt"),"- ")</f>
        <v>t</v>
      </c>
      <c r="T12" s="170" t="str">
        <f>IF(ISBLANK(Datasets!BH13)=FALSE,IF(Datasets!BF13=1,"t","nt"),"- ")</f>
        <v>t</v>
      </c>
    </row>
    <row r="13" spans="1:32" x14ac:dyDescent="0.35">
      <c r="A13" s="41" t="str">
        <f>Limits!C14</f>
        <v>P4.1</v>
      </c>
      <c r="B13" s="41" t="str">
        <f>Limits!D14</f>
        <v>Geometric consistency of geometry (x)</v>
      </c>
      <c r="C13" s="50" t="str">
        <f>IF(ISBLANK(Datasets!I14)=FALSE,IF(Datasets!G14=1,"t","nt")," -")</f>
        <v>t</v>
      </c>
      <c r="D13" s="50" t="str">
        <f>IF(ISBLANK(Datasets!L14)=FALSE,IF(Datasets!J14=1,"t","nt")," -")</f>
        <v>t</v>
      </c>
      <c r="E13" s="50" t="str">
        <f>IF(ISBLANK(Datasets!O14)=FALSE,IF(Datasets!M14=1,"t","nt"),"-")</f>
        <v>t</v>
      </c>
      <c r="F13" s="50" t="str">
        <f>IF(ISBLANK(Datasets!O14)=FALSE,IF(Datasets!P14=1,"t","nt"),"- ")</f>
        <v>t</v>
      </c>
      <c r="G13" s="50" t="str">
        <f>IF(ISBLANK(Datasets!U14)=FALSE,IF(Datasets!S14=1,"t","nt"),"- ")</f>
        <v>t</v>
      </c>
      <c r="H13" s="50" t="str">
        <f>IF(ISBLANK(Datasets!X14)=FALSE,IF(Datasets!V14=1,"t","nt"),"-")</f>
        <v>t</v>
      </c>
      <c r="I13" s="50" t="str">
        <f>IF(ISBLANK(Datasets!AA14)=FALSE,IF(Datasets!Y14=1,"t","nt"),"- ")</f>
        <v>t</v>
      </c>
      <c r="J13" s="50" t="str">
        <f>IF(ISBLANK(Datasets!AD14)=FALSE,IF(Datasets!AB14=1,"t","nt"),"- ")</f>
        <v xml:space="preserve">- </v>
      </c>
      <c r="K13" s="50" t="str">
        <f>IF(ISBLANK(Datasets!AG14)=FALSE,IF(Datasets!AE14=1,"t","nt"),"- ")</f>
        <v>t</v>
      </c>
      <c r="L13" s="50" t="str">
        <f>IF(ISBLANK(Datasets!AJ14)=FALSE,IF(Datasets!AH14=1,"t","nt"),"- ")</f>
        <v xml:space="preserve">- </v>
      </c>
      <c r="M13" s="50" t="str">
        <f>IF(ISBLANK(Datasets!AM14)=FALSE,IF(Datasets!AK14=1,"t","nt"),"- ")</f>
        <v>t</v>
      </c>
      <c r="N13" s="50" t="str">
        <f>IF(ISBLANK(Datasets!AP14)=FALSE,IF(Datasets!AN14=1,"t","nt"),"- ")</f>
        <v xml:space="preserve">- </v>
      </c>
      <c r="O13" s="50" t="str">
        <f>IF(ISBLANK(Datasets!AS14)=FALSE,IF(Datasets!AQ14=1,"t","nt"),"- ")</f>
        <v xml:space="preserve">- </v>
      </c>
      <c r="P13" s="50" t="str">
        <f>IF(ISBLANK(Datasets!AV14)=FALSE,IF(Datasets!AT14=1,"t","nt"),"- ")</f>
        <v xml:space="preserve">- </v>
      </c>
      <c r="Q13" s="50" t="str">
        <f>IF(ISBLANK(Datasets!AY14)=FALSE,IF(Datasets!AW14=1,"t","nt"),"- ")</f>
        <v xml:space="preserve">- </v>
      </c>
      <c r="R13" s="50" t="str">
        <f>IF(ISBLANK(Datasets!BB14)=FALSE,IF(Datasets!AZ14=1,"t","nt"),"- ")</f>
        <v xml:space="preserve">- </v>
      </c>
      <c r="S13" s="50" t="str">
        <f>IF(ISBLANK(Datasets!BE14)=FALSE,IF(Datasets!BC14=1,"t","nt"),"- ")</f>
        <v xml:space="preserve">- </v>
      </c>
      <c r="T13" s="50" t="str">
        <f>IF(ISBLANK(Datasets!BH14)=FALSE,IF(Datasets!BF14=1,"t","nt"),"- ")</f>
        <v xml:space="preserve">- </v>
      </c>
    </row>
    <row r="14" spans="1:32" x14ac:dyDescent="0.35">
      <c r="A14" s="41" t="str">
        <f>Limits!C15</f>
        <v>P4.1</v>
      </c>
      <c r="B14" s="41" t="str">
        <f>Limits!D15</f>
        <v>Geometric consistency of geometry (y)</v>
      </c>
      <c r="C14" s="50" t="str">
        <f>IF(ISBLANK(Datasets!I15)=FALSE,IF(Datasets!G15=1,"t","nt")," -")</f>
        <v>t</v>
      </c>
      <c r="D14" s="50" t="str">
        <f>IF(ISBLANK(Datasets!L15)=FALSE,IF(Datasets!J15=1,"t","nt")," -")</f>
        <v>t</v>
      </c>
      <c r="E14" s="50" t="str">
        <f>IF(ISBLANK(Datasets!O15)=FALSE,IF(Datasets!M15=1,"t","nt"),"-")</f>
        <v>t</v>
      </c>
      <c r="F14" s="50" t="str">
        <f>IF(ISBLANK(Datasets!O15)=FALSE,IF(Datasets!P15=1,"t","nt"),"- ")</f>
        <v>t</v>
      </c>
      <c r="G14" s="50" t="str">
        <f>IF(ISBLANK(Datasets!U15)=FALSE,IF(Datasets!S15=1,"t","nt"),"- ")</f>
        <v>t</v>
      </c>
      <c r="H14" s="50" t="str">
        <f>IF(ISBLANK(Datasets!X15)=FALSE,IF(Datasets!V15=1,"t","nt"),"-")</f>
        <v>t</v>
      </c>
      <c r="I14" s="50" t="str">
        <f>IF(ISBLANK(Datasets!AA15)=FALSE,IF(Datasets!Y15=1,"t","nt"),"- ")</f>
        <v>t</v>
      </c>
      <c r="J14" s="50" t="str">
        <f>IF(ISBLANK(Datasets!AD15)=FALSE,IF(Datasets!AB15=1,"t","nt"),"- ")</f>
        <v xml:space="preserve">- </v>
      </c>
      <c r="K14" s="50" t="str">
        <f>IF(ISBLANK(Datasets!AG15)=FALSE,IF(Datasets!AE15=1,"t","nt"),"- ")</f>
        <v xml:space="preserve">- </v>
      </c>
      <c r="L14" s="50" t="str">
        <f>IF(ISBLANK(Datasets!AJ15)=FALSE,IF(Datasets!AH15=1,"t","nt"),"- ")</f>
        <v xml:space="preserve">- </v>
      </c>
      <c r="M14" s="50" t="str">
        <f>IF(ISBLANK(Datasets!AM15)=FALSE,IF(Datasets!AK15=1,"t","nt"),"- ")</f>
        <v>t</v>
      </c>
      <c r="N14" s="50" t="str">
        <f>IF(ISBLANK(Datasets!AP15)=FALSE,IF(Datasets!AN15=1,"t","nt"),"- ")</f>
        <v xml:space="preserve">- </v>
      </c>
      <c r="O14" s="50" t="str">
        <f>IF(ISBLANK(Datasets!AS15)=FALSE,IF(Datasets!AQ15=1,"t","nt"),"- ")</f>
        <v xml:space="preserve">- </v>
      </c>
      <c r="P14" s="50" t="str">
        <f>IF(ISBLANK(Datasets!AV15)=FALSE,IF(Datasets!AT15=1,"t","nt"),"- ")</f>
        <v xml:space="preserve">- </v>
      </c>
      <c r="Q14" s="50" t="str">
        <f>IF(ISBLANK(Datasets!AY15)=FALSE,IF(Datasets!AW15=1,"t","nt"),"- ")</f>
        <v xml:space="preserve">- </v>
      </c>
      <c r="R14" s="50" t="str">
        <f>IF(ISBLANK(Datasets!BB15)=FALSE,IF(Datasets!AZ15=1,"t","nt"),"- ")</f>
        <v xml:space="preserve">- </v>
      </c>
      <c r="S14" s="50" t="str">
        <f>IF(ISBLANK(Datasets!BE15)=FALSE,IF(Datasets!BC15=1,"t","nt"),"- ")</f>
        <v xml:space="preserve">- </v>
      </c>
      <c r="T14" s="50" t="str">
        <f>IF(ISBLANK(Datasets!BH15)=FALSE,IF(Datasets!BF15=1,"t","nt"),"- ")</f>
        <v xml:space="preserve">- </v>
      </c>
    </row>
    <row r="15" spans="1:32" x14ac:dyDescent="0.35">
      <c r="A15" s="41" t="str">
        <f>Limits!C16</f>
        <v>P4.1</v>
      </c>
      <c r="B15" s="41" t="str">
        <f>Limits!D16</f>
        <v>Geometric consistency of geometry (z)</v>
      </c>
      <c r="C15" s="50" t="str">
        <f>IF(ISBLANK(Datasets!I16)=FALSE,IF(Datasets!G16=1,"t","nt")," -")</f>
        <v>t</v>
      </c>
      <c r="D15" s="50" t="str">
        <f>IF(ISBLANK(Datasets!L16)=FALSE,IF(Datasets!J16=1,"t","nt")," -")</f>
        <v>t</v>
      </c>
      <c r="E15" s="50" t="str">
        <f>IF(ISBLANK(Datasets!O16)=FALSE,IF(Datasets!M16=1,"t","nt"),"-")</f>
        <v>t</v>
      </c>
      <c r="F15" s="50" t="str">
        <f>IF(ISBLANK(Datasets!O16)=FALSE,IF(Datasets!P16=1,"t","nt"),"- ")</f>
        <v>t</v>
      </c>
      <c r="G15" s="50" t="str">
        <f>IF(ISBLANK(Datasets!U16)=FALSE,IF(Datasets!S16=1,"t","nt"),"- ")</f>
        <v>t</v>
      </c>
      <c r="H15" s="50" t="str">
        <f>IF(ISBLANK(Datasets!X16)=FALSE,IF(Datasets!V16=1,"t","nt"),"-")</f>
        <v>t</v>
      </c>
      <c r="I15" s="50" t="str">
        <f>IF(ISBLANK(Datasets!AA16)=FALSE,IF(Datasets!Y16=1,"t","nt"),"- ")</f>
        <v xml:space="preserve">- </v>
      </c>
      <c r="J15" s="50" t="str">
        <f>IF(ISBLANK(Datasets!AD16)=FALSE,IF(Datasets!AB16=1,"t","nt"),"- ")</f>
        <v xml:space="preserve">- </v>
      </c>
      <c r="K15" s="50" t="str">
        <f>IF(ISBLANK(Datasets!AG16)=FALSE,IF(Datasets!AE16=1,"t","nt"),"- ")</f>
        <v xml:space="preserve">- </v>
      </c>
      <c r="L15" s="50" t="str">
        <f>IF(ISBLANK(Datasets!AJ16)=FALSE,IF(Datasets!AH16=1,"t","nt"),"- ")</f>
        <v xml:space="preserve">- </v>
      </c>
      <c r="M15" s="50" t="str">
        <f>IF(ISBLANK(Datasets!AM16)=FALSE,IF(Datasets!AK16=1,"t","nt"),"- ")</f>
        <v xml:space="preserve">- </v>
      </c>
      <c r="N15" s="50" t="str">
        <f>IF(ISBLANK(Datasets!AP16)=FALSE,IF(Datasets!AN16=1,"t","nt"),"- ")</f>
        <v xml:space="preserve">- </v>
      </c>
      <c r="O15" s="50" t="str">
        <f>IF(ISBLANK(Datasets!AS16)=FALSE,IF(Datasets!AQ16=1,"t","nt"),"- ")</f>
        <v xml:space="preserve">- </v>
      </c>
      <c r="P15" s="50" t="str">
        <f>IF(ISBLANK(Datasets!AV16)=FALSE,IF(Datasets!AT16=1,"t","nt"),"- ")</f>
        <v xml:space="preserve">- </v>
      </c>
      <c r="Q15" s="50" t="str">
        <f>IF(ISBLANK(Datasets!AY16)=FALSE,IF(Datasets!AW16=1,"t","nt"),"- ")</f>
        <v xml:space="preserve">- </v>
      </c>
      <c r="R15" s="50" t="str">
        <f>IF(ISBLANK(Datasets!BB16)=FALSE,IF(Datasets!AZ16=1,"t","nt"),"- ")</f>
        <v xml:space="preserve">- </v>
      </c>
      <c r="S15" s="50" t="str">
        <f>IF(ISBLANK(Datasets!BE16)=FALSE,IF(Datasets!BC16=1,"t","nt"),"- ")</f>
        <v xml:space="preserve">- </v>
      </c>
      <c r="T15" s="50" t="str">
        <f>IF(ISBLANK(Datasets!BH16)=FALSE,IF(Datasets!BF16=1,"t","nt"),"- ")</f>
        <v xml:space="preserve">- </v>
      </c>
    </row>
    <row r="16" spans="1:32" x14ac:dyDescent="0.35">
      <c r="A16" s="41" t="str">
        <f>Limits!C17</f>
        <v>P4.2</v>
      </c>
      <c r="B16" s="41" t="str">
        <f>Limits!D17</f>
        <v>Spectral consistency of spectral RGB</v>
      </c>
      <c r="C16" s="50" t="str">
        <f>IF(ISBLANK(Datasets!I17)=FALSE,IF(Datasets!G17=1,"t","nt")," -")</f>
        <v>t</v>
      </c>
      <c r="D16" s="50" t="str">
        <f>IF(ISBLANK(Datasets!L17)=FALSE,IF(Datasets!J17=1,"t","nt")," -")</f>
        <v>t</v>
      </c>
      <c r="E16" s="50" t="str">
        <f>IF(ISBLANK(Datasets!O17)=FALSE,IF(Datasets!M17=1,"t","nt"),"-")</f>
        <v>t</v>
      </c>
      <c r="F16" s="50" t="str">
        <f>IF(ISBLANK(Datasets!O17)=FALSE,IF(Datasets!P17=1,"t","nt"),"- ")</f>
        <v>t</v>
      </c>
      <c r="G16" s="50" t="str">
        <f>IF(ISBLANK(Datasets!U17)=FALSE,IF(Datasets!S17=1,"t","nt"),"- ")</f>
        <v>t</v>
      </c>
      <c r="H16" s="50" t="str">
        <f>IF(ISBLANK(Datasets!X17)=FALSE,IF(Datasets!V17=1,"t","nt"),"-")</f>
        <v>t</v>
      </c>
      <c r="I16" s="50" t="str">
        <f>IF(ISBLANK(Datasets!AA17)=FALSE,IF(Datasets!Y17=1,"t","nt"),"- ")</f>
        <v>t</v>
      </c>
      <c r="J16" s="50" t="str">
        <f>IF(ISBLANK(Datasets!AD17)=FALSE,IF(Datasets!AB17=1,"t","nt"),"- ")</f>
        <v>t</v>
      </c>
      <c r="K16" s="50" t="str">
        <f>IF(ISBLANK(Datasets!AG17)=FALSE,IF(Datasets!AE17=1,"t","nt"),"- ")</f>
        <v>t</v>
      </c>
      <c r="L16" s="50" t="str">
        <f>IF(ISBLANK(Datasets!AJ17)=FALSE,IF(Datasets!AH17=1,"t","nt"),"- ")</f>
        <v>t</v>
      </c>
      <c r="M16" s="50" t="str">
        <f>IF(ISBLANK(Datasets!AM17)=FALSE,IF(Datasets!AK17=1,"t","nt"),"- ")</f>
        <v>t</v>
      </c>
      <c r="N16" s="50" t="str">
        <f>IF(ISBLANK(Datasets!AP17)=FALSE,IF(Datasets!AN17=1,"t","nt"),"- ")</f>
        <v xml:space="preserve">- </v>
      </c>
      <c r="O16" s="50" t="str">
        <f>IF(ISBLANK(Datasets!AS17)=FALSE,IF(Datasets!AQ17=1,"t","nt"),"- ")</f>
        <v xml:space="preserve">- </v>
      </c>
      <c r="P16" s="50" t="str">
        <f>IF(ISBLANK(Datasets!AV17)=FALSE,IF(Datasets!AT17=1,"t","nt"),"- ")</f>
        <v xml:space="preserve">- </v>
      </c>
      <c r="Q16" s="50" t="str">
        <f>IF(ISBLANK(Datasets!AY17)=FALSE,IF(Datasets!AW17=1,"t","nt"),"- ")</f>
        <v xml:space="preserve">- </v>
      </c>
      <c r="R16" s="50" t="str">
        <f>IF(ISBLANK(Datasets!BB17)=FALSE,IF(Datasets!AZ17=1,"t","nt"),"- ")</f>
        <v xml:space="preserve">- </v>
      </c>
      <c r="S16" s="50" t="str">
        <f>IF(ISBLANK(Datasets!BE17)=FALSE,IF(Datasets!BC17=1,"t","nt"),"- ")</f>
        <v xml:space="preserve">- </v>
      </c>
      <c r="T16" s="50" t="str">
        <f>IF(ISBLANK(Datasets!BH17)=FALSE,IF(Datasets!BF17=1,"t","nt"),"- ")</f>
        <v xml:space="preserve">- </v>
      </c>
    </row>
    <row r="17" spans="1:65" x14ac:dyDescent="0.35">
      <c r="A17" s="41" t="str">
        <f>Limits!C18</f>
        <v>P4.3</v>
      </c>
      <c r="B17" s="41" t="str">
        <f>Limits!D18</f>
        <v>Spectral consistency of spectral I</v>
      </c>
      <c r="C17" s="50" t="str">
        <f>IF(ISBLANK(Datasets!I18)=FALSE,IF(Datasets!G18=1,"t","nt")," -")</f>
        <v>t</v>
      </c>
      <c r="D17" s="50" t="str">
        <f>IF(ISBLANK(Datasets!L18)=FALSE,IF(Datasets!J18=1,"t","nt")," -")</f>
        <v>t</v>
      </c>
      <c r="E17" s="50" t="str">
        <f>IF(ISBLANK(Datasets!O18)=FALSE,IF(Datasets!M18=1,"t","nt"),"-")</f>
        <v>t</v>
      </c>
      <c r="F17" s="50" t="str">
        <f>IF(ISBLANK(Datasets!O18)=FALSE,IF(Datasets!P18=1,"t","nt"),"- ")</f>
        <v>t</v>
      </c>
      <c r="G17" s="50" t="str">
        <f>IF(ISBLANK(Datasets!U18)=FALSE,IF(Datasets!S18=1,"t","nt"),"- ")</f>
        <v>t</v>
      </c>
      <c r="H17" s="50" t="str">
        <f>IF(ISBLANK(Datasets!X18)=FALSE,IF(Datasets!V18=1,"t","nt"),"-")</f>
        <v>t</v>
      </c>
      <c r="I17" s="50" t="str">
        <f>IF(ISBLANK(Datasets!AA18)=FALSE,IF(Datasets!Y18=1,"t","nt"),"- ")</f>
        <v>t</v>
      </c>
      <c r="J17" s="50" t="str">
        <f>IF(ISBLANK(Datasets!AD18)=FALSE,IF(Datasets!AB18=1,"t","nt"),"- ")</f>
        <v>t</v>
      </c>
      <c r="K17" s="50" t="str">
        <f>IF(ISBLANK(Datasets!AG18)=FALSE,IF(Datasets!AE18=1,"t","nt"),"- ")</f>
        <v>t</v>
      </c>
      <c r="L17" s="50" t="str">
        <f>IF(ISBLANK(Datasets!AJ18)=FALSE,IF(Datasets!AH18=1,"t","nt"),"- ")</f>
        <v>t</v>
      </c>
      <c r="M17" s="50" t="str">
        <f>IF(ISBLANK(Datasets!AM18)=FALSE,IF(Datasets!AK18=1,"t","nt"),"- ")</f>
        <v>t</v>
      </c>
      <c r="N17" s="50" t="str">
        <f>IF(ISBLANK(Datasets!AP18)=FALSE,IF(Datasets!AN18=1,"t","nt"),"- ")</f>
        <v xml:space="preserve">- </v>
      </c>
      <c r="O17" s="50" t="str">
        <f>IF(ISBLANK(Datasets!AS18)=FALSE,IF(Datasets!AQ18=1,"t","nt"),"- ")</f>
        <v xml:space="preserve">- </v>
      </c>
      <c r="P17" s="50" t="str">
        <f>IF(ISBLANK(Datasets!AV18)=FALSE,IF(Datasets!AT18=1,"t","nt"),"- ")</f>
        <v xml:space="preserve">- </v>
      </c>
      <c r="Q17" s="50" t="str">
        <f>IF(ISBLANK(Datasets!AY18)=FALSE,IF(Datasets!AW18=1,"t","nt"),"- ")</f>
        <v xml:space="preserve">- </v>
      </c>
      <c r="R17" s="50" t="str">
        <f>IF(ISBLANK(Datasets!BB18)=FALSE,IF(Datasets!AZ18=1,"t","nt"),"- ")</f>
        <v xml:space="preserve">- </v>
      </c>
      <c r="S17" s="50" t="str">
        <f>IF(ISBLANK(Datasets!BE18)=FALSE,IF(Datasets!BC18=1,"t","nt"),"- ")</f>
        <v xml:space="preserve">- </v>
      </c>
      <c r="T17" s="50" t="str">
        <f>IF(ISBLANK(Datasets!BH18)=FALSE,IF(Datasets!BF18=1,"t","nt"),"- ")</f>
        <v xml:space="preserve">- </v>
      </c>
      <c r="U17" s="163"/>
      <c r="V17" s="163"/>
      <c r="W17" s="163"/>
      <c r="X17" s="163"/>
    </row>
    <row r="18" spans="1:65" x14ac:dyDescent="0.35">
      <c r="A18" s="169" t="str">
        <f>Limits!C19</f>
        <v>P4.4</v>
      </c>
      <c r="B18" s="169" t="str">
        <f>Limits!D19</f>
        <v>Class equality</v>
      </c>
      <c r="C18" s="170" t="str">
        <f>IF(ISBLANK(Datasets!I19)=FALSE,IF(Datasets!G19=1,"t","nt")," -")</f>
        <v>t</v>
      </c>
      <c r="D18" s="170" t="str">
        <f>IF(ISBLANK(Datasets!L19)=FALSE,IF(Datasets!J19=1,"t","nt")," -")</f>
        <v>t</v>
      </c>
      <c r="E18" s="170" t="str">
        <f>IF(ISBLANK(Datasets!O19)=FALSE,IF(Datasets!M19=1,"t","nt"),"-")</f>
        <v>t</v>
      </c>
      <c r="F18" s="170" t="str">
        <f>IF(ISBLANK(Datasets!O19)=FALSE,IF(Datasets!P19=1,"t","nt"),"- ")</f>
        <v>t</v>
      </c>
      <c r="G18" s="170" t="str">
        <f>IF(ISBLANK(Datasets!U19)=FALSE,IF(Datasets!S19=1,"t","nt"),"- ")</f>
        <v>t</v>
      </c>
      <c r="H18" s="170" t="str">
        <f>IF(ISBLANK(Datasets!X19)=FALSE,IF(Datasets!V19=1,"t","nt"),"-")</f>
        <v>t</v>
      </c>
      <c r="I18" s="170" t="str">
        <f>IF(ISBLANK(Datasets!AA19)=FALSE,IF(Datasets!Y19=1,"t","nt"),"- ")</f>
        <v xml:space="preserve">- </v>
      </c>
      <c r="J18" s="170" t="str">
        <f>IF(ISBLANK(Datasets!AD19)=FALSE,IF(Datasets!AB19=1,"t","nt"),"- ")</f>
        <v xml:space="preserve">- </v>
      </c>
      <c r="K18" s="170" t="str">
        <f>IF(ISBLANK(Datasets!AG19)=FALSE,IF(Datasets!AE19=1,"t","nt"),"- ")</f>
        <v xml:space="preserve">- </v>
      </c>
      <c r="L18" s="170" t="str">
        <f>IF(ISBLANK(Datasets!AJ19)=FALSE,IF(Datasets!AH19=1,"t","nt"),"- ")</f>
        <v xml:space="preserve">- </v>
      </c>
      <c r="M18" s="170" t="str">
        <f>IF(ISBLANK(Datasets!AM19)=FALSE,IF(Datasets!AK19=1,"t","nt"),"- ")</f>
        <v>t</v>
      </c>
      <c r="N18" s="170" t="str">
        <f>IF(ISBLANK(Datasets!AP19)=FALSE,IF(Datasets!AN19=1,"t","nt"),"- ")</f>
        <v>t</v>
      </c>
      <c r="O18" s="170" t="str">
        <f>IF(ISBLANK(Datasets!AS19)=FALSE,IF(Datasets!AQ19=1,"t","nt"),"- ")</f>
        <v xml:space="preserve">- </v>
      </c>
      <c r="P18" s="170" t="str">
        <f>IF(ISBLANK(Datasets!AV19)=FALSE,IF(Datasets!AT19=1,"t","nt"),"- ")</f>
        <v xml:space="preserve">- </v>
      </c>
      <c r="Q18" s="170" t="str">
        <f>IF(ISBLANK(Datasets!AY19)=FALSE,IF(Datasets!AW19=1,"t","nt"),"- ")</f>
        <v xml:space="preserve">- </v>
      </c>
      <c r="R18" s="170" t="str">
        <f>IF(ISBLANK(Datasets!BB19)=FALSE,IF(Datasets!AZ19=1,"t","nt"),"- ")</f>
        <v xml:space="preserve">- </v>
      </c>
      <c r="S18" s="170" t="str">
        <f>IF(ISBLANK(Datasets!BE19)=FALSE,IF(Datasets!BC19=1,"t","nt"),"- ")</f>
        <v xml:space="preserve">- </v>
      </c>
      <c r="T18" s="170" t="str">
        <f>IF(ISBLANK(Datasets!BH19)=FALSE,IF(Datasets!BF19=1,"t","nt"),"- ")</f>
        <v xml:space="preserve">- </v>
      </c>
      <c r="U18" s="163"/>
      <c r="V18" s="163"/>
      <c r="W18" s="163"/>
      <c r="X18" s="163"/>
    </row>
    <row r="19" spans="1:65" x14ac:dyDescent="0.35">
      <c r="A19" s="41" t="str">
        <f>Limits!C20</f>
        <v>P5.1</v>
      </c>
      <c r="B19" s="41" t="str">
        <f>Limits!D20</f>
        <v>Recall points floor*</v>
      </c>
      <c r="C19" s="50" t="str">
        <f>IF(ISBLANK(Datasets!I20)=FALSE,IF(Datasets!G20=1,"t","nt")," -")</f>
        <v>t</v>
      </c>
      <c r="D19" s="50" t="str">
        <f>IF(ISBLANK(Datasets!L20)=FALSE,IF(Datasets!J20=1,"t","nt")," -")</f>
        <v>t</v>
      </c>
      <c r="E19" s="50" t="str">
        <f>IF(ISBLANK(Datasets!O20)=FALSE,IF(Datasets!M20=1,"t","nt"),"-")</f>
        <v>t</v>
      </c>
      <c r="F19" s="50" t="str">
        <f>IF(ISBLANK(Datasets!O20)=FALSE,IF(Datasets!P20=1,"t","nt"),"- ")</f>
        <v>t</v>
      </c>
      <c r="G19" s="50" t="str">
        <f>IF(ISBLANK(Datasets!U20)=FALSE,IF(Datasets!S20=1,"t","nt"),"- ")</f>
        <v>t</v>
      </c>
      <c r="H19" s="50" t="str">
        <f>IF(ISBLANK(Datasets!X20)=FALSE,IF(Datasets!V20=1,"t","nt"),"-")</f>
        <v>t</v>
      </c>
      <c r="I19" s="50" t="str">
        <f>IF(ISBLANK(Datasets!AA20)=FALSE,IF(Datasets!Y20=1,"t","nt"),"- ")</f>
        <v xml:space="preserve">- </v>
      </c>
      <c r="J19" s="50" t="str">
        <f>IF(ISBLANK(Datasets!AD20)=FALSE,IF(Datasets!AB20=1,"t","nt"),"- ")</f>
        <v xml:space="preserve">- </v>
      </c>
      <c r="K19" s="50" t="str">
        <f>IF(ISBLANK(Datasets!AG20)=FALSE,IF(Datasets!AE20=1,"t","nt"),"- ")</f>
        <v xml:space="preserve">- </v>
      </c>
      <c r="L19" s="50" t="str">
        <f>IF(ISBLANK(Datasets!AJ20)=FALSE,IF(Datasets!AH20=1,"t","nt"),"- ")</f>
        <v xml:space="preserve">- </v>
      </c>
      <c r="M19" s="50" t="str">
        <f>IF(ISBLANK(Datasets!AM20)=FALSE,IF(Datasets!AK20=1,"t","nt"),"- ")</f>
        <v xml:space="preserve">- </v>
      </c>
      <c r="N19" s="50" t="str">
        <f>IF(ISBLANK(Datasets!AP20)=FALSE,IF(Datasets!AN20=1,"t","nt"),"- ")</f>
        <v xml:space="preserve">- </v>
      </c>
      <c r="O19" s="50" t="str">
        <f>IF(ISBLANK(Datasets!AS20)=FALSE,IF(Datasets!AQ20=1,"t","nt"),"- ")</f>
        <v xml:space="preserve">- </v>
      </c>
      <c r="P19" s="50" t="str">
        <f>IF(ISBLANK(Datasets!AV20)=FALSE,IF(Datasets!AT20=1,"t","nt"),"- ")</f>
        <v xml:space="preserve">- </v>
      </c>
      <c r="Q19" s="50" t="str">
        <f>IF(ISBLANK(Datasets!AY20)=FALSE,IF(Datasets!AW20=1,"t","nt"),"- ")</f>
        <v xml:space="preserve">- </v>
      </c>
      <c r="R19" s="50" t="str">
        <f>IF(ISBLANK(Datasets!BB20)=FALSE,IF(Datasets!AZ20=1,"t","nt"),"- ")</f>
        <v xml:space="preserve">- </v>
      </c>
      <c r="S19" s="50" t="str">
        <f>IF(ISBLANK(Datasets!BE20)=FALSE,IF(Datasets!BC20=1,"t","nt"),"- ")</f>
        <v xml:space="preserve">- </v>
      </c>
      <c r="T19" s="50" t="str">
        <f>IF(ISBLANK(Datasets!BH20)=FALSE,IF(Datasets!BF20=1,"t","nt"),"- ")</f>
        <v xml:space="preserve">- </v>
      </c>
      <c r="U19" s="163"/>
      <c r="V19" s="163"/>
      <c r="W19" s="163"/>
      <c r="X19" s="163"/>
    </row>
    <row r="20" spans="1:65" x14ac:dyDescent="0.35">
      <c r="A20" s="41" t="str">
        <f>Limits!C21</f>
        <v>P5.1</v>
      </c>
      <c r="B20" s="41" t="str">
        <f>Limits!D21</f>
        <v>Recall points chair*</v>
      </c>
      <c r="C20" s="50" t="str">
        <f>IF(ISBLANK(Datasets!I21)=FALSE,IF(Datasets!G21=1,"t","nt")," -")</f>
        <v>t</v>
      </c>
      <c r="D20" s="50" t="str">
        <f>IF(ISBLANK(Datasets!L21)=FALSE,IF(Datasets!J21=1,"t","nt")," -")</f>
        <v>nt</v>
      </c>
      <c r="E20" s="50" t="str">
        <f>IF(ISBLANK(Datasets!O21)=FALSE,IF(Datasets!M21=1,"t","nt"),"-")</f>
        <v>t</v>
      </c>
      <c r="F20" s="50" t="str">
        <f>IF(ISBLANK(Datasets!O21)=FALSE,IF(Datasets!P21=1,"t","nt"),"- ")</f>
        <v>t</v>
      </c>
      <c r="G20" s="50" t="str">
        <f>IF(ISBLANK(Datasets!U21)=FALSE,IF(Datasets!S21=1,"t","nt"),"- ")</f>
        <v>t</v>
      </c>
      <c r="H20" s="50" t="str">
        <f>IF(ISBLANK(Datasets!X21)=FALSE,IF(Datasets!V21=1,"t","nt"),"-")</f>
        <v>t</v>
      </c>
      <c r="I20" s="50" t="str">
        <f>IF(ISBLANK(Datasets!AA21)=FALSE,IF(Datasets!Y21=1,"t","nt"),"- ")</f>
        <v xml:space="preserve">- </v>
      </c>
      <c r="J20" s="50" t="str">
        <f>IF(ISBLANK(Datasets!AD21)=FALSE,IF(Datasets!AB21=1,"t","nt"),"- ")</f>
        <v xml:space="preserve">- </v>
      </c>
      <c r="K20" s="50" t="str">
        <f>IF(ISBLANK(Datasets!AG21)=FALSE,IF(Datasets!AE21=1,"t","nt"),"- ")</f>
        <v xml:space="preserve">- </v>
      </c>
      <c r="L20" s="50" t="str">
        <f>IF(ISBLANK(Datasets!AJ21)=FALSE,IF(Datasets!AH21=1,"t","nt"),"- ")</f>
        <v xml:space="preserve">- </v>
      </c>
      <c r="M20" s="50" t="str">
        <f>IF(ISBLANK(Datasets!AM21)=FALSE,IF(Datasets!AK21=1,"t","nt"),"- ")</f>
        <v xml:space="preserve">- </v>
      </c>
      <c r="N20" s="50" t="str">
        <f>IF(ISBLANK(Datasets!AP21)=FALSE,IF(Datasets!AN21=1,"t","nt"),"- ")</f>
        <v xml:space="preserve">- </v>
      </c>
      <c r="O20" s="50" t="str">
        <f>IF(ISBLANK(Datasets!AS21)=FALSE,IF(Datasets!AQ21=1,"t","nt"),"- ")</f>
        <v xml:space="preserve">- </v>
      </c>
      <c r="P20" s="50" t="str">
        <f>IF(ISBLANK(Datasets!AV21)=FALSE,IF(Datasets!AT21=1,"t","nt"),"- ")</f>
        <v xml:space="preserve">- </v>
      </c>
      <c r="Q20" s="50" t="str">
        <f>IF(ISBLANK(Datasets!AY21)=FALSE,IF(Datasets!AW21=1,"t","nt"),"- ")</f>
        <v xml:space="preserve">- </v>
      </c>
      <c r="R20" s="50" t="str">
        <f>IF(ISBLANK(Datasets!BB21)=FALSE,IF(Datasets!AZ21=1,"t","nt"),"- ")</f>
        <v xml:space="preserve">- </v>
      </c>
      <c r="S20" s="50" t="str">
        <f>IF(ISBLANK(Datasets!BE21)=FALSE,IF(Datasets!BC21=1,"t","nt"),"- ")</f>
        <v xml:space="preserve">- </v>
      </c>
      <c r="T20" s="50" t="str">
        <f>IF(ISBLANK(Datasets!BH21)=FALSE,IF(Datasets!BF21=1,"t","nt"),"- ")</f>
        <v xml:space="preserve">- </v>
      </c>
      <c r="U20" s="163"/>
      <c r="V20" s="163"/>
      <c r="W20" s="163"/>
      <c r="X20" s="163"/>
    </row>
    <row r="21" spans="1:65" x14ac:dyDescent="0.35">
      <c r="A21" s="41" t="str">
        <f>Limits!C22</f>
        <v>P5.1</v>
      </c>
      <c r="B21" s="41" t="str">
        <f>Limits!D22</f>
        <v>Recall points table*</v>
      </c>
      <c r="C21" s="50" t="str">
        <f>IF(ISBLANK(Datasets!I22)=FALSE,IF(Datasets!G22=1,"t","nt")," -")</f>
        <v>t</v>
      </c>
      <c r="D21" s="50" t="str">
        <f>IF(ISBLANK(Datasets!L22)=FALSE,IF(Datasets!J22=1,"t","nt")," -")</f>
        <v>t</v>
      </c>
      <c r="E21" s="50" t="str">
        <f>IF(ISBLANK(Datasets!O22)=FALSE,IF(Datasets!M22=1,"t","nt"),"-")</f>
        <v>t</v>
      </c>
      <c r="F21" s="50" t="str">
        <f>IF(ISBLANK(Datasets!O22)=FALSE,IF(Datasets!P22=1,"t","nt"),"- ")</f>
        <v>t</v>
      </c>
      <c r="G21" s="50" t="str">
        <f>IF(ISBLANK(Datasets!U22)=FALSE,IF(Datasets!S22=1,"t","nt"),"- ")</f>
        <v>t</v>
      </c>
      <c r="H21" s="50" t="str">
        <f>IF(ISBLANK(Datasets!X22)=FALSE,IF(Datasets!V22=1,"t","nt"),"-")</f>
        <v>t</v>
      </c>
      <c r="I21" s="50" t="str">
        <f>IF(ISBLANK(Datasets!AA22)=FALSE,IF(Datasets!Y22=1,"t","nt"),"- ")</f>
        <v xml:space="preserve">- </v>
      </c>
      <c r="J21" s="50" t="str">
        <f>IF(ISBLANK(Datasets!AD22)=FALSE,IF(Datasets!AB22=1,"t","nt"),"- ")</f>
        <v xml:space="preserve">- </v>
      </c>
      <c r="K21" s="50" t="str">
        <f>IF(ISBLANK(Datasets!AG22)=FALSE,IF(Datasets!AE22=1,"t","nt"),"- ")</f>
        <v xml:space="preserve">- </v>
      </c>
      <c r="L21" s="50" t="str">
        <f>IF(ISBLANK(Datasets!AJ22)=FALSE,IF(Datasets!AH22=1,"t","nt"),"- ")</f>
        <v xml:space="preserve">- </v>
      </c>
      <c r="M21" s="50" t="str">
        <f>IF(ISBLANK(Datasets!AM22)=FALSE,IF(Datasets!AK22=1,"t","nt"),"- ")</f>
        <v xml:space="preserve">- </v>
      </c>
      <c r="N21" s="50" t="str">
        <f>IF(ISBLANK(Datasets!AP22)=FALSE,IF(Datasets!AN22=1,"t","nt"),"- ")</f>
        <v xml:space="preserve">- </v>
      </c>
      <c r="O21" s="50" t="str">
        <f>IF(ISBLANK(Datasets!AS22)=FALSE,IF(Datasets!AQ22=1,"t","nt"),"- ")</f>
        <v xml:space="preserve">- </v>
      </c>
      <c r="P21" s="50" t="str">
        <f>IF(ISBLANK(Datasets!AV22)=FALSE,IF(Datasets!AT22=1,"t","nt"),"- ")</f>
        <v xml:space="preserve">- </v>
      </c>
      <c r="Q21" s="50" t="str">
        <f>IF(ISBLANK(Datasets!AY22)=FALSE,IF(Datasets!AW22=1,"t","nt"),"- ")</f>
        <v xml:space="preserve">- </v>
      </c>
      <c r="R21" s="50" t="str">
        <f>IF(ISBLANK(Datasets!BB22)=FALSE,IF(Datasets!AZ22=1,"t","nt"),"- ")</f>
        <v xml:space="preserve">- </v>
      </c>
      <c r="S21" s="50" t="str">
        <f>IF(ISBLANK(Datasets!BE22)=FALSE,IF(Datasets!BC22=1,"t","nt"),"- ")</f>
        <v xml:space="preserve">- </v>
      </c>
      <c r="T21" s="50" t="str">
        <f>IF(ISBLANK(Datasets!BH22)=FALSE,IF(Datasets!BF22=1,"t","nt"),"- ")</f>
        <v xml:space="preserve">- </v>
      </c>
      <c r="U21" s="163"/>
      <c r="V21" s="163"/>
      <c r="W21" s="163"/>
      <c r="X21" s="163"/>
    </row>
    <row r="22" spans="1:65" x14ac:dyDescent="0.35">
      <c r="A22" s="41" t="str">
        <f>Limits!C23</f>
        <v>P5.1</v>
      </c>
      <c r="B22" s="41" t="str">
        <f>Limits!D23</f>
        <v>Recall points  scan artifacts*</v>
      </c>
      <c r="C22" s="50" t="str">
        <f>IF(ISBLANK(Datasets!I23)=FALSE,IF(Datasets!G23=1,"t","nt")," -")</f>
        <v>nt</v>
      </c>
      <c r="D22" s="50" t="str">
        <f>IF(ISBLANK(Datasets!L23)=FALSE,IF(Datasets!J23=1,"t","nt")," -")</f>
        <v>nt</v>
      </c>
      <c r="E22" s="50" t="str">
        <f>IF(ISBLANK(Datasets!O23)=FALSE,IF(Datasets!M23=1,"t","nt"),"-")</f>
        <v>t</v>
      </c>
      <c r="F22" s="50" t="str">
        <f>IF(ISBLANK(Datasets!O23)=FALSE,IF(Datasets!P23=1,"t","nt"),"- ")</f>
        <v>nt</v>
      </c>
      <c r="G22" s="50" t="str">
        <f>IF(ISBLANK(Datasets!U23)=FALSE,IF(Datasets!S23=1,"t","nt"),"- ")</f>
        <v>nt</v>
      </c>
      <c r="H22" s="50" t="str">
        <f>IF(ISBLANK(Datasets!X23)=FALSE,IF(Datasets!V23=1,"t","nt"),"-")</f>
        <v>t</v>
      </c>
      <c r="I22" s="50" t="str">
        <f>IF(ISBLANK(Datasets!AA23)=FALSE,IF(Datasets!Y23=1,"t","nt"),"- ")</f>
        <v xml:space="preserve">- </v>
      </c>
      <c r="J22" s="50" t="str">
        <f>IF(ISBLANK(Datasets!AD23)=FALSE,IF(Datasets!AB23=1,"t","nt"),"- ")</f>
        <v xml:space="preserve">- </v>
      </c>
      <c r="K22" s="50" t="str">
        <f>IF(ISBLANK(Datasets!AG23)=FALSE,IF(Datasets!AE23=1,"t","nt"),"- ")</f>
        <v xml:space="preserve">- </v>
      </c>
      <c r="L22" s="50" t="str">
        <f>IF(ISBLANK(Datasets!AJ23)=FALSE,IF(Datasets!AH23=1,"t","nt"),"- ")</f>
        <v xml:space="preserve">- </v>
      </c>
      <c r="M22" s="50" t="str">
        <f>IF(ISBLANK(Datasets!AM23)=FALSE,IF(Datasets!AK23=1,"t","nt"),"- ")</f>
        <v xml:space="preserve">- </v>
      </c>
      <c r="N22" s="50" t="str">
        <f>IF(ISBLANK(Datasets!AP23)=FALSE,IF(Datasets!AN23=1,"t","nt"),"- ")</f>
        <v xml:space="preserve">- </v>
      </c>
      <c r="O22" s="50" t="str">
        <f>IF(ISBLANK(Datasets!AS23)=FALSE,IF(Datasets!AQ23=1,"t","nt"),"- ")</f>
        <v xml:space="preserve">- </v>
      </c>
      <c r="P22" s="50" t="str">
        <f>IF(ISBLANK(Datasets!AV23)=FALSE,IF(Datasets!AT23=1,"t","nt"),"- ")</f>
        <v xml:space="preserve">- </v>
      </c>
      <c r="Q22" s="50" t="str">
        <f>IF(ISBLANK(Datasets!AY23)=FALSE,IF(Datasets!AW23=1,"t","nt"),"- ")</f>
        <v xml:space="preserve">- </v>
      </c>
      <c r="R22" s="50" t="str">
        <f>IF(ISBLANK(Datasets!BB23)=FALSE,IF(Datasets!AZ23=1,"t","nt"),"- ")</f>
        <v xml:space="preserve">- </v>
      </c>
      <c r="S22" s="50" t="str">
        <f>IF(ISBLANK(Datasets!BE23)=FALSE,IF(Datasets!BC23=1,"t","nt"),"- ")</f>
        <v xml:space="preserve">- </v>
      </c>
      <c r="T22" s="50" t="str">
        <f>IF(ISBLANK(Datasets!BH23)=FALSE,IF(Datasets!BF23=1,"t","nt"),"- ")</f>
        <v xml:space="preserve">- </v>
      </c>
      <c r="U22" s="163"/>
      <c r="V22" s="163"/>
      <c r="W22" s="163"/>
      <c r="X22" s="163"/>
    </row>
    <row r="23" spans="1:65" x14ac:dyDescent="0.35">
      <c r="A23" s="41" t="str">
        <f>Limits!C24</f>
        <v>P5.2</v>
      </c>
      <c r="B23" s="41" t="str">
        <f>Limits!D24</f>
        <v>Recall area floor*</v>
      </c>
      <c r="C23" s="50" t="str">
        <f>IF(ISBLANK(Datasets!I24)=FALSE,IF(Datasets!G24=1,"t","nt")," -")</f>
        <v>t</v>
      </c>
      <c r="D23" s="50" t="str">
        <f>IF(ISBLANK(Datasets!L24)=FALSE,IF(Datasets!J24=1,"t","nt")," -")</f>
        <v>t</v>
      </c>
      <c r="E23" s="50" t="str">
        <f>IF(ISBLANK(Datasets!O24)=FALSE,IF(Datasets!M24=1,"t","nt"),"-")</f>
        <v>t</v>
      </c>
      <c r="F23" s="50" t="str">
        <f>IF(ISBLANK(Datasets!O24)=FALSE,IF(Datasets!P24=1,"t","nt"),"- ")</f>
        <v>t</v>
      </c>
      <c r="G23" s="50" t="str">
        <f>IF(ISBLANK(Datasets!U24)=FALSE,IF(Datasets!S24=1,"t","nt"),"- ")</f>
        <v>t</v>
      </c>
      <c r="H23" s="50" t="str">
        <f>IF(ISBLANK(Datasets!X24)=FALSE,IF(Datasets!V24=1,"t","nt"),"-")</f>
        <v>t</v>
      </c>
      <c r="I23" s="50" t="str">
        <f>IF(ISBLANK(Datasets!AA24)=FALSE,IF(Datasets!Y24=1,"t","nt"),"- ")</f>
        <v xml:space="preserve">- </v>
      </c>
      <c r="J23" s="50" t="str">
        <f>IF(ISBLANK(Datasets!AD24)=FALSE,IF(Datasets!AB24=1,"t","nt"),"- ")</f>
        <v xml:space="preserve">- </v>
      </c>
      <c r="K23" s="50" t="str">
        <f>IF(ISBLANK(Datasets!AG24)=FALSE,IF(Datasets!AE24=1,"t","nt"),"- ")</f>
        <v xml:space="preserve">- </v>
      </c>
      <c r="L23" s="50" t="str">
        <f>IF(ISBLANK(Datasets!AJ24)=FALSE,IF(Datasets!AH24=1,"t","nt"),"- ")</f>
        <v xml:space="preserve">- </v>
      </c>
      <c r="M23" s="50" t="str">
        <f>IF(ISBLANK(Datasets!AM24)=FALSE,IF(Datasets!AK24=1,"t","nt"),"- ")</f>
        <v xml:space="preserve">- </v>
      </c>
      <c r="N23" s="50" t="str">
        <f>IF(ISBLANK(Datasets!AP24)=FALSE,IF(Datasets!AN24=1,"t","nt"),"- ")</f>
        <v xml:space="preserve">- </v>
      </c>
      <c r="O23" s="50" t="str">
        <f>IF(ISBLANK(Datasets!AS24)=FALSE,IF(Datasets!AQ24=1,"t","nt"),"- ")</f>
        <v xml:space="preserve">- </v>
      </c>
      <c r="P23" s="50" t="str">
        <f>IF(ISBLANK(Datasets!AV24)=FALSE,IF(Datasets!AT24=1,"t","nt"),"- ")</f>
        <v xml:space="preserve">- </v>
      </c>
      <c r="Q23" s="50" t="str">
        <f>IF(ISBLANK(Datasets!AY24)=FALSE,IF(Datasets!AW24=1,"t","nt"),"- ")</f>
        <v xml:space="preserve">- </v>
      </c>
      <c r="R23" s="50" t="str">
        <f>IF(ISBLANK(Datasets!BB24)=FALSE,IF(Datasets!AZ24=1,"t","nt"),"- ")</f>
        <v xml:space="preserve">- </v>
      </c>
      <c r="S23" s="50" t="str">
        <f>IF(ISBLANK(Datasets!BE24)=FALSE,IF(Datasets!BC24=1,"t","nt"),"- ")</f>
        <v xml:space="preserve">- </v>
      </c>
      <c r="T23" s="50" t="str">
        <f>IF(ISBLANK(Datasets!BH24)=FALSE,IF(Datasets!BF24=1,"t","nt"),"- ")</f>
        <v xml:space="preserve">- </v>
      </c>
      <c r="U23" s="163"/>
      <c r="V23" s="163"/>
      <c r="W23" s="163"/>
      <c r="X23" s="163"/>
    </row>
    <row r="24" spans="1:65" x14ac:dyDescent="0.35">
      <c r="A24" s="41" t="str">
        <f>Limits!C25</f>
        <v>P5.2</v>
      </c>
      <c r="B24" s="41" t="str">
        <f>Limits!D25</f>
        <v>Recall area chair*</v>
      </c>
      <c r="C24" s="50" t="str">
        <f>IF(ISBLANK(Datasets!I25)=FALSE,IF(Datasets!G25=1,"t","nt")," -")</f>
        <v>t</v>
      </c>
      <c r="D24" s="50" t="str">
        <f>IF(ISBLANK(Datasets!L25)=FALSE,IF(Datasets!J25=1,"t","nt")," -")</f>
        <v>t</v>
      </c>
      <c r="E24" s="50" t="str">
        <f>IF(ISBLANK(Datasets!O25)=FALSE,IF(Datasets!M25=1,"t","nt"),"-")</f>
        <v>t</v>
      </c>
      <c r="F24" s="50" t="str">
        <f>IF(ISBLANK(Datasets!O25)=FALSE,IF(Datasets!P25=1,"t","nt"),"- ")</f>
        <v>t</v>
      </c>
      <c r="G24" s="50" t="str">
        <f>IF(ISBLANK(Datasets!U25)=FALSE,IF(Datasets!S25=1,"t","nt"),"- ")</f>
        <v>t</v>
      </c>
      <c r="H24" s="50" t="str">
        <f>IF(ISBLANK(Datasets!X25)=FALSE,IF(Datasets!V25=1,"t","nt"),"-")</f>
        <v>t</v>
      </c>
      <c r="I24" s="50" t="str">
        <f>IF(ISBLANK(Datasets!AA25)=FALSE,IF(Datasets!Y25=1,"t","nt"),"- ")</f>
        <v xml:space="preserve">- </v>
      </c>
      <c r="J24" s="50" t="str">
        <f>IF(ISBLANK(Datasets!AD25)=FALSE,IF(Datasets!AB25=1,"t","nt"),"- ")</f>
        <v xml:space="preserve">- </v>
      </c>
      <c r="K24" s="50" t="str">
        <f>IF(ISBLANK(Datasets!AG25)=FALSE,IF(Datasets!AE25=1,"t","nt"),"- ")</f>
        <v xml:space="preserve">- </v>
      </c>
      <c r="L24" s="50" t="str">
        <f>IF(ISBLANK(Datasets!AJ25)=FALSE,IF(Datasets!AH25=1,"t","nt"),"- ")</f>
        <v xml:space="preserve">- </v>
      </c>
      <c r="M24" s="50" t="str">
        <f>IF(ISBLANK(Datasets!AM25)=FALSE,IF(Datasets!AK25=1,"t","nt"),"- ")</f>
        <v xml:space="preserve">- </v>
      </c>
      <c r="N24" s="50" t="str">
        <f>IF(ISBLANK(Datasets!AP25)=FALSE,IF(Datasets!AN25=1,"t","nt"),"- ")</f>
        <v xml:space="preserve">- </v>
      </c>
      <c r="O24" s="50" t="str">
        <f>IF(ISBLANK(Datasets!AS25)=FALSE,IF(Datasets!AQ25=1,"t","nt"),"- ")</f>
        <v xml:space="preserve">- </v>
      </c>
      <c r="P24" s="50" t="str">
        <f>IF(ISBLANK(Datasets!AV25)=FALSE,IF(Datasets!AT25=1,"t","nt"),"- ")</f>
        <v xml:space="preserve">- </v>
      </c>
      <c r="Q24" s="50" t="str">
        <f>IF(ISBLANK(Datasets!AY25)=FALSE,IF(Datasets!AW25=1,"t","nt"),"- ")</f>
        <v xml:space="preserve">- </v>
      </c>
      <c r="R24" s="50" t="str">
        <f>IF(ISBLANK(Datasets!BB25)=FALSE,IF(Datasets!AZ25=1,"t","nt"),"- ")</f>
        <v xml:space="preserve">- </v>
      </c>
      <c r="S24" s="50" t="str">
        <f>IF(ISBLANK(Datasets!BE25)=FALSE,IF(Datasets!BC25=1,"t","nt"),"- ")</f>
        <v xml:space="preserve">- </v>
      </c>
      <c r="T24" s="50" t="str">
        <f>IF(ISBLANK(Datasets!BH25)=FALSE,IF(Datasets!BF25=1,"t","nt"),"- ")</f>
        <v xml:space="preserve">- </v>
      </c>
      <c r="U24" s="163"/>
      <c r="V24" s="163"/>
      <c r="W24" s="163"/>
      <c r="X24" s="163"/>
    </row>
    <row r="25" spans="1:65" x14ac:dyDescent="0.35">
      <c r="A25" s="41" t="str">
        <f>Limits!C26</f>
        <v>P5.2</v>
      </c>
      <c r="B25" s="41" t="str">
        <f>Limits!D26</f>
        <v>Recall area table*</v>
      </c>
      <c r="C25" s="50" t="str">
        <f>IF(ISBLANK(Datasets!I26)=FALSE,IF(Datasets!G26=1,"t","nt")," -")</f>
        <v>t</v>
      </c>
      <c r="D25" s="50" t="str">
        <f>IF(ISBLANK(Datasets!L26)=FALSE,IF(Datasets!J26=1,"t","nt")," -")</f>
        <v>t</v>
      </c>
      <c r="E25" s="50" t="str">
        <f>IF(ISBLANK(Datasets!O26)=FALSE,IF(Datasets!M26=1,"t","nt"),"-")</f>
        <v>t</v>
      </c>
      <c r="F25" s="50" t="str">
        <f>IF(ISBLANK(Datasets!O26)=FALSE,IF(Datasets!P26=1,"t","nt"),"- ")</f>
        <v>t</v>
      </c>
      <c r="G25" s="50" t="str">
        <f>IF(ISBLANK(Datasets!U26)=FALSE,IF(Datasets!S26=1,"t","nt"),"- ")</f>
        <v>t</v>
      </c>
      <c r="H25" s="50" t="str">
        <f>IF(ISBLANK(Datasets!X26)=FALSE,IF(Datasets!V26=1,"t","nt"),"-")</f>
        <v>t</v>
      </c>
      <c r="I25" s="50" t="str">
        <f>IF(ISBLANK(Datasets!AA26)=FALSE,IF(Datasets!Y26=1,"t","nt"),"- ")</f>
        <v xml:space="preserve">- </v>
      </c>
      <c r="J25" s="50" t="str">
        <f>IF(ISBLANK(Datasets!AD26)=FALSE,IF(Datasets!AB26=1,"t","nt"),"- ")</f>
        <v xml:space="preserve">- </v>
      </c>
      <c r="K25" s="50" t="str">
        <f>IF(ISBLANK(Datasets!AG26)=FALSE,IF(Datasets!AE26=1,"t","nt"),"- ")</f>
        <v xml:space="preserve">- </v>
      </c>
      <c r="L25" s="50" t="str">
        <f>IF(ISBLANK(Datasets!AJ26)=FALSE,IF(Datasets!AH26=1,"t","nt"),"- ")</f>
        <v xml:space="preserve">- </v>
      </c>
      <c r="M25" s="50" t="str">
        <f>IF(ISBLANK(Datasets!AM26)=FALSE,IF(Datasets!AK26=1,"t","nt"),"- ")</f>
        <v xml:space="preserve">- </v>
      </c>
      <c r="N25" s="50" t="str">
        <f>IF(ISBLANK(Datasets!AP26)=FALSE,IF(Datasets!AN26=1,"t","nt"),"- ")</f>
        <v xml:space="preserve">- </v>
      </c>
      <c r="O25" s="50" t="str">
        <f>IF(ISBLANK(Datasets!AS26)=FALSE,IF(Datasets!AQ26=1,"t","nt"),"- ")</f>
        <v xml:space="preserve">- </v>
      </c>
      <c r="P25" s="50" t="str">
        <f>IF(ISBLANK(Datasets!AV26)=FALSE,IF(Datasets!AT26=1,"t","nt"),"- ")</f>
        <v xml:space="preserve">- </v>
      </c>
      <c r="Q25" s="50" t="str">
        <f>IF(ISBLANK(Datasets!AY26)=FALSE,IF(Datasets!AW26=1,"t","nt"),"- ")</f>
        <v xml:space="preserve">- </v>
      </c>
      <c r="R25" s="50" t="str">
        <f>IF(ISBLANK(Datasets!BB26)=FALSE,IF(Datasets!AZ26=1,"t","nt"),"- ")</f>
        <v xml:space="preserve">- </v>
      </c>
      <c r="S25" s="50" t="str">
        <f>IF(ISBLANK(Datasets!BE26)=FALSE,IF(Datasets!BC26=1,"t","nt"),"- ")</f>
        <v xml:space="preserve">- </v>
      </c>
      <c r="T25" s="50" t="str">
        <f>IF(ISBLANK(Datasets!BH26)=FALSE,IF(Datasets!BF26=1,"t","nt"),"- ")</f>
        <v xml:space="preserve">- </v>
      </c>
      <c r="U25" s="163"/>
      <c r="V25" s="163"/>
      <c r="W25" s="163"/>
      <c r="X25" s="163"/>
      <c r="AQ25" s="121"/>
      <c r="AR25" s="121"/>
      <c r="AS25" s="121"/>
      <c r="BA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</row>
    <row r="26" spans="1:65" x14ac:dyDescent="0.35">
      <c r="A26" s="167" t="str">
        <f>Limits!C27</f>
        <v>P6.1</v>
      </c>
      <c r="B26" s="167" t="str">
        <f>Limits!D27</f>
        <v>Precision points floor*</v>
      </c>
      <c r="C26" s="168" t="str">
        <f>IF(ISBLANK(Datasets!I27)=FALSE,IF(Datasets!G27=1,"t","nt")," -")</f>
        <v>t</v>
      </c>
      <c r="D26" s="168" t="str">
        <f>IF(ISBLANK(Datasets!L27)=FALSE,IF(Datasets!J27=1,"t","nt")," -")</f>
        <v>t</v>
      </c>
      <c r="E26" s="168" t="str">
        <f>IF(ISBLANK(Datasets!O27)=FALSE,IF(Datasets!M27=1,"t","nt"),"-")</f>
        <v>t</v>
      </c>
      <c r="F26" s="168" t="str">
        <f>IF(ISBLANK(Datasets!O27)=FALSE,IF(Datasets!P27=1,"t","nt"),"- ")</f>
        <v>t</v>
      </c>
      <c r="G26" s="168" t="str">
        <f>IF(ISBLANK(Datasets!U27)=FALSE,IF(Datasets!S27=1,"t","nt"),"- ")</f>
        <v>t</v>
      </c>
      <c r="H26" s="168" t="str">
        <f>IF(ISBLANK(Datasets!X27)=FALSE,IF(Datasets!V27=1,"t","nt"),"-")</f>
        <v>t</v>
      </c>
      <c r="I26" s="168" t="str">
        <f>IF(ISBLANK(Datasets!AA27)=FALSE,IF(Datasets!Y27=1,"t","nt"),"- ")</f>
        <v xml:space="preserve">- </v>
      </c>
      <c r="J26" s="168" t="str">
        <f>IF(ISBLANK(Datasets!AD27)=FALSE,IF(Datasets!AB27=1,"t","nt"),"- ")</f>
        <v xml:space="preserve">- </v>
      </c>
      <c r="K26" s="168" t="str">
        <f>IF(ISBLANK(Datasets!AG27)=FALSE,IF(Datasets!AE27=1,"t","nt"),"- ")</f>
        <v xml:space="preserve">- </v>
      </c>
      <c r="L26" s="168" t="str">
        <f>IF(ISBLANK(Datasets!AJ27)=FALSE,IF(Datasets!AH27=1,"t","nt"),"- ")</f>
        <v xml:space="preserve">- </v>
      </c>
      <c r="M26" s="168" t="str">
        <f>IF(ISBLANK(Datasets!AM27)=FALSE,IF(Datasets!AK27=1,"t","nt"),"- ")</f>
        <v xml:space="preserve">- </v>
      </c>
      <c r="N26" s="168" t="str">
        <f>IF(ISBLANK(Datasets!AP27)=FALSE,IF(Datasets!AN27=1,"t","nt"),"- ")</f>
        <v xml:space="preserve">- </v>
      </c>
      <c r="O26" s="168" t="str">
        <f>IF(ISBLANK(Datasets!AS27)=FALSE,IF(Datasets!AQ27=1,"t","nt"),"- ")</f>
        <v xml:space="preserve">- </v>
      </c>
      <c r="P26" s="168" t="str">
        <f>IF(ISBLANK(Datasets!AV27)=FALSE,IF(Datasets!AT27=1,"t","nt"),"- ")</f>
        <v xml:space="preserve">- </v>
      </c>
      <c r="Q26" s="168" t="str">
        <f>IF(ISBLANK(Datasets!AY27)=FALSE,IF(Datasets!AW27=1,"t","nt"),"- ")</f>
        <v xml:space="preserve">- </v>
      </c>
      <c r="R26" s="168" t="str">
        <f>IF(ISBLANK(Datasets!BB27)=FALSE,IF(Datasets!AZ27=1,"t","nt"),"- ")</f>
        <v xml:space="preserve">- </v>
      </c>
      <c r="S26" s="168" t="str">
        <f>IF(ISBLANK(Datasets!BE27)=FALSE,IF(Datasets!BC27=1,"t","nt"),"- ")</f>
        <v xml:space="preserve">- </v>
      </c>
      <c r="T26" s="168" t="str">
        <f>IF(ISBLANK(Datasets!BH27)=FALSE,IF(Datasets!BF27=1,"t","nt"),"- ")</f>
        <v xml:space="preserve">- </v>
      </c>
      <c r="U26" s="163"/>
      <c r="V26" s="163"/>
      <c r="W26" s="163"/>
      <c r="X26" s="163"/>
      <c r="AQ26" s="121"/>
      <c r="AR26" s="121"/>
      <c r="AS26" s="121"/>
      <c r="BA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</row>
    <row r="27" spans="1:65" ht="15" customHeight="1" x14ac:dyDescent="0.35">
      <c r="A27" s="41" t="str">
        <f>Limits!C28</f>
        <v>P6.1</v>
      </c>
      <c r="B27" s="41" t="str">
        <f>Limits!D28</f>
        <v>Precision points chair*</v>
      </c>
      <c r="C27" s="50" t="str">
        <f>IF(ISBLANK(Datasets!I28)=FALSE,IF(Datasets!G28=1,"t","nt")," -")</f>
        <v>nt</v>
      </c>
      <c r="D27" s="50" t="str">
        <f>IF(ISBLANK(Datasets!L28)=FALSE,IF(Datasets!J28=1,"t","nt")," -")</f>
        <v>nt</v>
      </c>
      <c r="E27" s="50" t="str">
        <f>IF(ISBLANK(Datasets!O28)=FALSE,IF(Datasets!M28=1,"t","nt"),"-")</f>
        <v>t</v>
      </c>
      <c r="F27" s="50" t="str">
        <f>IF(ISBLANK(Datasets!O28)=FALSE,IF(Datasets!P28=1,"t","nt"),"- ")</f>
        <v>nt</v>
      </c>
      <c r="G27" s="50" t="str">
        <f>IF(ISBLANK(Datasets!U28)=FALSE,IF(Datasets!S28=1,"t","nt"),"- ")</f>
        <v>nt</v>
      </c>
      <c r="H27" s="50" t="str">
        <f>IF(ISBLANK(Datasets!X28)=FALSE,IF(Datasets!V28=1,"t","nt"),"-")</f>
        <v>t</v>
      </c>
      <c r="I27" s="50" t="str">
        <f>IF(ISBLANK(Datasets!AA28)=FALSE,IF(Datasets!Y28=1,"t","nt"),"- ")</f>
        <v xml:space="preserve">- </v>
      </c>
      <c r="J27" s="50" t="str">
        <f>IF(ISBLANK(Datasets!AD28)=FALSE,IF(Datasets!AB28=1,"t","nt"),"- ")</f>
        <v xml:space="preserve">- </v>
      </c>
      <c r="K27" s="50" t="str">
        <f>IF(ISBLANK(Datasets!AG28)=FALSE,IF(Datasets!AE28=1,"t","nt"),"- ")</f>
        <v xml:space="preserve">- </v>
      </c>
      <c r="L27" s="50" t="str">
        <f>IF(ISBLANK(Datasets!AJ28)=FALSE,IF(Datasets!AH28=1,"t","nt"),"- ")</f>
        <v xml:space="preserve">- </v>
      </c>
      <c r="M27" s="50" t="str">
        <f>IF(ISBLANK(Datasets!AM28)=FALSE,IF(Datasets!AK28=1,"t","nt"),"- ")</f>
        <v xml:space="preserve">- </v>
      </c>
      <c r="N27" s="50" t="str">
        <f>IF(ISBLANK(Datasets!AP28)=FALSE,IF(Datasets!AN28=1,"t","nt"),"- ")</f>
        <v xml:space="preserve">- </v>
      </c>
      <c r="O27" s="50" t="str">
        <f>IF(ISBLANK(Datasets!AS28)=FALSE,IF(Datasets!AQ28=1,"t","nt"),"- ")</f>
        <v xml:space="preserve">- </v>
      </c>
      <c r="P27" s="50" t="str">
        <f>IF(ISBLANK(Datasets!AV28)=FALSE,IF(Datasets!AT28=1,"t","nt"),"- ")</f>
        <v xml:space="preserve">- </v>
      </c>
      <c r="Q27" s="50" t="str">
        <f>IF(ISBLANK(Datasets!AY28)=FALSE,IF(Datasets!AW28=1,"t","nt"),"- ")</f>
        <v xml:space="preserve">- </v>
      </c>
      <c r="R27" s="50" t="str">
        <f>IF(ISBLANK(Datasets!BB28)=FALSE,IF(Datasets!AZ28=1,"t","nt"),"- ")</f>
        <v xml:space="preserve">- </v>
      </c>
      <c r="S27" s="50" t="str">
        <f>IF(ISBLANK(Datasets!BE28)=FALSE,IF(Datasets!BC28=1,"t","nt"),"- ")</f>
        <v xml:space="preserve">- </v>
      </c>
      <c r="T27" s="50" t="str">
        <f>IF(ISBLANK(Datasets!BH28)=FALSE,IF(Datasets!BF28=1,"t","nt"),"- ")</f>
        <v xml:space="preserve">- </v>
      </c>
      <c r="U27" s="163"/>
      <c r="V27" s="163"/>
      <c r="W27" s="163"/>
      <c r="X27" s="163"/>
    </row>
    <row r="28" spans="1:65" ht="15" customHeight="1" x14ac:dyDescent="0.35">
      <c r="A28" s="41" t="str">
        <f>Limits!C29</f>
        <v>P6.1</v>
      </c>
      <c r="B28" s="41" t="str">
        <f>Limits!D29</f>
        <v>Precision points table*</v>
      </c>
      <c r="C28" s="50" t="str">
        <f>IF(ISBLANK(Datasets!I29)=FALSE,IF(Datasets!G29=1,"t","nt")," -")</f>
        <v>t</v>
      </c>
      <c r="D28" s="50" t="str">
        <f>IF(ISBLANK(Datasets!L29)=FALSE,IF(Datasets!J29=1,"t","nt")," -")</f>
        <v>t</v>
      </c>
      <c r="E28" s="50" t="str">
        <f>IF(ISBLANK(Datasets!O29)=FALSE,IF(Datasets!M29=1,"t","nt"),"-")</f>
        <v>t</v>
      </c>
      <c r="F28" s="50" t="str">
        <f>IF(ISBLANK(Datasets!O29)=FALSE,IF(Datasets!P29=1,"t","nt"),"- ")</f>
        <v>t</v>
      </c>
      <c r="G28" s="50" t="str">
        <f>IF(ISBLANK(Datasets!U29)=FALSE,IF(Datasets!S29=1,"t","nt"),"- ")</f>
        <v>t</v>
      </c>
      <c r="H28" s="50" t="str">
        <f>IF(ISBLANK(Datasets!X29)=FALSE,IF(Datasets!V29=1,"t","nt"),"-")</f>
        <v>t</v>
      </c>
      <c r="I28" s="50" t="str">
        <f>IF(ISBLANK(Datasets!AA29)=FALSE,IF(Datasets!Y29=1,"t","nt"),"- ")</f>
        <v xml:space="preserve">- </v>
      </c>
      <c r="J28" s="50" t="str">
        <f>IF(ISBLANK(Datasets!AD29)=FALSE,IF(Datasets!AB29=1,"t","nt"),"- ")</f>
        <v xml:space="preserve">- </v>
      </c>
      <c r="K28" s="50" t="str">
        <f>IF(ISBLANK(Datasets!AG29)=FALSE,IF(Datasets!AE29=1,"t","nt"),"- ")</f>
        <v xml:space="preserve">- </v>
      </c>
      <c r="L28" s="50" t="str">
        <f>IF(ISBLANK(Datasets!AJ29)=FALSE,IF(Datasets!AH29=1,"t","nt"),"- ")</f>
        <v xml:space="preserve">- </v>
      </c>
      <c r="M28" s="50" t="str">
        <f>IF(ISBLANK(Datasets!AM29)=FALSE,IF(Datasets!AK29=1,"t","nt"),"- ")</f>
        <v xml:space="preserve">- </v>
      </c>
      <c r="N28" s="50" t="str">
        <f>IF(ISBLANK(Datasets!AP29)=FALSE,IF(Datasets!AN29=1,"t","nt"),"- ")</f>
        <v xml:space="preserve">- </v>
      </c>
      <c r="O28" s="50" t="str">
        <f>IF(ISBLANK(Datasets!AS29)=FALSE,IF(Datasets!AQ29=1,"t","nt"),"- ")</f>
        <v xml:space="preserve">- </v>
      </c>
      <c r="P28" s="50" t="str">
        <f>IF(ISBLANK(Datasets!AV29)=FALSE,IF(Datasets!AT29=1,"t","nt"),"- ")</f>
        <v xml:space="preserve">- </v>
      </c>
      <c r="Q28" s="50" t="str">
        <f>IF(ISBLANK(Datasets!AY29)=FALSE,IF(Datasets!AW29=1,"t","nt"),"- ")</f>
        <v xml:space="preserve">- </v>
      </c>
      <c r="R28" s="50" t="str">
        <f>IF(ISBLANK(Datasets!BB29)=FALSE,IF(Datasets!AZ29=1,"t","nt"),"- ")</f>
        <v xml:space="preserve">- </v>
      </c>
      <c r="S28" s="50" t="str">
        <f>IF(ISBLANK(Datasets!BE29)=FALSE,IF(Datasets!BC29=1,"t","nt"),"- ")</f>
        <v xml:space="preserve">- </v>
      </c>
      <c r="T28" s="50" t="str">
        <f>IF(ISBLANK(Datasets!BH29)=FALSE,IF(Datasets!BF29=1,"t","nt"),"- ")</f>
        <v xml:space="preserve">- </v>
      </c>
      <c r="U28" s="163"/>
      <c r="V28" s="163"/>
      <c r="W28" s="163"/>
      <c r="X28" s="163"/>
    </row>
    <row r="29" spans="1:65" ht="15" customHeight="1" x14ac:dyDescent="0.35">
      <c r="A29" s="41" t="str">
        <f>Limits!C30</f>
        <v>P6.1</v>
      </c>
      <c r="B29" s="41" t="str">
        <f>Limits!D30</f>
        <v>Precision points scan artifacts*</v>
      </c>
      <c r="C29" s="50" t="str">
        <f>IF(ISBLANK(Datasets!I30)=FALSE,IF(Datasets!G30=1,"t","nt")," -")</f>
        <v>t</v>
      </c>
      <c r="D29" s="50" t="str">
        <f>IF(ISBLANK(Datasets!L30)=FALSE,IF(Datasets!J30=1,"t","nt")," -")</f>
        <v>nt</v>
      </c>
      <c r="E29" s="50" t="str">
        <f>IF(ISBLANK(Datasets!O30)=FALSE,IF(Datasets!M30=1,"t","nt"),"-")</f>
        <v>t</v>
      </c>
      <c r="F29" s="50" t="str">
        <f>IF(ISBLANK(Datasets!O30)=FALSE,IF(Datasets!P30=1,"t","nt"),"- ")</f>
        <v>t</v>
      </c>
      <c r="G29" s="50" t="str">
        <f>IF(ISBLANK(Datasets!U30)=FALSE,IF(Datasets!S30=1,"t","nt"),"- ")</f>
        <v>t</v>
      </c>
      <c r="H29" s="50" t="str">
        <f>IF(ISBLANK(Datasets!X30)=FALSE,IF(Datasets!V30=1,"t","nt"),"-")</f>
        <v>t</v>
      </c>
      <c r="I29" s="50" t="str">
        <f>IF(ISBLANK(Datasets!AA30)=FALSE,IF(Datasets!Y30=1,"t","nt"),"- ")</f>
        <v xml:space="preserve">- </v>
      </c>
      <c r="J29" s="50" t="str">
        <f>IF(ISBLANK(Datasets!AD30)=FALSE,IF(Datasets!AB30=1,"t","nt"),"- ")</f>
        <v xml:space="preserve">- </v>
      </c>
      <c r="K29" s="50" t="str">
        <f>IF(ISBLANK(Datasets!AG30)=FALSE,IF(Datasets!AE30=1,"t","nt"),"- ")</f>
        <v xml:space="preserve">- </v>
      </c>
      <c r="L29" s="50" t="str">
        <f>IF(ISBLANK(Datasets!AJ30)=FALSE,IF(Datasets!AH30=1,"t","nt"),"- ")</f>
        <v xml:space="preserve">- </v>
      </c>
      <c r="M29" s="50" t="str">
        <f>IF(ISBLANK(Datasets!AM30)=FALSE,IF(Datasets!AK30=1,"t","nt"),"- ")</f>
        <v xml:space="preserve">- </v>
      </c>
      <c r="N29" s="50" t="str">
        <f>IF(ISBLANK(Datasets!AP30)=FALSE,IF(Datasets!AN30=1,"t","nt"),"- ")</f>
        <v xml:space="preserve">- </v>
      </c>
      <c r="O29" s="50" t="str">
        <f>IF(ISBLANK(Datasets!AS30)=FALSE,IF(Datasets!AQ30=1,"t","nt"),"- ")</f>
        <v xml:space="preserve">- </v>
      </c>
      <c r="P29" s="50" t="str">
        <f>IF(ISBLANK(Datasets!AV30)=FALSE,IF(Datasets!AT30=1,"t","nt"),"- ")</f>
        <v xml:space="preserve">- </v>
      </c>
      <c r="Q29" s="50" t="str">
        <f>IF(ISBLANK(Datasets!AY30)=FALSE,IF(Datasets!AW30=1,"t","nt"),"- ")</f>
        <v xml:space="preserve">- </v>
      </c>
      <c r="R29" s="50" t="str">
        <f>IF(ISBLANK(Datasets!BB30)=FALSE,IF(Datasets!AZ30=1,"t","nt"),"- ")</f>
        <v xml:space="preserve">- </v>
      </c>
      <c r="S29" s="50" t="str">
        <f>IF(ISBLANK(Datasets!BE30)=FALSE,IF(Datasets!BC30=1,"t","nt"),"- ")</f>
        <v xml:space="preserve">- </v>
      </c>
      <c r="T29" s="50" t="str">
        <f>IF(ISBLANK(Datasets!BH30)=FALSE,IF(Datasets!BF30=1,"t","nt"),"- ")</f>
        <v xml:space="preserve">- </v>
      </c>
      <c r="U29" s="163"/>
      <c r="V29" s="163"/>
      <c r="W29" s="163"/>
      <c r="X29" s="163"/>
    </row>
    <row r="30" spans="1:65" ht="15" customHeight="1" x14ac:dyDescent="0.35">
      <c r="A30" s="41" t="str">
        <f>Limits!C31</f>
        <v>P6.2</v>
      </c>
      <c r="B30" s="41" t="str">
        <f>Limits!D31</f>
        <v>Presision area floor*</v>
      </c>
      <c r="C30" s="50" t="str">
        <f>IF(ISBLANK(Datasets!I31)=FALSE,IF(Datasets!G31=1,"t","nt")," -")</f>
        <v>t</v>
      </c>
      <c r="D30" s="50" t="str">
        <f>IF(ISBLANK(Datasets!L31)=FALSE,IF(Datasets!J31=1,"t","nt")," -")</f>
        <v>t</v>
      </c>
      <c r="E30" s="50" t="str">
        <f>IF(ISBLANK(Datasets!O31)=FALSE,IF(Datasets!M31=1,"t","nt"),"-")</f>
        <v>t</v>
      </c>
      <c r="F30" s="50" t="str">
        <f>IF(ISBLANK(Datasets!O31)=FALSE,IF(Datasets!P31=1,"t","nt"),"- ")</f>
        <v>t</v>
      </c>
      <c r="G30" s="50" t="str">
        <f>IF(ISBLANK(Datasets!U31)=FALSE,IF(Datasets!S31=1,"t","nt"),"- ")</f>
        <v>t</v>
      </c>
      <c r="H30" s="50" t="str">
        <f>IF(ISBLANK(Datasets!X31)=FALSE,IF(Datasets!V31=1,"t","nt"),"-")</f>
        <v>t</v>
      </c>
      <c r="I30" s="50" t="str">
        <f>IF(ISBLANK(Datasets!AA31)=FALSE,IF(Datasets!Y31=1,"t","nt"),"- ")</f>
        <v xml:space="preserve">- </v>
      </c>
      <c r="J30" s="50" t="str">
        <f>IF(ISBLANK(Datasets!AD31)=FALSE,IF(Datasets!AB31=1,"t","nt"),"- ")</f>
        <v xml:space="preserve">- </v>
      </c>
      <c r="K30" s="50" t="str">
        <f>IF(ISBLANK(Datasets!AG31)=FALSE,IF(Datasets!AE31=1,"t","nt"),"- ")</f>
        <v xml:space="preserve">- </v>
      </c>
      <c r="L30" s="50" t="str">
        <f>IF(ISBLANK(Datasets!AJ31)=FALSE,IF(Datasets!AH31=1,"t","nt"),"- ")</f>
        <v xml:space="preserve">- </v>
      </c>
      <c r="M30" s="50" t="str">
        <f>IF(ISBLANK(Datasets!AM31)=FALSE,IF(Datasets!AK31=1,"t","nt"),"- ")</f>
        <v xml:space="preserve">- </v>
      </c>
      <c r="N30" s="50" t="str">
        <f>IF(ISBLANK(Datasets!AP31)=FALSE,IF(Datasets!AN31=1,"t","nt"),"- ")</f>
        <v xml:space="preserve">- </v>
      </c>
      <c r="O30" s="50" t="str">
        <f>IF(ISBLANK(Datasets!AS31)=FALSE,IF(Datasets!AQ31=1,"t","nt"),"- ")</f>
        <v xml:space="preserve">- </v>
      </c>
      <c r="P30" s="50" t="str">
        <f>IF(ISBLANK(Datasets!AV31)=FALSE,IF(Datasets!AT31=1,"t","nt"),"- ")</f>
        <v xml:space="preserve">- </v>
      </c>
      <c r="Q30" s="50" t="str">
        <f>IF(ISBLANK(Datasets!AY31)=FALSE,IF(Datasets!AW31=1,"t","nt"),"- ")</f>
        <v xml:space="preserve">- </v>
      </c>
      <c r="R30" s="50" t="str">
        <f>IF(ISBLANK(Datasets!BB31)=FALSE,IF(Datasets!AZ31=1,"t","nt"),"- ")</f>
        <v xml:space="preserve">- </v>
      </c>
      <c r="S30" s="50" t="str">
        <f>IF(ISBLANK(Datasets!BE31)=FALSE,IF(Datasets!BC31=1,"t","nt"),"- ")</f>
        <v xml:space="preserve">- </v>
      </c>
      <c r="T30" s="50" t="str">
        <f>IF(ISBLANK(Datasets!BH31)=FALSE,IF(Datasets!BF31=1,"t","nt"),"- ")</f>
        <v xml:space="preserve">- </v>
      </c>
      <c r="U30" s="163"/>
      <c r="V30" s="163"/>
      <c r="W30" s="163"/>
      <c r="X30" s="163"/>
    </row>
    <row r="31" spans="1:65" ht="15" customHeight="1" x14ac:dyDescent="0.35">
      <c r="A31" s="41" t="str">
        <f>Limits!C32</f>
        <v>P6.2</v>
      </c>
      <c r="B31" s="41" t="str">
        <f>Limits!D32</f>
        <v>Presision area chair*</v>
      </c>
      <c r="C31" s="50" t="str">
        <f>IF(ISBLANK(Datasets!I32)=FALSE,IF(Datasets!G32=1,"t","nt")," -")</f>
        <v>t</v>
      </c>
      <c r="D31" s="50" t="str">
        <f>IF(ISBLANK(Datasets!L32)=FALSE,IF(Datasets!J32=1,"t","nt")," -")</f>
        <v>t</v>
      </c>
      <c r="E31" s="50" t="str">
        <f>IF(ISBLANK(Datasets!O32)=FALSE,IF(Datasets!M32=1,"t","nt"),"-")</f>
        <v>t</v>
      </c>
      <c r="F31" s="50" t="str">
        <f>IF(ISBLANK(Datasets!O32)=FALSE,IF(Datasets!P32=1,"t","nt"),"- ")</f>
        <v>t</v>
      </c>
      <c r="G31" s="50" t="str">
        <f>IF(ISBLANK(Datasets!U32)=FALSE,IF(Datasets!S32=1,"t","nt"),"- ")</f>
        <v>t</v>
      </c>
      <c r="H31" s="50" t="str">
        <f>IF(ISBLANK(Datasets!X32)=FALSE,IF(Datasets!V32=1,"t","nt"),"-")</f>
        <v>t</v>
      </c>
      <c r="I31" s="50" t="str">
        <f>IF(ISBLANK(Datasets!AA32)=FALSE,IF(Datasets!Y32=1,"t","nt"),"- ")</f>
        <v xml:space="preserve">- </v>
      </c>
      <c r="J31" s="50" t="str">
        <f>IF(ISBLANK(Datasets!AD32)=FALSE,IF(Datasets!AB32=1,"t","nt"),"- ")</f>
        <v xml:space="preserve">- </v>
      </c>
      <c r="K31" s="50" t="str">
        <f>IF(ISBLANK(Datasets!AG32)=FALSE,IF(Datasets!AE32=1,"t","nt"),"- ")</f>
        <v xml:space="preserve">- </v>
      </c>
      <c r="L31" s="50" t="str">
        <f>IF(ISBLANK(Datasets!AJ32)=FALSE,IF(Datasets!AH32=1,"t","nt"),"- ")</f>
        <v xml:space="preserve">- </v>
      </c>
      <c r="M31" s="50" t="str">
        <f>IF(ISBLANK(Datasets!AM32)=FALSE,IF(Datasets!AK32=1,"t","nt"),"- ")</f>
        <v xml:space="preserve">- </v>
      </c>
      <c r="N31" s="50" t="str">
        <f>IF(ISBLANK(Datasets!AP32)=FALSE,IF(Datasets!AN32=1,"t","nt"),"- ")</f>
        <v xml:space="preserve">- </v>
      </c>
      <c r="O31" s="50" t="str">
        <f>IF(ISBLANK(Datasets!AS32)=FALSE,IF(Datasets!AQ32=1,"t","nt"),"- ")</f>
        <v xml:space="preserve">- </v>
      </c>
      <c r="P31" s="50" t="str">
        <f>IF(ISBLANK(Datasets!AV32)=FALSE,IF(Datasets!AT32=1,"t","nt"),"- ")</f>
        <v xml:space="preserve">- </v>
      </c>
      <c r="Q31" s="50" t="str">
        <f>IF(ISBLANK(Datasets!AY32)=FALSE,IF(Datasets!AW32=1,"t","nt"),"- ")</f>
        <v xml:space="preserve">- </v>
      </c>
      <c r="R31" s="50" t="str">
        <f>IF(ISBLANK(Datasets!BB32)=FALSE,IF(Datasets!AZ32=1,"t","nt"),"- ")</f>
        <v xml:space="preserve">- </v>
      </c>
      <c r="S31" s="50" t="str">
        <f>IF(ISBLANK(Datasets!BE32)=FALSE,IF(Datasets!BC32=1,"t","nt"),"- ")</f>
        <v xml:space="preserve">- </v>
      </c>
      <c r="T31" s="50" t="str">
        <f>IF(ISBLANK(Datasets!BH32)=FALSE,IF(Datasets!BF32=1,"t","nt"),"- ")</f>
        <v xml:space="preserve">- </v>
      </c>
      <c r="U31" s="163"/>
      <c r="V31" s="163"/>
      <c r="W31" s="163"/>
      <c r="X31" s="163"/>
    </row>
    <row r="32" spans="1:65" ht="15" customHeight="1" x14ac:dyDescent="0.35">
      <c r="A32" s="41" t="str">
        <f>Limits!C33</f>
        <v>P6.2</v>
      </c>
      <c r="B32" s="41" t="str">
        <f>Limits!D33</f>
        <v>Presision area table*</v>
      </c>
      <c r="C32" s="50" t="str">
        <f>IF(ISBLANK(Datasets!I33)=FALSE,IF(Datasets!G33=1,"t","nt")," -")</f>
        <v>t</v>
      </c>
      <c r="D32" s="50" t="str">
        <f>IF(ISBLANK(Datasets!L33)=FALSE,IF(Datasets!J33=1,"t","nt")," -")</f>
        <v>t</v>
      </c>
      <c r="E32" s="50" t="str">
        <f>IF(ISBLANK(Datasets!O33)=FALSE,IF(Datasets!M33=1,"t","nt"),"-")</f>
        <v>t</v>
      </c>
      <c r="F32" s="50" t="str">
        <f>IF(ISBLANK(Datasets!O33)=FALSE,IF(Datasets!P33=1,"t","nt"),"- ")</f>
        <v>t</v>
      </c>
      <c r="G32" s="50" t="str">
        <f>IF(ISBLANK(Datasets!U33)=FALSE,IF(Datasets!S33=1,"t","nt"),"- ")</f>
        <v>t</v>
      </c>
      <c r="H32" s="50" t="str">
        <f>IF(ISBLANK(Datasets!X33)=FALSE,IF(Datasets!V33=1,"t","nt"),"-")</f>
        <v>t</v>
      </c>
      <c r="I32" s="50" t="str">
        <f>IF(ISBLANK(Datasets!AA33)=FALSE,IF(Datasets!Y33=1,"t","nt"),"- ")</f>
        <v xml:space="preserve">- </v>
      </c>
      <c r="J32" s="50" t="str">
        <f>IF(ISBLANK(Datasets!AD33)=FALSE,IF(Datasets!AB33=1,"t","nt"),"- ")</f>
        <v xml:space="preserve">- </v>
      </c>
      <c r="K32" s="50" t="str">
        <f>IF(ISBLANK(Datasets!AG33)=FALSE,IF(Datasets!AE33=1,"t","nt"),"- ")</f>
        <v xml:space="preserve">- </v>
      </c>
      <c r="L32" s="50" t="str">
        <f>IF(ISBLANK(Datasets!AJ33)=FALSE,IF(Datasets!AH33=1,"t","nt"),"- ")</f>
        <v xml:space="preserve">- </v>
      </c>
      <c r="M32" s="50" t="str">
        <f>IF(ISBLANK(Datasets!AM33)=FALSE,IF(Datasets!AK33=1,"t","nt"),"- ")</f>
        <v xml:space="preserve">- </v>
      </c>
      <c r="N32" s="50" t="str">
        <f>IF(ISBLANK(Datasets!AP33)=FALSE,IF(Datasets!AN33=1,"t","nt"),"- ")</f>
        <v xml:space="preserve">- </v>
      </c>
      <c r="O32" s="50" t="str">
        <f>IF(ISBLANK(Datasets!AS33)=FALSE,IF(Datasets!AQ33=1,"t","nt"),"- ")</f>
        <v xml:space="preserve">- </v>
      </c>
      <c r="P32" s="50" t="str">
        <f>IF(ISBLANK(Datasets!AV33)=FALSE,IF(Datasets!AT33=1,"t","nt"),"- ")</f>
        <v xml:space="preserve">- </v>
      </c>
      <c r="Q32" s="50" t="str">
        <f>IF(ISBLANK(Datasets!AY33)=FALSE,IF(Datasets!AW33=1,"t","nt"),"- ")</f>
        <v xml:space="preserve">- </v>
      </c>
      <c r="R32" s="50" t="str">
        <f>IF(ISBLANK(Datasets!BB33)=FALSE,IF(Datasets!AZ33=1,"t","nt"),"- ")</f>
        <v xml:space="preserve">- </v>
      </c>
      <c r="S32" s="50" t="str">
        <f>IF(ISBLANK(Datasets!BE33)=FALSE,IF(Datasets!BC33=1,"t","nt"),"- ")</f>
        <v xml:space="preserve">- </v>
      </c>
      <c r="T32" s="50" t="str">
        <f>IF(ISBLANK(Datasets!BH33)=FALSE,IF(Datasets!BF33=1,"t","nt"),"- ")</f>
        <v xml:space="preserve">- </v>
      </c>
      <c r="U32" s="163"/>
      <c r="V32" s="163"/>
      <c r="W32" s="163"/>
      <c r="X32" s="163"/>
    </row>
    <row r="33" spans="1:24" ht="15" customHeight="1" x14ac:dyDescent="0.35">
      <c r="A33" s="41" t="str">
        <f>Limits!C34</f>
        <v>P6.3</v>
      </c>
      <c r="B33" s="41" t="str">
        <f>Limits!D34</f>
        <v>Max. derivation FP points floor*</v>
      </c>
      <c r="C33" s="50" t="str">
        <f>IF(ISBLANK(Datasets!I34)=FALSE,IF(Datasets!G34=1,"t","nt")," -")</f>
        <v>t</v>
      </c>
      <c r="D33" s="50" t="str">
        <f>IF(ISBLANK(Datasets!L34)=FALSE,IF(Datasets!J34=1,"t","nt")," -")</f>
        <v>t</v>
      </c>
      <c r="E33" s="50" t="str">
        <f>IF(ISBLANK(Datasets!O34)=FALSE,IF(Datasets!M34=1,"t","nt"),"-")</f>
        <v>t</v>
      </c>
      <c r="F33" s="50" t="str">
        <f>IF(ISBLANK(Datasets!O34)=FALSE,IF(Datasets!P34=1,"t","nt"),"- ")</f>
        <v>t</v>
      </c>
      <c r="G33" s="50" t="str">
        <f>IF(ISBLANK(Datasets!U34)=FALSE,IF(Datasets!S34=1,"t","nt"),"- ")</f>
        <v>t</v>
      </c>
      <c r="H33" s="50" t="str">
        <f>IF(ISBLANK(Datasets!X34)=FALSE,IF(Datasets!V34=1,"t","nt"),"-")</f>
        <v>t</v>
      </c>
      <c r="I33" s="50" t="str">
        <f>IF(ISBLANK(Datasets!AA34)=FALSE,IF(Datasets!Y34=1,"t","nt"),"- ")</f>
        <v xml:space="preserve">- </v>
      </c>
      <c r="J33" s="50" t="str">
        <f>IF(ISBLANK(Datasets!AD34)=FALSE,IF(Datasets!AB34=1,"t","nt"),"- ")</f>
        <v xml:space="preserve">- </v>
      </c>
      <c r="K33" s="50" t="str">
        <f>IF(ISBLANK(Datasets!AG34)=FALSE,IF(Datasets!AE34=1,"t","nt"),"- ")</f>
        <v xml:space="preserve">- </v>
      </c>
      <c r="L33" s="50" t="str">
        <f>IF(ISBLANK(Datasets!AJ34)=FALSE,IF(Datasets!AH34=1,"t","nt"),"- ")</f>
        <v xml:space="preserve">- </v>
      </c>
      <c r="M33" s="50" t="str">
        <f>IF(ISBLANK(Datasets!AM34)=FALSE,IF(Datasets!AK34=1,"t","nt"),"- ")</f>
        <v xml:space="preserve">- </v>
      </c>
      <c r="N33" s="50" t="str">
        <f>IF(ISBLANK(Datasets!AP34)=FALSE,IF(Datasets!AN34=1,"t","nt"),"- ")</f>
        <v xml:space="preserve">- </v>
      </c>
      <c r="O33" s="50" t="str">
        <f>IF(ISBLANK(Datasets!AS34)=FALSE,IF(Datasets!AQ34=1,"t","nt"),"- ")</f>
        <v xml:space="preserve">- </v>
      </c>
      <c r="P33" s="50" t="str">
        <f>IF(ISBLANK(Datasets!AV34)=FALSE,IF(Datasets!AT34=1,"t","nt"),"- ")</f>
        <v xml:space="preserve">- </v>
      </c>
      <c r="Q33" s="50" t="str">
        <f>IF(ISBLANK(Datasets!AY34)=FALSE,IF(Datasets!AW34=1,"t","nt"),"- ")</f>
        <v xml:space="preserve">- </v>
      </c>
      <c r="R33" s="50" t="str">
        <f>IF(ISBLANK(Datasets!BB34)=FALSE,IF(Datasets!AZ34=1,"t","nt"),"- ")</f>
        <v xml:space="preserve">- </v>
      </c>
      <c r="S33" s="50" t="str">
        <f>IF(ISBLANK(Datasets!BE34)=FALSE,IF(Datasets!BC34=1,"t","nt"),"- ")</f>
        <v xml:space="preserve">- </v>
      </c>
      <c r="T33" s="50" t="str">
        <f>IF(ISBLANK(Datasets!BH34)=FALSE,IF(Datasets!BF34=1,"t","nt"),"- ")</f>
        <v xml:space="preserve">- </v>
      </c>
      <c r="U33" s="163"/>
      <c r="V33" s="163"/>
      <c r="W33" s="163"/>
      <c r="X33" s="163"/>
    </row>
    <row r="34" spans="1:24" ht="15" customHeight="1" x14ac:dyDescent="0.35">
      <c r="A34" s="41" t="str">
        <f>Limits!C35</f>
        <v>P6.3</v>
      </c>
      <c r="B34" s="41" t="str">
        <f>Limits!D35</f>
        <v>Max. derivation FP points chair*</v>
      </c>
      <c r="C34" s="50" t="str">
        <f>IF(ISBLANK(Datasets!I35)=FALSE,IF(Datasets!G35=1,"t","nt")," -")</f>
        <v>nt</v>
      </c>
      <c r="D34" s="50" t="str">
        <f>IF(ISBLANK(Datasets!L35)=FALSE,IF(Datasets!J35=1,"t","nt")," -")</f>
        <v>nt</v>
      </c>
      <c r="E34" s="50" t="str">
        <f>IF(ISBLANK(Datasets!O35)=FALSE,IF(Datasets!M35=1,"t","nt"),"-")</f>
        <v>t</v>
      </c>
      <c r="F34" s="50" t="str">
        <f>IF(ISBLANK(Datasets!O35)=FALSE,IF(Datasets!P35=1,"t","nt"),"- ")</f>
        <v>nt</v>
      </c>
      <c r="G34" s="50" t="str">
        <f>IF(ISBLANK(Datasets!U35)=FALSE,IF(Datasets!S35=1,"t","nt"),"- ")</f>
        <v>nt</v>
      </c>
      <c r="H34" s="50" t="str">
        <f>IF(ISBLANK(Datasets!X35)=FALSE,IF(Datasets!V35=1,"t","nt"),"-")</f>
        <v>t</v>
      </c>
      <c r="I34" s="50" t="str">
        <f>IF(ISBLANK(Datasets!AA35)=FALSE,IF(Datasets!Y35=1,"t","nt"),"- ")</f>
        <v xml:space="preserve">- </v>
      </c>
      <c r="J34" s="50" t="str">
        <f>IF(ISBLANK(Datasets!AD35)=FALSE,IF(Datasets!AB35=1,"t","nt"),"- ")</f>
        <v xml:space="preserve">- </v>
      </c>
      <c r="K34" s="50" t="str">
        <f>IF(ISBLANK(Datasets!AG35)=FALSE,IF(Datasets!AE35=1,"t","nt"),"- ")</f>
        <v xml:space="preserve">- </v>
      </c>
      <c r="L34" s="50" t="str">
        <f>IF(ISBLANK(Datasets!AJ35)=FALSE,IF(Datasets!AH35=1,"t","nt"),"- ")</f>
        <v xml:space="preserve">- </v>
      </c>
      <c r="M34" s="50" t="str">
        <f>IF(ISBLANK(Datasets!AM35)=FALSE,IF(Datasets!AK35=1,"t","nt"),"- ")</f>
        <v xml:space="preserve">- </v>
      </c>
      <c r="N34" s="50" t="str">
        <f>IF(ISBLANK(Datasets!AP35)=FALSE,IF(Datasets!AN35=1,"t","nt"),"- ")</f>
        <v xml:space="preserve">- </v>
      </c>
      <c r="O34" s="50" t="str">
        <f>IF(ISBLANK(Datasets!AS35)=FALSE,IF(Datasets!AQ35=1,"t","nt"),"- ")</f>
        <v xml:space="preserve">- </v>
      </c>
      <c r="P34" s="50" t="str">
        <f>IF(ISBLANK(Datasets!AV35)=FALSE,IF(Datasets!AT35=1,"t","nt"),"- ")</f>
        <v xml:space="preserve">- </v>
      </c>
      <c r="Q34" s="50" t="str">
        <f>IF(ISBLANK(Datasets!AY35)=FALSE,IF(Datasets!AW35=1,"t","nt"),"- ")</f>
        <v xml:space="preserve">- </v>
      </c>
      <c r="R34" s="50" t="str">
        <f>IF(ISBLANK(Datasets!BB35)=FALSE,IF(Datasets!AZ35=1,"t","nt"),"- ")</f>
        <v xml:space="preserve">- </v>
      </c>
      <c r="S34" s="50" t="str">
        <f>IF(ISBLANK(Datasets!BE35)=FALSE,IF(Datasets!BC35=1,"t","nt"),"- ")</f>
        <v xml:space="preserve">- </v>
      </c>
      <c r="T34" s="50" t="str">
        <f>IF(ISBLANK(Datasets!BH35)=FALSE,IF(Datasets!BF35=1,"t","nt"),"- ")</f>
        <v xml:space="preserve">- </v>
      </c>
      <c r="U34" s="163"/>
      <c r="V34" s="163"/>
      <c r="W34" s="163"/>
      <c r="X34" s="163"/>
    </row>
    <row r="35" spans="1:24" ht="15" customHeight="1" x14ac:dyDescent="0.35">
      <c r="A35" s="41" t="str">
        <f>Limits!C36</f>
        <v>P6.3</v>
      </c>
      <c r="B35" s="41" t="str">
        <f>Limits!D36</f>
        <v>Max. derivation FP points table*</v>
      </c>
      <c r="C35" s="50" t="str">
        <f>IF(ISBLANK(Datasets!I36)=FALSE,IF(Datasets!G36=1,"t","nt")," -")</f>
        <v>nt</v>
      </c>
      <c r="D35" s="50" t="str">
        <f>IF(ISBLANK(Datasets!L36)=FALSE,IF(Datasets!J36=1,"t","nt")," -")</f>
        <v>nt</v>
      </c>
      <c r="E35" s="50" t="str">
        <f>IF(ISBLANK(Datasets!O36)=FALSE,IF(Datasets!M36=1,"t","nt"),"-")</f>
        <v>t</v>
      </c>
      <c r="F35" s="50" t="str">
        <f>IF(ISBLANK(Datasets!O36)=FALSE,IF(Datasets!P36=1,"t","nt"),"- ")</f>
        <v>nt</v>
      </c>
      <c r="G35" s="50" t="str">
        <f>IF(ISBLANK(Datasets!U36)=FALSE,IF(Datasets!S36=1,"t","nt"),"- ")</f>
        <v>nt</v>
      </c>
      <c r="H35" s="50" t="str">
        <f>IF(ISBLANK(Datasets!X36)=FALSE,IF(Datasets!V36=1,"t","nt"),"-")</f>
        <v>t</v>
      </c>
      <c r="I35" s="50" t="str">
        <f>IF(ISBLANK(Datasets!AA36)=FALSE,IF(Datasets!Y36=1,"t","nt"),"- ")</f>
        <v xml:space="preserve">- </v>
      </c>
      <c r="J35" s="50" t="str">
        <f>IF(ISBLANK(Datasets!AD36)=FALSE,IF(Datasets!AB36=1,"t","nt"),"- ")</f>
        <v xml:space="preserve">- </v>
      </c>
      <c r="K35" s="50" t="str">
        <f>IF(ISBLANK(Datasets!AG36)=FALSE,IF(Datasets!AE36=1,"t","nt"),"- ")</f>
        <v xml:space="preserve">- </v>
      </c>
      <c r="L35" s="50" t="str">
        <f>IF(ISBLANK(Datasets!AJ36)=FALSE,IF(Datasets!AH36=1,"t","nt"),"- ")</f>
        <v xml:space="preserve">- </v>
      </c>
      <c r="M35" s="50" t="str">
        <f>IF(ISBLANK(Datasets!AM36)=FALSE,IF(Datasets!AK36=1,"t","nt"),"- ")</f>
        <v xml:space="preserve">- </v>
      </c>
      <c r="N35" s="50" t="str">
        <f>IF(ISBLANK(Datasets!AP36)=FALSE,IF(Datasets!AN36=1,"t","nt"),"- ")</f>
        <v xml:space="preserve">- </v>
      </c>
      <c r="O35" s="50" t="str">
        <f>IF(ISBLANK(Datasets!AS36)=FALSE,IF(Datasets!AQ36=1,"t","nt"),"- ")</f>
        <v xml:space="preserve">- </v>
      </c>
      <c r="P35" s="50" t="str">
        <f>IF(ISBLANK(Datasets!AV36)=FALSE,IF(Datasets!AT36=1,"t","nt"),"- ")</f>
        <v xml:space="preserve">- </v>
      </c>
      <c r="Q35" s="50" t="str">
        <f>IF(ISBLANK(Datasets!AY36)=FALSE,IF(Datasets!AW36=1,"t","nt"),"- ")</f>
        <v xml:space="preserve">- </v>
      </c>
      <c r="R35" s="50" t="str">
        <f>IF(ISBLANK(Datasets!BB36)=FALSE,IF(Datasets!AZ36=1,"t","nt"),"- ")</f>
        <v xml:space="preserve">- </v>
      </c>
      <c r="S35" s="50" t="str">
        <f>IF(ISBLANK(Datasets!BE36)=FALSE,IF(Datasets!BC36=1,"t","nt"),"- ")</f>
        <v xml:space="preserve">- </v>
      </c>
      <c r="T35" s="50" t="str">
        <f>IF(ISBLANK(Datasets!BH36)=FALSE,IF(Datasets!BF36=1,"t","nt"),"- ")</f>
        <v xml:space="preserve">- </v>
      </c>
      <c r="U35" s="163"/>
      <c r="V35" s="163"/>
      <c r="W35" s="163"/>
      <c r="X35" s="163"/>
    </row>
    <row r="36" spans="1:24" ht="15" customHeight="1" x14ac:dyDescent="0.35">
      <c r="A36" s="41" t="str">
        <f>Limits!C37</f>
        <v>P6.4</v>
      </c>
      <c r="B36" s="41" t="str">
        <f>Limits!D37</f>
        <v>Std. derivation FP points floor*</v>
      </c>
      <c r="C36" s="50" t="str">
        <f>IF(ISBLANK(Datasets!I37)=FALSE,IF(Datasets!G37=1,"t","nt")," -")</f>
        <v>nt</v>
      </c>
      <c r="D36" s="50" t="str">
        <f>IF(ISBLANK(Datasets!L37)=FALSE,IF(Datasets!J37=1,"t","nt")," -")</f>
        <v>nt</v>
      </c>
      <c r="E36" s="50" t="str">
        <f>IF(ISBLANK(Datasets!O37)=FALSE,IF(Datasets!M37=1,"t","nt"),"-")</f>
        <v>t</v>
      </c>
      <c r="F36" s="50" t="str">
        <f>IF(ISBLANK(Datasets!O37)=FALSE,IF(Datasets!P37=1,"t","nt"),"- ")</f>
        <v>t</v>
      </c>
      <c r="G36" s="50" t="str">
        <f>IF(ISBLANK(Datasets!U37)=FALSE,IF(Datasets!S37=1,"t","nt"),"- ")</f>
        <v>nt</v>
      </c>
      <c r="H36" s="50" t="str">
        <f>IF(ISBLANK(Datasets!X37)=FALSE,IF(Datasets!V37=1,"t","nt"),"-")</f>
        <v>t</v>
      </c>
      <c r="I36" s="50" t="str">
        <f>IF(ISBLANK(Datasets!AA37)=FALSE,IF(Datasets!Y37=1,"t","nt"),"- ")</f>
        <v xml:space="preserve">- </v>
      </c>
      <c r="J36" s="50" t="str">
        <f>IF(ISBLANK(Datasets!AD37)=FALSE,IF(Datasets!AB37=1,"t","nt"),"- ")</f>
        <v xml:space="preserve">- </v>
      </c>
      <c r="K36" s="50" t="str">
        <f>IF(ISBLANK(Datasets!AG37)=FALSE,IF(Datasets!AE37=1,"t","nt"),"- ")</f>
        <v xml:space="preserve">- </v>
      </c>
      <c r="L36" s="50" t="str">
        <f>IF(ISBLANK(Datasets!AJ37)=FALSE,IF(Datasets!AH37=1,"t","nt"),"- ")</f>
        <v xml:space="preserve">- </v>
      </c>
      <c r="M36" s="50" t="str">
        <f>IF(ISBLANK(Datasets!AM37)=FALSE,IF(Datasets!AK37=1,"t","nt"),"- ")</f>
        <v xml:space="preserve">- </v>
      </c>
      <c r="N36" s="50" t="str">
        <f>IF(ISBLANK(Datasets!AP37)=FALSE,IF(Datasets!AN37=1,"t","nt"),"- ")</f>
        <v xml:space="preserve">- </v>
      </c>
      <c r="O36" s="50" t="str">
        <f>IF(ISBLANK(Datasets!AS37)=FALSE,IF(Datasets!AQ37=1,"t","nt"),"- ")</f>
        <v xml:space="preserve">- </v>
      </c>
      <c r="P36" s="50" t="str">
        <f>IF(ISBLANK(Datasets!AV37)=FALSE,IF(Datasets!AT37=1,"t","nt"),"- ")</f>
        <v xml:space="preserve">- </v>
      </c>
      <c r="Q36" s="50" t="str">
        <f>IF(ISBLANK(Datasets!AY37)=FALSE,IF(Datasets!AW37=1,"t","nt"),"- ")</f>
        <v xml:space="preserve">- </v>
      </c>
      <c r="R36" s="50" t="str">
        <f>IF(ISBLANK(Datasets!BB37)=FALSE,IF(Datasets!AZ37=1,"t","nt"),"- ")</f>
        <v xml:space="preserve">- </v>
      </c>
      <c r="S36" s="50" t="str">
        <f>IF(ISBLANK(Datasets!BE37)=FALSE,IF(Datasets!BC37=1,"t","nt"),"- ")</f>
        <v xml:space="preserve">- </v>
      </c>
      <c r="T36" s="50" t="str">
        <f>IF(ISBLANK(Datasets!BH37)=FALSE,IF(Datasets!BF37=1,"t","nt"),"- ")</f>
        <v xml:space="preserve">- </v>
      </c>
      <c r="U36" s="163"/>
      <c r="V36" s="163"/>
      <c r="W36" s="163"/>
      <c r="X36" s="163"/>
    </row>
    <row r="37" spans="1:24" ht="15" customHeight="1" x14ac:dyDescent="0.35">
      <c r="A37" s="41" t="str">
        <f>Limits!C38</f>
        <v>P6.4</v>
      </c>
      <c r="B37" s="41" t="str">
        <f>Limits!D38</f>
        <v>Std. derivation FP points chair*</v>
      </c>
      <c r="C37" s="50" t="str">
        <f>IF(ISBLANK(Datasets!I38)=FALSE,IF(Datasets!G38=1,"t","nt")," -")</f>
        <v>nt</v>
      </c>
      <c r="D37" s="50" t="str">
        <f>IF(ISBLANK(Datasets!L38)=FALSE,IF(Datasets!J38=1,"t","nt")," -")</f>
        <v>nt</v>
      </c>
      <c r="E37" s="50" t="str">
        <f>IF(ISBLANK(Datasets!O38)=FALSE,IF(Datasets!M38=1,"t","nt"),"-")</f>
        <v>t</v>
      </c>
      <c r="F37" s="50" t="str">
        <f>IF(ISBLANK(Datasets!O38)=FALSE,IF(Datasets!P38=1,"t","nt"),"- ")</f>
        <v>nt</v>
      </c>
      <c r="G37" s="50" t="str">
        <f>IF(ISBLANK(Datasets!U38)=FALSE,IF(Datasets!S38=1,"t","nt"),"- ")</f>
        <v>nt</v>
      </c>
      <c r="H37" s="50" t="str">
        <f>IF(ISBLANK(Datasets!X38)=FALSE,IF(Datasets!V38=1,"t","nt"),"-")</f>
        <v>t</v>
      </c>
      <c r="I37" s="50" t="str">
        <f>IF(ISBLANK(Datasets!AA38)=FALSE,IF(Datasets!Y38=1,"t","nt"),"- ")</f>
        <v xml:space="preserve">- </v>
      </c>
      <c r="J37" s="50" t="str">
        <f>IF(ISBLANK(Datasets!AD38)=FALSE,IF(Datasets!AB38=1,"t","nt"),"- ")</f>
        <v xml:space="preserve">- </v>
      </c>
      <c r="K37" s="50" t="str">
        <f>IF(ISBLANK(Datasets!AG38)=FALSE,IF(Datasets!AE38=1,"t","nt"),"- ")</f>
        <v xml:space="preserve">- </v>
      </c>
      <c r="L37" s="50" t="str">
        <f>IF(ISBLANK(Datasets!AJ38)=FALSE,IF(Datasets!AH38=1,"t","nt"),"- ")</f>
        <v xml:space="preserve">- </v>
      </c>
      <c r="M37" s="50" t="str">
        <f>IF(ISBLANK(Datasets!AM38)=FALSE,IF(Datasets!AK38=1,"t","nt"),"- ")</f>
        <v xml:space="preserve">- </v>
      </c>
      <c r="N37" s="50" t="str">
        <f>IF(ISBLANK(Datasets!AP38)=FALSE,IF(Datasets!AN38=1,"t","nt"),"- ")</f>
        <v xml:space="preserve">- </v>
      </c>
      <c r="O37" s="50" t="str">
        <f>IF(ISBLANK(Datasets!AS38)=FALSE,IF(Datasets!AQ38=1,"t","nt"),"- ")</f>
        <v xml:space="preserve">- </v>
      </c>
      <c r="P37" s="50" t="str">
        <f>IF(ISBLANK(Datasets!AV38)=FALSE,IF(Datasets!AT38=1,"t","nt"),"- ")</f>
        <v xml:space="preserve">- </v>
      </c>
      <c r="Q37" s="50" t="str">
        <f>IF(ISBLANK(Datasets!AY38)=FALSE,IF(Datasets!AW38=1,"t","nt"),"- ")</f>
        <v xml:space="preserve">- </v>
      </c>
      <c r="R37" s="50" t="str">
        <f>IF(ISBLANK(Datasets!BB38)=FALSE,IF(Datasets!AZ38=1,"t","nt"),"- ")</f>
        <v xml:space="preserve">- </v>
      </c>
      <c r="S37" s="50" t="str">
        <f>IF(ISBLANK(Datasets!BE38)=FALSE,IF(Datasets!BC38=1,"t","nt"),"- ")</f>
        <v xml:space="preserve">- </v>
      </c>
      <c r="T37" s="50" t="str">
        <f>IF(ISBLANK(Datasets!BH38)=FALSE,IF(Datasets!BF38=1,"t","nt"),"- ")</f>
        <v xml:space="preserve">- </v>
      </c>
      <c r="U37" s="163"/>
      <c r="V37" s="163"/>
      <c r="W37" s="163"/>
      <c r="X37" s="163"/>
    </row>
    <row r="38" spans="1:24" ht="15" customHeight="1" x14ac:dyDescent="0.35">
      <c r="A38" s="169" t="str">
        <f>Limits!C39</f>
        <v>P6.4</v>
      </c>
      <c r="B38" s="169" t="str">
        <f>Limits!D39</f>
        <v>Std. derivation FP points  table*</v>
      </c>
      <c r="C38" s="170" t="str">
        <f>IF(ISBLANK(Datasets!I39)=FALSE,IF(Datasets!G39=1,"t","nt")," -")</f>
        <v>nt</v>
      </c>
      <c r="D38" s="170" t="str">
        <f>IF(ISBLANK(Datasets!L39)=FALSE,IF(Datasets!J39=1,"t","nt")," -")</f>
        <v>nt</v>
      </c>
      <c r="E38" s="170" t="str">
        <f>IF(ISBLANK(Datasets!O39)=FALSE,IF(Datasets!M39=1,"t","nt"),"-")</f>
        <v>t</v>
      </c>
      <c r="F38" s="170" t="str">
        <f>IF(ISBLANK(Datasets!O39)=FALSE,IF(Datasets!P39=1,"t","nt"),"- ")</f>
        <v>nt</v>
      </c>
      <c r="G38" s="170" t="str">
        <f>IF(ISBLANK(Datasets!U39)=FALSE,IF(Datasets!S39=1,"t","nt"),"- ")</f>
        <v>nt</v>
      </c>
      <c r="H38" s="170" t="str">
        <f>IF(ISBLANK(Datasets!X39)=FALSE,IF(Datasets!V39=1,"t","nt"),"-")</f>
        <v>t</v>
      </c>
      <c r="I38" s="170" t="str">
        <f>IF(ISBLANK(Datasets!AA39)=FALSE,IF(Datasets!Y39=1,"t","nt"),"- ")</f>
        <v xml:space="preserve">- </v>
      </c>
      <c r="J38" s="170" t="str">
        <f>IF(ISBLANK(Datasets!AD39)=FALSE,IF(Datasets!AB39=1,"t","nt"),"- ")</f>
        <v xml:space="preserve">- </v>
      </c>
      <c r="K38" s="170" t="str">
        <f>IF(ISBLANK(Datasets!AG39)=FALSE,IF(Datasets!AE39=1,"t","nt"),"- ")</f>
        <v xml:space="preserve">- </v>
      </c>
      <c r="L38" s="170" t="str">
        <f>IF(ISBLANK(Datasets!AJ39)=FALSE,IF(Datasets!AH39=1,"t","nt"),"- ")</f>
        <v xml:space="preserve">- </v>
      </c>
      <c r="M38" s="170" t="str">
        <f>IF(ISBLANK(Datasets!AM39)=FALSE,IF(Datasets!AK39=1,"t","nt"),"- ")</f>
        <v xml:space="preserve">- </v>
      </c>
      <c r="N38" s="170" t="str">
        <f>IF(ISBLANK(Datasets!AP39)=FALSE,IF(Datasets!AN39=1,"t","nt"),"- ")</f>
        <v xml:space="preserve">- </v>
      </c>
      <c r="O38" s="170" t="str">
        <f>IF(ISBLANK(Datasets!AS39)=FALSE,IF(Datasets!AQ39=1,"t","nt"),"- ")</f>
        <v xml:space="preserve">- </v>
      </c>
      <c r="P38" s="170" t="str">
        <f>IF(ISBLANK(Datasets!AV39)=FALSE,IF(Datasets!AT39=1,"t","nt"),"- ")</f>
        <v xml:space="preserve">- </v>
      </c>
      <c r="Q38" s="170" t="str">
        <f>IF(ISBLANK(Datasets!AY39)=FALSE,IF(Datasets!AW39=1,"t","nt"),"- ")</f>
        <v xml:space="preserve">- </v>
      </c>
      <c r="R38" s="170" t="str">
        <f>IF(ISBLANK(Datasets!BB39)=FALSE,IF(Datasets!AZ39=1,"t","nt"),"- ")</f>
        <v xml:space="preserve">- </v>
      </c>
      <c r="S38" s="170" t="str">
        <f>IF(ISBLANK(Datasets!BE39)=FALSE,IF(Datasets!BC39=1,"t","nt"),"- ")</f>
        <v xml:space="preserve">- </v>
      </c>
      <c r="T38" s="170" t="str">
        <f>IF(ISBLANK(Datasets!BH39)=FALSE,IF(Datasets!BF39=1,"t","nt"),"- ")</f>
        <v xml:space="preserve">- </v>
      </c>
      <c r="U38" s="163"/>
      <c r="V38" s="163"/>
      <c r="W38" s="163"/>
      <c r="X38" s="163"/>
    </row>
    <row r="39" spans="1:24" ht="15" customHeight="1" x14ac:dyDescent="0.35">
      <c r="A39" s="41" t="str">
        <f>Limits!C40</f>
        <v>P7.1</v>
      </c>
      <c r="B39" s="41" t="str">
        <f>Limits!D40</f>
        <v>Class definition applied</v>
      </c>
      <c r="C39" s="50" t="str">
        <f>IF(ISBLANK(Datasets!I40)=FALSE,IF(Datasets!G40=1,"t","nt")," -")</f>
        <v>t</v>
      </c>
      <c r="D39" s="50" t="str">
        <f>IF(ISBLANK(Datasets!L40)=FALSE,IF(Datasets!J40=1,"t","nt")," -")</f>
        <v>t</v>
      </c>
      <c r="E39" s="50" t="str">
        <f>IF(ISBLANK(Datasets!O40)=FALSE,IF(Datasets!M40=1,"t","nt"),"-")</f>
        <v>t</v>
      </c>
      <c r="F39" s="50" t="str">
        <f>IF(ISBLANK(Datasets!O40)=FALSE,IF(Datasets!P40=1,"t","nt"),"- ")</f>
        <v>t</v>
      </c>
      <c r="G39" s="50" t="str">
        <f>IF(ISBLANK(Datasets!U40)=FALSE,IF(Datasets!S40=1,"t","nt"),"- ")</f>
        <v>t</v>
      </c>
      <c r="H39" s="50" t="str">
        <f>IF(ISBLANK(Datasets!X40)=FALSE,IF(Datasets!V40=1,"t","nt"),"-")</f>
        <v>t</v>
      </c>
      <c r="I39" s="50" t="str">
        <f>IF(ISBLANK(Datasets!AA40)=FALSE,IF(Datasets!Y40=1,"t","nt"),"- ")</f>
        <v>t</v>
      </c>
      <c r="J39" s="50" t="str">
        <f>IF(ISBLANK(Datasets!AD40)=FALSE,IF(Datasets!AB40=1,"t","nt"),"- ")</f>
        <v>t</v>
      </c>
      <c r="K39" s="50" t="str">
        <f>IF(ISBLANK(Datasets!AG40)=FALSE,IF(Datasets!AE40=1,"t","nt"),"- ")</f>
        <v>t</v>
      </c>
      <c r="L39" s="50" t="str">
        <f>IF(ISBLANK(Datasets!AJ40)=FALSE,IF(Datasets!AH40=1,"t","nt"),"- ")</f>
        <v>t</v>
      </c>
      <c r="M39" s="50" t="str">
        <f>IF(ISBLANK(Datasets!AM40)=FALSE,IF(Datasets!AK40=1,"t","nt"),"- ")</f>
        <v>t</v>
      </c>
      <c r="N39" s="50" t="str">
        <f>IF(ISBLANK(Datasets!AP40)=FALSE,IF(Datasets!AN40=1,"t","nt"),"- ")</f>
        <v>t</v>
      </c>
      <c r="O39" s="50" t="str">
        <f>IF(ISBLANK(Datasets!AS40)=FALSE,IF(Datasets!AQ40=1,"t","nt"),"- ")</f>
        <v>t</v>
      </c>
      <c r="P39" s="50" t="str">
        <f>IF(ISBLANK(Datasets!AV40)=FALSE,IF(Datasets!AT40=1,"t","nt"),"- ")</f>
        <v>t</v>
      </c>
      <c r="Q39" s="50" t="str">
        <f>IF(ISBLANK(Datasets!AY40)=FALSE,IF(Datasets!AW40=1,"t","nt"),"- ")</f>
        <v>t</v>
      </c>
      <c r="R39" s="50" t="str">
        <f>IF(ISBLANK(Datasets!BB40)=FALSE,IF(Datasets!AZ40=1,"t","nt"),"- ")</f>
        <v>t</v>
      </c>
      <c r="S39" s="50" t="str">
        <f>IF(ISBLANK(Datasets!BE40)=FALSE,IF(Datasets!BC40=1,"t","nt"),"- ")</f>
        <v>t</v>
      </c>
      <c r="T39" s="50" t="str">
        <f>IF(ISBLANK(Datasets!BH40)=FALSE,IF(Datasets!BF40=1,"t","nt"),"- ")</f>
        <v>t</v>
      </c>
      <c r="U39" s="163"/>
      <c r="V39" s="163"/>
      <c r="W39" s="163"/>
      <c r="X39" s="163"/>
    </row>
    <row r="40" spans="1:24" ht="15" customHeight="1" x14ac:dyDescent="0.35">
      <c r="A40" s="41" t="str">
        <f>Limits!C41</f>
        <v>P7.2</v>
      </c>
      <c r="B40" s="41" t="str">
        <f>Limits!D41</f>
        <v>Hierarchical class definition</v>
      </c>
      <c r="C40" s="50" t="str">
        <f>IF(ISBLANK(Datasets!I41)=FALSE,IF(Datasets!G41=1,"t","nt")," -")</f>
        <v>t</v>
      </c>
      <c r="D40" s="50" t="str">
        <f>IF(ISBLANK(Datasets!L41)=FALSE,IF(Datasets!J41=1,"t","nt")," -")</f>
        <v>t</v>
      </c>
      <c r="E40" s="50" t="str">
        <f>IF(ISBLANK(Datasets!O41)=FALSE,IF(Datasets!M41=1,"t","nt"),"-")</f>
        <v>t</v>
      </c>
      <c r="F40" s="50" t="str">
        <f>IF(ISBLANK(Datasets!O41)=FALSE,IF(Datasets!P41=1,"t","nt"),"- ")</f>
        <v>t</v>
      </c>
      <c r="G40" s="50" t="str">
        <f>IF(ISBLANK(Datasets!U41)=FALSE,IF(Datasets!S41=1,"t","nt"),"- ")</f>
        <v>t</v>
      </c>
      <c r="H40" s="50" t="str">
        <f>IF(ISBLANK(Datasets!X41)=FALSE,IF(Datasets!V41=1,"t","nt"),"-")</f>
        <v>t</v>
      </c>
      <c r="I40" s="50" t="str">
        <f>IF(ISBLANK(Datasets!AA41)=FALSE,IF(Datasets!Y41=1,"t","nt"),"- ")</f>
        <v>t</v>
      </c>
      <c r="J40" s="50" t="str">
        <f>IF(ISBLANK(Datasets!AD41)=FALSE,IF(Datasets!AB41=1,"t","nt"),"- ")</f>
        <v>nt</v>
      </c>
      <c r="K40" s="50" t="str">
        <f>IF(ISBLANK(Datasets!AG41)=FALSE,IF(Datasets!AE41=1,"t","nt"),"- ")</f>
        <v>t</v>
      </c>
      <c r="L40" s="50" t="str">
        <f>IF(ISBLANK(Datasets!AJ41)=FALSE,IF(Datasets!AH41=1,"t","nt"),"- ")</f>
        <v>nt</v>
      </c>
      <c r="M40" s="50" t="str">
        <f>IF(ISBLANK(Datasets!AM41)=FALSE,IF(Datasets!AK41=1,"t","nt"),"- ")</f>
        <v>nt</v>
      </c>
      <c r="N40" s="50" t="str">
        <f>IF(ISBLANK(Datasets!AP41)=FALSE,IF(Datasets!AN41=1,"t","nt"),"- ")</f>
        <v>t</v>
      </c>
      <c r="O40" s="50" t="str">
        <f>IF(ISBLANK(Datasets!AS41)=FALSE,IF(Datasets!AQ41=1,"t","nt"),"- ")</f>
        <v>t</v>
      </c>
      <c r="P40" s="50" t="str">
        <f>IF(ISBLANK(Datasets!AV41)=FALSE,IF(Datasets!AT41=1,"t","nt"),"- ")</f>
        <v>t</v>
      </c>
      <c r="Q40" s="50" t="str">
        <f>IF(ISBLANK(Datasets!AY41)=FALSE,IF(Datasets!AW41=1,"t","nt"),"- ")</f>
        <v>nt</v>
      </c>
      <c r="R40" s="50" t="str">
        <f>IF(ISBLANK(Datasets!BB41)=FALSE,IF(Datasets!AZ41=1,"t","nt"),"- ")</f>
        <v>nt</v>
      </c>
      <c r="S40" s="50" t="str">
        <f>IF(ISBLANK(Datasets!BE41)=FALSE,IF(Datasets!BC41=1,"t","nt"),"- ")</f>
        <v>nt</v>
      </c>
      <c r="T40" s="50" t="str">
        <f>IF(ISBLANK(Datasets!BH41)=FALSE,IF(Datasets!BF41=1,"t","nt"),"- ")</f>
        <v>nt</v>
      </c>
      <c r="U40" s="163"/>
      <c r="V40" s="163"/>
      <c r="W40" s="163"/>
      <c r="X40" s="163"/>
    </row>
    <row r="41" spans="1:24" ht="15" customHeight="1" x14ac:dyDescent="0.35">
      <c r="A41" s="41" t="str">
        <f>Limits!C42</f>
        <v>P7.3</v>
      </c>
      <c r="B41" s="41" t="str">
        <f>Limits!D42</f>
        <v>Floor used*</v>
      </c>
      <c r="C41" s="50" t="str">
        <f>IF(ISBLANK(Datasets!I42)=FALSE,IF(Datasets!G42=1,"t","nt")," -")</f>
        <v>t</v>
      </c>
      <c r="D41" s="50" t="str">
        <f>IF(ISBLANK(Datasets!L42)=FALSE,IF(Datasets!J42=1,"t","nt")," -")</f>
        <v>t</v>
      </c>
      <c r="E41" s="50" t="str">
        <f>IF(ISBLANK(Datasets!O42)=FALSE,IF(Datasets!M42=1,"t","nt"),"-")</f>
        <v>t</v>
      </c>
      <c r="F41" s="50" t="str">
        <f>IF(ISBLANK(Datasets!O42)=FALSE,IF(Datasets!P42=1,"t","nt"),"- ")</f>
        <v>t</v>
      </c>
      <c r="G41" s="50" t="str">
        <f>IF(ISBLANK(Datasets!U42)=FALSE,IF(Datasets!S42=1,"t","nt"),"- ")</f>
        <v>t</v>
      </c>
      <c r="H41" s="50" t="str">
        <f>IF(ISBLANK(Datasets!X42)=FALSE,IF(Datasets!V42=1,"t","nt"),"-")</f>
        <v>t</v>
      </c>
      <c r="I41" s="50" t="str">
        <f>IF(ISBLANK(Datasets!AA42)=FALSE,IF(Datasets!Y42=1,"t","nt"),"- ")</f>
        <v>t</v>
      </c>
      <c r="J41" s="50" t="str">
        <f>IF(ISBLANK(Datasets!AD42)=FALSE,IF(Datasets!AB42=1,"t","nt"),"- ")</f>
        <v>nt</v>
      </c>
      <c r="K41" s="50" t="str">
        <f>IF(ISBLANK(Datasets!AG42)=FALSE,IF(Datasets!AE42=1,"t","nt"),"- ")</f>
        <v>nt</v>
      </c>
      <c r="L41" s="50" t="str">
        <f>IF(ISBLANK(Datasets!AJ42)=FALSE,IF(Datasets!AH42=1,"t","nt"),"- ")</f>
        <v>nt</v>
      </c>
      <c r="M41" s="50" t="str">
        <f>IF(ISBLANK(Datasets!AM42)=FALSE,IF(Datasets!AK42=1,"t","nt"),"- ")</f>
        <v>nt</v>
      </c>
      <c r="N41" s="50" t="str">
        <f>IF(ISBLANK(Datasets!AP42)=FALSE,IF(Datasets!AN42=1,"t","nt"),"- ")</f>
        <v>nt</v>
      </c>
      <c r="O41" s="50" t="str">
        <f>IF(ISBLANK(Datasets!AS42)=FALSE,IF(Datasets!AQ42=1,"t","nt"),"- ")</f>
        <v>nt</v>
      </c>
      <c r="P41" s="50" t="str">
        <f>IF(ISBLANK(Datasets!AV42)=FALSE,IF(Datasets!AT42=1,"t","nt"),"- ")</f>
        <v>t</v>
      </c>
      <c r="Q41" s="50" t="str">
        <f>IF(ISBLANK(Datasets!AY42)=FALSE,IF(Datasets!AW42=1,"t","nt"),"- ")</f>
        <v>t</v>
      </c>
      <c r="R41" s="50" t="str">
        <f>IF(ISBLANK(Datasets!BB42)=FALSE,IF(Datasets!AZ42=1,"t","nt"),"- ")</f>
        <v>t</v>
      </c>
      <c r="S41" s="50" t="str">
        <f>IF(ISBLANK(Datasets!BE42)=FALSE,IF(Datasets!BC42=1,"t","nt"),"- ")</f>
        <v>t</v>
      </c>
      <c r="T41" s="50" t="str">
        <f>IF(ISBLANK(Datasets!BH42)=FALSE,IF(Datasets!BF42=1,"t","nt"),"- ")</f>
        <v>nt</v>
      </c>
      <c r="U41" s="163"/>
      <c r="V41" s="163"/>
      <c r="W41" s="163"/>
      <c r="X41" s="163"/>
    </row>
    <row r="42" spans="1:24" ht="15" customHeight="1" x14ac:dyDescent="0.35">
      <c r="A42" s="41" t="str">
        <f>Limits!C44</f>
        <v>P7.3</v>
      </c>
      <c r="B42" s="41" t="str">
        <f>Limits!D43</f>
        <v>Chair used*</v>
      </c>
      <c r="C42" s="50" t="str">
        <f>IF(ISBLANK(Datasets!I43)=FALSE,IF(Datasets!G43=1,"t","nt")," -")</f>
        <v>t</v>
      </c>
      <c r="D42" s="50" t="str">
        <f>IF(ISBLANK(Datasets!L43)=FALSE,IF(Datasets!J43=1,"t","nt")," -")</f>
        <v>t</v>
      </c>
      <c r="E42" s="50" t="str">
        <f>IF(ISBLANK(Datasets!O43)=FALSE,IF(Datasets!M43=1,"t","nt"),"-")</f>
        <v>t</v>
      </c>
      <c r="F42" s="50" t="str">
        <f>IF(ISBLANK(Datasets!O43)=FALSE,IF(Datasets!P43=1,"t","nt"),"- ")</f>
        <v>t</v>
      </c>
      <c r="G42" s="50" t="str">
        <f>IF(ISBLANK(Datasets!U43)=FALSE,IF(Datasets!S43=1,"t","nt"),"- ")</f>
        <v>t</v>
      </c>
      <c r="H42" s="50" t="str">
        <f>IF(ISBLANK(Datasets!X43)=FALSE,IF(Datasets!V43=1,"t","nt"),"-")</f>
        <v>t</v>
      </c>
      <c r="I42" s="50" t="str">
        <f>IF(ISBLANK(Datasets!AA43)=FALSE,IF(Datasets!Y43=1,"t","nt"),"- ")</f>
        <v>nt</v>
      </c>
      <c r="J42" s="50" t="str">
        <f>IF(ISBLANK(Datasets!AD43)=FALSE,IF(Datasets!AB43=1,"t","nt"),"- ")</f>
        <v>nt</v>
      </c>
      <c r="K42" s="50" t="str">
        <f>IF(ISBLANK(Datasets!AG43)=FALSE,IF(Datasets!AE43=1,"t","nt"),"- ")</f>
        <v>nt</v>
      </c>
      <c r="L42" s="50" t="str">
        <f>IF(ISBLANK(Datasets!AJ43)=FALSE,IF(Datasets!AH43=1,"t","nt"),"- ")</f>
        <v>nt</v>
      </c>
      <c r="M42" s="50" t="str">
        <f>IF(ISBLANK(Datasets!AM43)=FALSE,IF(Datasets!AK43=1,"t","nt"),"- ")</f>
        <v>nt</v>
      </c>
      <c r="N42" s="50" t="str">
        <f>IF(ISBLANK(Datasets!AP43)=FALSE,IF(Datasets!AN43=1,"t","nt"),"- ")</f>
        <v>nt</v>
      </c>
      <c r="O42" s="50" t="str">
        <f>IF(ISBLANK(Datasets!AS43)=FALSE,IF(Datasets!AQ43=1,"t","nt"),"- ")</f>
        <v>nt</v>
      </c>
      <c r="P42" s="50" t="str">
        <f>IF(ISBLANK(Datasets!AV43)=FALSE,IF(Datasets!AT43=1,"t","nt"),"- ")</f>
        <v>t</v>
      </c>
      <c r="Q42" s="50" t="str">
        <f>IF(ISBLANK(Datasets!AY43)=FALSE,IF(Datasets!AW43=1,"t","nt"),"- ")</f>
        <v>t</v>
      </c>
      <c r="R42" s="50" t="str">
        <f>IF(ISBLANK(Datasets!BB43)=FALSE,IF(Datasets!AZ43=1,"t","nt"),"- ")</f>
        <v>t</v>
      </c>
      <c r="S42" s="50" t="str">
        <f>IF(ISBLANK(Datasets!BE43)=FALSE,IF(Datasets!BC43=1,"t","nt"),"- ")</f>
        <v>t</v>
      </c>
      <c r="T42" s="50" t="str">
        <f>IF(ISBLANK(Datasets!BH43)=FALSE,IF(Datasets!BF43=1,"t","nt"),"- ")</f>
        <v>t</v>
      </c>
      <c r="U42" s="163"/>
      <c r="V42" s="163"/>
      <c r="W42" s="163"/>
      <c r="X42" s="163"/>
    </row>
    <row r="43" spans="1:24" ht="15" customHeight="1" x14ac:dyDescent="0.35">
      <c r="A43" s="41" t="str">
        <f>Limits!C45</f>
        <v>P7.3</v>
      </c>
      <c r="B43" s="41" t="str">
        <f>Limits!D44</f>
        <v>Table used*</v>
      </c>
      <c r="C43" s="50" t="str">
        <f>IF(ISBLANK(Datasets!I44)=FALSE,IF(Datasets!G44=1,"t","nt")," -")</f>
        <v>t</v>
      </c>
      <c r="D43" s="50" t="str">
        <f>IF(ISBLANK(Datasets!L44)=FALSE,IF(Datasets!J44=1,"t","nt")," -")</f>
        <v>t</v>
      </c>
      <c r="E43" s="50" t="str">
        <f>IF(ISBLANK(Datasets!O44)=FALSE,IF(Datasets!M44=1,"t","nt"),"-")</f>
        <v>t</v>
      </c>
      <c r="F43" s="50" t="str">
        <f>IF(ISBLANK(Datasets!O44)=FALSE,IF(Datasets!P44=1,"t","nt"),"- ")</f>
        <v>t</v>
      </c>
      <c r="G43" s="50" t="str">
        <f>IF(ISBLANK(Datasets!U44)=FALSE,IF(Datasets!S44=1,"t","nt"),"- ")</f>
        <v>t</v>
      </c>
      <c r="H43" s="50" t="str">
        <f>IF(ISBLANK(Datasets!X44)=FALSE,IF(Datasets!V44=1,"t","nt"),"-")</f>
        <v>t</v>
      </c>
      <c r="I43" s="50" t="str">
        <f>IF(ISBLANK(Datasets!AA44)=FALSE,IF(Datasets!Y44=1,"t","nt"),"- ")</f>
        <v>nt</v>
      </c>
      <c r="J43" s="50" t="str">
        <f>IF(ISBLANK(Datasets!AD44)=FALSE,IF(Datasets!AB44=1,"t","nt"),"- ")</f>
        <v>nt</v>
      </c>
      <c r="K43" s="50" t="str">
        <f>IF(ISBLANK(Datasets!AG44)=FALSE,IF(Datasets!AE44=1,"t","nt"),"- ")</f>
        <v>nt</v>
      </c>
      <c r="L43" s="50" t="str">
        <f>IF(ISBLANK(Datasets!AJ44)=FALSE,IF(Datasets!AH44=1,"t","nt"),"- ")</f>
        <v>nt</v>
      </c>
      <c r="M43" s="50" t="str">
        <f>IF(ISBLANK(Datasets!AM44)=FALSE,IF(Datasets!AK44=1,"t","nt"),"- ")</f>
        <v>nt</v>
      </c>
      <c r="N43" s="50" t="str">
        <f>IF(ISBLANK(Datasets!AP44)=FALSE,IF(Datasets!AN44=1,"t","nt"),"- ")</f>
        <v>nt</v>
      </c>
      <c r="O43" s="50" t="str">
        <f>IF(ISBLANK(Datasets!AS44)=FALSE,IF(Datasets!AQ44=1,"t","nt"),"- ")</f>
        <v>nt</v>
      </c>
      <c r="P43" s="50" t="str">
        <f>IF(ISBLANK(Datasets!AV44)=FALSE,IF(Datasets!AT44=1,"t","nt"),"- ")</f>
        <v>t</v>
      </c>
      <c r="Q43" s="50" t="str">
        <f>IF(ISBLANK(Datasets!AY44)=FALSE,IF(Datasets!AW44=1,"t","nt"),"- ")</f>
        <v>t</v>
      </c>
      <c r="R43" s="50" t="str">
        <f>IF(ISBLANK(Datasets!BB44)=FALSE,IF(Datasets!AZ44=1,"t","nt"),"- ")</f>
        <v>t</v>
      </c>
      <c r="S43" s="50" t="str">
        <f>IF(ISBLANK(Datasets!BE44)=FALSE,IF(Datasets!BC44=1,"t","nt"),"- ")</f>
        <v>t</v>
      </c>
      <c r="T43" s="50" t="str">
        <f>IF(ISBLANK(Datasets!BH44)=FALSE,IF(Datasets!BF44=1,"t","nt"),"- ")</f>
        <v>t</v>
      </c>
      <c r="U43" s="163"/>
      <c r="V43" s="163"/>
      <c r="W43" s="163"/>
      <c r="X43" s="163"/>
    </row>
    <row r="44" spans="1:24" ht="15" customHeight="1" x14ac:dyDescent="0.35">
      <c r="A44" s="41" t="str">
        <f>Limits!C45</f>
        <v>P7.3</v>
      </c>
      <c r="B44" s="41" t="str">
        <f>Limits!D45</f>
        <v>Scan artifacts used*</v>
      </c>
      <c r="C44" s="50" t="str">
        <f>IF(ISBLANK(Datasets!I45)=FALSE,IF(Datasets!G45=1,"t","nt")," -")</f>
        <v>t</v>
      </c>
      <c r="D44" s="50" t="str">
        <f>IF(ISBLANK(Datasets!L45)=FALSE,IF(Datasets!J45=1,"t","nt")," -")</f>
        <v>t</v>
      </c>
      <c r="E44" s="50" t="str">
        <f>IF(ISBLANK(Datasets!O45)=FALSE,IF(Datasets!M45=1,"t","nt"),"-")</f>
        <v>t</v>
      </c>
      <c r="F44" s="50" t="str">
        <f>IF(ISBLANK(Datasets!O45)=FALSE,IF(Datasets!P45=1,"t","nt"),"- ")</f>
        <v>t</v>
      </c>
      <c r="G44" s="50" t="str">
        <f>IF(ISBLANK(Datasets!U45)=FALSE,IF(Datasets!S45=1,"t","nt"),"- ")</f>
        <v>t</v>
      </c>
      <c r="H44" s="50" t="str">
        <f>IF(ISBLANK(Datasets!X45)=FALSE,IF(Datasets!V45=1,"t","nt"),"-")</f>
        <v>t</v>
      </c>
      <c r="I44" s="50" t="str">
        <f>IF(ISBLANK(Datasets!AA45)=FALSE,IF(Datasets!Y45=1,"t","nt"),"- ")</f>
        <v>nt</v>
      </c>
      <c r="J44" s="50" t="str">
        <f>IF(ISBLANK(Datasets!AD45)=FALSE,IF(Datasets!AB45=1,"t","nt"),"- ")</f>
        <v>t</v>
      </c>
      <c r="K44" s="50" t="str">
        <f>IF(ISBLANK(Datasets!AG45)=FALSE,IF(Datasets!AE45=1,"t","nt"),"- ")</f>
        <v>t</v>
      </c>
      <c r="L44" s="50" t="str">
        <f>IF(ISBLANK(Datasets!AJ45)=FALSE,IF(Datasets!AH45=1,"t","nt"),"- ")</f>
        <v>t</v>
      </c>
      <c r="M44" s="50" t="str">
        <f>IF(ISBLANK(Datasets!AM45)=FALSE,IF(Datasets!AK45=1,"t","nt"),"- ")</f>
        <v>nt</v>
      </c>
      <c r="N44" s="50" t="str">
        <f>IF(ISBLANK(Datasets!AP45)=FALSE,IF(Datasets!AN45=1,"t","nt"),"- ")</f>
        <v>t</v>
      </c>
      <c r="O44" s="50" t="str">
        <f>IF(ISBLANK(Datasets!AS45)=FALSE,IF(Datasets!AQ45=1,"t","nt"),"- ")</f>
        <v>nt</v>
      </c>
      <c r="P44" s="50" t="str">
        <f>IF(ISBLANK(Datasets!AV45)=FALSE,IF(Datasets!AT45=1,"t","nt"),"- ")</f>
        <v>nt</v>
      </c>
      <c r="Q44" s="50" t="str">
        <f>IF(ISBLANK(Datasets!AY45)=FALSE,IF(Datasets!AW45=1,"t","nt"),"- ")</f>
        <v>nt</v>
      </c>
      <c r="R44" s="50" t="str">
        <f>IF(ISBLANK(Datasets!BB45)=FALSE,IF(Datasets!AZ45=1,"t","nt"),"- ")</f>
        <v>nt</v>
      </c>
      <c r="S44" s="50" t="str">
        <f>IF(ISBLANK(Datasets!BE45)=FALSE,IF(Datasets!BC45=1,"t","nt"),"- ")</f>
        <v>t</v>
      </c>
      <c r="T44" s="50" t="str">
        <f>IF(ISBLANK(Datasets!BH45)=FALSE,IF(Datasets!BF45=1,"t","nt"),"- ")</f>
        <v>nt</v>
      </c>
      <c r="U44" s="163"/>
      <c r="V44" s="163"/>
      <c r="W44" s="163"/>
      <c r="X44" s="163"/>
    </row>
    <row r="45" spans="1:24" ht="15" customHeight="1" thickBot="1" x14ac:dyDescent="0.4">
      <c r="A45" s="178" t="str">
        <f>Limits!C46</f>
        <v>P7.3</v>
      </c>
      <c r="B45" s="178" t="str">
        <f>Limits!D46</f>
        <v>Furniture used*</v>
      </c>
      <c r="C45" s="177" t="str">
        <f>IF(ISBLANK(Datasets!I46)=FALSE,IF(Datasets!G46=1,"t","nt")," -")</f>
        <v>nt</v>
      </c>
      <c r="D45" s="177" t="str">
        <f>IF(ISBLANK(Datasets!L46)=FALSE,IF(Datasets!J46=1,"t","nt")," -")</f>
        <v>nt</v>
      </c>
      <c r="E45" s="177" t="str">
        <f>IF(ISBLANK(Datasets!O46)=FALSE,IF(Datasets!M46=1,"t","nt"),"-")</f>
        <v>nt</v>
      </c>
      <c r="F45" s="177" t="str">
        <f>IF(ISBLANK(Datasets!O46)=FALSE,IF(Datasets!P46=1,"t","nt"),"- ")</f>
        <v>nt</v>
      </c>
      <c r="G45" s="177" t="str">
        <f>IF(ISBLANK(Datasets!U46)=FALSE,IF(Datasets!S46=1,"t","nt"),"- ")</f>
        <v>nt</v>
      </c>
      <c r="H45" s="177" t="str">
        <f>IF(ISBLANK(Datasets!X46)=FALSE,IF(Datasets!V46=1,"t","nt"),"-")</f>
        <v>nt</v>
      </c>
      <c r="I45" s="177" t="str">
        <f>IF(ISBLANK(Datasets!AA46)=FALSE,IF(Datasets!Y46=1,"t","nt"),"- ")</f>
        <v>nt</v>
      </c>
      <c r="J45" s="177" t="str">
        <f>IF(ISBLANK(Datasets!AD46)=FALSE,IF(Datasets!AB46=1,"t","nt"),"- ")</f>
        <v>nt</v>
      </c>
      <c r="K45" s="177" t="str">
        <f>IF(ISBLANK(Datasets!AG46)=FALSE,IF(Datasets!AE46=1,"t","nt"),"- ")</f>
        <v>nt</v>
      </c>
      <c r="L45" s="177" t="str">
        <f>IF(ISBLANK(Datasets!AJ46)=FALSE,IF(Datasets!AH46=1,"t","nt"),"- ")</f>
        <v>nt</v>
      </c>
      <c r="M45" s="177" t="str">
        <f>IF(ISBLANK(Datasets!AM46)=FALSE,IF(Datasets!AK46=1,"t","nt"),"- ")</f>
        <v>nt</v>
      </c>
      <c r="N45" s="177" t="str">
        <f>IF(ISBLANK(Datasets!AP46)=FALSE,IF(Datasets!AN46=1,"t","nt"),"- ")</f>
        <v>nt</v>
      </c>
      <c r="O45" s="177" t="str">
        <f>IF(ISBLANK(Datasets!AS46)=FALSE,IF(Datasets!AQ46=1,"t","nt"),"- ")</f>
        <v>nt</v>
      </c>
      <c r="P45" s="177" t="str">
        <f>IF(ISBLANK(Datasets!AV46)=FALSE,IF(Datasets!AT46=1,"t","nt"),"- ")</f>
        <v>t</v>
      </c>
      <c r="Q45" s="177" t="str">
        <f>IF(ISBLANK(Datasets!AY46)=FALSE,IF(Datasets!AW46=1,"t","nt"),"- ")</f>
        <v>nt</v>
      </c>
      <c r="R45" s="177" t="str">
        <f>IF(ISBLANK(Datasets!BB46)=FALSE,IF(Datasets!AZ46=1,"t","nt"),"- ")</f>
        <v>nt</v>
      </c>
      <c r="S45" s="177" t="str">
        <f>IF(ISBLANK(Datasets!BE46)=FALSE,IF(Datasets!BC46=1,"t","nt"),"- ")</f>
        <v>nt</v>
      </c>
      <c r="T45" s="177" t="str">
        <f>IF(ISBLANK(Datasets!BH46)=FALSE,IF(Datasets!BF46=1,"t","nt"),"- ")</f>
        <v>nt</v>
      </c>
    </row>
    <row r="46" spans="1:24" ht="15" customHeight="1" x14ac:dyDescent="0.35">
      <c r="A46" s="41"/>
      <c r="B46" t="s">
        <v>170</v>
      </c>
      <c r="C46" s="137"/>
    </row>
    <row r="47" spans="1:24" ht="15" customHeight="1" x14ac:dyDescent="0.35">
      <c r="A47" s="41"/>
      <c r="B47" t="s">
        <v>117</v>
      </c>
    </row>
    <row r="48" spans="1:24" ht="15" customHeight="1" x14ac:dyDescent="0.35">
      <c r="A48" s="41"/>
    </row>
    <row r="49" spans="1:39" ht="15" customHeight="1" x14ac:dyDescent="0.35">
      <c r="A49" s="41"/>
    </row>
    <row r="52" spans="1:39" x14ac:dyDescent="0.35">
      <c r="D52" s="42"/>
    </row>
    <row r="53" spans="1:39" x14ac:dyDescent="0.35">
      <c r="B53" s="37"/>
      <c r="C53" s="63"/>
      <c r="D53" s="5"/>
      <c r="E53" s="5"/>
      <c r="F53" s="5"/>
      <c r="G53" s="5"/>
      <c r="H53" s="5"/>
      <c r="I53" s="5"/>
      <c r="J53" s="5"/>
      <c r="K53" s="5"/>
      <c r="L53" s="47"/>
      <c r="M53" s="5"/>
      <c r="N53" s="5"/>
      <c r="O53" s="5"/>
      <c r="P53" s="5"/>
      <c r="Q53" s="5"/>
      <c r="R53" s="4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47"/>
      <c r="AJ53" s="5"/>
      <c r="AK53" s="5"/>
      <c r="AL53" s="5"/>
      <c r="AM53" s="5"/>
    </row>
    <row r="54" spans="1:39" x14ac:dyDescent="0.35">
      <c r="B54" s="34"/>
      <c r="C54" s="53"/>
      <c r="D54" s="43"/>
      <c r="E54" s="43"/>
      <c r="F54" s="43"/>
      <c r="G54" s="43"/>
      <c r="H54" s="43"/>
      <c r="I54" s="43"/>
      <c r="J54" s="43"/>
      <c r="K54" s="48"/>
      <c r="L54" s="43"/>
      <c r="M54" s="43"/>
      <c r="N54" s="43"/>
      <c r="O54" s="43"/>
      <c r="P54" s="43"/>
      <c r="Q54" s="48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8"/>
      <c r="AI54" s="93"/>
      <c r="AJ54" s="93"/>
      <c r="AK54" s="93"/>
      <c r="AL54" s="43"/>
      <c r="AM54" s="43"/>
    </row>
    <row r="55" spans="1:39" x14ac:dyDescent="0.35">
      <c r="B55" s="34"/>
      <c r="D55" s="44"/>
      <c r="E55" s="44"/>
      <c r="F55" s="44"/>
      <c r="G55" s="44"/>
      <c r="H55" s="44"/>
      <c r="I55" s="44"/>
      <c r="J55" s="44"/>
      <c r="K55" s="94"/>
      <c r="L55" s="47"/>
      <c r="M55" s="44"/>
      <c r="N55" s="44"/>
      <c r="O55" s="44"/>
      <c r="P55" s="44"/>
      <c r="Q55" s="49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9"/>
      <c r="AI55" s="94"/>
      <c r="AJ55" s="94"/>
      <c r="AK55" s="94"/>
      <c r="AL55" s="44"/>
      <c r="AM55" s="44"/>
    </row>
    <row r="56" spans="1:39" x14ac:dyDescent="0.35">
      <c r="B56" s="34"/>
      <c r="D56" s="44"/>
      <c r="E56" s="44"/>
      <c r="F56" s="44"/>
      <c r="G56" s="44"/>
      <c r="H56" s="44"/>
      <c r="I56" s="44"/>
      <c r="J56" s="44"/>
      <c r="K56" s="94"/>
      <c r="L56" s="47"/>
      <c r="M56" s="44"/>
      <c r="N56" s="44"/>
      <c r="O56" s="44"/>
      <c r="P56" s="44"/>
      <c r="Q56" s="49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9"/>
      <c r="AI56" s="94"/>
      <c r="AJ56" s="94"/>
      <c r="AK56" s="94"/>
      <c r="AL56" s="44"/>
      <c r="AM56" s="44"/>
    </row>
    <row r="57" spans="1:39" x14ac:dyDescent="0.35">
      <c r="B57" s="40"/>
      <c r="D57" s="44"/>
      <c r="E57" s="44"/>
      <c r="F57" s="44"/>
      <c r="G57" s="44"/>
      <c r="H57" s="44"/>
      <c r="I57" s="44"/>
      <c r="J57" s="44"/>
      <c r="K57" s="49"/>
      <c r="L57" s="44"/>
      <c r="M57" s="44"/>
      <c r="N57" s="44"/>
      <c r="O57" s="44"/>
      <c r="P57" s="44"/>
      <c r="Q57" s="49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9"/>
      <c r="AI57" s="94"/>
      <c r="AJ57" s="94"/>
      <c r="AK57" s="94"/>
      <c r="AL57" s="44"/>
      <c r="AM57" s="44"/>
    </row>
    <row r="58" spans="1:39" x14ac:dyDescent="0.35">
      <c r="B58" s="40"/>
      <c r="D58" s="44"/>
      <c r="E58" s="44"/>
      <c r="F58" s="44"/>
      <c r="G58" s="44"/>
      <c r="H58" s="44"/>
      <c r="I58" s="44"/>
      <c r="J58" s="44"/>
      <c r="K58" s="49"/>
      <c r="L58" s="44"/>
      <c r="M58" s="44"/>
      <c r="N58" s="44"/>
      <c r="O58" s="44"/>
      <c r="P58" s="44"/>
      <c r="Q58" s="49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9"/>
      <c r="AI58" s="94"/>
      <c r="AJ58" s="94"/>
      <c r="AK58" s="94"/>
      <c r="AL58" s="44"/>
      <c r="AM58" s="44"/>
    </row>
    <row r="59" spans="1:39" x14ac:dyDescent="0.35">
      <c r="B59" s="34"/>
      <c r="D59" s="44"/>
      <c r="E59" s="44"/>
      <c r="F59" s="44"/>
      <c r="G59" s="44"/>
      <c r="H59" s="44"/>
      <c r="I59" s="44"/>
      <c r="J59" s="44"/>
      <c r="K59" s="49"/>
      <c r="L59" s="44"/>
      <c r="M59" s="44"/>
      <c r="N59" s="44"/>
      <c r="O59" s="44"/>
      <c r="P59" s="44"/>
      <c r="Q59" s="49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9"/>
      <c r="AI59" s="94"/>
      <c r="AJ59" s="94"/>
      <c r="AK59" s="94"/>
      <c r="AL59" s="44"/>
      <c r="AM59" s="44"/>
    </row>
    <row r="60" spans="1:39" x14ac:dyDescent="0.35">
      <c r="B60" s="39"/>
      <c r="D60" s="45"/>
      <c r="E60" s="44"/>
      <c r="F60" s="44"/>
      <c r="G60" s="44"/>
      <c r="H60" s="44"/>
      <c r="I60" s="44"/>
      <c r="J60" s="44"/>
      <c r="K60" s="49"/>
      <c r="L60" s="44"/>
      <c r="M60" s="44"/>
      <c r="N60" s="44"/>
      <c r="O60" s="44"/>
      <c r="P60" s="44"/>
      <c r="Q60" s="49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9"/>
      <c r="AI60" s="94"/>
      <c r="AJ60" s="94"/>
      <c r="AK60" s="94"/>
      <c r="AL60" s="44"/>
      <c r="AM60" s="44"/>
    </row>
    <row r="61" spans="1:39" x14ac:dyDescent="0.35">
      <c r="B61" s="39"/>
      <c r="D61" s="45"/>
      <c r="E61" s="44"/>
      <c r="F61" s="44"/>
      <c r="G61" s="44"/>
      <c r="H61" s="44"/>
      <c r="I61" s="44"/>
      <c r="J61" s="44"/>
      <c r="K61" s="49"/>
      <c r="L61" s="44"/>
      <c r="M61" s="44"/>
      <c r="N61" s="44"/>
      <c r="O61" s="44"/>
      <c r="P61" s="44"/>
      <c r="Q61" s="49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9"/>
      <c r="AI61" s="94"/>
      <c r="AJ61" s="94"/>
      <c r="AK61" s="94"/>
      <c r="AL61" s="44"/>
      <c r="AM61" s="44"/>
    </row>
    <row r="62" spans="1:39" x14ac:dyDescent="0.35">
      <c r="B62" s="34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50"/>
      <c r="V62" s="50"/>
      <c r="W62" s="50"/>
      <c r="X62" s="45"/>
      <c r="Y62" s="50"/>
      <c r="Z62" s="50"/>
      <c r="AA62" s="50"/>
      <c r="AB62" s="45"/>
      <c r="AC62" s="45"/>
      <c r="AD62" s="45"/>
      <c r="AE62" s="50"/>
      <c r="AF62" s="50"/>
      <c r="AG62" s="45"/>
      <c r="AH62" s="45"/>
      <c r="AI62" s="58"/>
      <c r="AJ62" s="58"/>
      <c r="AK62" s="58"/>
      <c r="AL62" s="45"/>
      <c r="AM62" s="50"/>
    </row>
    <row r="63" spans="1:39" x14ac:dyDescent="0.35">
      <c r="B63" s="34"/>
      <c r="D63" s="51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50"/>
      <c r="V63" s="50"/>
      <c r="W63" s="50"/>
      <c r="X63" s="45"/>
      <c r="Y63" s="50"/>
      <c r="Z63" s="50"/>
      <c r="AA63" s="50"/>
      <c r="AB63" s="45"/>
      <c r="AC63" s="45"/>
      <c r="AD63" s="45"/>
      <c r="AE63" s="50"/>
      <c r="AF63" s="50"/>
      <c r="AG63" s="45"/>
      <c r="AH63" s="45"/>
      <c r="AI63" s="58"/>
      <c r="AJ63" s="58"/>
      <c r="AK63" s="58"/>
      <c r="AL63" s="45"/>
      <c r="AM63" s="50"/>
    </row>
    <row r="64" spans="1:39" x14ac:dyDescent="0.35">
      <c r="B64" s="34"/>
      <c r="D64" s="51"/>
      <c r="E64" s="51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50"/>
      <c r="V64" s="50"/>
      <c r="W64" s="50"/>
      <c r="X64" s="45"/>
      <c r="Y64" s="50"/>
      <c r="Z64" s="50"/>
      <c r="AA64" s="50"/>
      <c r="AB64" s="45"/>
      <c r="AC64" s="45"/>
      <c r="AD64" s="45"/>
      <c r="AE64" s="50"/>
      <c r="AF64" s="50"/>
      <c r="AG64" s="45"/>
      <c r="AH64" s="45"/>
      <c r="AI64" s="58"/>
      <c r="AJ64" s="58"/>
      <c r="AK64" s="58"/>
      <c r="AL64" s="45"/>
      <c r="AM64" s="50"/>
    </row>
    <row r="65" spans="2:39" x14ac:dyDescent="0.35">
      <c r="B65" s="34"/>
      <c r="D65" s="51"/>
      <c r="E65" s="51"/>
      <c r="F65" s="51"/>
      <c r="G65" s="51"/>
      <c r="H65" s="51"/>
      <c r="I65" s="51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50"/>
      <c r="V65" s="50"/>
      <c r="W65" s="50"/>
      <c r="X65" s="45"/>
      <c r="Y65" s="50"/>
      <c r="Z65" s="50"/>
      <c r="AA65" s="50"/>
      <c r="AB65" s="45"/>
      <c r="AC65" s="45"/>
      <c r="AD65" s="45"/>
      <c r="AE65" s="50"/>
      <c r="AF65" s="50"/>
      <c r="AG65" s="45"/>
      <c r="AH65" s="45"/>
      <c r="AI65" s="58"/>
      <c r="AJ65" s="58"/>
      <c r="AK65" s="58"/>
      <c r="AL65" s="45"/>
      <c r="AM65" s="50"/>
    </row>
    <row r="66" spans="2:39" x14ac:dyDescent="0.35">
      <c r="B66" s="34"/>
      <c r="D66" s="51"/>
      <c r="E66" s="51"/>
      <c r="F66" s="51"/>
      <c r="G66" s="51"/>
      <c r="H66" s="51"/>
      <c r="I66" s="51"/>
      <c r="J66" s="51"/>
      <c r="K66" s="45"/>
      <c r="L66" s="45"/>
      <c r="M66" s="45"/>
      <c r="N66" s="45"/>
      <c r="O66" s="45"/>
      <c r="P66" s="45"/>
      <c r="Q66" s="45"/>
      <c r="R66" s="45"/>
      <c r="S66" s="45"/>
      <c r="T66" s="50"/>
      <c r="U66" s="50"/>
      <c r="V66" s="50"/>
      <c r="W66" s="50"/>
      <c r="X66" s="45"/>
      <c r="Y66" s="50"/>
      <c r="Z66" s="50"/>
      <c r="AA66" s="50"/>
      <c r="AB66" s="45"/>
      <c r="AC66" s="45"/>
      <c r="AD66" s="45"/>
      <c r="AE66" s="50"/>
      <c r="AF66" s="50"/>
      <c r="AG66" s="45"/>
      <c r="AH66" s="45"/>
      <c r="AI66" s="58"/>
      <c r="AJ66" s="58"/>
      <c r="AK66" s="58"/>
      <c r="AL66" s="45"/>
      <c r="AM66" s="50"/>
    </row>
    <row r="67" spans="2:39" x14ac:dyDescent="0.35">
      <c r="B67" s="34"/>
      <c r="D67" s="51"/>
      <c r="E67" s="51"/>
      <c r="F67" s="51"/>
      <c r="G67" s="51"/>
      <c r="H67" s="51"/>
      <c r="I67" s="51"/>
      <c r="J67" s="51"/>
      <c r="K67" s="51"/>
      <c r="L67" s="45"/>
      <c r="M67" s="45"/>
      <c r="N67" s="45"/>
      <c r="O67" s="45"/>
      <c r="P67" s="45"/>
      <c r="Q67" s="45"/>
      <c r="R67" s="45"/>
      <c r="S67" s="45"/>
      <c r="T67" s="50"/>
      <c r="U67" s="50"/>
      <c r="V67" s="50"/>
      <c r="W67" s="50"/>
      <c r="X67" s="50"/>
      <c r="Y67" s="50"/>
      <c r="Z67" s="50"/>
      <c r="AA67" s="50"/>
      <c r="AB67" s="45"/>
      <c r="AC67" s="45"/>
      <c r="AD67" s="45"/>
      <c r="AE67" s="50"/>
      <c r="AF67" s="50"/>
      <c r="AG67" s="50"/>
      <c r="AH67" s="45"/>
      <c r="AI67" s="58"/>
      <c r="AJ67" s="58"/>
      <c r="AK67" s="58"/>
      <c r="AL67" s="45"/>
      <c r="AM67" s="50"/>
    </row>
  </sheetData>
  <mergeCells count="1">
    <mergeCell ref="A1:B1"/>
  </mergeCells>
  <phoneticPr fontId="2" type="noConversion"/>
  <pageMargins left="0.7" right="0.7" top="0.78740157499999996" bottom="0.78740157499999996" header="0.3" footer="0.3"/>
  <pageSetup paperSize="9" scale="73" orientation="portrait" r:id="rId1"/>
  <ignoredErrors>
    <ignoredError sqref="L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7"/>
  <sheetViews>
    <sheetView zoomScale="90" zoomScaleNormal="90" workbookViewId="0">
      <selection activeCell="AH3" sqref="AH3"/>
    </sheetView>
  </sheetViews>
  <sheetFormatPr baseColWidth="10" defaultRowHeight="14.5" x14ac:dyDescent="0.35"/>
  <cols>
    <col min="1" max="1" width="3.54296875" style="53" customWidth="1"/>
    <col min="2" max="2" width="13.7265625" style="53" customWidth="1"/>
    <col min="3" max="3" width="5.81640625" style="53" customWidth="1"/>
    <col min="4" max="4" width="33.08984375" style="53" customWidth="1"/>
    <col min="5" max="5" width="4.1796875" style="63" customWidth="1"/>
    <col min="6" max="6" width="14.453125" style="53" customWidth="1"/>
    <col min="7" max="7" width="3.54296875" style="53" customWidth="1"/>
    <col min="8" max="8" width="4.6328125" style="53" customWidth="1"/>
    <col min="9" max="9" width="12.6328125" style="53" customWidth="1"/>
    <col min="10" max="10" width="3.54296875" style="53" customWidth="1"/>
    <col min="11" max="11" width="4.6328125" style="53" customWidth="1"/>
    <col min="12" max="12" width="12.6328125" style="53" customWidth="1"/>
    <col min="13" max="13" width="3.54296875" style="53" customWidth="1"/>
    <col min="14" max="14" width="4.6328125" style="53" customWidth="1"/>
    <col min="15" max="15" width="12.6328125" style="53" customWidth="1"/>
    <col min="16" max="16" width="3.54296875" style="53" customWidth="1"/>
    <col min="17" max="17" width="4.6328125" style="53" customWidth="1"/>
    <col min="18" max="18" width="12.6328125" style="53" customWidth="1"/>
    <col min="19" max="19" width="3.54296875" style="53" customWidth="1"/>
    <col min="20" max="20" width="4.6328125" style="53" customWidth="1"/>
    <col min="21" max="21" width="12.6328125" style="53" customWidth="1"/>
    <col min="22" max="22" width="3.54296875" style="53" customWidth="1"/>
    <col min="23" max="23" width="4.6328125" style="53" customWidth="1"/>
    <col min="24" max="24" width="12.6328125" style="53" customWidth="1"/>
    <col min="25" max="25" width="3.54296875" style="53" customWidth="1"/>
    <col min="26" max="26" width="4.6328125" style="53" customWidth="1"/>
    <col min="27" max="27" width="12.6328125" style="53" customWidth="1"/>
    <col min="28" max="28" width="3.54296875" style="53" customWidth="1"/>
    <col min="29" max="29" width="4.6328125" style="53" customWidth="1"/>
    <col min="30" max="30" width="12.6328125" style="53" customWidth="1"/>
    <col min="31" max="31" width="3.54296875" style="53" customWidth="1"/>
    <col min="32" max="32" width="4.6328125" style="53" customWidth="1"/>
    <col min="33" max="33" width="12.6328125" style="53" customWidth="1"/>
    <col min="34" max="34" width="3.54296875" style="53" customWidth="1"/>
    <col min="35" max="35" width="4.6328125" style="53" customWidth="1"/>
    <col min="36" max="36" width="12.6328125" style="53" customWidth="1"/>
    <col min="37" max="37" width="3.54296875" style="53" customWidth="1"/>
    <col min="38" max="38" width="4.6328125" style="53" customWidth="1"/>
    <col min="39" max="39" width="12.6328125" style="53" customWidth="1"/>
    <col min="40" max="40" width="3.54296875" style="53" customWidth="1"/>
    <col min="41" max="41" width="4.6328125" style="53" customWidth="1"/>
    <col min="42" max="42" width="12.6328125" style="53" customWidth="1"/>
    <col min="43" max="43" width="3.54296875" style="53" customWidth="1"/>
    <col min="44" max="44" width="4.6328125" style="53" customWidth="1"/>
    <col min="45" max="45" width="12.6328125" style="53" customWidth="1"/>
    <col min="46" max="46" width="3.54296875" style="53" customWidth="1"/>
    <col min="47" max="47" width="4.6328125" style="53" customWidth="1"/>
    <col min="48" max="48" width="12.6328125" style="53" customWidth="1"/>
    <col min="49" max="49" width="3.54296875" style="53" customWidth="1"/>
    <col min="50" max="50" width="4.6328125" style="53" customWidth="1"/>
    <col min="51" max="51" width="12.6328125" style="53" customWidth="1"/>
    <col min="52" max="52" width="3.54296875" style="53" customWidth="1"/>
    <col min="53" max="53" width="4.6328125" style="53" customWidth="1"/>
    <col min="54" max="54" width="12.6328125" style="53" customWidth="1"/>
    <col min="55" max="55" width="3.54296875" style="53" customWidth="1"/>
    <col min="56" max="56" width="4.6328125" style="53" customWidth="1"/>
    <col min="57" max="57" width="12.6328125" style="53" customWidth="1"/>
    <col min="58" max="58" width="3.54296875" style="53" customWidth="1"/>
    <col min="59" max="59" width="4.6328125" style="53" customWidth="1"/>
    <col min="60" max="60" width="12.6328125" style="53" customWidth="1"/>
    <col min="61" max="61" width="3.54296875" style="53" customWidth="1"/>
    <col min="62" max="62" width="4.6328125" style="53" customWidth="1"/>
    <col min="63" max="63" width="12.6328125" style="53" customWidth="1"/>
  </cols>
  <sheetData>
    <row r="1" spans="1:64" ht="21" x14ac:dyDescent="0.5">
      <c r="A1" s="97" t="s">
        <v>60</v>
      </c>
      <c r="H1" s="192"/>
      <c r="I1" s="192"/>
      <c r="K1" s="192"/>
      <c r="L1" s="192"/>
      <c r="N1" s="192"/>
      <c r="O1" s="192"/>
      <c r="Q1" s="192"/>
      <c r="R1" s="192"/>
      <c r="T1" s="192"/>
      <c r="U1" s="192"/>
      <c r="W1" s="192"/>
      <c r="X1" s="192"/>
      <c r="Y1" s="58"/>
      <c r="Z1" s="192"/>
      <c r="AA1" s="192"/>
      <c r="AC1" s="192"/>
      <c r="AD1" s="192"/>
      <c r="AE1" s="58"/>
      <c r="AF1" s="192"/>
      <c r="AG1" s="192"/>
      <c r="AH1" s="66"/>
      <c r="AI1" s="192"/>
      <c r="AJ1" s="192"/>
      <c r="AK1" s="66"/>
      <c r="AL1" s="192"/>
      <c r="AM1" s="192"/>
      <c r="AN1" s="66"/>
      <c r="AO1" s="192"/>
      <c r="AP1" s="192"/>
      <c r="AQ1" s="66"/>
      <c r="AR1" s="192"/>
      <c r="AS1" s="192"/>
      <c r="AT1" s="58"/>
      <c r="AU1" s="192"/>
      <c r="AV1" s="192"/>
      <c r="AW1" s="58"/>
      <c r="AX1" s="192"/>
      <c r="AY1" s="192"/>
      <c r="AZ1" s="58"/>
      <c r="BA1" s="192"/>
      <c r="BB1" s="192"/>
      <c r="BC1" s="58"/>
      <c r="BD1" s="192"/>
      <c r="BE1" s="192"/>
      <c r="BF1" s="66"/>
      <c r="BG1" s="192"/>
      <c r="BH1" s="192"/>
      <c r="BI1" s="58"/>
      <c r="BJ1" s="192"/>
      <c r="BK1" s="192"/>
    </row>
    <row r="2" spans="1:64" s="1" customFormat="1" ht="45" customHeight="1" thickBot="1" x14ac:dyDescent="0.4">
      <c r="A2" s="210" t="s">
        <v>6</v>
      </c>
      <c r="B2" s="210"/>
      <c r="C2" s="73" t="s">
        <v>25</v>
      </c>
      <c r="D2" s="74" t="s">
        <v>7</v>
      </c>
      <c r="E2" s="75"/>
      <c r="F2" s="70" t="s">
        <v>58</v>
      </c>
      <c r="G2" s="193" t="s">
        <v>163</v>
      </c>
      <c r="H2" s="194"/>
      <c r="I2" s="195"/>
      <c r="J2" s="193" t="s">
        <v>164</v>
      </c>
      <c r="K2" s="194"/>
      <c r="L2" s="195"/>
      <c r="M2" s="193" t="s">
        <v>165</v>
      </c>
      <c r="N2" s="194"/>
      <c r="O2" s="195"/>
      <c r="P2" s="193" t="s">
        <v>166</v>
      </c>
      <c r="Q2" s="194"/>
      <c r="R2" s="195"/>
      <c r="S2" s="193" t="s">
        <v>167</v>
      </c>
      <c r="T2" s="194"/>
      <c r="U2" s="195"/>
      <c r="V2" s="193" t="s">
        <v>168</v>
      </c>
      <c r="W2" s="200"/>
      <c r="X2" s="201"/>
      <c r="Y2" s="199" t="s">
        <v>5</v>
      </c>
      <c r="Z2" s="194"/>
      <c r="AA2" s="195"/>
      <c r="AB2" s="199" t="s">
        <v>90</v>
      </c>
      <c r="AC2" s="194"/>
      <c r="AD2" s="195"/>
      <c r="AE2" s="199" t="s">
        <v>91</v>
      </c>
      <c r="AF2" s="194"/>
      <c r="AG2" s="195"/>
      <c r="AH2" s="193" t="s">
        <v>169</v>
      </c>
      <c r="AI2" s="194"/>
      <c r="AJ2" s="195"/>
      <c r="AK2" s="199" t="s">
        <v>93</v>
      </c>
      <c r="AL2" s="194"/>
      <c r="AM2" s="195"/>
      <c r="AN2" s="199" t="s">
        <v>94</v>
      </c>
      <c r="AO2" s="194"/>
      <c r="AP2" s="195"/>
      <c r="AQ2" s="199" t="s">
        <v>116</v>
      </c>
      <c r="AR2" s="194"/>
      <c r="AS2" s="195"/>
      <c r="AT2" s="199" t="s">
        <v>95</v>
      </c>
      <c r="AU2" s="194"/>
      <c r="AV2" s="195"/>
      <c r="AW2" s="199" t="s">
        <v>96</v>
      </c>
      <c r="AX2" s="194"/>
      <c r="AY2" s="195"/>
      <c r="AZ2" s="199" t="s">
        <v>114</v>
      </c>
      <c r="BA2" s="194"/>
      <c r="BB2" s="195"/>
      <c r="BC2" s="199" t="s">
        <v>115</v>
      </c>
      <c r="BD2" s="194"/>
      <c r="BE2" s="195"/>
      <c r="BF2" s="199" t="s">
        <v>97</v>
      </c>
      <c r="BG2" s="194"/>
      <c r="BH2" s="195"/>
      <c r="BI2" s="199"/>
      <c r="BJ2" s="194"/>
      <c r="BK2" s="194"/>
    </row>
    <row r="3" spans="1:64" ht="15" customHeight="1" thickTop="1" x14ac:dyDescent="0.35">
      <c r="A3" s="205" t="s">
        <v>51</v>
      </c>
      <c r="B3" s="211" t="s">
        <v>13</v>
      </c>
      <c r="C3" s="59" t="str">
        <f>Limits!C3</f>
        <v>P1.1</v>
      </c>
      <c r="D3" s="59" t="str">
        <f>Limits!D3</f>
        <v>Class definition exists</v>
      </c>
      <c r="E3" s="76"/>
      <c r="F3" s="56" t="str">
        <f>Limits!F3</f>
        <v>yes</v>
      </c>
      <c r="G3" s="57">
        <f>IF($F3=I3,1,0)</f>
        <v>1</v>
      </c>
      <c r="I3" s="26" t="s">
        <v>110</v>
      </c>
      <c r="J3" s="57">
        <f>IF($F3=L3,1,0)</f>
        <v>1</v>
      </c>
      <c r="L3" s="26" t="s">
        <v>110</v>
      </c>
      <c r="M3" s="57">
        <f>IF($F3=O3,1,0)</f>
        <v>1</v>
      </c>
      <c r="O3" s="26" t="s">
        <v>110</v>
      </c>
      <c r="P3" s="57">
        <f>IF($F$3=R3,1,0)</f>
        <v>1</v>
      </c>
      <c r="R3" s="26" t="s">
        <v>110</v>
      </c>
      <c r="S3" s="57">
        <f>IF($F$3=U3,1,0)</f>
        <v>1</v>
      </c>
      <c r="U3" s="26" t="s">
        <v>110</v>
      </c>
      <c r="V3" s="57">
        <f>IF($F3=X3,1,0)</f>
        <v>1</v>
      </c>
      <c r="X3" s="26" t="s">
        <v>110</v>
      </c>
      <c r="Y3" s="57">
        <f>IF($F$3=AA3,1,0)</f>
        <v>1</v>
      </c>
      <c r="AA3" s="26" t="s">
        <v>110</v>
      </c>
      <c r="AB3" s="57">
        <f>IF($F$3=AD3,1,0)</f>
        <v>1</v>
      </c>
      <c r="AD3" s="26" t="s">
        <v>110</v>
      </c>
      <c r="AE3" s="57">
        <f>IF($F$3=AG3,1,0)</f>
        <v>1</v>
      </c>
      <c r="AG3" s="26" t="s">
        <v>110</v>
      </c>
      <c r="AH3" s="57">
        <f>IF($F$3=AJ3,1,0)</f>
        <v>1</v>
      </c>
      <c r="AJ3" s="26" t="s">
        <v>110</v>
      </c>
      <c r="AK3" s="57">
        <f>IF($F$3=AM3,1,0)</f>
        <v>1</v>
      </c>
      <c r="AM3" s="26" t="s">
        <v>110</v>
      </c>
      <c r="AN3" s="57">
        <f>IF($F$3=AP3,1,0)</f>
        <v>1</v>
      </c>
      <c r="AP3" s="26" t="s">
        <v>110</v>
      </c>
      <c r="AQ3" s="57">
        <f>IF($F$3=AS3,1,0)</f>
        <v>1</v>
      </c>
      <c r="AS3" s="26" t="s">
        <v>110</v>
      </c>
      <c r="AT3" s="57">
        <f>IF($F$3=AV3,1,0)</f>
        <v>1</v>
      </c>
      <c r="AV3" s="26" t="s">
        <v>110</v>
      </c>
      <c r="AW3" s="57">
        <f>IF($F$3=AY3,1,0)</f>
        <v>1</v>
      </c>
      <c r="AY3" s="26" t="s">
        <v>110</v>
      </c>
      <c r="AZ3" s="57">
        <f>IF($F$3=BB3,1,0)</f>
        <v>1</v>
      </c>
      <c r="BB3" s="26" t="s">
        <v>110</v>
      </c>
      <c r="BC3" s="57">
        <f>IF($F$3=BE3,1,0)</f>
        <v>1</v>
      </c>
      <c r="BE3" s="26" t="s">
        <v>110</v>
      </c>
      <c r="BF3" s="57">
        <f>IF($F$3=BH3,1,0)</f>
        <v>1</v>
      </c>
      <c r="BH3" s="26" t="s">
        <v>110</v>
      </c>
      <c r="BI3" s="57">
        <f>IF($F$3=BK3,1,0)</f>
        <v>0</v>
      </c>
      <c r="BJ3" s="81"/>
      <c r="BK3" s="71"/>
    </row>
    <row r="4" spans="1:64" ht="15" customHeight="1" x14ac:dyDescent="0.35">
      <c r="A4" s="206"/>
      <c r="B4" s="208"/>
      <c r="C4" s="59" t="str">
        <f>Limits!C4</f>
        <v>P1.2</v>
      </c>
      <c r="D4" s="59" t="str">
        <f>Limits!D4</f>
        <v>Number of points</v>
      </c>
      <c r="E4" s="54"/>
      <c r="F4" s="120">
        <f>Limits!F4</f>
        <v>1000000</v>
      </c>
      <c r="G4" s="77">
        <f>IF(AND($F4&lt;=I4,NOT(I4="")),1,0)</f>
        <v>1</v>
      </c>
      <c r="I4" s="164">
        <v>14526242</v>
      </c>
      <c r="J4" s="77">
        <f>IF(AND($F4&lt;=L4,NOT(L4="")),1,0)</f>
        <v>1</v>
      </c>
      <c r="L4" s="164">
        <v>14526242</v>
      </c>
      <c r="M4" s="77">
        <f>IF(AND($F4&lt;=O4,NOT(O4="")),1,0)</f>
        <v>1</v>
      </c>
      <c r="O4" s="164">
        <v>14526242</v>
      </c>
      <c r="P4" s="77">
        <f>IF($F$4&lt;=R4,1,0)</f>
        <v>1</v>
      </c>
      <c r="R4" s="164">
        <v>2790352</v>
      </c>
      <c r="S4" s="77">
        <f>IF($F$4&lt;=U4,1,0)</f>
        <v>1</v>
      </c>
      <c r="U4" s="164">
        <v>2790352</v>
      </c>
      <c r="V4" s="77">
        <f>IF(AND($F4&lt;=X4,NOT(X4="")),1,0)</f>
        <v>1</v>
      </c>
      <c r="X4" s="166">
        <v>2790352</v>
      </c>
      <c r="Y4" s="77">
        <f>IF($F$4&lt;=AA4,1,0)</f>
        <v>1</v>
      </c>
      <c r="AA4" s="164">
        <v>143100000</v>
      </c>
      <c r="AB4" s="77">
        <f>IF($F$4&lt;=AD4,1,0)</f>
        <v>1</v>
      </c>
      <c r="AD4" s="164">
        <v>4000000000</v>
      </c>
      <c r="AE4" s="77">
        <f>IF($F$4&lt;=AG4,1,0)</f>
        <v>1</v>
      </c>
      <c r="AG4" s="164">
        <v>4500000000</v>
      </c>
      <c r="AH4" s="77">
        <f>IF($F$4&lt;=AJ4,1,0)</f>
        <v>1</v>
      </c>
      <c r="AJ4" s="164">
        <v>1700000</v>
      </c>
      <c r="AK4" s="77">
        <f>IF($F$4&lt;=AM4,1,0)</f>
        <v>1</v>
      </c>
      <c r="AM4" s="164">
        <v>78300000</v>
      </c>
      <c r="AN4" s="77">
        <f>IF($F$4&lt;=AP4,1,0)</f>
        <v>1</v>
      </c>
      <c r="AP4" s="164">
        <v>68300000</v>
      </c>
      <c r="AQ4" s="77">
        <f>IF($F$4&lt;=AR4,1,0)</f>
        <v>0</v>
      </c>
      <c r="AR4" s="164"/>
      <c r="AS4" s="165"/>
      <c r="AT4" s="77">
        <f>IF($F$4&lt;=AV4,1,0)</f>
        <v>1</v>
      </c>
      <c r="AV4" s="164">
        <v>1450748</v>
      </c>
      <c r="AW4" s="77">
        <f>IF($F$4&lt;=AX4,1,0)</f>
        <v>0</v>
      </c>
      <c r="AX4" s="164"/>
      <c r="AY4" s="164">
        <v>695878620</v>
      </c>
      <c r="AZ4" s="77">
        <f>IF($F$4&lt;=BA4,1,0)</f>
        <v>0</v>
      </c>
      <c r="BA4" s="164"/>
      <c r="BB4" s="165"/>
      <c r="BC4" s="77">
        <f>IF($F$4&lt;=BD4,1,0)</f>
        <v>0</v>
      </c>
      <c r="BD4" s="164"/>
      <c r="BE4" s="165"/>
      <c r="BF4" s="77">
        <f>IF($F$4&lt;=BH4,1,0)</f>
        <v>1</v>
      </c>
      <c r="BH4" s="164">
        <v>2971648</v>
      </c>
      <c r="BI4" s="77">
        <f>IF($F$4&lt;=BJ4,1,0)</f>
        <v>0</v>
      </c>
      <c r="BJ4" s="81"/>
      <c r="BK4" s="81"/>
    </row>
    <row r="5" spans="1:64" ht="15" customHeight="1" x14ac:dyDescent="0.35">
      <c r="A5" s="206"/>
      <c r="B5" s="208"/>
      <c r="C5" s="59" t="str">
        <f>Limits!C5</f>
        <v>P1.3</v>
      </c>
      <c r="D5" s="59" t="str">
        <f>Limits!D5</f>
        <v>Area size</v>
      </c>
      <c r="E5" s="54"/>
      <c r="F5" s="56">
        <f>Limits!F5</f>
        <v>50</v>
      </c>
      <c r="G5" s="57">
        <f>IF($F5&lt;=I5,1,0)</f>
        <v>1</v>
      </c>
      <c r="I5" s="71">
        <v>61</v>
      </c>
      <c r="J5" s="57">
        <f>IF($F5&lt;=L5,1,0)</f>
        <v>1</v>
      </c>
      <c r="L5" s="71">
        <v>61</v>
      </c>
      <c r="M5" s="57">
        <f>IF($F5&lt;=O5,1,0)</f>
        <v>1</v>
      </c>
      <c r="O5" s="71">
        <v>61</v>
      </c>
      <c r="P5" s="57">
        <f>IF($F5&lt;=R5,1,0)</f>
        <v>1</v>
      </c>
      <c r="R5" s="71">
        <v>51</v>
      </c>
      <c r="S5" s="57">
        <f>IF($F5&lt;=U5,1,0)</f>
        <v>1</v>
      </c>
      <c r="U5" s="71">
        <v>51</v>
      </c>
      <c r="V5" s="57">
        <f>IF($F5&lt;=X5,1,0)</f>
        <v>1</v>
      </c>
      <c r="X5" s="71">
        <v>51</v>
      </c>
      <c r="Y5" s="57">
        <f>IF($F5&lt;=AA5,1,0)</f>
        <v>0</v>
      </c>
      <c r="AA5" s="71"/>
      <c r="AB5" s="57">
        <f>IF($F5&lt;=AD5,1,0)</f>
        <v>0</v>
      </c>
      <c r="AD5" s="71"/>
      <c r="AE5" s="57">
        <f>IF($F5&lt;=AG5,1,0)</f>
        <v>0</v>
      </c>
      <c r="AG5" s="71"/>
      <c r="AH5" s="57">
        <f>IF($F5&lt;=AJ5,1,0)</f>
        <v>1</v>
      </c>
      <c r="AJ5">
        <v>29000</v>
      </c>
      <c r="AK5" s="57">
        <f>IF($F5&lt;=AM5,1,0)</f>
        <v>0</v>
      </c>
      <c r="AM5" s="71"/>
      <c r="AN5" s="57">
        <f>IF($F5&lt;=AP5,1,0)</f>
        <v>0</v>
      </c>
      <c r="AP5" s="71"/>
      <c r="AQ5" s="57">
        <f>IF($F5&lt;=AS5,1,0)</f>
        <v>0</v>
      </c>
      <c r="AS5" s="71"/>
      <c r="AT5" s="57">
        <f>IF($F5&lt;=AV5,1,0)</f>
        <v>1</v>
      </c>
      <c r="AV5" s="71">
        <v>7078</v>
      </c>
      <c r="AW5" s="57">
        <f>IF($F5&lt;=AY5,1,0)</f>
        <v>1</v>
      </c>
      <c r="AY5" s="71">
        <v>6020</v>
      </c>
      <c r="AZ5" s="57">
        <f>IF($F5&lt;=BB5,1,0)</f>
        <v>1</v>
      </c>
      <c r="BB5" s="71">
        <v>78595</v>
      </c>
      <c r="BC5" s="57">
        <f>IF($F5&lt;=BE5,1,0)</f>
        <v>1</v>
      </c>
      <c r="BE5" s="71">
        <v>219.399</v>
      </c>
      <c r="BF5" s="57">
        <f>IF($F5&lt;=BH5,1,0)</f>
        <v>1</v>
      </c>
      <c r="BH5" s="164">
        <v>2766848</v>
      </c>
      <c r="BI5" s="57">
        <f>IF($F5&lt;=BK5,1,0)</f>
        <v>0</v>
      </c>
      <c r="BK5" s="71"/>
    </row>
    <row r="6" spans="1:64" ht="15" customHeight="1" x14ac:dyDescent="0.35">
      <c r="A6" s="206"/>
      <c r="B6" s="208"/>
      <c r="C6" s="59" t="str">
        <f>Limits!C6</f>
        <v>P1.4</v>
      </c>
      <c r="D6" s="59" t="str">
        <f>Limits!D6</f>
        <v>Object characteristics in</v>
      </c>
      <c r="E6" s="54"/>
      <c r="F6" s="56" t="str">
        <f>Limits!F6</f>
        <v>xyz, RGB</v>
      </c>
      <c r="G6" s="52">
        <f>IF(OR(AND(I6=Dropdown!$E$8,OR($F6=Dropdown!$E$6,$F6=Dropdown!$E$4,$F6=Dropdown!$E$7)),AND($F6=Dropdown!$E$4,I6=Dropdown!$E$5)),1,IF(ISERROR(SEARCH($F6,I6,1)),0,1))</f>
        <v>1</v>
      </c>
      <c r="I6" s="71" t="s">
        <v>77</v>
      </c>
      <c r="J6" s="52">
        <f>IF(OR(AND(L6=Dropdown!$E$8,OR($F6=Dropdown!$E$6,$F6=Dropdown!$E$4,$F6=Dropdown!$E$7)),AND($F6=Dropdown!$E$4,L6=Dropdown!$E$5)),1,IF(ISERROR(SEARCH($F6,L6,1)),0,1))</f>
        <v>1</v>
      </c>
      <c r="L6" s="71" t="s">
        <v>77</v>
      </c>
      <c r="M6" s="52">
        <f>IF(OR(AND(O6=Dropdown!$E$8,OR($F6=Dropdown!$E$6,$F6=Dropdown!$E$4,$F6=Dropdown!$E$7)),AND($F6=Dropdown!$E$4,O6=Dropdown!$E$5)),1,IF(ISERROR(SEARCH($F6,O6,1)),0,1))</f>
        <v>1</v>
      </c>
      <c r="O6" s="71" t="s">
        <v>77</v>
      </c>
      <c r="P6" s="52">
        <f>IF(OR(AND(R6=Dropdown!$E$8,OR($F6=Dropdown!$E$6,$F6=Dropdown!$E$4,$F6=Dropdown!$E$7)),AND($F6=Dropdown!$E$4,R6=Dropdown!$E$5)),1,IF(ISERROR(SEARCH($F6,R6,1)),0,1))</f>
        <v>1</v>
      </c>
      <c r="R6" s="71" t="s">
        <v>77</v>
      </c>
      <c r="S6" s="52">
        <f>IF(OR(AND(U6=Dropdown!$E$8,OR($F6=Dropdown!$E$6,$F6=Dropdown!$E$4,$F6=Dropdown!$E$7)),AND($F6=Dropdown!$E$4,U6=Dropdown!$E$5)),1,IF(ISERROR(SEARCH($F6,U6,1)),0,1))</f>
        <v>1</v>
      </c>
      <c r="U6" s="71" t="s">
        <v>77</v>
      </c>
      <c r="V6" s="52">
        <f>IF(OR(AND(X6=Dropdown!$E$8,OR($F6=Dropdown!$E$6,$F6=Dropdown!$E$4,$F6=Dropdown!$E$7)),AND($F6=Dropdown!$E$4,X6=Dropdown!$E$5)),1,IF(ISERROR(SEARCH($F6,X6,1)),0,1))</f>
        <v>1</v>
      </c>
      <c r="X6" s="71" t="s">
        <v>76</v>
      </c>
      <c r="Y6" s="52">
        <f>IF(OR(AND(AA6=Dropdown!$E$8,OR($F6=Dropdown!$E$6,$F6=Dropdown!$E$4,$F6=Dropdown!$E$7)),AND($F6=Dropdown!$E$4,AA6=Dropdown!$E$5)),1,IF(ISERROR(SEARCH($F6,AA6,1)),0,1))</f>
        <v>0</v>
      </c>
      <c r="AA6" s="71"/>
      <c r="AB6" s="52">
        <f>IF(OR(AND(AD6=Dropdown!$E$8,OR($F6=Dropdown!$E$6,$F6=Dropdown!$E$4,$F6=Dropdown!$E$7)),AND($F6=Dropdown!$E$4,AD6=Dropdown!$E$5)),1,IF(ISERROR(SEARCH($F6,AD6,1)),0,1))</f>
        <v>0</v>
      </c>
      <c r="AD6" s="71"/>
      <c r="AE6" s="52">
        <f>IF(OR(AND(AG6=Dropdown!$E$8,OR($F6=Dropdown!$E$6,$F6=Dropdown!$E$4,$F6=Dropdown!$E$7)),AND($F6=Dropdown!$E$4,AG6=Dropdown!$E$5)),1,IF(ISERROR(SEARCH($F6,AG6,1)),0,1))</f>
        <v>0</v>
      </c>
      <c r="AG6" s="71"/>
      <c r="AH6" s="52">
        <f>IF(OR(AND(AJ6=Dropdown!$E$8,OR($F6=Dropdown!$E$6,$F6=Dropdown!$E$4,$F6=Dropdown!$E$7)),AND($F6=Dropdown!$E$4,AJ6=Dropdown!$E$5)),1,IF(ISERROR(SEARCH($F6,AJ6,1)),0,1))</f>
        <v>0</v>
      </c>
      <c r="AJ6" s="71"/>
      <c r="AK6" s="52">
        <f>IF(OR(AND(AM6=Dropdown!$E$8,OR($F6=Dropdown!$E$6,$F6=Dropdown!$E$4,$F6=Dropdown!$E$7)),AND($F6=Dropdown!$E$4,AM6=Dropdown!$E$5)),1,IF(ISERROR(SEARCH($F6,AM6,1)),0,1))</f>
        <v>0</v>
      </c>
      <c r="AM6" s="71"/>
      <c r="AN6" s="52">
        <f>IF(OR(AND(AP6=Dropdown!$E$8,OR($F6=Dropdown!$E$6,$F6=Dropdown!$E$4,$F6=Dropdown!$E$7)),AND($F6=Dropdown!$E$4,AP6=Dropdown!$E$5)),1,IF(ISERROR(SEARCH($F6,AP6,1)),0,1))</f>
        <v>0</v>
      </c>
      <c r="AP6" s="71"/>
      <c r="AQ6" s="52">
        <f>IF(OR(AND(AS6=Dropdown!$E$8,OR($F6=Dropdown!$E$6,$F6=Dropdown!$E$4,$F6=Dropdown!$E$7)),AND($F6=Dropdown!$E$4,AS6=Dropdown!$E$5)),1,IF(ISERROR(SEARCH($F6,AS6,1)),0,1))</f>
        <v>0</v>
      </c>
      <c r="AS6" s="71"/>
      <c r="AT6" s="52">
        <f>IF(OR(AND(AV6=Dropdown!$E$8,OR($F6=Dropdown!$E$6,$F6=Dropdown!$E$4,$F6=Dropdown!$E$7)),AND($F6=Dropdown!$E$4,AV6=Dropdown!$E$5)),1,IF(ISERROR(SEARCH($F6,AV6,1)),0,1))</f>
        <v>0</v>
      </c>
      <c r="AV6" s="71"/>
      <c r="AW6" s="52">
        <f>IF(OR(AND(AY6=Dropdown!$E$8,OR($F6=Dropdown!$E$6,$F6=Dropdown!$E$4,$F6=Dropdown!$E$7)),AND($F6=Dropdown!$E$4,AY6=Dropdown!$E$5)),1,IF(ISERROR(SEARCH($F6,AY6,1)),0,1))</f>
        <v>0</v>
      </c>
      <c r="AY6" s="71"/>
      <c r="AZ6" s="52">
        <f>IF(OR(AND(BB6=Dropdown!$E$8,OR($F6=Dropdown!$E$6,$F6=Dropdown!$E$4,$F6=Dropdown!$E$7)),AND($F6=Dropdown!$E$4,BB6=Dropdown!$E$5)),1,IF(ISERROR(SEARCH($F6,BB6,1)),0,1))</f>
        <v>0</v>
      </c>
      <c r="BB6" s="71"/>
      <c r="BC6" s="52">
        <f>IF(OR(AND(BE6=Dropdown!$E$8,OR($F6=Dropdown!$E$6,$F6=Dropdown!$E$4,$F6=Dropdown!$E$7)),AND($F6=Dropdown!$E$4,BE6=Dropdown!$E$5)),1,IF(ISERROR(SEARCH($F6,BE6,1)),0,1))</f>
        <v>0</v>
      </c>
      <c r="BE6" s="71"/>
      <c r="BF6" s="52">
        <f>IF(OR(AND(BH6=Dropdown!$E$8,OR($F6=Dropdown!$E$6,$F6=Dropdown!$E$4,$F6=Dropdown!$E$7)),AND($F6=Dropdown!$E$4,BH6=Dropdown!$E$5)),1,IF(ISERROR(SEARCH($F6,BH6,1)),0,1))</f>
        <v>0</v>
      </c>
      <c r="BH6" s="71"/>
      <c r="BI6" s="52">
        <f>IF(OR(AND(BK6=Dropdown!$E$8,OR($F6=Dropdown!$E$6,$F6=Dropdown!$E$4,$F6=Dropdown!$E$7)),AND($F6=Dropdown!$E$4,BK6=Dropdown!$E$5)),1,IF(ISERROR(SEARCH($F6,BK6,1)),0,1))</f>
        <v>0</v>
      </c>
      <c r="BK6" s="71"/>
    </row>
    <row r="7" spans="1:64" ht="15" customHeight="1" x14ac:dyDescent="0.35">
      <c r="A7" s="206"/>
      <c r="B7" s="208"/>
      <c r="C7" s="59" t="str">
        <f>Limits!C7</f>
        <v>P1.5</v>
      </c>
      <c r="D7" s="59" t="str">
        <f>Limits!D7</f>
        <v>Object characteristics out</v>
      </c>
      <c r="E7" s="54"/>
      <c r="F7" s="56" t="str">
        <f>Limits!F7</f>
        <v>xyz, class</v>
      </c>
      <c r="G7" s="52">
        <f>IF(OR(AND(I7=Dropdown!$F$8,OR($F7=Dropdown!$F$6,$F7=Dropdown!$F$4,$F7=Dropdown!$F$7)),AND($F7=Dropdown!$F$4,I7=Dropdown!$F$5)),1,IF(ISERROR(SEARCH(Dropdown!$M$2,I7,1)),0,1))</f>
        <v>1</v>
      </c>
      <c r="I7" s="71" t="s">
        <v>84</v>
      </c>
      <c r="J7" s="52">
        <f>IF(OR(AND(L7=Dropdown!$F$8,OR($F7=Dropdown!$F$6,$F7=Dropdown!$F$4,$F7=Dropdown!$F$7)),AND($F7=Dropdown!$F$4,L7=Dropdown!$F$5)),1,IF(ISERROR(SEARCH(Dropdown!$M$2,L7,1)),0,1))</f>
        <v>1</v>
      </c>
      <c r="L7" s="71" t="s">
        <v>86</v>
      </c>
      <c r="M7" s="52">
        <f>IF(OR(AND(O7=Dropdown!$F$8,OR($F7=Dropdown!$F$6,$F7=Dropdown!$F$4,$F7=Dropdown!$F$7)),AND($F7=Dropdown!$F$4,O7=Dropdown!$F$5)),1,IF(ISERROR(SEARCH(Dropdown!$M$2,O7,1)),0,1))</f>
        <v>1</v>
      </c>
      <c r="O7" s="71" t="s">
        <v>81</v>
      </c>
      <c r="P7" s="52">
        <f>IF(OR(AND(R7=Dropdown!$F$8,OR($F7=Dropdown!$F$6,$F7=Dropdown!$F$4,$F7=Dropdown!$F$7)),AND($F7=Dropdown!$F$4,R7=Dropdown!$F$5)),1,IF(ISERROR(SEARCH(Dropdown!$M$2,R7,1)),0,1))</f>
        <v>1</v>
      </c>
      <c r="R7" s="71" t="s">
        <v>84</v>
      </c>
      <c r="S7" s="52">
        <f>IF(OR(AND(U7=Dropdown!$F$8,OR($F7=Dropdown!$F$6,$F7=Dropdown!$F$4,$F7=Dropdown!$F$7)),AND($F7=Dropdown!$F$4,U7=Dropdown!$F$5)),1,IF(ISERROR(SEARCH(Dropdown!$M$2,U7,1)),0,1))</f>
        <v>1</v>
      </c>
      <c r="U7" s="71" t="s">
        <v>86</v>
      </c>
      <c r="V7" s="52">
        <f>IF(OR(AND(X7=Dropdown!$F$8,OR($F7=Dropdown!$F$6,$F7=Dropdown!$F$4,$F7=Dropdown!$F$7)),AND($F7=Dropdown!$F$4,X7=Dropdown!$F$5)),1,IF(ISERROR(SEARCH(Dropdown!$M$2,X7,1)),0,1))</f>
        <v>1</v>
      </c>
      <c r="X7" s="71" t="s">
        <v>81</v>
      </c>
      <c r="Y7" s="52">
        <f>IF(OR(AND(AA7=Dropdown!$F$8,OR($F7=Dropdown!$F$6,$F7=Dropdown!$F$4,$F7=Dropdown!$F$7)),AND($F7=Dropdown!$F$4,AA7=Dropdown!$F$5)),1,IF(ISERROR(SEARCH(Dropdown!$M$2,AA7,1)),0,1))</f>
        <v>1</v>
      </c>
      <c r="AA7" s="71" t="s">
        <v>79</v>
      </c>
      <c r="AB7" s="52">
        <f>IF(OR(AND(AD7=Dropdown!$F$8,OR($F7=Dropdown!$F$6,$F7=Dropdown!$F$4,$F7=Dropdown!$F$7)),AND($F7=Dropdown!$F$4,AD7=Dropdown!$F$5)),1,IF(ISERROR(SEARCH(Dropdown!$M$2,AD7,1)),0,1))</f>
        <v>1</v>
      </c>
      <c r="AD7" s="71" t="s">
        <v>81</v>
      </c>
      <c r="AE7" s="52">
        <f>IF(OR(AND(AG7=Dropdown!$F$8,OR($F7=Dropdown!$F$6,$F7=Dropdown!$F$4,$F7=Dropdown!$F$7)),AND($F7=Dropdown!$F$4,AG7=Dropdown!$F$5)),1,IF(ISERROR(SEARCH(Dropdown!$M$2,AG7,1)),0,1))</f>
        <v>1</v>
      </c>
      <c r="AG7" s="71" t="s">
        <v>81</v>
      </c>
      <c r="AH7" s="52">
        <f>IF(OR(AND(AJ7=Dropdown!$F$8,OR($F7=Dropdown!$F$6,$F7=Dropdown!$F$4,$F7=Dropdown!$F$7)),AND($F7=Dropdown!$F$4,AJ7=Dropdown!$F$5)),1,IF(ISERROR(SEARCH(Dropdown!$M$2,AJ7,1)),0,1))</f>
        <v>0</v>
      </c>
      <c r="AJ7" s="71"/>
      <c r="AK7" s="52">
        <f>IF(OR(AND(AM7=Dropdown!$F$8,OR($F7=Dropdown!$F$6,$F7=Dropdown!$F$4,$F7=Dropdown!$F$7)),AND($F7=Dropdown!$F$4,AM7=Dropdown!$F$5)),1,IF(ISERROR(SEARCH(Dropdown!$M$2,AM7,1)),0,1))</f>
        <v>1</v>
      </c>
      <c r="AM7" s="71" t="s">
        <v>81</v>
      </c>
      <c r="AN7" s="52">
        <f>IF(OR(AND(AP7=Dropdown!$F$8,OR($F7=Dropdown!$F$6,$F7=Dropdown!$F$4,$F7=Dropdown!$F$7)),AND($F7=Dropdown!$F$4,AP7=Dropdown!$F$5)),1,IF(ISERROR(SEARCH(Dropdown!$M$2,AP7,1)),0,1))</f>
        <v>1</v>
      </c>
      <c r="AP7" s="71" t="s">
        <v>81</v>
      </c>
      <c r="AQ7" s="52">
        <f>IF(OR(AND(AS7=Dropdown!$F$8,OR($F7=Dropdown!$F$6,$F7=Dropdown!$F$4,$F7=Dropdown!$F$7)),AND($F7=Dropdown!$F$4,AS7=Dropdown!$F$5)),1,IF(ISERROR(SEARCH(Dropdown!$M$2,AS7,1)),0,1))</f>
        <v>0</v>
      </c>
      <c r="AS7" s="71"/>
      <c r="AT7" s="52">
        <f>IF(OR(AND(AV7=Dropdown!$F$8,OR($F7=Dropdown!$F$6,$F7=Dropdown!$F$4,$F7=Dropdown!$F$7)),AND($F7=Dropdown!$F$4,AV7=Dropdown!$F$5)),1,IF(ISERROR(SEARCH(Dropdown!$M$2,AV7,1)),0,1))</f>
        <v>1</v>
      </c>
      <c r="AV7" s="71" t="s">
        <v>78</v>
      </c>
      <c r="AW7" s="52">
        <f>IF(OR(AND(AY7=Dropdown!$F$8,OR($F7=Dropdown!$F$6,$F7=Dropdown!$F$4,$F7=Dropdown!$F$7)),AND($F7=Dropdown!$F$4,AY7=Dropdown!$F$5)),1,IF(ISERROR(SEARCH(Dropdown!$M$2,AY7,1)),0,1))</f>
        <v>1</v>
      </c>
      <c r="AY7" s="71" t="s">
        <v>84</v>
      </c>
      <c r="AZ7" s="52">
        <f>IF(OR(AND(BB7=Dropdown!$F$8,OR($F7=Dropdown!$F$6,$F7=Dropdown!$F$4,$F7=Dropdown!$F$7)),AND($F7=Dropdown!$F$4,BB7=Dropdown!$F$5)),1,IF(ISERROR(SEARCH(Dropdown!$M$2,BB7,1)),0,1))</f>
        <v>1</v>
      </c>
      <c r="BB7" s="71" t="s">
        <v>78</v>
      </c>
      <c r="BC7" s="52">
        <f>IF(OR(AND(BE7=Dropdown!$F$8,OR($F7=Dropdown!$F$6,$F7=Dropdown!$F$4,$F7=Dropdown!$F$7)),AND($F7=Dropdown!$F$4,BE7=Dropdown!$F$5)),1,IF(ISERROR(SEARCH(Dropdown!$M$2,BE7,1)),0,1))</f>
        <v>1</v>
      </c>
      <c r="BE7" s="71" t="s">
        <v>84</v>
      </c>
      <c r="BF7" s="52">
        <f>IF(OR(AND(BH7=Dropdown!$F$8,OR($F7=Dropdown!$F$6,$F7=Dropdown!$F$4,$F7=Dropdown!$F$7)),AND($F7=Dropdown!$F$4,BH7=Dropdown!$F$5)),1,IF(ISERROR(SEARCH(Dropdown!$M$2,BH7,1)),0,1))</f>
        <v>1</v>
      </c>
      <c r="BH7" s="71" t="s">
        <v>85</v>
      </c>
      <c r="BI7" s="52">
        <f>IF(OR(AND(BK7=Dropdown!$F$8,OR($F7=Dropdown!$F$6,$F7=Dropdown!$F$4,$F7=Dropdown!$F$7)),AND($F7=Dropdown!$F$4,BK7=Dropdown!$F$5)),1,IF(ISERROR(SEARCH(Dropdown!$M$2,BK7,1)),0,1))</f>
        <v>0</v>
      </c>
      <c r="BK7" s="71"/>
    </row>
    <row r="8" spans="1:64" ht="15" customHeight="1" x14ac:dyDescent="0.35">
      <c r="A8" s="206"/>
      <c r="B8" s="208"/>
      <c r="C8" s="59" t="str">
        <f>Limits!C8</f>
        <v>P1.6</v>
      </c>
      <c r="D8" s="109" t="str">
        <f>Limits!D8</f>
        <v>File format output</v>
      </c>
      <c r="E8" s="54"/>
      <c r="F8" s="56" t="str">
        <f>Limits!F8</f>
        <v>pts</v>
      </c>
      <c r="G8" s="52">
        <f>IF(ISERROR(SEARCH($F$8,I8,1)),0,1)</f>
        <v>1</v>
      </c>
      <c r="H8" s="88"/>
      <c r="I8" s="71" t="s">
        <v>92</v>
      </c>
      <c r="J8" s="52">
        <f>IF(ISERROR(SEARCH($F$8,L8,1)),0,1)</f>
        <v>1</v>
      </c>
      <c r="K8" s="88"/>
      <c r="L8" s="71" t="s">
        <v>92</v>
      </c>
      <c r="M8" s="52">
        <f>IF(ISERROR(SEARCH($F$8,O8,1)),0,1)</f>
        <v>1</v>
      </c>
      <c r="N8" s="88"/>
      <c r="O8" s="71" t="s">
        <v>20</v>
      </c>
      <c r="P8" s="52">
        <f>IF(ISERROR(SEARCH($F$8,R8,1)),0,1)</f>
        <v>1</v>
      </c>
      <c r="Q8" s="88"/>
      <c r="R8" s="71" t="s">
        <v>92</v>
      </c>
      <c r="S8" s="52">
        <f>IF(ISERROR(SEARCH($F$8,U8,1)),0,1)</f>
        <v>1</v>
      </c>
      <c r="T8" s="88"/>
      <c r="U8" s="71" t="s">
        <v>92</v>
      </c>
      <c r="V8" s="52">
        <f>IF(ISERROR(SEARCH($F$8,X8,1)),0,1)</f>
        <v>1</v>
      </c>
      <c r="W8" s="88"/>
      <c r="X8" s="71" t="s">
        <v>20</v>
      </c>
      <c r="Y8" s="52">
        <f>IF(ISERROR(SEARCH($F$8,AA8,1)),0,1)</f>
        <v>0</v>
      </c>
      <c r="Z8" s="88"/>
      <c r="AA8" s="71" t="s">
        <v>73</v>
      </c>
      <c r="AB8" s="52">
        <f>IF(ISERROR(SEARCH($F$8,AD8,1)),0,1)</f>
        <v>1</v>
      </c>
      <c r="AC8" s="88"/>
      <c r="AD8" s="71" t="s">
        <v>102</v>
      </c>
      <c r="AE8" s="52">
        <f>IF(ISERROR(SEARCH($F$8,AG8,1)),0,1)</f>
        <v>0</v>
      </c>
      <c r="AF8" s="88"/>
      <c r="AG8" t="s">
        <v>113</v>
      </c>
      <c r="AH8" s="52">
        <f>IF(ISERROR(SEARCH($F$8,AJ8,1)),0,1)</f>
        <v>0</v>
      </c>
      <c r="AI8" s="88"/>
      <c r="AJ8" t="s">
        <v>112</v>
      </c>
      <c r="AK8" s="52">
        <f>IF(ISERROR(SEARCH($F$8,AM8,1)),0,1)</f>
        <v>0</v>
      </c>
      <c r="AL8" s="88"/>
      <c r="AM8" s="71" t="s">
        <v>73</v>
      </c>
      <c r="AN8" s="52">
        <f>IF(ISERROR(SEARCH($F$8,AP8,1)),0,1)</f>
        <v>0</v>
      </c>
      <c r="AO8" s="88"/>
      <c r="AP8"/>
      <c r="AQ8" s="52">
        <f>IF(ISERROR(SEARCH($F$8,AS8,1)),0,1)</f>
        <v>0</v>
      </c>
      <c r="AR8" s="88"/>
      <c r="AS8" s="71" t="s">
        <v>73</v>
      </c>
      <c r="AT8" s="52">
        <f>IF(ISERROR(SEARCH($F$8,AV8,1)),0,1)</f>
        <v>0</v>
      </c>
      <c r="AU8" s="88"/>
      <c r="AV8" s="71" t="s">
        <v>73</v>
      </c>
      <c r="AW8" s="52">
        <f>IF(ISERROR(SEARCH($F$8,AY8,1)),0,1)</f>
        <v>0</v>
      </c>
      <c r="AX8" s="88"/>
      <c r="AY8" s="71"/>
      <c r="AZ8" s="52">
        <f>IF(ISERROR(SEARCH($F$8,BB8,1)),0,1)</f>
        <v>0</v>
      </c>
      <c r="BA8" s="88"/>
      <c r="BB8" s="71" t="s">
        <v>73</v>
      </c>
      <c r="BC8" s="52">
        <f>IF(ISERROR(SEARCH($F$8,BE8,1)),0,1)</f>
        <v>1</v>
      </c>
      <c r="BD8" s="88"/>
      <c r="BE8" s="71" t="s">
        <v>101</v>
      </c>
      <c r="BF8" s="52">
        <f>IF(ISERROR(SEARCH($F$8,BH8,1)),0,1)</f>
        <v>0</v>
      </c>
      <c r="BG8" s="88"/>
      <c r="BH8" s="71"/>
      <c r="BI8" s="52">
        <f>IF(ISERROR(SEARCH($F$8,BK8,1)),0,1)</f>
        <v>0</v>
      </c>
      <c r="BJ8" s="88"/>
      <c r="BK8" s="71"/>
    </row>
    <row r="9" spans="1:64" ht="15" customHeight="1" x14ac:dyDescent="0.35">
      <c r="A9" s="206"/>
      <c r="B9" s="209"/>
      <c r="C9" s="90" t="str">
        <f>Limits!C9</f>
        <v>P1.7</v>
      </c>
      <c r="D9" s="90" t="str">
        <f>Limits!D9</f>
        <v>Use restriction</v>
      </c>
      <c r="E9" s="64"/>
      <c r="F9" s="65" t="str">
        <f>Limits!F9</f>
        <v>no</v>
      </c>
      <c r="G9" s="55">
        <f>IF(AND($F9=I9,NOT(I9="")),1,0)</f>
        <v>1</v>
      </c>
      <c r="H9" s="114"/>
      <c r="I9" s="26" t="s">
        <v>111</v>
      </c>
      <c r="J9" s="55">
        <f>IF(AND($F9=L9,NOT(L9="")),1,0)</f>
        <v>1</v>
      </c>
      <c r="K9" s="114"/>
      <c r="L9" s="26" t="s">
        <v>111</v>
      </c>
      <c r="M9" s="55">
        <f>IF(AND($F9=O9,NOT(O9="")),1,0)</f>
        <v>1</v>
      </c>
      <c r="N9" s="114"/>
      <c r="O9" s="26" t="s">
        <v>111</v>
      </c>
      <c r="P9" s="55">
        <f>IF(AND($F9=R9,NOT(R9="")),1,0)</f>
        <v>1</v>
      </c>
      <c r="Q9" s="114"/>
      <c r="R9" s="26" t="s">
        <v>111</v>
      </c>
      <c r="S9" s="55">
        <f>IF(AND($F9=U9,NOT(U9="")),1,0)</f>
        <v>1</v>
      </c>
      <c r="T9" s="114"/>
      <c r="U9" s="26" t="s">
        <v>111</v>
      </c>
      <c r="V9" s="55">
        <f>IF(AND($F9=X9,NOT(X9="")),1,0)</f>
        <v>1</v>
      </c>
      <c r="W9" s="114"/>
      <c r="X9" s="26" t="s">
        <v>111</v>
      </c>
      <c r="Y9" s="55">
        <f>IF(AND($F9=AA9,NOT(AA9="")),1,0)</f>
        <v>1</v>
      </c>
      <c r="Z9" s="114"/>
      <c r="AA9" s="26" t="s">
        <v>111</v>
      </c>
      <c r="AB9" s="55">
        <f>IF(AND($F9=AD9,NOT(AD9="")),1,0)</f>
        <v>1</v>
      </c>
      <c r="AC9" s="114"/>
      <c r="AD9" s="26" t="s">
        <v>111</v>
      </c>
      <c r="AE9" s="55">
        <f>IF(AND($F9=AG9,NOT(AG9="")),1,0)</f>
        <v>0</v>
      </c>
      <c r="AF9" s="114"/>
      <c r="AG9" s="26" t="s">
        <v>110</v>
      </c>
      <c r="AH9" s="55">
        <f>IF(AND($F9=AJ9,NOT(AJ9="")),1,0)</f>
        <v>0</v>
      </c>
      <c r="AI9" s="114"/>
      <c r="AJ9" s="26" t="s">
        <v>110</v>
      </c>
      <c r="AK9" s="55">
        <f>IF(AND($F9=AM9,NOT(AM9="")),1,0)</f>
        <v>1</v>
      </c>
      <c r="AL9" s="114"/>
      <c r="AM9" s="26" t="s">
        <v>111</v>
      </c>
      <c r="AN9" s="55">
        <f>IF(AND($F9=AP9,NOT(AP9="")),1,0)</f>
        <v>0</v>
      </c>
      <c r="AO9" s="114"/>
      <c r="AP9" s="26" t="s">
        <v>110</v>
      </c>
      <c r="AQ9" s="55">
        <f>IF(AND($F9=AS9,NOT(AS9="")),1,0)</f>
        <v>0</v>
      </c>
      <c r="AR9" s="114"/>
      <c r="AS9" s="26" t="s">
        <v>110</v>
      </c>
      <c r="AT9" s="55">
        <f>IF(AND($F9=AV9,NOT(AV9="")),1,0)</f>
        <v>0</v>
      </c>
      <c r="AU9" s="114"/>
      <c r="AV9" s="26" t="s">
        <v>110</v>
      </c>
      <c r="AW9" s="55">
        <f>IF(AND($F9=AY9,NOT(AY9="")),1,0)</f>
        <v>0</v>
      </c>
      <c r="AX9" s="114"/>
      <c r="AY9" s="26" t="s">
        <v>110</v>
      </c>
      <c r="AZ9" s="55">
        <f>IF(AND($F9=BB9,NOT(BB9="")),1,0)</f>
        <v>0</v>
      </c>
      <c r="BA9" s="114"/>
      <c r="BB9" s="26" t="s">
        <v>110</v>
      </c>
      <c r="BC9" s="55">
        <f>IF(AND($F9=BE9,NOT(BE9="")),1,0)</f>
        <v>0</v>
      </c>
      <c r="BD9" s="114"/>
      <c r="BE9" s="26" t="s">
        <v>110</v>
      </c>
      <c r="BF9" s="55">
        <f>IF(AND($F9=BH9,NOT(BH9="")),1,0)</f>
        <v>0</v>
      </c>
      <c r="BG9" s="114"/>
      <c r="BH9" s="26" t="s">
        <v>110</v>
      </c>
      <c r="BI9" s="55">
        <f>IF(AND($F9&lt;=BK9,NOT(BK9="")),1,0)</f>
        <v>0</v>
      </c>
      <c r="BJ9" s="114"/>
      <c r="BK9" s="71"/>
    </row>
    <row r="10" spans="1:64" ht="15" customHeight="1" x14ac:dyDescent="0.35">
      <c r="A10" s="206"/>
      <c r="B10" s="203" t="s">
        <v>48</v>
      </c>
      <c r="C10" s="59" t="str">
        <f>Limits!C10</f>
        <v>P2.1</v>
      </c>
      <c r="D10" s="119" t="str">
        <f>Limits!D10</f>
        <v>Number of segmentation</v>
      </c>
      <c r="E10" s="116"/>
      <c r="F10" s="56">
        <f>Limits!F10</f>
        <v>1</v>
      </c>
      <c r="G10" s="52">
        <f>IF(AND($F10&lt;=I10,NOT(I10="")),1,0)</f>
        <v>1</v>
      </c>
      <c r="H10" s="113"/>
      <c r="I10" s="98">
        <v>8</v>
      </c>
      <c r="J10" s="52">
        <f>IF(AND($F10&lt;=L10,NOT(L10="")),1,0)</f>
        <v>1</v>
      </c>
      <c r="K10" s="113"/>
      <c r="L10" s="98">
        <v>8</v>
      </c>
      <c r="M10" s="52">
        <f>IF(AND($F10&lt;=O10,NOT(O10="")),1,0)</f>
        <v>1</v>
      </c>
      <c r="N10" s="113"/>
      <c r="O10" s="98">
        <v>8</v>
      </c>
      <c r="P10" s="52">
        <f>IF(AND($F10&lt;=R10,NOT(R10="")),1,0)</f>
        <v>1</v>
      </c>
      <c r="Q10" s="113"/>
      <c r="R10" s="98">
        <v>7</v>
      </c>
      <c r="S10" s="52">
        <f>IF(AND($F10&lt;=U10,NOT(U10="")),1,0)</f>
        <v>1</v>
      </c>
      <c r="T10" s="113"/>
      <c r="U10" s="98">
        <v>7</v>
      </c>
      <c r="V10" s="52">
        <f>IF(AND($F10&lt;=X10,NOT(X10="")),1,0)</f>
        <v>1</v>
      </c>
      <c r="W10" s="113"/>
      <c r="X10" s="98">
        <v>9</v>
      </c>
      <c r="Y10" s="52">
        <f>IF(AND($F10&lt;=AA10,NOT(AA10="")),1,0)</f>
        <v>1</v>
      </c>
      <c r="Z10" s="113" t="s">
        <v>99</v>
      </c>
      <c r="AA10" s="98">
        <v>1</v>
      </c>
      <c r="AB10" s="52">
        <f>IF(AND($F10&lt;=AD10,NOT(AD10="")),1,0)</f>
        <v>1</v>
      </c>
      <c r="AC10" s="113" t="s">
        <v>99</v>
      </c>
      <c r="AD10" s="98">
        <v>1</v>
      </c>
      <c r="AE10" s="52">
        <f>IF(AND($F10&lt;=AG10,NOT(AG10="")),1,0)</f>
        <v>1</v>
      </c>
      <c r="AF10" s="113" t="s">
        <v>99</v>
      </c>
      <c r="AG10" s="98">
        <v>2</v>
      </c>
      <c r="AH10" s="52">
        <f>IF(AND($F10&lt;=AJ10,NOT(AJ10="")),1,0)</f>
        <v>1</v>
      </c>
      <c r="AI10" s="113" t="s">
        <v>99</v>
      </c>
      <c r="AJ10" s="98">
        <v>1</v>
      </c>
      <c r="AK10" s="52">
        <f>IF(AND($F10&lt;=AM10,NOT(AM10="")),1,0)</f>
        <v>1</v>
      </c>
      <c r="AL10" s="113" t="s">
        <v>99</v>
      </c>
      <c r="AM10" s="98">
        <v>1</v>
      </c>
      <c r="AN10" s="52">
        <f>IF(AND($F10&lt;=AP10,NOT(AP10="")),1,0)</f>
        <v>1</v>
      </c>
      <c r="AO10" s="113" t="s">
        <v>99</v>
      </c>
      <c r="AP10" s="98">
        <v>1</v>
      </c>
      <c r="AQ10" s="52">
        <f>IF(AND($F10&lt;=AS10,NOT(AS10="")),1,0)</f>
        <v>1</v>
      </c>
      <c r="AR10" s="113" t="s">
        <v>99</v>
      </c>
      <c r="AS10" s="98">
        <v>1</v>
      </c>
      <c r="AT10" s="52">
        <f>IF(AND($F10&lt;=AV10,NOT(AV10="")),1,0)</f>
        <v>1</v>
      </c>
      <c r="AU10" s="113" t="s">
        <v>99</v>
      </c>
      <c r="AV10" s="98">
        <v>1</v>
      </c>
      <c r="AW10" s="52">
        <f>IF(AND($F10&lt;=AY10,NOT(AY10="")),1,0)</f>
        <v>1</v>
      </c>
      <c r="AX10" s="113" t="s">
        <v>99</v>
      </c>
      <c r="AY10" s="98">
        <v>1</v>
      </c>
      <c r="AZ10" s="52">
        <f>IF(AND($F10&lt;=BB10,NOT(BB10="")),1,0)</f>
        <v>1</v>
      </c>
      <c r="BA10" s="113" t="s">
        <v>99</v>
      </c>
      <c r="BB10" s="98">
        <v>1</v>
      </c>
      <c r="BC10" s="52">
        <f>IF(AND($F10&lt;=BE10,NOT(BE10="")),1,0)</f>
        <v>1</v>
      </c>
      <c r="BD10" s="113" t="s">
        <v>99</v>
      </c>
      <c r="BE10" s="98">
        <v>1</v>
      </c>
      <c r="BF10" s="52">
        <f>IF(AND($F10&lt;=BH10,NOT(BH10="")),1,0)</f>
        <v>1</v>
      </c>
      <c r="BG10" s="113" t="s">
        <v>99</v>
      </c>
      <c r="BH10" s="98">
        <v>1</v>
      </c>
      <c r="BI10" s="52">
        <f>IF(AND($F10&lt;=BK10,NOT(BK10="")),1,0)</f>
        <v>0</v>
      </c>
      <c r="BJ10" s="113"/>
      <c r="BK10" s="99"/>
      <c r="BL10" s="2"/>
    </row>
    <row r="11" spans="1:64" ht="15" customHeight="1" thickBot="1" x14ac:dyDescent="0.4">
      <c r="A11" s="207"/>
      <c r="B11" s="204"/>
      <c r="C11" s="60" t="str">
        <f>Limits!C11</f>
        <v>P2.2</v>
      </c>
      <c r="D11" s="108" t="str">
        <f>Limits!D11</f>
        <v xml:space="preserve">Average time required </v>
      </c>
      <c r="E11" s="118"/>
      <c r="F11" s="110">
        <f>Limits!F11</f>
        <v>100</v>
      </c>
      <c r="G11" s="82">
        <f>IF(AND($F11&gt;=I11,NOT(I11="")),1,0)</f>
        <v>1</v>
      </c>
      <c r="H11" s="123"/>
      <c r="I11" s="124">
        <v>13</v>
      </c>
      <c r="J11" s="82">
        <f>IF(AND($F11&gt;=L11,NOT(L11="")),1,0)</f>
        <v>1</v>
      </c>
      <c r="K11" s="123"/>
      <c r="L11" s="124">
        <v>13</v>
      </c>
      <c r="M11" s="82">
        <f>IF(AND($F11&gt;=O11,NOT(O11="")),1,0)</f>
        <v>1</v>
      </c>
      <c r="N11" s="123"/>
      <c r="O11" s="124">
        <v>55</v>
      </c>
      <c r="P11" s="82">
        <f>IF(AND($F11&gt;=R11,NOT(R11="")),1,0)</f>
        <v>1</v>
      </c>
      <c r="Q11" s="123"/>
      <c r="R11" s="124">
        <v>38</v>
      </c>
      <c r="S11" s="82">
        <f>IF(AND($F11&gt;=U11,NOT(U11="")),1,0)</f>
        <v>1</v>
      </c>
      <c r="T11" s="123"/>
      <c r="U11" s="124">
        <v>45</v>
      </c>
      <c r="V11" s="82">
        <f>IF(AND($F11&gt;=X11,NOT(X11="")),1,0)</f>
        <v>1</v>
      </c>
      <c r="W11" s="155"/>
      <c r="X11" s="124">
        <v>49</v>
      </c>
      <c r="Y11" s="82">
        <f>IF(AND($F11&gt;=AA11,NOT(AA11="")),1,0)</f>
        <v>1</v>
      </c>
      <c r="Z11" s="123"/>
      <c r="AA11" s="124">
        <v>100</v>
      </c>
      <c r="AB11" s="82">
        <f>IF(AND($F11&gt;=AD11,NOT(AD11="")),1,0)</f>
        <v>1</v>
      </c>
      <c r="AC11" s="123"/>
      <c r="AD11" s="124">
        <v>100</v>
      </c>
      <c r="AE11" s="82">
        <f>IF(AND($F11&gt;=AG11,NOT(AG11="")),1,0)</f>
        <v>0</v>
      </c>
      <c r="AF11" s="123"/>
      <c r="AG11" s="124"/>
      <c r="AH11" s="82">
        <f>IF(AND($F11&gt;=AJ11,NOT(AJ11="")),1,0)</f>
        <v>1</v>
      </c>
      <c r="AI11" s="123"/>
      <c r="AJ11" s="124">
        <v>100</v>
      </c>
      <c r="AK11" s="82">
        <f>IF(AND($F11&gt;=AM11,NOT(AM11="")),1,0)</f>
        <v>1</v>
      </c>
      <c r="AL11" s="123"/>
      <c r="AM11" s="124">
        <v>100</v>
      </c>
      <c r="AN11" s="82">
        <f>IF(AND($F11&gt;=AP11,NOT(AP11="")),1,0)</f>
        <v>1</v>
      </c>
      <c r="AO11" s="123"/>
      <c r="AP11" s="124">
        <v>100</v>
      </c>
      <c r="AQ11" s="82">
        <f>IF(AND($F11&gt;=AS11,NOT(AS11="")),1,0)</f>
        <v>1</v>
      </c>
      <c r="AR11" s="123"/>
      <c r="AS11" s="124">
        <v>100</v>
      </c>
      <c r="AT11" s="82">
        <f>IF(AND($F11&gt;=AV11,NOT(AV11="")),1,0)</f>
        <v>1</v>
      </c>
      <c r="AU11" s="123"/>
      <c r="AV11" s="124">
        <v>100</v>
      </c>
      <c r="AW11" s="82">
        <f>IF(AND($F11&gt;=AY11,NOT(AY11="")),1,0)</f>
        <v>1</v>
      </c>
      <c r="AX11" s="123"/>
      <c r="AY11" s="124">
        <v>100</v>
      </c>
      <c r="AZ11" s="82">
        <f>IF(AND($F11&gt;=BB11,NOT(BB11="")),1,0)</f>
        <v>1</v>
      </c>
      <c r="BA11" s="123"/>
      <c r="BB11" s="124">
        <v>100</v>
      </c>
      <c r="BC11" s="82">
        <f>IF(AND($F11&gt;=BE11,NOT(BE11="")),1,0)</f>
        <v>1</v>
      </c>
      <c r="BD11" s="123"/>
      <c r="BE11" s="124">
        <v>100</v>
      </c>
      <c r="BF11" s="82">
        <f>IF(AND($F11&gt;=BH11,NOT(BH11="")),1,0)</f>
        <v>1</v>
      </c>
      <c r="BG11" s="123"/>
      <c r="BH11" s="124">
        <v>100</v>
      </c>
      <c r="BI11" s="82">
        <f>IF(AND($F11&gt;=BK11,NOT(BK11="")),1,0)</f>
        <v>0</v>
      </c>
      <c r="BJ11" s="123"/>
      <c r="BK11" s="125"/>
      <c r="BL11" s="2"/>
    </row>
    <row r="12" spans="1:64" ht="15" customHeight="1" thickTop="1" x14ac:dyDescent="0.35">
      <c r="A12" s="205" t="s">
        <v>52</v>
      </c>
      <c r="B12" s="208" t="s">
        <v>15</v>
      </c>
      <c r="C12" s="59" t="str">
        <f>Limits!C12</f>
        <v>P3.1</v>
      </c>
      <c r="D12" s="109" t="str">
        <f>Limits!D12</f>
        <v>Semantic segmentation rate</v>
      </c>
      <c r="E12" s="116"/>
      <c r="F12" s="56">
        <f>Limits!F12</f>
        <v>1</v>
      </c>
      <c r="G12" s="83">
        <f>IF($F12&lt;=I12,1,0)</f>
        <v>1</v>
      </c>
      <c r="H12" s="111"/>
      <c r="I12" s="126">
        <v>1</v>
      </c>
      <c r="J12" s="83">
        <f>IF($F12&lt;=L12,1,0)</f>
        <v>1</v>
      </c>
      <c r="K12" s="111"/>
      <c r="L12" s="126">
        <v>1</v>
      </c>
      <c r="M12" s="83">
        <f>IF($F12&lt;=O12,1,0)</f>
        <v>0</v>
      </c>
      <c r="N12" s="111"/>
      <c r="O12" s="126">
        <v>0.40899999999999997</v>
      </c>
      <c r="P12" s="83">
        <f>IF($F12&lt;=R12,1,0)</f>
        <v>1</v>
      </c>
      <c r="Q12" s="111"/>
      <c r="R12" s="126">
        <v>1</v>
      </c>
      <c r="S12" s="83">
        <f>IF($F12&lt;=U12,1,0)</f>
        <v>1</v>
      </c>
      <c r="T12" s="111"/>
      <c r="U12" s="126">
        <v>1</v>
      </c>
      <c r="V12" s="83">
        <f>IF($F12&lt;=X12,1,0)</f>
        <v>0</v>
      </c>
      <c r="W12" s="111"/>
      <c r="X12" s="126">
        <v>0.73899999999999999</v>
      </c>
      <c r="Y12" s="83">
        <f>IF($F12&lt;=AA12,1,0)</f>
        <v>1</v>
      </c>
      <c r="Z12" s="111"/>
      <c r="AA12" s="126">
        <v>1</v>
      </c>
      <c r="AB12" s="83">
        <f>IF($F12&lt;=AD12,1,0)</f>
        <v>1</v>
      </c>
      <c r="AC12" s="111"/>
      <c r="AD12" s="126">
        <v>1</v>
      </c>
      <c r="AE12" s="83">
        <f>IF($F12&lt;=AG12,1,0)</f>
        <v>1</v>
      </c>
      <c r="AF12" s="111"/>
      <c r="AG12" s="126">
        <v>1</v>
      </c>
      <c r="AH12" s="83">
        <f>IF($F12&lt;=AJ12,1,0)</f>
        <v>1</v>
      </c>
      <c r="AI12" s="111"/>
      <c r="AJ12" s="126">
        <v>1</v>
      </c>
      <c r="AK12" s="83">
        <f>IF($F12&lt;=AM12,1,0)</f>
        <v>1</v>
      </c>
      <c r="AL12" s="111"/>
      <c r="AM12" s="126">
        <v>1</v>
      </c>
      <c r="AN12" s="83">
        <f>IF($F12&lt;=AP12,1,0)</f>
        <v>1</v>
      </c>
      <c r="AO12" s="111"/>
      <c r="AP12" s="126">
        <v>1</v>
      </c>
      <c r="AQ12" s="83">
        <f>IF($F12&lt;=AS12,1,0)</f>
        <v>1</v>
      </c>
      <c r="AR12" s="111"/>
      <c r="AS12" s="126">
        <v>1</v>
      </c>
      <c r="AT12" s="83">
        <f>IF($F12&lt;=AV12,1,0)</f>
        <v>1</v>
      </c>
      <c r="AU12" s="111"/>
      <c r="AV12" s="126">
        <v>1</v>
      </c>
      <c r="AW12" s="83">
        <f>IF($F12&lt;=AY12,1,0)</f>
        <v>1</v>
      </c>
      <c r="AX12" s="111"/>
      <c r="AY12" s="126">
        <v>1</v>
      </c>
      <c r="AZ12" s="83">
        <f>IF($F12&lt;=BB12,1,0)</f>
        <v>1</v>
      </c>
      <c r="BA12" s="111"/>
      <c r="BB12" s="126">
        <v>1</v>
      </c>
      <c r="BC12" s="83">
        <f>IF($F12&lt;=BE12,1,0)</f>
        <v>1</v>
      </c>
      <c r="BD12" s="111"/>
      <c r="BE12" s="126">
        <v>1</v>
      </c>
      <c r="BF12" s="83">
        <f>IF($F12&lt;=BH12,1,0)</f>
        <v>1</v>
      </c>
      <c r="BG12" s="111"/>
      <c r="BH12" s="126">
        <v>1</v>
      </c>
      <c r="BI12" s="83">
        <f>IF($F12&lt;=BK12,1,0)</f>
        <v>0</v>
      </c>
      <c r="BJ12" s="111"/>
      <c r="BK12" s="127"/>
    </row>
    <row r="13" spans="1:64" ht="15" customHeight="1" x14ac:dyDescent="0.35">
      <c r="A13" s="206"/>
      <c r="B13" s="209"/>
      <c r="C13" s="90" t="str">
        <f>Limits!C13</f>
        <v>P3.2</v>
      </c>
      <c r="D13" s="112" t="str">
        <f>Limits!D13</f>
        <v>Number of classes</v>
      </c>
      <c r="E13" s="117"/>
      <c r="F13" s="65">
        <f>Limits!F13</f>
        <v>5</v>
      </c>
      <c r="G13" s="55">
        <f>IF(AND($F13&lt;=I13,NOT(I13="")),1,0)</f>
        <v>1</v>
      </c>
      <c r="H13" s="161"/>
      <c r="I13" s="67">
        <v>5</v>
      </c>
      <c r="J13" s="55">
        <f>IF(AND($F13&lt;=L13,NOT(L13="")),1,0)</f>
        <v>1</v>
      </c>
      <c r="K13" s="115"/>
      <c r="L13" s="67">
        <v>5</v>
      </c>
      <c r="M13" s="55">
        <f>IF(AND($F13&lt;=O13,NOT(O13="")),1,0)</f>
        <v>1</v>
      </c>
      <c r="N13" s="115"/>
      <c r="O13" s="67">
        <v>5</v>
      </c>
      <c r="P13" s="55">
        <f>IF(AND($F13&lt;=R13,NOT(R13="")),1,0)</f>
        <v>1</v>
      </c>
      <c r="Q13" s="115"/>
      <c r="R13" s="67">
        <v>5</v>
      </c>
      <c r="S13" s="55">
        <f>IF(AND($F13&lt;=U13,NOT(U13="")),1,0)</f>
        <v>1</v>
      </c>
      <c r="T13" s="115"/>
      <c r="U13" s="67">
        <v>5</v>
      </c>
      <c r="V13" s="55">
        <f>IF(AND($F13&lt;=X13,NOT(X13="")),1,0)</f>
        <v>1</v>
      </c>
      <c r="W13" s="115"/>
      <c r="X13" s="67">
        <v>5</v>
      </c>
      <c r="Y13" s="55">
        <f>IF(AND($F13&lt;=AA13,NOT(AA13="")),1,0)</f>
        <v>1</v>
      </c>
      <c r="Z13" s="115"/>
      <c r="AA13" s="67">
        <v>50</v>
      </c>
      <c r="AB13" s="55">
        <f>IF(AND($F13&lt;=AD13,NOT(AD13="")),1,0)</f>
        <v>1</v>
      </c>
      <c r="AC13" s="115"/>
      <c r="AD13" s="67">
        <v>8</v>
      </c>
      <c r="AE13" s="55">
        <f>IF(AND($F13&lt;=AG13,NOT(AG13="")),1,0)</f>
        <v>1</v>
      </c>
      <c r="AF13" s="115"/>
      <c r="AG13" s="67">
        <v>28</v>
      </c>
      <c r="AH13" s="55">
        <f>IF(AND($F13&lt;=AJ13,NOT(AJ13="")),1,0)</f>
        <v>1</v>
      </c>
      <c r="AI13" s="115"/>
      <c r="AJ13" s="67">
        <v>8</v>
      </c>
      <c r="AK13" s="55">
        <f>IF(AND($F13&lt;=AM13,NOT(AM13="")),1,0)</f>
        <v>1</v>
      </c>
      <c r="AL13" s="115"/>
      <c r="AM13" s="67">
        <v>8</v>
      </c>
      <c r="AN13" s="55">
        <f>IF(AND($F13&lt;=AP13,NOT(AP13="")),1,0)</f>
        <v>1</v>
      </c>
      <c r="AO13" s="115"/>
      <c r="AP13" s="67">
        <v>6</v>
      </c>
      <c r="AQ13" s="55">
        <f>IF(AND($F13&lt;=AS13,NOT(AS13="")),1,0)</f>
        <v>1</v>
      </c>
      <c r="AR13" s="115"/>
      <c r="AS13" s="67">
        <v>30</v>
      </c>
      <c r="AT13" s="55">
        <f>IF(AND($F13&lt;=AV13,NOT(AV13="")),1,0)</f>
        <v>1</v>
      </c>
      <c r="AU13" s="115"/>
      <c r="AV13" s="67">
        <v>19</v>
      </c>
      <c r="AW13" s="55">
        <f>IF(AND($F13&lt;=AY13,NOT(AY13="")),1,0)</f>
        <v>1</v>
      </c>
      <c r="AX13" s="115"/>
      <c r="AY13" s="67">
        <v>12</v>
      </c>
      <c r="AZ13" s="55">
        <f>IF(AND(BB13&gt;=$F13,NOT(BB13="")),1,0)</f>
        <v>1</v>
      </c>
      <c r="BA13" s="115"/>
      <c r="BB13" s="67">
        <v>17</v>
      </c>
      <c r="BC13" s="55">
        <f>IF(AND(BE13&gt;=$F13,NOT(BE13="")),1,0)</f>
        <v>1</v>
      </c>
      <c r="BD13" s="115"/>
      <c r="BE13" s="67">
        <v>40</v>
      </c>
      <c r="BF13" s="55">
        <f>IF(AND(BH13&gt;=$F13,NOT(BH13="")),1,0)</f>
        <v>1</v>
      </c>
      <c r="BG13" s="115"/>
      <c r="BH13" s="67">
        <v>15</v>
      </c>
      <c r="BI13" s="55">
        <f>IF(AND(BK13&gt;=$F13,NOT(BK13="")),1,0)</f>
        <v>0</v>
      </c>
      <c r="BJ13" s="115"/>
      <c r="BK13" s="68"/>
    </row>
    <row r="14" spans="1:64" ht="15" customHeight="1" x14ac:dyDescent="0.35">
      <c r="A14" s="206"/>
      <c r="B14" s="208" t="s">
        <v>16</v>
      </c>
      <c r="C14" s="59" t="str">
        <f>Limits!C14</f>
        <v>P4.1</v>
      </c>
      <c r="D14" s="128" t="str">
        <f>Limits!D14</f>
        <v>Geometric consistency of geometry (x)</v>
      </c>
      <c r="E14" s="129"/>
      <c r="F14" s="151">
        <f>Limits!F14</f>
        <v>5</v>
      </c>
      <c r="G14" s="52">
        <f>IF(AND($F14&lt;=I14,$E14&gt;=H14),1,0)</f>
        <v>1</v>
      </c>
      <c r="H14" s="84"/>
      <c r="I14" s="79">
        <v>8.07</v>
      </c>
      <c r="J14" s="52">
        <f>IF(AND($F14&lt;=L14,$E14&gt;=K14),1,0)</f>
        <v>1</v>
      </c>
      <c r="K14" s="84"/>
      <c r="L14" s="79">
        <v>8.07</v>
      </c>
      <c r="M14" s="52">
        <f>IF(AND($F14&lt;=O14,$E14&gt;=N14),1,0)</f>
        <v>1</v>
      </c>
      <c r="N14" s="84"/>
      <c r="O14" s="79">
        <v>8.07</v>
      </c>
      <c r="P14" s="52">
        <f>IF(AND($F14&lt;=R14,$E14&gt;=Q14),1,0)</f>
        <v>1</v>
      </c>
      <c r="Q14" s="84"/>
      <c r="R14" s="152">
        <v>10.34</v>
      </c>
      <c r="S14" s="52">
        <f>IF(AND($F14&lt;=U14,$E14&gt;=T14),1,0)</f>
        <v>1</v>
      </c>
      <c r="T14" s="84"/>
      <c r="U14" s="152">
        <v>10.34</v>
      </c>
      <c r="V14" s="52">
        <f>IF(AND($F14&lt;=X14,$E14&gt;=W14),1,0)</f>
        <v>1</v>
      </c>
      <c r="W14" s="84"/>
      <c r="X14" s="152">
        <v>10.34</v>
      </c>
      <c r="Y14" s="52">
        <f>IF(AND($F14&lt;=AA14,$E14&gt;=Z14),1,0)</f>
        <v>1</v>
      </c>
      <c r="Z14" s="84"/>
      <c r="AA14" s="152">
        <v>1940</v>
      </c>
      <c r="AB14" s="52">
        <f>IF(AND($F14&lt;=AD14,$E14&gt;=AC14),1,0)</f>
        <v>0</v>
      </c>
      <c r="AC14" s="84"/>
      <c r="AD14" s="152"/>
      <c r="AE14" s="52">
        <f>IF(AND($F14&lt;=AG14,$E14&gt;=AF14),1,0)</f>
        <v>1</v>
      </c>
      <c r="AF14" s="84"/>
      <c r="AG14" s="152">
        <v>39000</v>
      </c>
      <c r="AH14" s="52">
        <f>IF(AND($F14&lt;=AJ14,$E14&gt;=AI14),1,0)</f>
        <v>0</v>
      </c>
      <c r="AI14" s="84"/>
      <c r="AJ14" s="152"/>
      <c r="AK14" s="52">
        <f>IF(AND($F14&lt;=AM14,$E14&gt;=AL14),1,0)</f>
        <v>1</v>
      </c>
      <c r="AL14" s="84"/>
      <c r="AM14" s="152">
        <v>1000</v>
      </c>
      <c r="AN14" s="52">
        <f>IF(AND($F14&lt;=AP14,$E14&gt;=AO14),1,0)</f>
        <v>0</v>
      </c>
      <c r="AO14" s="84"/>
      <c r="AP14" s="152"/>
      <c r="AQ14" s="52">
        <f>IF(AND($F14&lt;=AS14,$E14&gt;=AR14),1,0)</f>
        <v>0</v>
      </c>
      <c r="AR14" s="84"/>
      <c r="AS14" s="152"/>
      <c r="AT14" s="52">
        <f>IF(AND($F14&lt;=AV14,$E14&gt;=AU14),1,0)</f>
        <v>0</v>
      </c>
      <c r="AU14" s="84"/>
      <c r="AV14" s="152"/>
      <c r="AW14" s="52">
        <f>IF(AND($F14&lt;=AY14,$E14&gt;=AX14),1,0)</f>
        <v>0</v>
      </c>
      <c r="AX14" s="84"/>
      <c r="AY14" s="152"/>
      <c r="AZ14" s="52">
        <f>IF(AND($F14&lt;=BB14,$E14&gt;=BA14),1,0)</f>
        <v>0</v>
      </c>
      <c r="BA14" s="84"/>
      <c r="BB14" s="152"/>
      <c r="BC14" s="52">
        <f>IF(AND($F14&lt;=BE14,$E14&gt;=BD14),1,0)</f>
        <v>0</v>
      </c>
      <c r="BD14" s="84"/>
      <c r="BE14" s="152"/>
      <c r="BF14" s="52">
        <f>IF(AND($F14&lt;=BH14,$E14&gt;=BG14),1,0)</f>
        <v>0</v>
      </c>
      <c r="BG14" s="84"/>
      <c r="BH14" s="152"/>
      <c r="BI14" s="52">
        <f>IF(AND($F14&lt;=BK14,$E14&gt;=BJ14),1,0)</f>
        <v>0</v>
      </c>
      <c r="BJ14" s="84"/>
      <c r="BK14" s="153"/>
    </row>
    <row r="15" spans="1:64" ht="15" customHeight="1" x14ac:dyDescent="0.35">
      <c r="A15" s="206"/>
      <c r="B15" s="208"/>
      <c r="C15" s="59" t="str">
        <f>Limits!C15</f>
        <v>P4.1</v>
      </c>
      <c r="D15" s="128" t="str">
        <f>Limits!D15</f>
        <v>Geometric consistency of geometry (y)</v>
      </c>
      <c r="E15" s="129"/>
      <c r="F15" s="151">
        <f>Limits!F15</f>
        <v>5</v>
      </c>
      <c r="G15" s="52">
        <f>IF(AND($F15&lt;=I15,$E15&gt;=H15),1,0)</f>
        <v>1</v>
      </c>
      <c r="H15" s="84"/>
      <c r="I15" s="79">
        <v>6.11</v>
      </c>
      <c r="J15" s="52">
        <f>IF(AND($F15&lt;=L15,$E15&gt;=K15),1,0)</f>
        <v>1</v>
      </c>
      <c r="K15" s="84"/>
      <c r="L15" s="79">
        <v>6.11</v>
      </c>
      <c r="M15" s="52">
        <f>IF(AND($F15&lt;=O15,$E15&gt;=N15),1,0)</f>
        <v>1</v>
      </c>
      <c r="N15" s="84"/>
      <c r="O15" s="79">
        <v>6.11</v>
      </c>
      <c r="P15" s="52">
        <f>IF(AND($F15&lt;=R15,$E15&gt;=Q15),1,0)</f>
        <v>1</v>
      </c>
      <c r="Q15" s="84"/>
      <c r="R15" s="152">
        <v>8.56</v>
      </c>
      <c r="S15" s="52">
        <f>IF(AND($F15&lt;=U15,$E15&gt;=T15),1,0)</f>
        <v>1</v>
      </c>
      <c r="T15" s="84"/>
      <c r="U15" s="152">
        <v>8.56</v>
      </c>
      <c r="V15" s="52">
        <f>IF(AND($F15&lt;=X15,$E15&gt;=W15),1,0)</f>
        <v>1</v>
      </c>
      <c r="W15" s="84"/>
      <c r="X15" s="152">
        <v>8.56</v>
      </c>
      <c r="Y15" s="52">
        <f>IF(AND($F15&lt;=AA15,$E15&gt;=Z15),1,0)</f>
        <v>1</v>
      </c>
      <c r="Z15" s="84"/>
      <c r="AA15" s="152">
        <v>20</v>
      </c>
      <c r="AB15" s="52">
        <f>IF(AND($F15&lt;=AD15,$E15&gt;=AC15),1,0)</f>
        <v>0</v>
      </c>
      <c r="AC15" s="84"/>
      <c r="AD15" s="152"/>
      <c r="AE15" s="52">
        <f>IF(AND($F15&lt;=AG15,$E15&gt;=AF15),1,0)</f>
        <v>0</v>
      </c>
      <c r="AF15" s="84"/>
      <c r="AG15" s="152"/>
      <c r="AH15" s="52">
        <f>IF(AND($F15&lt;=AJ15,$E15&gt;=AI15),1,0)</f>
        <v>0</v>
      </c>
      <c r="AI15" s="84"/>
      <c r="AJ15" s="152"/>
      <c r="AK15" s="52">
        <f>IF(AND($F15&lt;=AM15,$E15&gt;=AL15),1,0)</f>
        <v>1</v>
      </c>
      <c r="AL15" s="84"/>
      <c r="AM15" s="152">
        <v>100</v>
      </c>
      <c r="AN15" s="52">
        <f>IF(AND($F15&lt;=AP15,$E15&gt;=AO15),1,0)</f>
        <v>0</v>
      </c>
      <c r="AO15" s="84"/>
      <c r="AP15" s="152"/>
      <c r="AQ15" s="52">
        <f>IF(AND($F15&lt;=AS15,$E15&gt;=AR15),1,0)</f>
        <v>0</v>
      </c>
      <c r="AR15" s="84"/>
      <c r="AS15" s="152"/>
      <c r="AT15" s="52">
        <f>IF(AND($F15&lt;=AV15,$E15&gt;=AU15),1,0)</f>
        <v>0</v>
      </c>
      <c r="AU15" s="84"/>
      <c r="AV15" s="152"/>
      <c r="AW15" s="52">
        <f>IF(AND($F15&lt;=AY15,$E15&gt;=AX15),1,0)</f>
        <v>0</v>
      </c>
      <c r="AX15" s="84"/>
      <c r="AY15" s="152"/>
      <c r="AZ15" s="52">
        <f>IF(AND($F15&lt;=BB15,$E15&gt;=BA15),1,0)</f>
        <v>0</v>
      </c>
      <c r="BA15" s="84"/>
      <c r="BB15" s="152"/>
      <c r="BC15" s="52">
        <f>IF(AND($F15&lt;=BE15,$E15&gt;=BD15),1,0)</f>
        <v>0</v>
      </c>
      <c r="BD15" s="84"/>
      <c r="BE15" s="152"/>
      <c r="BF15" s="52">
        <f>IF(AND($F15&lt;=BH15,$E15&gt;=BG15),1,0)</f>
        <v>0</v>
      </c>
      <c r="BG15" s="84"/>
      <c r="BH15" s="152"/>
      <c r="BI15" s="52">
        <f>IF(AND($F15&lt;=BK15,$E15&gt;=BJ15),1,0)</f>
        <v>0</v>
      </c>
      <c r="BJ15" s="84"/>
      <c r="BK15" s="154"/>
    </row>
    <row r="16" spans="1:64" ht="15" customHeight="1" x14ac:dyDescent="0.35">
      <c r="A16" s="206"/>
      <c r="B16" s="208"/>
      <c r="C16" s="59" t="str">
        <f>Limits!C16</f>
        <v>P4.1</v>
      </c>
      <c r="D16" s="128" t="str">
        <f>Limits!D16</f>
        <v>Geometric consistency of geometry (z)</v>
      </c>
      <c r="E16" s="129"/>
      <c r="F16" s="151">
        <f>Limits!F16</f>
        <v>0.5</v>
      </c>
      <c r="G16" s="52">
        <f>IF(AND($F16&lt;=I16,$E16&gt;=H16),1,0)</f>
        <v>1</v>
      </c>
      <c r="H16" s="84"/>
      <c r="I16" s="79">
        <v>0.82</v>
      </c>
      <c r="J16" s="52">
        <f>IF(AND($F16&lt;=L16,$E16&gt;=K16),1,0)</f>
        <v>1</v>
      </c>
      <c r="K16" s="84"/>
      <c r="L16" s="79">
        <v>0.82</v>
      </c>
      <c r="M16" s="52">
        <f>IF(AND($F16&lt;=O16,$E16&gt;=N16),1,0)</f>
        <v>1</v>
      </c>
      <c r="N16" s="84"/>
      <c r="O16" s="79">
        <v>0.82</v>
      </c>
      <c r="P16" s="52">
        <f>IF(AND($F16&lt;=R16,$E16&gt;=Q16),1,0)</f>
        <v>1</v>
      </c>
      <c r="Q16" s="84"/>
      <c r="R16" s="152">
        <v>1</v>
      </c>
      <c r="S16" s="52">
        <f>IF(AND($F16&lt;=U16,$E16&gt;=T16),1,0)</f>
        <v>1</v>
      </c>
      <c r="T16" s="84"/>
      <c r="U16" s="152">
        <v>1</v>
      </c>
      <c r="V16" s="52">
        <f>IF(AND($F16&lt;=X16,$E16&gt;=W16),1,0)</f>
        <v>1</v>
      </c>
      <c r="W16" s="84"/>
      <c r="X16" s="152">
        <v>1</v>
      </c>
      <c r="Y16" s="52">
        <f>IF(AND($F16&lt;=AA16,$E16&gt;=Z16),1,0)</f>
        <v>0</v>
      </c>
      <c r="Z16" s="84"/>
      <c r="AA16" s="152"/>
      <c r="AB16" s="52">
        <f>IF(AND($F16&lt;=AD16,$E16&gt;=AC16),1,0)</f>
        <v>0</v>
      </c>
      <c r="AC16" s="84"/>
      <c r="AD16" s="152"/>
      <c r="AE16" s="52">
        <f>IF(AND($F16&lt;=AG16,$E16&gt;=AF16),1,0)</f>
        <v>0</v>
      </c>
      <c r="AF16" s="84"/>
      <c r="AG16" s="152"/>
      <c r="AH16" s="52">
        <f>IF(AND($F16&lt;=AJ16,$E16&gt;=AI16),1,0)</f>
        <v>0</v>
      </c>
      <c r="AI16" s="84"/>
      <c r="AJ16" s="152"/>
      <c r="AK16" s="52">
        <f>IF(AND($F16&lt;=AM16,$E16&gt;=AL16),1,0)</f>
        <v>0</v>
      </c>
      <c r="AL16" s="84"/>
      <c r="AM16" s="152"/>
      <c r="AN16" s="52">
        <f>IF(AND($F16&lt;=AP16,$E16&gt;=AO16),1,0)</f>
        <v>0</v>
      </c>
      <c r="AO16" s="84"/>
      <c r="AP16" s="152"/>
      <c r="AQ16" s="52">
        <f>IF(AND($F16&lt;=AS16,$E16&gt;=AR16),1,0)</f>
        <v>0</v>
      </c>
      <c r="AR16" s="84"/>
      <c r="AS16" s="152"/>
      <c r="AT16" s="52">
        <f>IF(AND($F16&lt;=AV16,$E16&gt;=AU16),1,0)</f>
        <v>0</v>
      </c>
      <c r="AU16" s="84"/>
      <c r="AV16" s="152"/>
      <c r="AW16" s="52">
        <f>IF(AND($F16&lt;=AY16,$E16&gt;=AX16),1,0)</f>
        <v>0</v>
      </c>
      <c r="AX16" s="84"/>
      <c r="AY16" s="152"/>
      <c r="AZ16" s="52">
        <f>IF(AND($F16&lt;=BB16,$E16&gt;=BA16),1,0)</f>
        <v>0</v>
      </c>
      <c r="BA16" s="84"/>
      <c r="BB16" s="152"/>
      <c r="BC16" s="52">
        <f>IF(AND($F16&lt;=BE16,$E16&gt;=BD16),1,0)</f>
        <v>0</v>
      </c>
      <c r="BD16" s="84"/>
      <c r="BE16" s="152"/>
      <c r="BF16" s="52">
        <f>IF(AND($F16&lt;=BH16,$E16&gt;=BG16),1,0)</f>
        <v>0</v>
      </c>
      <c r="BG16" s="84"/>
      <c r="BH16" s="152"/>
      <c r="BI16" s="52">
        <f>IF(AND($F16&lt;=BK16,$E16&gt;=BJ16),1,0)</f>
        <v>0</v>
      </c>
      <c r="BJ16" s="84"/>
      <c r="BK16" s="154"/>
    </row>
    <row r="17" spans="1:64" ht="15" customHeight="1" x14ac:dyDescent="0.35">
      <c r="A17" s="206"/>
      <c r="B17" s="208"/>
      <c r="C17" s="59" t="str">
        <f>Limits!C17</f>
        <v>P4.2</v>
      </c>
      <c r="D17" s="109" t="str">
        <f>Limits!D17</f>
        <v>Spectral consistency of spectral RGB</v>
      </c>
      <c r="E17" s="116">
        <f>Limits!E17</f>
        <v>0</v>
      </c>
      <c r="F17" s="56">
        <f>Limits!F17</f>
        <v>255</v>
      </c>
      <c r="G17" s="57">
        <f>IF(AND($F17&lt;=I17,$E17&gt;=H17),1,0)</f>
        <v>1</v>
      </c>
      <c r="H17" s="81">
        <v>0</v>
      </c>
      <c r="I17" s="62">
        <v>255</v>
      </c>
      <c r="J17" s="57">
        <f>IF(AND($F17&lt;=L17,$E17&gt;=K17),1,0)</f>
        <v>1</v>
      </c>
      <c r="K17" s="81">
        <v>0</v>
      </c>
      <c r="L17" s="62">
        <v>255</v>
      </c>
      <c r="M17" s="57">
        <f>IF(AND($F17&lt;=O17,$E17&gt;=N17),1,0)</f>
        <v>1</v>
      </c>
      <c r="N17" s="81">
        <v>0</v>
      </c>
      <c r="O17" s="62">
        <v>255</v>
      </c>
      <c r="P17" s="57">
        <f>IF(AND($F17&lt;=R17,$E17&gt;=Q17),1,0)</f>
        <v>1</v>
      </c>
      <c r="Q17" s="81">
        <v>0</v>
      </c>
      <c r="R17" s="62">
        <v>255</v>
      </c>
      <c r="S17" s="57">
        <f>IF(AND($F17&lt;=U17,$E17&gt;=T17),1,0)</f>
        <v>1</v>
      </c>
      <c r="T17" s="81">
        <v>0</v>
      </c>
      <c r="U17" s="62">
        <v>255</v>
      </c>
      <c r="V17" s="57">
        <f>IF(AND($F17&lt;=X17,$E17&gt;=W17),1,0)</f>
        <v>1</v>
      </c>
      <c r="W17" s="81">
        <v>0</v>
      </c>
      <c r="X17" s="62">
        <v>255</v>
      </c>
      <c r="Y17" s="57">
        <f>IF(AND($F17&lt;=AA17,$E17&gt;=Z17),1,0)</f>
        <v>1</v>
      </c>
      <c r="Z17" s="81">
        <v>0</v>
      </c>
      <c r="AA17" s="62">
        <v>255</v>
      </c>
      <c r="AB17" s="57">
        <f>IF(AND($F17&lt;=AD17,$E17&gt;=AC17),1,0)</f>
        <v>1</v>
      </c>
      <c r="AC17" s="81">
        <v>0</v>
      </c>
      <c r="AD17" s="62">
        <v>255</v>
      </c>
      <c r="AE17" s="57">
        <f>IF(AND($F17&lt;=AG17,$E17&gt;=AF17),1,0)</f>
        <v>1</v>
      </c>
      <c r="AF17" s="81">
        <v>0</v>
      </c>
      <c r="AG17" s="62">
        <v>255</v>
      </c>
      <c r="AH17" s="57">
        <f>IF(AND($F17&lt;=AJ17,$E17&gt;=AI17),1,0)</f>
        <v>1</v>
      </c>
      <c r="AI17" s="81">
        <v>0</v>
      </c>
      <c r="AJ17" s="62">
        <v>255</v>
      </c>
      <c r="AK17" s="57">
        <f>IF(AND($F17&lt;=AM17,$E17&gt;=AL17),1,0)</f>
        <v>1</v>
      </c>
      <c r="AL17" s="81">
        <v>0</v>
      </c>
      <c r="AM17" s="62">
        <v>255</v>
      </c>
      <c r="AN17" s="57">
        <f>IF(AND($F17&lt;=AP17,$E17&gt;=AO17),1,0)</f>
        <v>0</v>
      </c>
      <c r="AO17" s="81"/>
      <c r="AP17" s="62"/>
      <c r="AQ17" s="57">
        <f>IF(AND($F17&lt;=AS17,$E17&gt;=AR17),1,0)</f>
        <v>0</v>
      </c>
      <c r="AR17" s="81"/>
      <c r="AS17" s="62"/>
      <c r="AT17" s="57">
        <f>IF(AND($F17&lt;=AV17,$E17&gt;=AU17),1,0)</f>
        <v>0</v>
      </c>
      <c r="AU17" s="81"/>
      <c r="AV17" s="62"/>
      <c r="AW17" s="57">
        <f>IF(AND($F17&lt;=AY17,$E17&gt;=AX17),1,0)</f>
        <v>0</v>
      </c>
      <c r="AX17" s="81"/>
      <c r="AY17" s="62"/>
      <c r="AZ17" s="57">
        <f>IF(AND($F17&lt;=BB17,$E17&gt;=BA17),1,0)</f>
        <v>0</v>
      </c>
      <c r="BA17" s="81"/>
      <c r="BB17" s="62"/>
      <c r="BC17" s="57">
        <f>IF(AND($F17&lt;=BE17,$E17&gt;=BD17),1,0)</f>
        <v>0</v>
      </c>
      <c r="BD17" s="81"/>
      <c r="BE17" s="62"/>
      <c r="BF17" s="57">
        <f>IF(AND($F17&lt;=BH17,$E17&gt;=BG17),1,0)</f>
        <v>0</v>
      </c>
      <c r="BG17" s="81"/>
      <c r="BH17" s="62"/>
      <c r="BI17" s="57">
        <f>IF(AND($F17&lt;=BK17,$E17&gt;=BJ17),1,0)</f>
        <v>0</v>
      </c>
      <c r="BJ17" s="81"/>
      <c r="BK17" s="71"/>
    </row>
    <row r="18" spans="1:64" ht="15" customHeight="1" x14ac:dyDescent="0.35">
      <c r="A18" s="206"/>
      <c r="B18" s="208"/>
      <c r="C18" s="59" t="str">
        <f>Limits!C18</f>
        <v>P4.3</v>
      </c>
      <c r="D18" s="109" t="str">
        <f>Limits!D18</f>
        <v>Spectral consistency of spectral I</v>
      </c>
      <c r="E18" s="116">
        <f>Limits!E18</f>
        <v>0</v>
      </c>
      <c r="F18" s="56">
        <f>Limits!F18</f>
        <v>255</v>
      </c>
      <c r="G18" s="57">
        <f>IF(AND($F18&lt;=I18,$E18&gt;=H18),1,0)</f>
        <v>1</v>
      </c>
      <c r="H18" s="113">
        <v>0</v>
      </c>
      <c r="I18" s="79">
        <v>255</v>
      </c>
      <c r="J18" s="57">
        <f>IF(AND($F18&lt;=L18,$E18&gt;=K18),1,0)</f>
        <v>1</v>
      </c>
      <c r="K18" s="113">
        <v>0</v>
      </c>
      <c r="L18" s="79">
        <v>255</v>
      </c>
      <c r="M18" s="57">
        <f>IF(AND($F18&lt;=O18,$E18&gt;=N18),1,0)</f>
        <v>1</v>
      </c>
      <c r="N18" s="113">
        <v>0</v>
      </c>
      <c r="O18" s="79">
        <v>255</v>
      </c>
      <c r="P18" s="57">
        <f>IF(AND($F18&lt;=R18,$E18&gt;=Q18),1,0)</f>
        <v>1</v>
      </c>
      <c r="Q18" s="113">
        <v>0</v>
      </c>
      <c r="R18" s="79">
        <v>255</v>
      </c>
      <c r="S18" s="57">
        <f>IF(AND($F18&lt;=U18,$E18&gt;=T18),1,0)</f>
        <v>1</v>
      </c>
      <c r="T18" s="113">
        <v>0</v>
      </c>
      <c r="U18" s="79">
        <v>255</v>
      </c>
      <c r="V18" s="57">
        <f>IF(AND($F18&lt;=X18,$E18&gt;=W18),1,0)</f>
        <v>1</v>
      </c>
      <c r="W18" s="113">
        <v>0</v>
      </c>
      <c r="X18" s="79">
        <v>255</v>
      </c>
      <c r="Y18" s="57">
        <f>IF(AND($F18&lt;=AA18,$E18&gt;=Z18),1,0)</f>
        <v>1</v>
      </c>
      <c r="Z18" s="113">
        <v>0</v>
      </c>
      <c r="AA18" s="79">
        <v>255</v>
      </c>
      <c r="AB18" s="57">
        <f>IF(AND($F18&lt;=AD18,$E18&gt;=AC18),1,0)</f>
        <v>1</v>
      </c>
      <c r="AC18" s="113">
        <v>0</v>
      </c>
      <c r="AD18" s="79">
        <v>255</v>
      </c>
      <c r="AE18" s="57">
        <f>IF(AND($F18&lt;=AG18,$E18&gt;=AF18),1,0)</f>
        <v>1</v>
      </c>
      <c r="AF18" s="113">
        <v>0</v>
      </c>
      <c r="AG18" s="79">
        <v>255</v>
      </c>
      <c r="AH18" s="57">
        <f>IF(AND($F18&lt;=AJ18,$E18&gt;=AI18),1,0)</f>
        <v>1</v>
      </c>
      <c r="AI18" s="113">
        <v>0</v>
      </c>
      <c r="AJ18" s="79">
        <v>255</v>
      </c>
      <c r="AK18" s="57">
        <f>IF(AND($F18&lt;=AM18,$E18&gt;=AL18),1,0)</f>
        <v>1</v>
      </c>
      <c r="AL18" s="113">
        <v>0</v>
      </c>
      <c r="AM18" s="79">
        <v>255</v>
      </c>
      <c r="AN18" s="57">
        <f>IF(AND($F18&lt;=AP18,$E18&gt;=AO18),1,0)</f>
        <v>0</v>
      </c>
      <c r="AO18" s="113"/>
      <c r="AP18" s="79"/>
      <c r="AQ18" s="57">
        <f>IF(AND($F18&lt;=AS18,$E18&gt;=AR18),1,0)</f>
        <v>0</v>
      </c>
      <c r="AR18" s="113"/>
      <c r="AS18" s="79"/>
      <c r="AT18" s="57">
        <f>IF(AND($F18&lt;=AV18,$E18&gt;=AU18),1,0)</f>
        <v>0</v>
      </c>
      <c r="AU18" s="113"/>
      <c r="AV18" s="79"/>
      <c r="AW18" s="57">
        <f>IF(AND($F18&lt;=AY18,$E18&gt;=AX18),1,0)</f>
        <v>0</v>
      </c>
      <c r="AX18" s="113"/>
      <c r="AY18" s="79"/>
      <c r="AZ18" s="57">
        <f>IF(AND($F18&lt;=BB18,$E18&gt;=BA18),1,0)</f>
        <v>0</v>
      </c>
      <c r="BA18" s="113"/>
      <c r="BB18" s="79"/>
      <c r="BC18" s="57">
        <f>IF(AND($F18&lt;=BE18,$E18&gt;=BD18),1,0)</f>
        <v>0</v>
      </c>
      <c r="BD18" s="113"/>
      <c r="BE18" s="79"/>
      <c r="BF18" s="57">
        <f>IF(AND($F18&lt;=BH18,$E18&gt;=BG18),1,0)</f>
        <v>0</v>
      </c>
      <c r="BG18" s="113"/>
      <c r="BH18" s="79"/>
      <c r="BI18" s="57">
        <f>IF(AND($F18&lt;=BK18,$E18&gt;=BJ18),1,0)</f>
        <v>0</v>
      </c>
      <c r="BJ18" s="113"/>
      <c r="BK18" s="80"/>
    </row>
    <row r="19" spans="1:64" ht="15" customHeight="1" x14ac:dyDescent="0.35">
      <c r="A19" s="206"/>
      <c r="B19" s="209"/>
      <c r="C19" s="90" t="str">
        <f>Limits!C19</f>
        <v>P4.4</v>
      </c>
      <c r="D19" s="112" t="str">
        <f>Limits!D19</f>
        <v>Class equality</v>
      </c>
      <c r="E19" s="117"/>
      <c r="F19" s="65">
        <f>Limits!F19</f>
        <v>0.65</v>
      </c>
      <c r="G19" s="55">
        <f>IF(AND($F19&gt;=I19,NOT(I19="")),1,0)</f>
        <v>1</v>
      </c>
      <c r="H19" s="115"/>
      <c r="I19" s="130">
        <v>0.62</v>
      </c>
      <c r="J19" s="55">
        <f>IF(AND($F19&gt;=L19,NOT(L19="")),1,0)</f>
        <v>1</v>
      </c>
      <c r="K19" s="115"/>
      <c r="L19" s="130">
        <v>0.62</v>
      </c>
      <c r="M19" s="55">
        <f>IF(AND($F19&gt;=O19,NOT(O19="")),1,0)</f>
        <v>1</v>
      </c>
      <c r="N19" s="115"/>
      <c r="O19" s="130">
        <v>0.62</v>
      </c>
      <c r="P19" s="55">
        <f>IF(AND($F19&gt;=R19,NOT(R19="")),1,0)</f>
        <v>1</v>
      </c>
      <c r="Q19" s="115"/>
      <c r="R19" s="130">
        <v>0.65</v>
      </c>
      <c r="S19" s="55">
        <f>IF(AND($F19&gt;=U19,NOT(U19="")),1,0)</f>
        <v>1</v>
      </c>
      <c r="T19" s="115"/>
      <c r="U19" s="130">
        <v>0.65</v>
      </c>
      <c r="V19" s="55">
        <f>IF(AND($F19&gt;=X19,NOT(X19="")),1,0)</f>
        <v>1</v>
      </c>
      <c r="W19" s="115"/>
      <c r="X19" s="130">
        <v>0.65</v>
      </c>
      <c r="Y19" s="55">
        <f>IF(AND($F19&gt;=AA19,NOT(AA19="")),1,0)</f>
        <v>0</v>
      </c>
      <c r="Z19" s="115"/>
      <c r="AA19" s="130"/>
      <c r="AB19" s="55">
        <f>IF(AND($F19&gt;=AD19,NOT(AD19="")),1,0)</f>
        <v>0</v>
      </c>
      <c r="AC19" s="115"/>
      <c r="AD19" s="130"/>
      <c r="AE19" s="55">
        <f>IF(AND($F19&gt;=AG19,NOT(AG19="")),1,0)</f>
        <v>0</v>
      </c>
      <c r="AF19" s="115"/>
      <c r="AG19" s="130"/>
      <c r="AH19" s="55">
        <f>IF(AND($F19&gt;=AJ19,NOT(AJ19="")),1,0)</f>
        <v>0</v>
      </c>
      <c r="AI19" s="115"/>
      <c r="AJ19" s="130"/>
      <c r="AK19" s="55">
        <f>IF(AND($F19&gt;=AM19,NOT(AM19="")),1,0)</f>
        <v>1</v>
      </c>
      <c r="AL19" s="115"/>
      <c r="AM19" s="130">
        <v>0.53</v>
      </c>
      <c r="AN19" s="55">
        <f>IF(AND($F19&gt;=AP19,NOT(AP19="")),1,0)</f>
        <v>1</v>
      </c>
      <c r="AO19" s="115"/>
      <c r="AP19" s="130">
        <v>0.53900000000000003</v>
      </c>
      <c r="AQ19" s="55">
        <f>IF(AND($F19&gt;=AS19,NOT(AS19="")),1,0)</f>
        <v>0</v>
      </c>
      <c r="AR19" s="115"/>
      <c r="AS19" s="130"/>
      <c r="AT19" s="55">
        <f>IF(AND($F19&gt;=AV19,NOT(AV19="")),1,0)</f>
        <v>0</v>
      </c>
      <c r="AU19" s="115"/>
      <c r="AV19" s="130"/>
      <c r="AW19" s="55">
        <f>IF(AND($F19&gt;=AY19,NOT(AY19="")),1,0)</f>
        <v>0</v>
      </c>
      <c r="AX19" s="115"/>
      <c r="AY19" s="130"/>
      <c r="AZ19" s="55">
        <f>IF(AND($F19&gt;=BB19,NOT(BB19="")),1,0)</f>
        <v>0</v>
      </c>
      <c r="BA19" s="115"/>
      <c r="BB19" s="130"/>
      <c r="BC19" s="55">
        <f>IF(AND($F19&gt;=BE19,NOT(BE19="")),1,0)</f>
        <v>0</v>
      </c>
      <c r="BD19" s="115"/>
      <c r="BE19" s="130"/>
      <c r="BF19" s="55">
        <f>IF(AND($F19&gt;=BH19,NOT(BH19="")),1,0)</f>
        <v>0</v>
      </c>
      <c r="BG19" s="115"/>
      <c r="BH19" s="130"/>
      <c r="BI19" s="55">
        <f>IF(AND($F19&gt;=BK19,NOT(BK19="")),1,0)</f>
        <v>0</v>
      </c>
      <c r="BJ19" s="115"/>
      <c r="BK19" s="131"/>
      <c r="BL19" s="2"/>
    </row>
    <row r="20" spans="1:64" ht="15" customHeight="1" x14ac:dyDescent="0.35">
      <c r="A20" s="206"/>
      <c r="B20" s="196" t="s">
        <v>17</v>
      </c>
      <c r="C20" s="59" t="str">
        <f>Limits!C20</f>
        <v>P5.1</v>
      </c>
      <c r="D20" s="109" t="str">
        <f>Limits!D20</f>
        <v>Recall points floor*</v>
      </c>
      <c r="E20" s="116"/>
      <c r="F20" s="56">
        <f>Limits!F20</f>
        <v>70</v>
      </c>
      <c r="G20" s="52">
        <f>IF(AND($F20&lt;=I20,NOT(I20="")),1,0)</f>
        <v>1</v>
      </c>
      <c r="H20" s="113"/>
      <c r="I20" s="132">
        <v>99.8</v>
      </c>
      <c r="J20" s="52">
        <f t="shared" ref="J20:J33" si="0">IF(AND($F20&lt;=L20,NOT(L20="")),1,0)</f>
        <v>1</v>
      </c>
      <c r="K20" s="113"/>
      <c r="L20" s="132">
        <v>99.9</v>
      </c>
      <c r="M20" s="52">
        <f t="shared" ref="M20:M33" si="1">IF(AND($F20&lt;=O20,NOT(O20="")),1,0)</f>
        <v>1</v>
      </c>
      <c r="N20" s="113"/>
      <c r="O20" s="132">
        <v>100</v>
      </c>
      <c r="P20" s="52">
        <f t="shared" ref="P20:P33" si="2">IF(AND($F20&lt;=R20,NOT(R20="")),1,0)</f>
        <v>1</v>
      </c>
      <c r="Q20" s="113"/>
      <c r="R20" s="132">
        <v>99.9</v>
      </c>
      <c r="S20" s="52">
        <f t="shared" ref="S20:S33" si="3">IF(AND($F20&lt;=U20,NOT(U20="")),1,0)</f>
        <v>1</v>
      </c>
      <c r="T20" s="113"/>
      <c r="U20" s="132">
        <v>99.9</v>
      </c>
      <c r="V20" s="52">
        <f t="shared" ref="V20:V33" si="4">IF(AND($F20&lt;=X20,NOT(X20="")),1,0)</f>
        <v>1</v>
      </c>
      <c r="W20" s="113"/>
      <c r="X20" s="132">
        <v>100</v>
      </c>
      <c r="Y20" s="52">
        <f t="shared" ref="Y20:Y33" si="5">IF(AND($F20&lt;=AA20,NOT(AA20="")),1,0)</f>
        <v>0</v>
      </c>
      <c r="Z20" s="113"/>
      <c r="AA20" s="132"/>
      <c r="AB20" s="52">
        <f t="shared" ref="AB20:AB33" si="6">IF(AND($F20&lt;=AD20,NOT(AD20="")),1,0)</f>
        <v>0</v>
      </c>
      <c r="AC20" s="113"/>
      <c r="AD20" s="132"/>
      <c r="AE20" s="52">
        <f t="shared" ref="AE20:AE33" si="7">IF(AND($F20&lt;=AG20,NOT(AG20="")),1,0)</f>
        <v>0</v>
      </c>
      <c r="AF20" s="113"/>
      <c r="AG20" s="132"/>
      <c r="AH20" s="52">
        <f t="shared" ref="AH20:AH33" si="8">IF(AND($F20&lt;=AJ20,NOT(AJ20="")),1,0)</f>
        <v>0</v>
      </c>
      <c r="AI20" s="113"/>
      <c r="AJ20" s="132"/>
      <c r="AK20" s="52">
        <f t="shared" ref="AK20:AK33" si="9">IF(AND($F20&lt;=AM20,NOT(AM20="")),1,0)</f>
        <v>0</v>
      </c>
      <c r="AL20" s="113"/>
      <c r="AM20" s="132"/>
      <c r="AN20" s="52">
        <f t="shared" ref="AN20:AN33" si="10">IF(AND($F20&lt;=AP20,NOT(AP20="")),1,0)</f>
        <v>0</v>
      </c>
      <c r="AO20" s="113"/>
      <c r="AP20" s="132"/>
      <c r="AQ20" s="52">
        <f t="shared" ref="AQ20:AQ33" si="11">IF(AND($F20&lt;=AS20,NOT(AS20="")),1,0)</f>
        <v>0</v>
      </c>
      <c r="AR20" s="113"/>
      <c r="AS20" s="132"/>
      <c r="AT20" s="52">
        <f t="shared" ref="AT20:AT33" si="12">IF(AND($F20&lt;=AV20,NOT(AV20="")),1,0)</f>
        <v>0</v>
      </c>
      <c r="AU20" s="113"/>
      <c r="AV20" s="132"/>
      <c r="AW20" s="52">
        <f t="shared" ref="AW20:AW33" si="13">IF(AND($F20&lt;=AY20,NOT(AY20="")),1,0)</f>
        <v>0</v>
      </c>
      <c r="AX20" s="113"/>
      <c r="AY20" s="132"/>
      <c r="AZ20" s="52">
        <f t="shared" ref="AZ20:AZ33" si="14">IF(AND($F20&lt;=BB20,NOT(BB20="")),1,0)</f>
        <v>0</v>
      </c>
      <c r="BA20" s="113"/>
      <c r="BB20" s="132"/>
      <c r="BC20" s="52">
        <f t="shared" ref="BC20:BC33" si="15">IF(AND($F20&lt;=BE20,NOT(BE20="")),1,0)</f>
        <v>0</v>
      </c>
      <c r="BD20" s="113"/>
      <c r="BE20" s="132"/>
      <c r="BF20" s="52">
        <f t="shared" ref="BF20:BF33" si="16">IF(AND($F20&lt;=BH20,NOT(BH20="")),1,0)</f>
        <v>0</v>
      </c>
      <c r="BG20" s="113"/>
      <c r="BH20" s="132"/>
      <c r="BI20" s="52">
        <f t="shared" ref="BI20:BI33" si="17">IF(AND($F20&lt;=BK20,NOT(BK20="")),1,0)</f>
        <v>0</v>
      </c>
      <c r="BJ20" s="113"/>
      <c r="BK20" s="133"/>
    </row>
    <row r="21" spans="1:64" ht="15" customHeight="1" x14ac:dyDescent="0.35">
      <c r="A21" s="206"/>
      <c r="B21" s="197"/>
      <c r="C21" s="59" t="str">
        <f>Limits!C21</f>
        <v>P5.1</v>
      </c>
      <c r="D21" s="109" t="str">
        <f>Limits!D21</f>
        <v>Recall points chair*</v>
      </c>
      <c r="E21" s="116"/>
      <c r="F21" s="56">
        <f>Limits!F21</f>
        <v>70</v>
      </c>
      <c r="G21" s="52">
        <f t="shared" ref="G21:G28" si="18">IF(AND($F21&lt;=I21,NOT(I21="")),1,0)</f>
        <v>1</v>
      </c>
      <c r="H21" s="113"/>
      <c r="I21" s="132">
        <v>81.599999999999994</v>
      </c>
      <c r="J21" s="52">
        <f t="shared" si="0"/>
        <v>0</v>
      </c>
      <c r="K21" s="113"/>
      <c r="L21" s="132">
        <v>66</v>
      </c>
      <c r="M21" s="52">
        <f t="shared" si="1"/>
        <v>1</v>
      </c>
      <c r="N21" s="113"/>
      <c r="O21" s="132">
        <v>99.7</v>
      </c>
      <c r="P21" s="52">
        <f t="shared" si="2"/>
        <v>1</v>
      </c>
      <c r="Q21" s="113"/>
      <c r="R21" s="132">
        <v>96.1</v>
      </c>
      <c r="S21" s="52">
        <f t="shared" si="3"/>
        <v>1</v>
      </c>
      <c r="T21" s="113"/>
      <c r="U21" s="132">
        <v>95.7</v>
      </c>
      <c r="V21" s="52">
        <f t="shared" si="4"/>
        <v>1</v>
      </c>
      <c r="W21" s="113"/>
      <c r="X21" s="132">
        <v>99.2</v>
      </c>
      <c r="Y21" s="52">
        <f t="shared" si="5"/>
        <v>0</v>
      </c>
      <c r="Z21" s="113"/>
      <c r="AA21" s="132"/>
      <c r="AB21" s="52">
        <f t="shared" si="6"/>
        <v>0</v>
      </c>
      <c r="AC21" s="113"/>
      <c r="AD21" s="132"/>
      <c r="AE21" s="52">
        <f t="shared" si="7"/>
        <v>0</v>
      </c>
      <c r="AF21" s="113"/>
      <c r="AG21" s="132"/>
      <c r="AH21" s="52">
        <f t="shared" si="8"/>
        <v>0</v>
      </c>
      <c r="AI21" s="113"/>
      <c r="AJ21" s="132"/>
      <c r="AK21" s="52">
        <f t="shared" si="9"/>
        <v>0</v>
      </c>
      <c r="AL21" s="113"/>
      <c r="AM21" s="132"/>
      <c r="AN21" s="52">
        <f t="shared" si="10"/>
        <v>0</v>
      </c>
      <c r="AO21" s="113"/>
      <c r="AP21" s="132"/>
      <c r="AQ21" s="52">
        <f t="shared" si="11"/>
        <v>0</v>
      </c>
      <c r="AR21" s="113"/>
      <c r="AS21" s="132"/>
      <c r="AT21" s="52">
        <f t="shared" si="12"/>
        <v>0</v>
      </c>
      <c r="AU21" s="113"/>
      <c r="AV21" s="132"/>
      <c r="AW21" s="52">
        <f t="shared" si="13"/>
        <v>0</v>
      </c>
      <c r="AX21" s="113"/>
      <c r="AY21" s="132"/>
      <c r="AZ21" s="52">
        <f t="shared" si="14"/>
        <v>0</v>
      </c>
      <c r="BA21" s="113"/>
      <c r="BB21" s="132"/>
      <c r="BC21" s="52">
        <f t="shared" si="15"/>
        <v>0</v>
      </c>
      <c r="BD21" s="113"/>
      <c r="BE21" s="132"/>
      <c r="BF21" s="52">
        <f t="shared" si="16"/>
        <v>0</v>
      </c>
      <c r="BG21" s="113"/>
      <c r="BH21" s="132"/>
      <c r="BI21" s="52">
        <f t="shared" si="17"/>
        <v>0</v>
      </c>
      <c r="BJ21" s="113"/>
      <c r="BK21" s="134"/>
    </row>
    <row r="22" spans="1:64" ht="15" customHeight="1" x14ac:dyDescent="0.35">
      <c r="A22" s="206"/>
      <c r="B22" s="197"/>
      <c r="C22" s="59" t="str">
        <f>Limits!C22</f>
        <v>P5.1</v>
      </c>
      <c r="D22" s="109" t="str">
        <f>Limits!D22</f>
        <v>Recall points table*</v>
      </c>
      <c r="E22" s="116"/>
      <c r="F22" s="56">
        <f>Limits!F22</f>
        <v>70</v>
      </c>
      <c r="G22" s="52">
        <f t="shared" si="18"/>
        <v>1</v>
      </c>
      <c r="H22" s="113"/>
      <c r="I22" s="132">
        <v>94.5</v>
      </c>
      <c r="J22" s="52">
        <f t="shared" si="0"/>
        <v>1</v>
      </c>
      <c r="K22" s="113"/>
      <c r="L22" s="132">
        <v>87.8</v>
      </c>
      <c r="M22" s="52">
        <f t="shared" si="1"/>
        <v>1</v>
      </c>
      <c r="N22" s="113"/>
      <c r="O22" s="132">
        <v>99.7</v>
      </c>
      <c r="P22" s="52">
        <f t="shared" si="2"/>
        <v>1</v>
      </c>
      <c r="Q22" s="113"/>
      <c r="R22" s="132">
        <v>89.6</v>
      </c>
      <c r="S22" s="52">
        <f t="shared" si="3"/>
        <v>1</v>
      </c>
      <c r="T22" s="113"/>
      <c r="U22" s="132">
        <v>89.6</v>
      </c>
      <c r="V22" s="52">
        <f t="shared" si="4"/>
        <v>1</v>
      </c>
      <c r="W22" s="113"/>
      <c r="X22" s="132">
        <v>99.8</v>
      </c>
      <c r="Y22" s="52">
        <f t="shared" si="5"/>
        <v>0</v>
      </c>
      <c r="Z22" s="113"/>
      <c r="AA22" s="132"/>
      <c r="AB22" s="52">
        <f t="shared" si="6"/>
        <v>0</v>
      </c>
      <c r="AC22" s="113"/>
      <c r="AD22" s="132"/>
      <c r="AE22" s="52">
        <f t="shared" si="7"/>
        <v>0</v>
      </c>
      <c r="AF22" s="113"/>
      <c r="AG22" s="132"/>
      <c r="AH22" s="52">
        <f t="shared" si="8"/>
        <v>0</v>
      </c>
      <c r="AI22" s="113"/>
      <c r="AJ22" s="132"/>
      <c r="AK22" s="52">
        <f t="shared" si="9"/>
        <v>0</v>
      </c>
      <c r="AL22" s="113"/>
      <c r="AM22" s="132"/>
      <c r="AN22" s="52">
        <f t="shared" si="10"/>
        <v>0</v>
      </c>
      <c r="AO22" s="113"/>
      <c r="AP22" s="132"/>
      <c r="AQ22" s="52">
        <f t="shared" si="11"/>
        <v>0</v>
      </c>
      <c r="AR22" s="113"/>
      <c r="AS22" s="132"/>
      <c r="AT22" s="52">
        <f t="shared" si="12"/>
        <v>0</v>
      </c>
      <c r="AU22" s="113"/>
      <c r="AV22" s="132"/>
      <c r="AW22" s="52">
        <f t="shared" si="13"/>
        <v>0</v>
      </c>
      <c r="AX22" s="113"/>
      <c r="AY22" s="132"/>
      <c r="AZ22" s="52">
        <f t="shared" si="14"/>
        <v>0</v>
      </c>
      <c r="BA22" s="113"/>
      <c r="BB22" s="132"/>
      <c r="BC22" s="52">
        <f t="shared" si="15"/>
        <v>0</v>
      </c>
      <c r="BD22" s="113"/>
      <c r="BE22" s="132"/>
      <c r="BF22" s="52">
        <f t="shared" si="16"/>
        <v>0</v>
      </c>
      <c r="BG22" s="113"/>
      <c r="BH22" s="132"/>
      <c r="BI22" s="52">
        <f t="shared" si="17"/>
        <v>0</v>
      </c>
      <c r="BJ22" s="113"/>
      <c r="BK22" s="134"/>
    </row>
    <row r="23" spans="1:64" ht="15" customHeight="1" x14ac:dyDescent="0.35">
      <c r="A23" s="206"/>
      <c r="B23" s="197"/>
      <c r="C23" s="59" t="str">
        <f>Limits!C23</f>
        <v>P5.1</v>
      </c>
      <c r="D23" s="109" t="str">
        <f>Limits!D23</f>
        <v>Recall points  scan artifacts*</v>
      </c>
      <c r="E23" s="116"/>
      <c r="F23" s="56">
        <f>Limits!F23</f>
        <v>50</v>
      </c>
      <c r="G23" s="52">
        <f t="shared" si="18"/>
        <v>0</v>
      </c>
      <c r="H23" s="113"/>
      <c r="I23" s="132">
        <v>47.1</v>
      </c>
      <c r="J23" s="52">
        <f t="shared" si="0"/>
        <v>0</v>
      </c>
      <c r="K23" s="113"/>
      <c r="L23" s="132">
        <v>35.6</v>
      </c>
      <c r="M23" s="52">
        <f t="shared" si="1"/>
        <v>1</v>
      </c>
      <c r="N23" s="113"/>
      <c r="O23" s="132">
        <v>77.2</v>
      </c>
      <c r="P23" s="52">
        <f t="shared" si="2"/>
        <v>0</v>
      </c>
      <c r="Q23" s="113"/>
      <c r="R23" s="132">
        <v>27.1</v>
      </c>
      <c r="S23" s="52">
        <f t="shared" si="3"/>
        <v>0</v>
      </c>
      <c r="T23" s="113"/>
      <c r="U23" s="132">
        <v>27.6</v>
      </c>
      <c r="V23" s="52">
        <f t="shared" si="4"/>
        <v>1</v>
      </c>
      <c r="W23" s="113"/>
      <c r="X23" s="132">
        <v>69.599999999999994</v>
      </c>
      <c r="Y23" s="52">
        <f t="shared" si="5"/>
        <v>0</v>
      </c>
      <c r="Z23" s="113"/>
      <c r="AA23" s="132"/>
      <c r="AB23" s="52">
        <f t="shared" si="6"/>
        <v>0</v>
      </c>
      <c r="AC23" s="113"/>
      <c r="AD23" s="132"/>
      <c r="AE23" s="52">
        <f t="shared" si="7"/>
        <v>0</v>
      </c>
      <c r="AF23" s="113"/>
      <c r="AG23" s="132"/>
      <c r="AH23" s="52">
        <f t="shared" si="8"/>
        <v>0</v>
      </c>
      <c r="AI23" s="113"/>
      <c r="AJ23" s="132"/>
      <c r="AK23" s="52">
        <f t="shared" si="9"/>
        <v>0</v>
      </c>
      <c r="AL23" s="113"/>
      <c r="AM23" s="132"/>
      <c r="AN23" s="52">
        <f t="shared" si="10"/>
        <v>0</v>
      </c>
      <c r="AO23" s="113"/>
      <c r="AP23" s="132"/>
      <c r="AQ23" s="52">
        <f t="shared" si="11"/>
        <v>0</v>
      </c>
      <c r="AR23" s="113"/>
      <c r="AS23" s="132"/>
      <c r="AT23" s="52">
        <f t="shared" si="12"/>
        <v>0</v>
      </c>
      <c r="AU23" s="113"/>
      <c r="AV23" s="132"/>
      <c r="AW23" s="52">
        <f t="shared" si="13"/>
        <v>0</v>
      </c>
      <c r="AX23" s="113"/>
      <c r="AY23" s="132"/>
      <c r="AZ23" s="52">
        <f t="shared" si="14"/>
        <v>0</v>
      </c>
      <c r="BA23" s="113"/>
      <c r="BB23" s="132"/>
      <c r="BC23" s="52">
        <f t="shared" si="15"/>
        <v>0</v>
      </c>
      <c r="BD23" s="113"/>
      <c r="BE23" s="132"/>
      <c r="BF23" s="52">
        <f t="shared" si="16"/>
        <v>0</v>
      </c>
      <c r="BG23" s="113"/>
      <c r="BH23" s="132"/>
      <c r="BI23" s="52">
        <f t="shared" si="17"/>
        <v>0</v>
      </c>
      <c r="BJ23" s="113"/>
      <c r="BK23" s="134"/>
    </row>
    <row r="24" spans="1:64" ht="15" customHeight="1" x14ac:dyDescent="0.35">
      <c r="A24" s="206"/>
      <c r="B24" s="197"/>
      <c r="C24" s="59" t="str">
        <f>Limits!C24</f>
        <v>P5.2</v>
      </c>
      <c r="D24" s="109" t="str">
        <f>Limits!D24</f>
        <v>Recall area floor*</v>
      </c>
      <c r="E24" s="116"/>
      <c r="F24" s="56">
        <f>Limits!F24</f>
        <v>70</v>
      </c>
      <c r="G24" s="52">
        <f t="shared" si="18"/>
        <v>1</v>
      </c>
      <c r="H24" s="113"/>
      <c r="I24" s="132">
        <v>99.8</v>
      </c>
      <c r="J24" s="52">
        <f t="shared" si="0"/>
        <v>1</v>
      </c>
      <c r="K24" s="113"/>
      <c r="L24" s="132">
        <v>99.8</v>
      </c>
      <c r="M24" s="52">
        <f t="shared" si="1"/>
        <v>1</v>
      </c>
      <c r="N24" s="113"/>
      <c r="O24" s="132">
        <v>100</v>
      </c>
      <c r="P24" s="52">
        <f t="shared" si="2"/>
        <v>1</v>
      </c>
      <c r="Q24" s="113"/>
      <c r="R24" s="132">
        <v>100</v>
      </c>
      <c r="S24" s="52">
        <f t="shared" si="3"/>
        <v>1</v>
      </c>
      <c r="T24" s="113"/>
      <c r="U24" s="132">
        <v>100</v>
      </c>
      <c r="V24" s="52">
        <f t="shared" si="4"/>
        <v>1</v>
      </c>
      <c r="W24" s="113"/>
      <c r="X24" s="132">
        <v>100</v>
      </c>
      <c r="Y24" s="52">
        <f t="shared" si="5"/>
        <v>0</v>
      </c>
      <c r="Z24" s="113"/>
      <c r="AA24" s="132"/>
      <c r="AB24" s="52">
        <f t="shared" si="6"/>
        <v>0</v>
      </c>
      <c r="AC24" s="113"/>
      <c r="AD24" s="132"/>
      <c r="AE24" s="52">
        <f t="shared" si="7"/>
        <v>0</v>
      </c>
      <c r="AF24" s="113"/>
      <c r="AG24" s="132"/>
      <c r="AH24" s="52">
        <f t="shared" si="8"/>
        <v>0</v>
      </c>
      <c r="AI24" s="113"/>
      <c r="AJ24" s="132"/>
      <c r="AK24" s="52">
        <f t="shared" si="9"/>
        <v>0</v>
      </c>
      <c r="AL24" s="113"/>
      <c r="AM24" s="132"/>
      <c r="AN24" s="52">
        <f t="shared" si="10"/>
        <v>0</v>
      </c>
      <c r="AO24" s="113"/>
      <c r="AP24" s="132"/>
      <c r="AQ24" s="52">
        <f t="shared" si="11"/>
        <v>0</v>
      </c>
      <c r="AR24" s="113"/>
      <c r="AS24" s="132"/>
      <c r="AT24" s="52">
        <f t="shared" si="12"/>
        <v>0</v>
      </c>
      <c r="AU24" s="113"/>
      <c r="AV24" s="132"/>
      <c r="AW24" s="52">
        <f t="shared" si="13"/>
        <v>0</v>
      </c>
      <c r="AX24" s="113"/>
      <c r="AY24" s="132"/>
      <c r="AZ24" s="52">
        <f t="shared" si="14"/>
        <v>0</v>
      </c>
      <c r="BA24" s="113"/>
      <c r="BB24" s="132"/>
      <c r="BC24" s="52">
        <f t="shared" si="15"/>
        <v>0</v>
      </c>
      <c r="BD24" s="113"/>
      <c r="BE24" s="132"/>
      <c r="BF24" s="52">
        <f t="shared" si="16"/>
        <v>0</v>
      </c>
      <c r="BG24" s="113"/>
      <c r="BH24" s="132"/>
      <c r="BI24" s="52">
        <f t="shared" si="17"/>
        <v>0</v>
      </c>
      <c r="BJ24" s="113"/>
      <c r="BK24" s="134"/>
    </row>
    <row r="25" spans="1:64" ht="15" customHeight="1" x14ac:dyDescent="0.35">
      <c r="A25" s="206"/>
      <c r="B25" s="197"/>
      <c r="C25" s="59" t="str">
        <f>Limits!C25</f>
        <v>P5.2</v>
      </c>
      <c r="D25" s="109" t="str">
        <f>Limits!D25</f>
        <v>Recall area chair*</v>
      </c>
      <c r="E25" s="116"/>
      <c r="F25" s="56">
        <f>Limits!F25</f>
        <v>70</v>
      </c>
      <c r="G25" s="52">
        <f t="shared" si="18"/>
        <v>1</v>
      </c>
      <c r="H25" s="113"/>
      <c r="I25" s="132">
        <v>90.4</v>
      </c>
      <c r="J25" s="52">
        <f t="shared" si="0"/>
        <v>1</v>
      </c>
      <c r="K25" s="113"/>
      <c r="L25" s="132">
        <v>90.4</v>
      </c>
      <c r="M25" s="52">
        <f t="shared" si="1"/>
        <v>1</v>
      </c>
      <c r="N25" s="113"/>
      <c r="O25" s="132">
        <v>99.7</v>
      </c>
      <c r="P25" s="52">
        <f t="shared" si="2"/>
        <v>1</v>
      </c>
      <c r="Q25" s="113"/>
      <c r="R25" s="132">
        <v>97.7</v>
      </c>
      <c r="S25" s="52">
        <f t="shared" si="3"/>
        <v>1</v>
      </c>
      <c r="T25" s="113"/>
      <c r="U25" s="132">
        <v>97.1</v>
      </c>
      <c r="V25" s="52">
        <f t="shared" si="4"/>
        <v>1</v>
      </c>
      <c r="W25" s="113"/>
      <c r="X25" s="132">
        <v>99.5</v>
      </c>
      <c r="Y25" s="52">
        <f t="shared" si="5"/>
        <v>0</v>
      </c>
      <c r="Z25" s="113"/>
      <c r="AA25" s="132"/>
      <c r="AB25" s="52">
        <f t="shared" si="6"/>
        <v>0</v>
      </c>
      <c r="AC25" s="113"/>
      <c r="AD25" s="132"/>
      <c r="AE25" s="52">
        <f t="shared" si="7"/>
        <v>0</v>
      </c>
      <c r="AF25" s="113"/>
      <c r="AG25" s="132"/>
      <c r="AH25" s="52">
        <f t="shared" si="8"/>
        <v>0</v>
      </c>
      <c r="AI25" s="113"/>
      <c r="AJ25" s="132"/>
      <c r="AK25" s="52">
        <f t="shared" si="9"/>
        <v>0</v>
      </c>
      <c r="AL25" s="113"/>
      <c r="AM25" s="132"/>
      <c r="AN25" s="52">
        <f t="shared" si="10"/>
        <v>0</v>
      </c>
      <c r="AO25" s="113"/>
      <c r="AP25" s="132"/>
      <c r="AQ25" s="52">
        <f t="shared" si="11"/>
        <v>0</v>
      </c>
      <c r="AR25" s="113"/>
      <c r="AS25" s="132"/>
      <c r="AT25" s="52">
        <f t="shared" si="12"/>
        <v>0</v>
      </c>
      <c r="AU25" s="113"/>
      <c r="AV25" s="132"/>
      <c r="AW25" s="52">
        <f t="shared" si="13"/>
        <v>0</v>
      </c>
      <c r="AX25" s="113"/>
      <c r="AY25" s="132"/>
      <c r="AZ25" s="52">
        <f t="shared" si="14"/>
        <v>0</v>
      </c>
      <c r="BA25" s="113"/>
      <c r="BB25" s="132"/>
      <c r="BC25" s="52">
        <f t="shared" si="15"/>
        <v>0</v>
      </c>
      <c r="BD25" s="113"/>
      <c r="BE25" s="132"/>
      <c r="BF25" s="52">
        <f t="shared" si="16"/>
        <v>0</v>
      </c>
      <c r="BG25" s="113"/>
      <c r="BH25" s="132"/>
      <c r="BI25" s="52">
        <f t="shared" si="17"/>
        <v>0</v>
      </c>
      <c r="BJ25" s="113"/>
      <c r="BK25" s="134"/>
    </row>
    <row r="26" spans="1:64" ht="15" customHeight="1" thickBot="1" x14ac:dyDescent="0.4">
      <c r="A26" s="207"/>
      <c r="B26" s="198"/>
      <c r="C26" s="60" t="str">
        <f>Limits!C26</f>
        <v>P5.2</v>
      </c>
      <c r="D26" s="108" t="str">
        <f>Limits!D26</f>
        <v>Recall area table*</v>
      </c>
      <c r="E26" s="118"/>
      <c r="F26" s="110">
        <f>Limits!F26</f>
        <v>70</v>
      </c>
      <c r="G26" s="82">
        <f t="shared" si="18"/>
        <v>1</v>
      </c>
      <c r="H26" s="123"/>
      <c r="I26" s="124">
        <v>95.9</v>
      </c>
      <c r="J26" s="82">
        <f t="shared" si="0"/>
        <v>1</v>
      </c>
      <c r="K26" s="123"/>
      <c r="L26" s="124">
        <v>95.9</v>
      </c>
      <c r="M26" s="82">
        <f t="shared" si="1"/>
        <v>1</v>
      </c>
      <c r="N26" s="123"/>
      <c r="O26" s="124">
        <v>99.6</v>
      </c>
      <c r="P26" s="82">
        <f t="shared" si="2"/>
        <v>1</v>
      </c>
      <c r="Q26" s="123"/>
      <c r="R26" s="124">
        <v>96.8</v>
      </c>
      <c r="S26" s="82">
        <f t="shared" si="3"/>
        <v>1</v>
      </c>
      <c r="T26" s="123"/>
      <c r="U26" s="124">
        <v>96.1</v>
      </c>
      <c r="V26" s="82">
        <f t="shared" si="4"/>
        <v>1</v>
      </c>
      <c r="W26" s="123"/>
      <c r="X26" s="124">
        <v>99.8</v>
      </c>
      <c r="Y26" s="82">
        <f t="shared" si="5"/>
        <v>0</v>
      </c>
      <c r="Z26" s="123"/>
      <c r="AA26" s="124"/>
      <c r="AB26" s="82">
        <f t="shared" si="6"/>
        <v>0</v>
      </c>
      <c r="AC26" s="123"/>
      <c r="AD26" s="124"/>
      <c r="AE26" s="82">
        <f t="shared" si="7"/>
        <v>0</v>
      </c>
      <c r="AF26" s="123"/>
      <c r="AG26" s="124"/>
      <c r="AH26" s="82">
        <f t="shared" si="8"/>
        <v>0</v>
      </c>
      <c r="AI26" s="123"/>
      <c r="AJ26" s="124"/>
      <c r="AK26" s="82">
        <f t="shared" si="9"/>
        <v>0</v>
      </c>
      <c r="AL26" s="123"/>
      <c r="AM26" s="124"/>
      <c r="AN26" s="82">
        <f t="shared" si="10"/>
        <v>0</v>
      </c>
      <c r="AO26" s="123"/>
      <c r="AP26" s="124"/>
      <c r="AQ26" s="82">
        <f t="shared" si="11"/>
        <v>0</v>
      </c>
      <c r="AR26" s="123"/>
      <c r="AS26" s="124"/>
      <c r="AT26" s="82">
        <f t="shared" si="12"/>
        <v>0</v>
      </c>
      <c r="AU26" s="123"/>
      <c r="AV26" s="124"/>
      <c r="AW26" s="82">
        <f t="shared" si="13"/>
        <v>0</v>
      </c>
      <c r="AX26" s="123"/>
      <c r="AY26" s="124"/>
      <c r="AZ26" s="82">
        <f t="shared" si="14"/>
        <v>0</v>
      </c>
      <c r="BA26" s="123"/>
      <c r="BB26" s="124"/>
      <c r="BC26" s="82">
        <f t="shared" si="15"/>
        <v>0</v>
      </c>
      <c r="BD26" s="123"/>
      <c r="BE26" s="124"/>
      <c r="BF26" s="82">
        <f t="shared" si="16"/>
        <v>0</v>
      </c>
      <c r="BG26" s="123"/>
      <c r="BH26" s="124"/>
      <c r="BI26" s="82">
        <f t="shared" si="17"/>
        <v>0</v>
      </c>
      <c r="BJ26" s="123"/>
      <c r="BK26" s="125"/>
    </row>
    <row r="27" spans="1:64" ht="15" customHeight="1" thickTop="1" x14ac:dyDescent="0.35">
      <c r="A27" s="206" t="s">
        <v>53</v>
      </c>
      <c r="B27" s="212" t="s">
        <v>50</v>
      </c>
      <c r="C27" s="59" t="str">
        <f>Limits!C27</f>
        <v>P6.1</v>
      </c>
      <c r="D27" s="109" t="str">
        <f>Limits!D27</f>
        <v>Precision points floor*</v>
      </c>
      <c r="E27" s="116"/>
      <c r="F27" s="56">
        <f>Limits!F27</f>
        <v>80</v>
      </c>
      <c r="G27" s="52">
        <f t="shared" si="18"/>
        <v>1</v>
      </c>
      <c r="H27" s="113"/>
      <c r="I27" s="132">
        <v>99.6</v>
      </c>
      <c r="J27" s="52">
        <f t="shared" si="0"/>
        <v>1</v>
      </c>
      <c r="K27" s="113"/>
      <c r="L27" s="132">
        <v>99.6</v>
      </c>
      <c r="M27" s="52">
        <f t="shared" si="1"/>
        <v>1</v>
      </c>
      <c r="N27" s="113"/>
      <c r="O27" s="132">
        <v>99.9</v>
      </c>
      <c r="P27" s="52">
        <f t="shared" si="2"/>
        <v>1</v>
      </c>
      <c r="Q27" s="113"/>
      <c r="R27" s="132">
        <v>99.7</v>
      </c>
      <c r="S27" s="52">
        <f t="shared" si="3"/>
        <v>1</v>
      </c>
      <c r="T27" s="113"/>
      <c r="U27" s="132">
        <v>99.8</v>
      </c>
      <c r="V27" s="52">
        <f t="shared" si="4"/>
        <v>1</v>
      </c>
      <c r="W27" s="113"/>
      <c r="X27" s="132">
        <v>99.8</v>
      </c>
      <c r="Y27" s="52">
        <f t="shared" si="5"/>
        <v>0</v>
      </c>
      <c r="Z27" s="113"/>
      <c r="AA27" s="132"/>
      <c r="AB27" s="52">
        <f t="shared" si="6"/>
        <v>0</v>
      </c>
      <c r="AC27" s="113"/>
      <c r="AD27" s="132"/>
      <c r="AE27" s="52">
        <f t="shared" si="7"/>
        <v>0</v>
      </c>
      <c r="AF27" s="113"/>
      <c r="AG27" s="132"/>
      <c r="AH27" s="52">
        <f t="shared" si="8"/>
        <v>0</v>
      </c>
      <c r="AI27" s="113"/>
      <c r="AJ27" s="132"/>
      <c r="AK27" s="52">
        <f t="shared" si="9"/>
        <v>0</v>
      </c>
      <c r="AL27" s="113"/>
      <c r="AM27" s="132"/>
      <c r="AN27" s="52">
        <f t="shared" si="10"/>
        <v>0</v>
      </c>
      <c r="AO27" s="113"/>
      <c r="AP27" s="132"/>
      <c r="AQ27" s="52">
        <f t="shared" si="11"/>
        <v>0</v>
      </c>
      <c r="AR27" s="113"/>
      <c r="AS27" s="132"/>
      <c r="AT27" s="52">
        <f t="shared" si="12"/>
        <v>0</v>
      </c>
      <c r="AU27" s="113"/>
      <c r="AV27" s="132"/>
      <c r="AW27" s="52">
        <f t="shared" si="13"/>
        <v>0</v>
      </c>
      <c r="AX27" s="113"/>
      <c r="AY27" s="132"/>
      <c r="AZ27" s="52">
        <f t="shared" si="14"/>
        <v>0</v>
      </c>
      <c r="BA27" s="113"/>
      <c r="BB27" s="132"/>
      <c r="BC27" s="52">
        <f t="shared" si="15"/>
        <v>0</v>
      </c>
      <c r="BD27" s="113"/>
      <c r="BE27" s="132"/>
      <c r="BF27" s="52">
        <f t="shared" si="16"/>
        <v>0</v>
      </c>
      <c r="BG27" s="113"/>
      <c r="BH27" s="132"/>
      <c r="BI27" s="52">
        <f t="shared" si="17"/>
        <v>0</v>
      </c>
      <c r="BJ27" s="113"/>
      <c r="BK27" s="135"/>
    </row>
    <row r="28" spans="1:64" ht="15" customHeight="1" x14ac:dyDescent="0.35">
      <c r="A28" s="206"/>
      <c r="B28" s="212"/>
      <c r="C28" s="59" t="str">
        <f>Limits!C28</f>
        <v>P6.1</v>
      </c>
      <c r="D28" s="109" t="str">
        <f>Limits!D28</f>
        <v>Precision points chair*</v>
      </c>
      <c r="E28" s="116"/>
      <c r="F28" s="56">
        <f>Limits!F28</f>
        <v>80</v>
      </c>
      <c r="G28" s="52">
        <f t="shared" si="18"/>
        <v>0</v>
      </c>
      <c r="H28" s="113"/>
      <c r="I28" s="132">
        <v>77.900000000000006</v>
      </c>
      <c r="J28" s="52">
        <f t="shared" si="0"/>
        <v>0</v>
      </c>
      <c r="K28" s="113"/>
      <c r="L28" s="132">
        <v>67.3</v>
      </c>
      <c r="M28" s="52">
        <f t="shared" si="1"/>
        <v>1</v>
      </c>
      <c r="N28" s="113"/>
      <c r="O28" s="132">
        <v>95.5</v>
      </c>
      <c r="P28" s="52">
        <f t="shared" si="2"/>
        <v>0</v>
      </c>
      <c r="Q28" s="113"/>
      <c r="R28" s="132">
        <v>78.5</v>
      </c>
      <c r="S28" s="52">
        <f t="shared" si="3"/>
        <v>0</v>
      </c>
      <c r="T28" s="113"/>
      <c r="U28" s="132">
        <v>78.2</v>
      </c>
      <c r="V28" s="52">
        <f t="shared" si="4"/>
        <v>1</v>
      </c>
      <c r="W28" s="113"/>
      <c r="X28" s="132">
        <v>95.8</v>
      </c>
      <c r="Y28" s="52">
        <f t="shared" si="5"/>
        <v>0</v>
      </c>
      <c r="Z28" s="113"/>
      <c r="AA28" s="132"/>
      <c r="AB28" s="52">
        <f t="shared" si="6"/>
        <v>0</v>
      </c>
      <c r="AC28" s="113"/>
      <c r="AD28" s="132"/>
      <c r="AE28" s="52">
        <f t="shared" si="7"/>
        <v>0</v>
      </c>
      <c r="AF28" s="113"/>
      <c r="AG28" s="132"/>
      <c r="AH28" s="52">
        <f t="shared" si="8"/>
        <v>0</v>
      </c>
      <c r="AI28" s="113"/>
      <c r="AJ28" s="132"/>
      <c r="AK28" s="52">
        <f t="shared" si="9"/>
        <v>0</v>
      </c>
      <c r="AL28" s="113"/>
      <c r="AM28" s="132"/>
      <c r="AN28" s="52">
        <f t="shared" si="10"/>
        <v>0</v>
      </c>
      <c r="AO28" s="113"/>
      <c r="AP28" s="132"/>
      <c r="AQ28" s="52">
        <f t="shared" si="11"/>
        <v>0</v>
      </c>
      <c r="AR28" s="113"/>
      <c r="AS28" s="132"/>
      <c r="AT28" s="52">
        <f t="shared" si="12"/>
        <v>0</v>
      </c>
      <c r="AU28" s="113"/>
      <c r="AV28" s="132"/>
      <c r="AW28" s="52">
        <f t="shared" si="13"/>
        <v>0</v>
      </c>
      <c r="AX28" s="113"/>
      <c r="AY28" s="132"/>
      <c r="AZ28" s="52">
        <f t="shared" si="14"/>
        <v>0</v>
      </c>
      <c r="BA28" s="113"/>
      <c r="BB28" s="132"/>
      <c r="BC28" s="52">
        <f t="shared" si="15"/>
        <v>0</v>
      </c>
      <c r="BD28" s="113"/>
      <c r="BE28" s="132"/>
      <c r="BF28" s="52">
        <f t="shared" si="16"/>
        <v>0</v>
      </c>
      <c r="BG28" s="113"/>
      <c r="BH28" s="132"/>
      <c r="BI28" s="52">
        <f t="shared" si="17"/>
        <v>0</v>
      </c>
      <c r="BJ28" s="113"/>
      <c r="BK28" s="134"/>
    </row>
    <row r="29" spans="1:64" ht="15" customHeight="1" x14ac:dyDescent="0.35">
      <c r="A29" s="206"/>
      <c r="B29" s="212"/>
      <c r="C29" s="59" t="str">
        <f>Limits!C29</f>
        <v>P6.1</v>
      </c>
      <c r="D29" s="109" t="str">
        <f>Limits!D29</f>
        <v>Precision points table*</v>
      </c>
      <c r="E29" s="116"/>
      <c r="F29" s="56">
        <f>Limits!F29</f>
        <v>80</v>
      </c>
      <c r="G29" s="57">
        <f>IF(AND($F29&lt;=I29,NOT(I29="")),1,0)</f>
        <v>1</v>
      </c>
      <c r="H29" s="113"/>
      <c r="I29" s="79">
        <v>93.2</v>
      </c>
      <c r="J29" s="57">
        <f t="shared" si="0"/>
        <v>1</v>
      </c>
      <c r="K29" s="113"/>
      <c r="L29" s="79">
        <v>93.6</v>
      </c>
      <c r="M29" s="57">
        <f t="shared" si="1"/>
        <v>1</v>
      </c>
      <c r="N29" s="113"/>
      <c r="O29" s="79">
        <v>97.5</v>
      </c>
      <c r="P29" s="57">
        <f t="shared" si="2"/>
        <v>1</v>
      </c>
      <c r="Q29" s="113"/>
      <c r="R29" s="79">
        <v>92.1</v>
      </c>
      <c r="S29" s="57">
        <f t="shared" si="3"/>
        <v>1</v>
      </c>
      <c r="T29" s="113"/>
      <c r="U29" s="79">
        <v>93.1</v>
      </c>
      <c r="V29" s="57">
        <f t="shared" si="4"/>
        <v>1</v>
      </c>
      <c r="W29" s="113"/>
      <c r="X29" s="79">
        <v>98.2</v>
      </c>
      <c r="Y29" s="57">
        <f t="shared" si="5"/>
        <v>0</v>
      </c>
      <c r="Z29" s="113"/>
      <c r="AA29" s="79"/>
      <c r="AB29" s="57">
        <f t="shared" si="6"/>
        <v>0</v>
      </c>
      <c r="AC29" s="113"/>
      <c r="AD29" s="79"/>
      <c r="AE29" s="57">
        <f t="shared" si="7"/>
        <v>0</v>
      </c>
      <c r="AF29" s="113"/>
      <c r="AG29" s="79"/>
      <c r="AH29" s="57">
        <f t="shared" si="8"/>
        <v>0</v>
      </c>
      <c r="AI29" s="113"/>
      <c r="AJ29" s="79"/>
      <c r="AK29" s="57">
        <f t="shared" si="9"/>
        <v>0</v>
      </c>
      <c r="AL29" s="113"/>
      <c r="AM29" s="79"/>
      <c r="AN29" s="57">
        <f t="shared" si="10"/>
        <v>0</v>
      </c>
      <c r="AO29" s="113"/>
      <c r="AP29" s="79"/>
      <c r="AQ29" s="57">
        <f t="shared" si="11"/>
        <v>0</v>
      </c>
      <c r="AR29" s="113"/>
      <c r="AS29" s="79"/>
      <c r="AT29" s="57">
        <f t="shared" si="12"/>
        <v>0</v>
      </c>
      <c r="AU29" s="113"/>
      <c r="AV29" s="79"/>
      <c r="AW29" s="57">
        <f t="shared" si="13"/>
        <v>0</v>
      </c>
      <c r="AX29" s="113"/>
      <c r="AY29" s="79"/>
      <c r="AZ29" s="57">
        <f t="shared" si="14"/>
        <v>0</v>
      </c>
      <c r="BA29" s="113"/>
      <c r="BB29" s="79"/>
      <c r="BC29" s="57">
        <f t="shared" si="15"/>
        <v>0</v>
      </c>
      <c r="BD29" s="113"/>
      <c r="BE29" s="79"/>
      <c r="BF29" s="57">
        <f t="shared" si="16"/>
        <v>0</v>
      </c>
      <c r="BG29" s="113"/>
      <c r="BH29" s="79"/>
      <c r="BI29" s="57">
        <f t="shared" si="17"/>
        <v>0</v>
      </c>
      <c r="BJ29" s="113"/>
      <c r="BK29" s="80"/>
    </row>
    <row r="30" spans="1:64" ht="15" customHeight="1" x14ac:dyDescent="0.35">
      <c r="A30" s="206"/>
      <c r="B30" s="212"/>
      <c r="C30" s="59" t="str">
        <f>Limits!C30</f>
        <v>P6.1</v>
      </c>
      <c r="D30" s="109" t="str">
        <f>Limits!D30</f>
        <v>Precision points scan artifacts*</v>
      </c>
      <c r="E30" s="116"/>
      <c r="F30" s="56">
        <f>Limits!F30</f>
        <v>50</v>
      </c>
      <c r="G30" s="57">
        <f>IF(AND($F30&lt;=I30,NOT(I30="")),1,0)</f>
        <v>1</v>
      </c>
      <c r="H30" s="113"/>
      <c r="I30" s="79">
        <v>61.3</v>
      </c>
      <c r="J30" s="57">
        <f t="shared" si="0"/>
        <v>0</v>
      </c>
      <c r="K30" s="113"/>
      <c r="L30" s="79">
        <v>30.8</v>
      </c>
      <c r="M30" s="57">
        <f t="shared" si="1"/>
        <v>1</v>
      </c>
      <c r="N30" s="113"/>
      <c r="O30" s="132">
        <v>98</v>
      </c>
      <c r="P30" s="57">
        <f t="shared" si="2"/>
        <v>1</v>
      </c>
      <c r="Q30" s="113"/>
      <c r="R30" s="79">
        <v>53.4</v>
      </c>
      <c r="S30" s="57">
        <f t="shared" si="3"/>
        <v>1</v>
      </c>
      <c r="T30" s="113"/>
      <c r="U30" s="79">
        <v>52.6</v>
      </c>
      <c r="V30" s="57">
        <f t="shared" si="4"/>
        <v>1</v>
      </c>
      <c r="W30" s="113"/>
      <c r="X30" s="79">
        <v>95.4</v>
      </c>
      <c r="Y30" s="57">
        <f t="shared" si="5"/>
        <v>0</v>
      </c>
      <c r="Z30" s="113"/>
      <c r="AA30" s="79"/>
      <c r="AB30" s="57">
        <f t="shared" si="6"/>
        <v>0</v>
      </c>
      <c r="AC30" s="113"/>
      <c r="AD30" s="79"/>
      <c r="AE30" s="57">
        <f t="shared" si="7"/>
        <v>0</v>
      </c>
      <c r="AF30" s="113"/>
      <c r="AG30" s="79"/>
      <c r="AH30" s="57">
        <f t="shared" si="8"/>
        <v>0</v>
      </c>
      <c r="AI30" s="113"/>
      <c r="AJ30" s="79"/>
      <c r="AK30" s="57">
        <f t="shared" si="9"/>
        <v>0</v>
      </c>
      <c r="AL30" s="113"/>
      <c r="AM30" s="79"/>
      <c r="AN30" s="57">
        <f t="shared" si="10"/>
        <v>0</v>
      </c>
      <c r="AO30" s="113"/>
      <c r="AP30" s="79"/>
      <c r="AQ30" s="57">
        <f t="shared" si="11"/>
        <v>0</v>
      </c>
      <c r="AR30" s="113"/>
      <c r="AS30" s="79"/>
      <c r="AT30" s="57">
        <f t="shared" si="12"/>
        <v>0</v>
      </c>
      <c r="AU30" s="113"/>
      <c r="AV30" s="79"/>
      <c r="AW30" s="57">
        <f t="shared" si="13"/>
        <v>0</v>
      </c>
      <c r="AX30" s="113"/>
      <c r="AY30" s="79"/>
      <c r="AZ30" s="57">
        <f t="shared" si="14"/>
        <v>0</v>
      </c>
      <c r="BA30" s="113"/>
      <c r="BB30" s="79"/>
      <c r="BC30" s="57">
        <f t="shared" si="15"/>
        <v>0</v>
      </c>
      <c r="BD30" s="113"/>
      <c r="BE30" s="79"/>
      <c r="BF30" s="57">
        <f t="shared" si="16"/>
        <v>0</v>
      </c>
      <c r="BG30" s="113"/>
      <c r="BH30" s="79"/>
      <c r="BI30" s="57">
        <f t="shared" si="17"/>
        <v>0</v>
      </c>
      <c r="BJ30" s="113"/>
      <c r="BK30" s="80"/>
    </row>
    <row r="31" spans="1:64" ht="15" customHeight="1" x14ac:dyDescent="0.35">
      <c r="A31" s="206"/>
      <c r="B31" s="212"/>
      <c r="C31" s="59" t="str">
        <f>Limits!C31</f>
        <v>P6.2</v>
      </c>
      <c r="D31" s="109" t="str">
        <f>Limits!D31</f>
        <v>Presision area floor*</v>
      </c>
      <c r="E31" s="116"/>
      <c r="F31" s="56">
        <f>Limits!F31</f>
        <v>80</v>
      </c>
      <c r="G31" s="57">
        <f>IF(AND($F31&lt;=I31,NOT(I31="")),1,0)</f>
        <v>1</v>
      </c>
      <c r="H31" s="113"/>
      <c r="I31" s="79">
        <v>99.5</v>
      </c>
      <c r="J31" s="57">
        <f t="shared" si="0"/>
        <v>1</v>
      </c>
      <c r="K31" s="113"/>
      <c r="L31" s="79">
        <v>99.5</v>
      </c>
      <c r="M31" s="57">
        <f t="shared" si="1"/>
        <v>1</v>
      </c>
      <c r="N31" s="113"/>
      <c r="O31" s="79">
        <v>99.5</v>
      </c>
      <c r="P31" s="57">
        <f t="shared" si="2"/>
        <v>1</v>
      </c>
      <c r="Q31" s="113"/>
      <c r="R31" s="79">
        <v>99.8</v>
      </c>
      <c r="S31" s="57">
        <f t="shared" si="3"/>
        <v>1</v>
      </c>
      <c r="T31" s="113"/>
      <c r="U31" s="132">
        <v>100</v>
      </c>
      <c r="V31" s="57">
        <f t="shared" si="4"/>
        <v>1</v>
      </c>
      <c r="W31" s="113"/>
      <c r="X31" s="132">
        <v>100</v>
      </c>
      <c r="Y31" s="57">
        <f t="shared" si="5"/>
        <v>0</v>
      </c>
      <c r="Z31" s="113"/>
      <c r="AA31" s="79"/>
      <c r="AB31" s="57">
        <f t="shared" si="6"/>
        <v>0</v>
      </c>
      <c r="AC31" s="113"/>
      <c r="AD31" s="79"/>
      <c r="AE31" s="57">
        <f t="shared" si="7"/>
        <v>0</v>
      </c>
      <c r="AF31" s="113"/>
      <c r="AG31" s="79"/>
      <c r="AH31" s="57">
        <f t="shared" si="8"/>
        <v>0</v>
      </c>
      <c r="AI31" s="113"/>
      <c r="AJ31" s="79"/>
      <c r="AK31" s="57">
        <f t="shared" si="9"/>
        <v>0</v>
      </c>
      <c r="AL31" s="113"/>
      <c r="AM31" s="79"/>
      <c r="AN31" s="57">
        <f t="shared" si="10"/>
        <v>0</v>
      </c>
      <c r="AO31" s="113"/>
      <c r="AP31" s="79"/>
      <c r="AQ31" s="57">
        <f t="shared" si="11"/>
        <v>0</v>
      </c>
      <c r="AR31" s="113"/>
      <c r="AS31" s="79"/>
      <c r="AT31" s="57">
        <f t="shared" si="12"/>
        <v>0</v>
      </c>
      <c r="AU31" s="113"/>
      <c r="AV31" s="79"/>
      <c r="AW31" s="57">
        <f t="shared" si="13"/>
        <v>0</v>
      </c>
      <c r="AX31" s="113"/>
      <c r="AY31" s="79"/>
      <c r="AZ31" s="57">
        <f t="shared" si="14"/>
        <v>0</v>
      </c>
      <c r="BA31" s="113"/>
      <c r="BB31" s="79"/>
      <c r="BC31" s="57">
        <f t="shared" si="15"/>
        <v>0</v>
      </c>
      <c r="BD31" s="113"/>
      <c r="BE31" s="79"/>
      <c r="BF31" s="57">
        <f t="shared" si="16"/>
        <v>0</v>
      </c>
      <c r="BG31" s="113"/>
      <c r="BH31" s="79"/>
      <c r="BI31" s="57">
        <f t="shared" si="17"/>
        <v>0</v>
      </c>
      <c r="BJ31" s="113"/>
      <c r="BK31" s="80"/>
    </row>
    <row r="32" spans="1:64" ht="15" customHeight="1" x14ac:dyDescent="0.35">
      <c r="A32" s="206"/>
      <c r="B32" s="212"/>
      <c r="C32" s="59" t="str">
        <f>Limits!C32</f>
        <v>P6.2</v>
      </c>
      <c r="D32" s="109" t="str">
        <f>Limits!D32</f>
        <v>Presision area chair*</v>
      </c>
      <c r="E32" s="116"/>
      <c r="F32" s="56">
        <f>Limits!F32</f>
        <v>80</v>
      </c>
      <c r="G32" s="57">
        <f>IF(AND($F32&lt;=I32,NOT(I32="")),1,0)</f>
        <v>1</v>
      </c>
      <c r="H32" s="113"/>
      <c r="I32" s="79">
        <v>90.4</v>
      </c>
      <c r="J32" s="57">
        <f t="shared" si="0"/>
        <v>1</v>
      </c>
      <c r="K32" s="113"/>
      <c r="L32" s="79">
        <v>90.8</v>
      </c>
      <c r="M32" s="57">
        <f t="shared" si="1"/>
        <v>1</v>
      </c>
      <c r="N32" s="113"/>
      <c r="O32" s="79">
        <v>95.7</v>
      </c>
      <c r="P32" s="57">
        <f t="shared" si="2"/>
        <v>1</v>
      </c>
      <c r="Q32" s="113"/>
      <c r="R32" s="79">
        <v>91.7</v>
      </c>
      <c r="S32" s="57">
        <f t="shared" si="3"/>
        <v>1</v>
      </c>
      <c r="T32" s="113"/>
      <c r="U32" s="79">
        <v>91.6</v>
      </c>
      <c r="V32" s="57">
        <f t="shared" si="4"/>
        <v>1</v>
      </c>
      <c r="W32" s="113"/>
      <c r="X32" s="79">
        <v>96.7</v>
      </c>
      <c r="Y32" s="57">
        <f t="shared" si="5"/>
        <v>0</v>
      </c>
      <c r="Z32" s="113"/>
      <c r="AA32" s="79"/>
      <c r="AB32" s="57">
        <f t="shared" si="6"/>
        <v>0</v>
      </c>
      <c r="AC32" s="113"/>
      <c r="AD32" s="79"/>
      <c r="AE32" s="57">
        <f t="shared" si="7"/>
        <v>0</v>
      </c>
      <c r="AF32" s="113"/>
      <c r="AG32" s="79"/>
      <c r="AH32" s="57">
        <f t="shared" si="8"/>
        <v>0</v>
      </c>
      <c r="AI32" s="113"/>
      <c r="AJ32" s="79"/>
      <c r="AK32" s="57">
        <f t="shared" si="9"/>
        <v>0</v>
      </c>
      <c r="AL32" s="113"/>
      <c r="AM32" s="79"/>
      <c r="AN32" s="57">
        <f t="shared" si="10"/>
        <v>0</v>
      </c>
      <c r="AO32" s="113"/>
      <c r="AP32" s="79"/>
      <c r="AQ32" s="57">
        <f t="shared" si="11"/>
        <v>0</v>
      </c>
      <c r="AR32" s="113"/>
      <c r="AS32" s="79"/>
      <c r="AT32" s="57">
        <f t="shared" si="12"/>
        <v>0</v>
      </c>
      <c r="AU32" s="113"/>
      <c r="AV32" s="79"/>
      <c r="AW32" s="57">
        <f t="shared" si="13"/>
        <v>0</v>
      </c>
      <c r="AX32" s="113"/>
      <c r="AY32" s="79"/>
      <c r="AZ32" s="57">
        <f t="shared" si="14"/>
        <v>0</v>
      </c>
      <c r="BA32" s="113"/>
      <c r="BB32" s="79"/>
      <c r="BC32" s="57">
        <f t="shared" si="15"/>
        <v>0</v>
      </c>
      <c r="BD32" s="113"/>
      <c r="BE32" s="79"/>
      <c r="BF32" s="57">
        <f t="shared" si="16"/>
        <v>0</v>
      </c>
      <c r="BG32" s="113"/>
      <c r="BH32" s="79"/>
      <c r="BI32" s="57">
        <f t="shared" si="17"/>
        <v>0</v>
      </c>
      <c r="BJ32" s="113"/>
      <c r="BK32" s="80"/>
    </row>
    <row r="33" spans="1:63" ht="15" customHeight="1" x14ac:dyDescent="0.35">
      <c r="A33" s="206"/>
      <c r="B33" s="212"/>
      <c r="C33" s="59" t="str">
        <f>Limits!C33</f>
        <v>P6.2</v>
      </c>
      <c r="D33" s="109" t="str">
        <f>Limits!D33</f>
        <v>Presision area table*</v>
      </c>
      <c r="E33" s="116"/>
      <c r="F33" s="56">
        <f>Limits!F33</f>
        <v>80</v>
      </c>
      <c r="G33" s="57">
        <f>IF(AND($F33&lt;=I33,NOT(I33="")),1,0)</f>
        <v>1</v>
      </c>
      <c r="H33" s="113"/>
      <c r="I33" s="79">
        <v>87.7</v>
      </c>
      <c r="J33" s="57">
        <f t="shared" si="0"/>
        <v>1</v>
      </c>
      <c r="K33" s="113"/>
      <c r="L33" s="79">
        <v>87.6</v>
      </c>
      <c r="M33" s="57">
        <f t="shared" si="1"/>
        <v>1</v>
      </c>
      <c r="N33" s="113"/>
      <c r="O33" s="79">
        <v>97.3</v>
      </c>
      <c r="P33" s="57">
        <f t="shared" si="2"/>
        <v>1</v>
      </c>
      <c r="Q33" s="113"/>
      <c r="R33" s="79">
        <v>96.8</v>
      </c>
      <c r="S33" s="57">
        <f t="shared" si="3"/>
        <v>1</v>
      </c>
      <c r="T33" s="113"/>
      <c r="U33" s="79">
        <v>97.6</v>
      </c>
      <c r="V33" s="57">
        <f t="shared" si="4"/>
        <v>1</v>
      </c>
      <c r="W33" s="113"/>
      <c r="X33" s="79">
        <v>98.8</v>
      </c>
      <c r="Y33" s="57">
        <f t="shared" si="5"/>
        <v>0</v>
      </c>
      <c r="Z33" s="113"/>
      <c r="AA33" s="79"/>
      <c r="AB33" s="57">
        <f t="shared" si="6"/>
        <v>0</v>
      </c>
      <c r="AC33" s="113"/>
      <c r="AD33" s="79"/>
      <c r="AE33" s="57">
        <f t="shared" si="7"/>
        <v>0</v>
      </c>
      <c r="AF33" s="113"/>
      <c r="AG33" s="79"/>
      <c r="AH33" s="57">
        <f t="shared" si="8"/>
        <v>0</v>
      </c>
      <c r="AI33" s="113"/>
      <c r="AJ33" s="79"/>
      <c r="AK33" s="57">
        <f t="shared" si="9"/>
        <v>0</v>
      </c>
      <c r="AL33" s="113"/>
      <c r="AM33" s="79"/>
      <c r="AN33" s="57">
        <f t="shared" si="10"/>
        <v>0</v>
      </c>
      <c r="AO33" s="113"/>
      <c r="AP33" s="79"/>
      <c r="AQ33" s="57">
        <f t="shared" si="11"/>
        <v>0</v>
      </c>
      <c r="AR33" s="113"/>
      <c r="AS33" s="79"/>
      <c r="AT33" s="57">
        <f t="shared" si="12"/>
        <v>0</v>
      </c>
      <c r="AU33" s="113"/>
      <c r="AV33" s="79"/>
      <c r="AW33" s="57">
        <f t="shared" si="13"/>
        <v>0</v>
      </c>
      <c r="AX33" s="113"/>
      <c r="AY33" s="79"/>
      <c r="AZ33" s="57">
        <f t="shared" si="14"/>
        <v>0</v>
      </c>
      <c r="BA33" s="113"/>
      <c r="BB33" s="79"/>
      <c r="BC33" s="57">
        <f t="shared" si="15"/>
        <v>0</v>
      </c>
      <c r="BD33" s="113"/>
      <c r="BE33" s="79"/>
      <c r="BF33" s="57">
        <f t="shared" si="16"/>
        <v>0</v>
      </c>
      <c r="BG33" s="113"/>
      <c r="BH33" s="79"/>
      <c r="BI33" s="57">
        <f t="shared" si="17"/>
        <v>0</v>
      </c>
      <c r="BJ33" s="113"/>
      <c r="BK33" s="80"/>
    </row>
    <row r="34" spans="1:63" ht="15" customHeight="1" x14ac:dyDescent="0.35">
      <c r="A34" s="206"/>
      <c r="B34" s="212"/>
      <c r="C34" s="59" t="str">
        <f>Limits!C34</f>
        <v>P6.3</v>
      </c>
      <c r="D34" s="109" t="str">
        <f>Limits!D34</f>
        <v>Max. derivation FP points floor*</v>
      </c>
      <c r="E34" s="116"/>
      <c r="F34" s="56">
        <f>Limits!F34</f>
        <v>1000</v>
      </c>
      <c r="G34" s="57">
        <f t="shared" ref="G34:G39" si="19">IF(AND($F34&gt;=I34,NOT(I34="")),1,0)</f>
        <v>1</v>
      </c>
      <c r="I34" s="71">
        <v>131</v>
      </c>
      <c r="J34" s="57">
        <f t="shared" ref="J34:J39" si="20">IF(AND($F34&gt;=L34,NOT(L34="")),1,0)</f>
        <v>1</v>
      </c>
      <c r="L34" s="71">
        <v>884</v>
      </c>
      <c r="M34" s="57">
        <f t="shared" ref="M34:M39" si="21">IF(AND($F34&gt;=O34,NOT(O34="")),1,0)</f>
        <v>1</v>
      </c>
      <c r="O34" s="71">
        <v>92</v>
      </c>
      <c r="P34" s="57">
        <f t="shared" ref="P34:P39" si="22">IF(AND($F34&gt;=R34,NOT(R34="")),1,0)</f>
        <v>1</v>
      </c>
      <c r="R34" s="71">
        <v>249</v>
      </c>
      <c r="S34" s="57">
        <f t="shared" ref="S34:S39" si="23">IF(AND($F34&gt;=U34,NOT(U34="")),1,0)</f>
        <v>1</v>
      </c>
      <c r="U34" s="71">
        <v>666</v>
      </c>
      <c r="V34" s="57">
        <f t="shared" ref="V34:V39" si="24">IF(AND($F34&gt;=X34,NOT(X34="")),1,0)</f>
        <v>1</v>
      </c>
      <c r="X34" s="71">
        <v>83</v>
      </c>
      <c r="Y34" s="57">
        <f t="shared" ref="Y34:Y39" si="25">IF(AND($F34&gt;=AA34,NOT(AA34="")),1,0)</f>
        <v>0</v>
      </c>
      <c r="AA34" s="71"/>
      <c r="AB34" s="57">
        <f t="shared" ref="AB34:AB39" si="26">IF(AND($F34&gt;=AD34,NOT(AD34="")),1,0)</f>
        <v>0</v>
      </c>
      <c r="AD34" s="71"/>
      <c r="AE34" s="57">
        <f t="shared" ref="AE34:AE39" si="27">IF(AND($F34&gt;=AG34,NOT(AG34="")),1,0)</f>
        <v>0</v>
      </c>
      <c r="AG34" s="71"/>
      <c r="AH34" s="57">
        <f t="shared" ref="AH34:AH39" si="28">IF(AND($F34&gt;=AJ34,NOT(AJ34="")),1,0)</f>
        <v>0</v>
      </c>
      <c r="AJ34" s="71"/>
      <c r="AK34" s="57">
        <f t="shared" ref="AK34:AK39" si="29">IF(AND($F34&gt;=AM34,NOT(AM34="")),1,0)</f>
        <v>0</v>
      </c>
      <c r="AM34" s="71"/>
      <c r="AN34" s="57">
        <f t="shared" ref="AN34:AN39" si="30">IF(AND($F34&gt;=AP34,NOT(AP34="")),1,0)</f>
        <v>0</v>
      </c>
      <c r="AP34" s="71"/>
      <c r="AQ34" s="57">
        <f t="shared" ref="AQ34:AQ39" si="31">IF(AND($F34&gt;=AS34,NOT(AS34="")),1,0)</f>
        <v>0</v>
      </c>
      <c r="AS34" s="71"/>
      <c r="AT34" s="57">
        <f t="shared" ref="AT34:AT39" si="32">IF(AND($F34&gt;=AV34,NOT(AV34="")),1,0)</f>
        <v>0</v>
      </c>
      <c r="AV34" s="71"/>
      <c r="AW34" s="57">
        <f t="shared" ref="AW34:AW39" si="33">IF(AND($F34&gt;=AY34,NOT(AY34="")),1,0)</f>
        <v>0</v>
      </c>
      <c r="AY34" s="71"/>
      <c r="AZ34" s="57">
        <f t="shared" ref="AZ34:AZ39" si="34">IF(AND($F34&gt;=BB34,NOT(BB34="")),1,0)</f>
        <v>0</v>
      </c>
      <c r="BB34" s="71"/>
      <c r="BC34" s="57">
        <f t="shared" ref="BC34:BC39" si="35">IF(AND($F34&gt;=BE34,NOT(BE34="")),1,0)</f>
        <v>0</v>
      </c>
      <c r="BE34" s="71"/>
      <c r="BF34" s="57">
        <f t="shared" ref="BF34:BF39" si="36">IF(AND($F34&gt;=BH34,NOT(BH34="")),1,0)</f>
        <v>0</v>
      </c>
      <c r="BH34" s="71"/>
      <c r="BI34" s="57">
        <f t="shared" ref="BI34:BI39" si="37">IF(AND($F34&gt;=BK34,NOT(BK34="")),1,0)</f>
        <v>0</v>
      </c>
      <c r="BK34" s="71"/>
    </row>
    <row r="35" spans="1:63" ht="15" customHeight="1" x14ac:dyDescent="0.35">
      <c r="A35" s="206"/>
      <c r="B35" s="212"/>
      <c r="C35" s="59" t="str">
        <f>Limits!C35</f>
        <v>P6.3</v>
      </c>
      <c r="D35" s="109" t="str">
        <f>Limits!D35</f>
        <v>Max. derivation FP points chair*</v>
      </c>
      <c r="E35" s="116"/>
      <c r="F35" s="56">
        <f>Limits!F35</f>
        <v>1000</v>
      </c>
      <c r="G35" s="57">
        <f t="shared" si="19"/>
        <v>0</v>
      </c>
      <c r="I35" s="71">
        <v>1699</v>
      </c>
      <c r="J35" s="57">
        <f t="shared" si="20"/>
        <v>0</v>
      </c>
      <c r="L35" s="71">
        <v>1485</v>
      </c>
      <c r="M35" s="57">
        <f t="shared" si="21"/>
        <v>1</v>
      </c>
      <c r="O35" s="71">
        <v>55</v>
      </c>
      <c r="P35" s="57">
        <f t="shared" si="22"/>
        <v>0</v>
      </c>
      <c r="R35" s="71">
        <v>1278</v>
      </c>
      <c r="S35" s="57">
        <f t="shared" si="23"/>
        <v>0</v>
      </c>
      <c r="U35" s="71">
        <v>1244</v>
      </c>
      <c r="V35" s="57">
        <f t="shared" si="24"/>
        <v>1</v>
      </c>
      <c r="X35" s="71">
        <v>48</v>
      </c>
      <c r="Y35" s="57">
        <f t="shared" si="25"/>
        <v>0</v>
      </c>
      <c r="AA35" s="71"/>
      <c r="AB35" s="57">
        <f t="shared" si="26"/>
        <v>0</v>
      </c>
      <c r="AD35" s="71"/>
      <c r="AE35" s="57">
        <f t="shared" si="27"/>
        <v>0</v>
      </c>
      <c r="AG35" s="71"/>
      <c r="AH35" s="57">
        <f t="shared" si="28"/>
        <v>0</v>
      </c>
      <c r="AJ35" s="71"/>
      <c r="AK35" s="57">
        <f t="shared" si="29"/>
        <v>0</v>
      </c>
      <c r="AM35" s="71"/>
      <c r="AN35" s="57">
        <f t="shared" si="30"/>
        <v>0</v>
      </c>
      <c r="AP35" s="71"/>
      <c r="AQ35" s="57">
        <f t="shared" si="31"/>
        <v>0</v>
      </c>
      <c r="AS35" s="71"/>
      <c r="AT35" s="57">
        <f t="shared" si="32"/>
        <v>0</v>
      </c>
      <c r="AV35" s="71"/>
      <c r="AW35" s="57">
        <f t="shared" si="33"/>
        <v>0</v>
      </c>
      <c r="AY35" s="71"/>
      <c r="AZ35" s="57">
        <f t="shared" si="34"/>
        <v>0</v>
      </c>
      <c r="BB35" s="71"/>
      <c r="BC35" s="57">
        <f t="shared" si="35"/>
        <v>0</v>
      </c>
      <c r="BE35" s="71"/>
      <c r="BF35" s="57">
        <f t="shared" si="36"/>
        <v>0</v>
      </c>
      <c r="BH35" s="71"/>
      <c r="BI35" s="57">
        <f t="shared" si="37"/>
        <v>0</v>
      </c>
      <c r="BK35" s="71"/>
    </row>
    <row r="36" spans="1:63" s="53" customFormat="1" ht="15" customHeight="1" x14ac:dyDescent="0.35">
      <c r="A36" s="206"/>
      <c r="B36" s="212"/>
      <c r="C36" s="59" t="str">
        <f>Limits!C36</f>
        <v>P6.3</v>
      </c>
      <c r="D36" s="109" t="str">
        <f>Limits!D36</f>
        <v>Max. derivation FP points table*</v>
      </c>
      <c r="E36" s="116"/>
      <c r="F36" s="56">
        <f>Limits!F36</f>
        <v>1000</v>
      </c>
      <c r="G36" s="57">
        <f t="shared" si="19"/>
        <v>0</v>
      </c>
      <c r="H36" s="72"/>
      <c r="I36" s="71">
        <v>1906</v>
      </c>
      <c r="J36" s="57">
        <f t="shared" si="20"/>
        <v>0</v>
      </c>
      <c r="K36" s="72"/>
      <c r="L36" s="71">
        <v>1967</v>
      </c>
      <c r="M36" s="57">
        <f t="shared" si="21"/>
        <v>1</v>
      </c>
      <c r="N36" s="72"/>
      <c r="O36" s="71">
        <v>53</v>
      </c>
      <c r="P36" s="57">
        <f t="shared" si="22"/>
        <v>0</v>
      </c>
      <c r="Q36" s="72"/>
      <c r="R36" s="71">
        <v>1237</v>
      </c>
      <c r="S36" s="57">
        <f t="shared" si="23"/>
        <v>0</v>
      </c>
      <c r="T36" s="72"/>
      <c r="U36" s="71">
        <v>1558</v>
      </c>
      <c r="V36" s="57">
        <f t="shared" si="24"/>
        <v>1</v>
      </c>
      <c r="W36" s="72"/>
      <c r="X36" s="71">
        <v>53</v>
      </c>
      <c r="Y36" s="57">
        <f t="shared" si="25"/>
        <v>0</v>
      </c>
      <c r="Z36" s="72"/>
      <c r="AA36" s="71"/>
      <c r="AB36" s="57">
        <f t="shared" si="26"/>
        <v>0</v>
      </c>
      <c r="AC36" s="72"/>
      <c r="AD36" s="71"/>
      <c r="AE36" s="57">
        <f t="shared" si="27"/>
        <v>0</v>
      </c>
      <c r="AF36" s="72"/>
      <c r="AG36" s="71"/>
      <c r="AH36" s="57">
        <f t="shared" si="28"/>
        <v>0</v>
      </c>
      <c r="AI36" s="72"/>
      <c r="AJ36" s="71"/>
      <c r="AK36" s="57">
        <f t="shared" si="29"/>
        <v>0</v>
      </c>
      <c r="AL36" s="72"/>
      <c r="AM36" s="71"/>
      <c r="AN36" s="57">
        <f t="shared" si="30"/>
        <v>0</v>
      </c>
      <c r="AO36" s="72"/>
      <c r="AP36" s="71"/>
      <c r="AQ36" s="57">
        <f t="shared" si="31"/>
        <v>0</v>
      </c>
      <c r="AR36" s="72"/>
      <c r="AS36" s="71"/>
      <c r="AT36" s="57">
        <f t="shared" si="32"/>
        <v>0</v>
      </c>
      <c r="AU36" s="72"/>
      <c r="AV36" s="71"/>
      <c r="AW36" s="57">
        <f t="shared" si="33"/>
        <v>0</v>
      </c>
      <c r="AX36" s="72"/>
      <c r="AY36" s="71"/>
      <c r="AZ36" s="57">
        <f t="shared" si="34"/>
        <v>0</v>
      </c>
      <c r="BA36" s="72"/>
      <c r="BB36" s="71"/>
      <c r="BC36" s="57">
        <f t="shared" si="35"/>
        <v>0</v>
      </c>
      <c r="BD36" s="72"/>
      <c r="BE36" s="71"/>
      <c r="BF36" s="57">
        <f t="shared" si="36"/>
        <v>0</v>
      </c>
      <c r="BG36" s="72"/>
      <c r="BH36" s="71"/>
      <c r="BI36" s="57">
        <f t="shared" si="37"/>
        <v>0</v>
      </c>
      <c r="BJ36" s="72"/>
      <c r="BK36" s="71"/>
    </row>
    <row r="37" spans="1:63" s="53" customFormat="1" ht="15" customHeight="1" x14ac:dyDescent="0.35">
      <c r="A37" s="206"/>
      <c r="B37" s="212"/>
      <c r="C37" s="59" t="str">
        <f>Limits!C37</f>
        <v>P6.4</v>
      </c>
      <c r="D37" s="109" t="str">
        <f>Limits!D37</f>
        <v>Std. derivation FP points floor*</v>
      </c>
      <c r="E37" s="116"/>
      <c r="F37" s="56">
        <f>Limits!F37</f>
        <v>50</v>
      </c>
      <c r="G37" s="57">
        <f t="shared" si="19"/>
        <v>0</v>
      </c>
      <c r="H37" s="72"/>
      <c r="I37" s="71">
        <v>61</v>
      </c>
      <c r="J37" s="57">
        <f t="shared" si="20"/>
        <v>0</v>
      </c>
      <c r="K37" s="72"/>
      <c r="L37" s="71">
        <v>161</v>
      </c>
      <c r="M37" s="57">
        <f t="shared" si="21"/>
        <v>1</v>
      </c>
      <c r="N37" s="72"/>
      <c r="O37" s="71">
        <v>24</v>
      </c>
      <c r="P37" s="57">
        <f t="shared" si="22"/>
        <v>1</v>
      </c>
      <c r="Q37" s="72"/>
      <c r="R37" s="71">
        <v>42</v>
      </c>
      <c r="S37" s="57">
        <f t="shared" si="23"/>
        <v>0</v>
      </c>
      <c r="T37" s="72"/>
      <c r="U37" s="71">
        <v>87</v>
      </c>
      <c r="V37" s="57">
        <f t="shared" si="24"/>
        <v>1</v>
      </c>
      <c r="W37" s="72"/>
      <c r="X37" s="71">
        <v>38</v>
      </c>
      <c r="Y37" s="57">
        <f t="shared" si="25"/>
        <v>0</v>
      </c>
      <c r="Z37" s="72"/>
      <c r="AA37" s="71"/>
      <c r="AB37" s="57">
        <f t="shared" si="26"/>
        <v>0</v>
      </c>
      <c r="AC37" s="72"/>
      <c r="AD37" s="71"/>
      <c r="AE37" s="57">
        <f t="shared" si="27"/>
        <v>0</v>
      </c>
      <c r="AF37" s="72"/>
      <c r="AG37" s="71"/>
      <c r="AH37" s="57">
        <f t="shared" si="28"/>
        <v>0</v>
      </c>
      <c r="AI37" s="72"/>
      <c r="AJ37" s="71"/>
      <c r="AK37" s="57">
        <f t="shared" si="29"/>
        <v>0</v>
      </c>
      <c r="AL37" s="72"/>
      <c r="AM37" s="71"/>
      <c r="AN37" s="57">
        <f t="shared" si="30"/>
        <v>0</v>
      </c>
      <c r="AO37" s="72"/>
      <c r="AP37" s="71"/>
      <c r="AQ37" s="57">
        <f t="shared" si="31"/>
        <v>0</v>
      </c>
      <c r="AR37" s="72"/>
      <c r="AS37" s="71"/>
      <c r="AT37" s="57">
        <f t="shared" si="32"/>
        <v>0</v>
      </c>
      <c r="AU37" s="72"/>
      <c r="AV37" s="71"/>
      <c r="AW37" s="57">
        <f t="shared" si="33"/>
        <v>0</v>
      </c>
      <c r="AX37" s="72"/>
      <c r="AY37" s="71"/>
      <c r="AZ37" s="57">
        <f t="shared" si="34"/>
        <v>0</v>
      </c>
      <c r="BA37" s="72"/>
      <c r="BB37" s="71"/>
      <c r="BC37" s="57">
        <f t="shared" si="35"/>
        <v>0</v>
      </c>
      <c r="BD37" s="72"/>
      <c r="BE37" s="71"/>
      <c r="BF37" s="57">
        <f t="shared" si="36"/>
        <v>0</v>
      </c>
      <c r="BG37" s="72"/>
      <c r="BH37" s="71"/>
      <c r="BI37" s="57">
        <f t="shared" si="37"/>
        <v>0</v>
      </c>
      <c r="BJ37" s="72"/>
      <c r="BK37" s="71"/>
    </row>
    <row r="38" spans="1:63" s="53" customFormat="1" ht="15" customHeight="1" x14ac:dyDescent="0.35">
      <c r="A38" s="206"/>
      <c r="B38" s="212"/>
      <c r="C38" s="59" t="str">
        <f>Limits!C38</f>
        <v>P6.4</v>
      </c>
      <c r="D38" s="109" t="str">
        <f>Limits!D38</f>
        <v>Std. derivation FP points chair*</v>
      </c>
      <c r="E38" s="116"/>
      <c r="F38" s="56">
        <f>Limits!F38</f>
        <v>50</v>
      </c>
      <c r="G38" s="57">
        <f t="shared" si="19"/>
        <v>0</v>
      </c>
      <c r="H38" s="72"/>
      <c r="I38" s="71">
        <v>646</v>
      </c>
      <c r="J38" s="57">
        <f t="shared" si="20"/>
        <v>0</v>
      </c>
      <c r="K38" s="72"/>
      <c r="L38" s="71">
        <v>591</v>
      </c>
      <c r="M38" s="57">
        <f t="shared" si="21"/>
        <v>1</v>
      </c>
      <c r="N38" s="72"/>
      <c r="O38" s="71">
        <v>16</v>
      </c>
      <c r="P38" s="57">
        <f t="shared" si="22"/>
        <v>0</v>
      </c>
      <c r="Q38" s="72"/>
      <c r="R38" s="71">
        <v>151</v>
      </c>
      <c r="S38" s="57">
        <f t="shared" si="23"/>
        <v>0</v>
      </c>
      <c r="T38" s="72"/>
      <c r="U38" s="71">
        <v>152</v>
      </c>
      <c r="V38" s="57">
        <f t="shared" si="24"/>
        <v>1</v>
      </c>
      <c r="W38" s="72"/>
      <c r="X38" s="71">
        <v>9</v>
      </c>
      <c r="Y38" s="57">
        <f t="shared" si="25"/>
        <v>0</v>
      </c>
      <c r="Z38" s="72"/>
      <c r="AA38" s="71"/>
      <c r="AB38" s="57">
        <f t="shared" si="26"/>
        <v>0</v>
      </c>
      <c r="AC38" s="72"/>
      <c r="AD38" s="71"/>
      <c r="AE38" s="57">
        <f t="shared" si="27"/>
        <v>0</v>
      </c>
      <c r="AF38" s="72"/>
      <c r="AG38" s="71"/>
      <c r="AH38" s="57">
        <f t="shared" si="28"/>
        <v>0</v>
      </c>
      <c r="AI38" s="72"/>
      <c r="AJ38" s="71"/>
      <c r="AK38" s="57">
        <f t="shared" si="29"/>
        <v>0</v>
      </c>
      <c r="AL38" s="72"/>
      <c r="AM38" s="71"/>
      <c r="AN38" s="57">
        <f t="shared" si="30"/>
        <v>0</v>
      </c>
      <c r="AO38" s="72"/>
      <c r="AP38" s="71"/>
      <c r="AQ38" s="57">
        <f t="shared" si="31"/>
        <v>0</v>
      </c>
      <c r="AR38" s="72"/>
      <c r="AS38" s="71"/>
      <c r="AT38" s="57">
        <f t="shared" si="32"/>
        <v>0</v>
      </c>
      <c r="AU38" s="72"/>
      <c r="AV38" s="71"/>
      <c r="AW38" s="57">
        <f t="shared" si="33"/>
        <v>0</v>
      </c>
      <c r="AX38" s="72"/>
      <c r="AY38" s="71"/>
      <c r="AZ38" s="57">
        <f t="shared" si="34"/>
        <v>0</v>
      </c>
      <c r="BA38" s="72"/>
      <c r="BB38" s="71"/>
      <c r="BC38" s="57">
        <f t="shared" si="35"/>
        <v>0</v>
      </c>
      <c r="BD38" s="72"/>
      <c r="BE38" s="71"/>
      <c r="BF38" s="57">
        <f t="shared" si="36"/>
        <v>0</v>
      </c>
      <c r="BG38" s="72"/>
      <c r="BH38" s="71"/>
      <c r="BI38" s="57">
        <f t="shared" si="37"/>
        <v>0</v>
      </c>
      <c r="BJ38" s="72"/>
      <c r="BK38" s="71"/>
    </row>
    <row r="39" spans="1:63" s="53" customFormat="1" ht="15" customHeight="1" x14ac:dyDescent="0.35">
      <c r="A39" s="206"/>
      <c r="B39" s="213"/>
      <c r="C39" s="90" t="str">
        <f>Limits!C39</f>
        <v>P6.4</v>
      </c>
      <c r="D39" s="112" t="str">
        <f>Limits!D39</f>
        <v>Std. derivation FP points  table*</v>
      </c>
      <c r="E39" s="117"/>
      <c r="F39" s="159">
        <f>Limits!F39</f>
        <v>50</v>
      </c>
      <c r="G39" s="91">
        <f t="shared" si="19"/>
        <v>0</v>
      </c>
      <c r="H39" s="78"/>
      <c r="I39" s="69">
        <v>279</v>
      </c>
      <c r="J39" s="91">
        <f t="shared" si="20"/>
        <v>0</v>
      </c>
      <c r="K39" s="78"/>
      <c r="L39" s="69">
        <v>443</v>
      </c>
      <c r="M39" s="91">
        <f t="shared" si="21"/>
        <v>1</v>
      </c>
      <c r="N39" s="78"/>
      <c r="O39" s="69">
        <v>14</v>
      </c>
      <c r="P39" s="91">
        <f t="shared" si="22"/>
        <v>0</v>
      </c>
      <c r="Q39" s="78"/>
      <c r="R39" s="69">
        <v>207</v>
      </c>
      <c r="S39" s="91">
        <f t="shared" si="23"/>
        <v>0</v>
      </c>
      <c r="T39" s="78"/>
      <c r="U39" s="69">
        <v>214</v>
      </c>
      <c r="V39" s="91">
        <f t="shared" si="24"/>
        <v>1</v>
      </c>
      <c r="W39" s="78"/>
      <c r="X39" s="69">
        <v>14</v>
      </c>
      <c r="Y39" s="91">
        <f t="shared" si="25"/>
        <v>0</v>
      </c>
      <c r="Z39" s="78"/>
      <c r="AA39" s="69"/>
      <c r="AB39" s="91">
        <f t="shared" si="26"/>
        <v>0</v>
      </c>
      <c r="AC39" s="78"/>
      <c r="AD39" s="69"/>
      <c r="AE39" s="91">
        <f t="shared" si="27"/>
        <v>0</v>
      </c>
      <c r="AF39" s="78"/>
      <c r="AG39" s="69"/>
      <c r="AH39" s="91">
        <f t="shared" si="28"/>
        <v>0</v>
      </c>
      <c r="AI39" s="78"/>
      <c r="AJ39" s="69"/>
      <c r="AK39" s="91">
        <f t="shared" si="29"/>
        <v>0</v>
      </c>
      <c r="AL39" s="78"/>
      <c r="AM39" s="69"/>
      <c r="AN39" s="91">
        <f t="shared" si="30"/>
        <v>0</v>
      </c>
      <c r="AO39" s="78"/>
      <c r="AP39" s="69"/>
      <c r="AQ39" s="91">
        <f t="shared" si="31"/>
        <v>0</v>
      </c>
      <c r="AR39" s="78"/>
      <c r="AS39" s="69"/>
      <c r="AT39" s="91">
        <f t="shared" si="32"/>
        <v>0</v>
      </c>
      <c r="AU39" s="78"/>
      <c r="AV39" s="69"/>
      <c r="AW39" s="91">
        <f t="shared" si="33"/>
        <v>0</v>
      </c>
      <c r="AX39" s="78"/>
      <c r="AY39" s="69"/>
      <c r="AZ39" s="91">
        <f t="shared" si="34"/>
        <v>0</v>
      </c>
      <c r="BA39" s="78"/>
      <c r="BB39" s="69"/>
      <c r="BC39" s="91">
        <f t="shared" si="35"/>
        <v>0</v>
      </c>
      <c r="BD39" s="78"/>
      <c r="BE39" s="69"/>
      <c r="BF39" s="91">
        <f t="shared" si="36"/>
        <v>0</v>
      </c>
      <c r="BG39" s="78"/>
      <c r="BH39" s="69"/>
      <c r="BI39" s="91">
        <f t="shared" si="37"/>
        <v>0</v>
      </c>
      <c r="BJ39" s="78"/>
      <c r="BK39" s="69"/>
    </row>
    <row r="40" spans="1:63" ht="15.75" customHeight="1" x14ac:dyDescent="0.35">
      <c r="A40" s="206"/>
      <c r="B40" s="202" t="s">
        <v>49</v>
      </c>
      <c r="C40" s="59" t="str">
        <f>Limits!C40</f>
        <v>P7.1</v>
      </c>
      <c r="D40" s="109" t="str">
        <f>Limits!D40</f>
        <v>Class definition applied</v>
      </c>
      <c r="E40" s="116"/>
      <c r="F40" s="56" t="str">
        <f>Limits!F40</f>
        <v>yes</v>
      </c>
      <c r="G40" s="57">
        <f>IF($F40=I40,1,0)</f>
        <v>1</v>
      </c>
      <c r="I40" s="26" t="s">
        <v>110</v>
      </c>
      <c r="J40" s="57">
        <f t="shared" ref="J40:J46" si="38">IF($F40=L40,1,0)</f>
        <v>1</v>
      </c>
      <c r="L40" s="26" t="s">
        <v>110</v>
      </c>
      <c r="M40" s="57">
        <f t="shared" ref="M40:M46" si="39">IF($F40=O40,1,0)</f>
        <v>1</v>
      </c>
      <c r="O40" s="26" t="s">
        <v>110</v>
      </c>
      <c r="P40" s="57">
        <f t="shared" ref="P40:P46" si="40">IF($F40=R40,1,0)</f>
        <v>1</v>
      </c>
      <c r="R40" s="26" t="s">
        <v>110</v>
      </c>
      <c r="S40" s="57">
        <f t="shared" ref="S40:S46" si="41">IF($F40=U40,1,0)</f>
        <v>1</v>
      </c>
      <c r="U40" s="26" t="s">
        <v>110</v>
      </c>
      <c r="V40" s="57">
        <f t="shared" ref="V40:V46" si="42">IF($F40=X40,1,0)</f>
        <v>1</v>
      </c>
      <c r="X40" s="26" t="s">
        <v>110</v>
      </c>
      <c r="Y40" s="57">
        <f t="shared" ref="Y40:Y46" si="43">IF($F40=AA40,1,0)</f>
        <v>1</v>
      </c>
      <c r="AA40" s="26" t="s">
        <v>110</v>
      </c>
      <c r="AB40" s="57">
        <f t="shared" ref="AB40:AB46" si="44">IF($F40=AD40,1,0)</f>
        <v>1</v>
      </c>
      <c r="AD40" s="26" t="s">
        <v>110</v>
      </c>
      <c r="AE40" s="57">
        <f t="shared" ref="AE40:AE46" si="45">IF($F40=AG40,1,0)</f>
        <v>1</v>
      </c>
      <c r="AG40" s="26" t="s">
        <v>110</v>
      </c>
      <c r="AH40" s="57">
        <f t="shared" ref="AH40:AH46" si="46">IF($F40=AJ40,1,0)</f>
        <v>1</v>
      </c>
      <c r="AJ40" s="26" t="s">
        <v>110</v>
      </c>
      <c r="AK40" s="57">
        <f t="shared" ref="AK40:AK46" si="47">IF($F40=AM40,1,0)</f>
        <v>1</v>
      </c>
      <c r="AM40" s="26" t="s">
        <v>110</v>
      </c>
      <c r="AN40" s="57">
        <f t="shared" ref="AN40:AN46" si="48">IF($F40=AP40,1,0)</f>
        <v>1</v>
      </c>
      <c r="AP40" s="26" t="s">
        <v>110</v>
      </c>
      <c r="AQ40" s="57">
        <f t="shared" ref="AQ40:AQ46" si="49">IF($F40=AS40,1,0)</f>
        <v>1</v>
      </c>
      <c r="AS40" s="26" t="s">
        <v>110</v>
      </c>
      <c r="AT40" s="57">
        <f t="shared" ref="AT40:AT46" si="50">IF($F40=AV40,1,0)</f>
        <v>1</v>
      </c>
      <c r="AV40" s="26" t="s">
        <v>110</v>
      </c>
      <c r="AW40" s="57">
        <f t="shared" ref="AW40:AW46" si="51">IF($F40=AY40,1,0)</f>
        <v>1</v>
      </c>
      <c r="AY40" s="26" t="s">
        <v>110</v>
      </c>
      <c r="AZ40" s="57">
        <f t="shared" ref="AZ40:AZ46" si="52">IF($F40=BB40,1,0)</f>
        <v>1</v>
      </c>
      <c r="BB40" s="26" t="s">
        <v>110</v>
      </c>
      <c r="BC40" s="57">
        <f t="shared" ref="BC40:BC46" si="53">IF($F40=BE40,1,0)</f>
        <v>1</v>
      </c>
      <c r="BE40" s="26" t="s">
        <v>110</v>
      </c>
      <c r="BF40" s="57">
        <f t="shared" ref="BF40:BF46" si="54">IF($F40=BH40,1,0)</f>
        <v>1</v>
      </c>
      <c r="BH40" s="26" t="s">
        <v>110</v>
      </c>
      <c r="BI40" s="57">
        <f t="shared" ref="BI40:BI46" si="55">IF($F40=BK40,1,0)</f>
        <v>0</v>
      </c>
      <c r="BK40" s="27"/>
    </row>
    <row r="41" spans="1:63" x14ac:dyDescent="0.35">
      <c r="A41" s="206"/>
      <c r="B41" s="203"/>
      <c r="C41" s="59" t="str">
        <f>Limits!C41</f>
        <v>P7.2</v>
      </c>
      <c r="D41" s="109" t="str">
        <f>Limits!D41</f>
        <v>Hierarchical class definition</v>
      </c>
      <c r="E41" s="116"/>
      <c r="F41" s="56" t="str">
        <f>Limits!F41</f>
        <v>yes</v>
      </c>
      <c r="G41" s="57">
        <f t="shared" ref="G41:G46" si="56">IF($F41=I41,1,0)</f>
        <v>1</v>
      </c>
      <c r="I41" s="26" t="s">
        <v>110</v>
      </c>
      <c r="J41" s="57">
        <f t="shared" si="38"/>
        <v>1</v>
      </c>
      <c r="L41" s="26" t="s">
        <v>110</v>
      </c>
      <c r="M41" s="57">
        <f t="shared" si="39"/>
        <v>1</v>
      </c>
      <c r="O41" s="26" t="s">
        <v>110</v>
      </c>
      <c r="P41" s="57">
        <f t="shared" si="40"/>
        <v>1</v>
      </c>
      <c r="R41" s="26" t="s">
        <v>110</v>
      </c>
      <c r="S41" s="57">
        <f t="shared" si="41"/>
        <v>1</v>
      </c>
      <c r="U41" s="26" t="s">
        <v>110</v>
      </c>
      <c r="V41" s="57">
        <f t="shared" si="42"/>
        <v>1</v>
      </c>
      <c r="X41" s="26" t="s">
        <v>110</v>
      </c>
      <c r="Y41" s="57">
        <f t="shared" si="43"/>
        <v>1</v>
      </c>
      <c r="AA41" s="26" t="s">
        <v>110</v>
      </c>
      <c r="AB41" s="57">
        <f t="shared" si="44"/>
        <v>0</v>
      </c>
      <c r="AD41" s="26" t="s">
        <v>111</v>
      </c>
      <c r="AE41" s="57">
        <f t="shared" si="45"/>
        <v>1</v>
      </c>
      <c r="AG41" s="26" t="s">
        <v>110</v>
      </c>
      <c r="AH41" s="57">
        <f t="shared" si="46"/>
        <v>0</v>
      </c>
      <c r="AJ41" s="26" t="s">
        <v>111</v>
      </c>
      <c r="AK41" s="57">
        <f t="shared" si="47"/>
        <v>0</v>
      </c>
      <c r="AM41" s="26" t="s">
        <v>111</v>
      </c>
      <c r="AN41" s="57">
        <f t="shared" si="48"/>
        <v>1</v>
      </c>
      <c r="AP41" s="26" t="s">
        <v>110</v>
      </c>
      <c r="AQ41" s="57">
        <f t="shared" si="49"/>
        <v>1</v>
      </c>
      <c r="AS41" s="26" t="s">
        <v>110</v>
      </c>
      <c r="AT41" s="57">
        <f t="shared" si="50"/>
        <v>1</v>
      </c>
      <c r="AV41" s="26" t="s">
        <v>110</v>
      </c>
      <c r="AW41" s="57">
        <f t="shared" si="51"/>
        <v>0</v>
      </c>
      <c r="AY41" s="26" t="s">
        <v>111</v>
      </c>
      <c r="AZ41" s="57">
        <f t="shared" si="52"/>
        <v>0</v>
      </c>
      <c r="BB41" s="26" t="s">
        <v>111</v>
      </c>
      <c r="BC41" s="57">
        <f t="shared" si="53"/>
        <v>0</v>
      </c>
      <c r="BE41" s="26" t="s">
        <v>111</v>
      </c>
      <c r="BF41" s="57">
        <f t="shared" si="54"/>
        <v>0</v>
      </c>
      <c r="BH41" s="26" t="s">
        <v>111</v>
      </c>
      <c r="BI41" s="57">
        <f t="shared" si="55"/>
        <v>0</v>
      </c>
      <c r="BK41" s="26"/>
    </row>
    <row r="42" spans="1:63" x14ac:dyDescent="0.35">
      <c r="A42" s="206"/>
      <c r="B42" s="203"/>
      <c r="C42" s="59" t="str">
        <f>Limits!C42</f>
        <v>P7.3</v>
      </c>
      <c r="D42" s="109" t="str">
        <f>Limits!D42</f>
        <v>Floor used*</v>
      </c>
      <c r="E42" s="116"/>
      <c r="F42" s="56" t="str">
        <f>Limits!F42</f>
        <v>yes</v>
      </c>
      <c r="G42" s="57">
        <f t="shared" si="56"/>
        <v>1</v>
      </c>
      <c r="I42" s="26" t="s">
        <v>110</v>
      </c>
      <c r="J42" s="57">
        <f t="shared" si="38"/>
        <v>1</v>
      </c>
      <c r="L42" s="26" t="s">
        <v>110</v>
      </c>
      <c r="M42" s="57">
        <f t="shared" si="39"/>
        <v>1</v>
      </c>
      <c r="O42" s="26" t="s">
        <v>110</v>
      </c>
      <c r="P42" s="57">
        <f t="shared" si="40"/>
        <v>1</v>
      </c>
      <c r="R42" s="26" t="s">
        <v>110</v>
      </c>
      <c r="S42" s="57">
        <f t="shared" si="41"/>
        <v>1</v>
      </c>
      <c r="U42" s="26" t="s">
        <v>110</v>
      </c>
      <c r="V42" s="57">
        <f t="shared" si="42"/>
        <v>1</v>
      </c>
      <c r="X42" s="26" t="s">
        <v>110</v>
      </c>
      <c r="Y42" s="57">
        <f t="shared" si="43"/>
        <v>1</v>
      </c>
      <c r="AA42" s="26" t="s">
        <v>110</v>
      </c>
      <c r="AB42" s="57">
        <f t="shared" si="44"/>
        <v>0</v>
      </c>
      <c r="AD42" s="26" t="s">
        <v>111</v>
      </c>
      <c r="AE42" s="57">
        <f t="shared" si="45"/>
        <v>0</v>
      </c>
      <c r="AG42" s="26" t="s">
        <v>111</v>
      </c>
      <c r="AH42" s="57">
        <f t="shared" si="46"/>
        <v>0</v>
      </c>
      <c r="AJ42" s="26" t="s">
        <v>111</v>
      </c>
      <c r="AK42" s="57">
        <f t="shared" si="47"/>
        <v>0</v>
      </c>
      <c r="AM42" s="26" t="s">
        <v>111</v>
      </c>
      <c r="AN42" s="57">
        <f t="shared" si="48"/>
        <v>0</v>
      </c>
      <c r="AP42" s="26" t="s">
        <v>111</v>
      </c>
      <c r="AQ42" s="57">
        <f t="shared" si="49"/>
        <v>0</v>
      </c>
      <c r="AS42" s="26" t="s">
        <v>111</v>
      </c>
      <c r="AT42" s="57">
        <f t="shared" si="50"/>
        <v>1</v>
      </c>
      <c r="AV42" s="26" t="s">
        <v>110</v>
      </c>
      <c r="AW42" s="57">
        <f t="shared" si="51"/>
        <v>1</v>
      </c>
      <c r="AY42" s="26" t="s">
        <v>110</v>
      </c>
      <c r="AZ42" s="57">
        <f t="shared" si="52"/>
        <v>1</v>
      </c>
      <c r="BB42" s="26" t="s">
        <v>110</v>
      </c>
      <c r="BC42" s="57">
        <f t="shared" si="53"/>
        <v>1</v>
      </c>
      <c r="BE42" s="26" t="s">
        <v>110</v>
      </c>
      <c r="BF42" s="57">
        <f t="shared" si="54"/>
        <v>0</v>
      </c>
      <c r="BH42" s="26" t="s">
        <v>111</v>
      </c>
      <c r="BI42" s="57">
        <f t="shared" si="55"/>
        <v>0</v>
      </c>
      <c r="BK42" s="26"/>
    </row>
    <row r="43" spans="1:63" x14ac:dyDescent="0.35">
      <c r="A43" s="206"/>
      <c r="B43" s="203"/>
      <c r="C43" s="59" t="str">
        <f>Limits!C43</f>
        <v>P7.3</v>
      </c>
      <c r="D43" s="109" t="str">
        <f>Limits!D43</f>
        <v>Chair used*</v>
      </c>
      <c r="E43" s="116"/>
      <c r="F43" s="56" t="str">
        <f>Limits!F43</f>
        <v>yes</v>
      </c>
      <c r="G43" s="57">
        <f t="shared" si="56"/>
        <v>1</v>
      </c>
      <c r="I43" s="26" t="s">
        <v>110</v>
      </c>
      <c r="J43" s="57">
        <f t="shared" si="38"/>
        <v>1</v>
      </c>
      <c r="L43" s="26" t="s">
        <v>110</v>
      </c>
      <c r="M43" s="57">
        <f t="shared" si="39"/>
        <v>1</v>
      </c>
      <c r="O43" s="26" t="s">
        <v>110</v>
      </c>
      <c r="P43" s="57">
        <f t="shared" si="40"/>
        <v>1</v>
      </c>
      <c r="R43" s="26" t="s">
        <v>110</v>
      </c>
      <c r="S43" s="57">
        <f t="shared" si="41"/>
        <v>1</v>
      </c>
      <c r="U43" s="26" t="s">
        <v>110</v>
      </c>
      <c r="V43" s="57">
        <f t="shared" si="42"/>
        <v>1</v>
      </c>
      <c r="X43" s="26" t="s">
        <v>110</v>
      </c>
      <c r="Y43" s="57">
        <f t="shared" si="43"/>
        <v>0</v>
      </c>
      <c r="AA43" s="26" t="s">
        <v>111</v>
      </c>
      <c r="AB43" s="57">
        <f t="shared" si="44"/>
        <v>0</v>
      </c>
      <c r="AD43" s="26" t="s">
        <v>111</v>
      </c>
      <c r="AE43" s="57">
        <f t="shared" si="45"/>
        <v>0</v>
      </c>
      <c r="AG43" s="26" t="s">
        <v>111</v>
      </c>
      <c r="AH43" s="57">
        <f t="shared" si="46"/>
        <v>0</v>
      </c>
      <c r="AJ43" s="26" t="s">
        <v>111</v>
      </c>
      <c r="AK43" s="57">
        <f t="shared" si="47"/>
        <v>0</v>
      </c>
      <c r="AM43" s="26" t="s">
        <v>111</v>
      </c>
      <c r="AN43" s="57">
        <f t="shared" si="48"/>
        <v>0</v>
      </c>
      <c r="AP43" s="26" t="s">
        <v>111</v>
      </c>
      <c r="AQ43" s="57">
        <f t="shared" si="49"/>
        <v>0</v>
      </c>
      <c r="AS43" s="26" t="s">
        <v>111</v>
      </c>
      <c r="AT43" s="57">
        <f t="shared" si="50"/>
        <v>1</v>
      </c>
      <c r="AV43" s="26" t="s">
        <v>110</v>
      </c>
      <c r="AW43" s="57">
        <f t="shared" si="51"/>
        <v>1</v>
      </c>
      <c r="AY43" s="26" t="s">
        <v>110</v>
      </c>
      <c r="AZ43" s="57">
        <f t="shared" si="52"/>
        <v>1</v>
      </c>
      <c r="BB43" s="26" t="s">
        <v>110</v>
      </c>
      <c r="BC43" s="57">
        <f t="shared" si="53"/>
        <v>1</v>
      </c>
      <c r="BE43" s="26" t="s">
        <v>110</v>
      </c>
      <c r="BF43" s="57">
        <f t="shared" si="54"/>
        <v>1</v>
      </c>
      <c r="BH43" s="26" t="s">
        <v>110</v>
      </c>
      <c r="BI43" s="57">
        <f t="shared" si="55"/>
        <v>0</v>
      </c>
      <c r="BK43" s="26"/>
    </row>
    <row r="44" spans="1:63" x14ac:dyDescent="0.35">
      <c r="A44" s="206"/>
      <c r="B44" s="203"/>
      <c r="C44" s="59" t="str">
        <f>Limits!C44</f>
        <v>P7.3</v>
      </c>
      <c r="D44" s="109" t="str">
        <f>Limits!D44</f>
        <v>Table used*</v>
      </c>
      <c r="E44" s="116"/>
      <c r="F44" s="56" t="str">
        <f>Limits!F44</f>
        <v>yes</v>
      </c>
      <c r="G44" s="57">
        <f t="shared" si="56"/>
        <v>1</v>
      </c>
      <c r="H44" s="87"/>
      <c r="I44" s="26" t="s">
        <v>110</v>
      </c>
      <c r="J44" s="57">
        <f t="shared" si="38"/>
        <v>1</v>
      </c>
      <c r="K44" s="87"/>
      <c r="L44" s="26" t="s">
        <v>110</v>
      </c>
      <c r="M44" s="57">
        <f t="shared" si="39"/>
        <v>1</v>
      </c>
      <c r="N44" s="87"/>
      <c r="O44" s="26" t="s">
        <v>110</v>
      </c>
      <c r="P44" s="57">
        <f t="shared" si="40"/>
        <v>1</v>
      </c>
      <c r="Q44" s="87"/>
      <c r="R44" s="26" t="s">
        <v>110</v>
      </c>
      <c r="S44" s="57">
        <f t="shared" si="41"/>
        <v>1</v>
      </c>
      <c r="T44" s="87"/>
      <c r="U44" s="26" t="s">
        <v>110</v>
      </c>
      <c r="V44" s="57">
        <f t="shared" si="42"/>
        <v>1</v>
      </c>
      <c r="W44" s="87"/>
      <c r="X44" s="26" t="s">
        <v>110</v>
      </c>
      <c r="Y44" s="57">
        <f t="shared" si="43"/>
        <v>0</v>
      </c>
      <c r="Z44" s="87"/>
      <c r="AA44" s="26" t="s">
        <v>111</v>
      </c>
      <c r="AB44" s="57">
        <f t="shared" si="44"/>
        <v>0</v>
      </c>
      <c r="AC44" s="87"/>
      <c r="AD44" s="26" t="s">
        <v>111</v>
      </c>
      <c r="AE44" s="57">
        <f t="shared" si="45"/>
        <v>0</v>
      </c>
      <c r="AF44" s="87"/>
      <c r="AG44" s="26" t="s">
        <v>111</v>
      </c>
      <c r="AH44" s="57">
        <f t="shared" si="46"/>
        <v>0</v>
      </c>
      <c r="AI44" s="87"/>
      <c r="AJ44" s="26" t="s">
        <v>111</v>
      </c>
      <c r="AK44" s="57">
        <f t="shared" si="47"/>
        <v>0</v>
      </c>
      <c r="AL44" s="87"/>
      <c r="AM44" s="26" t="s">
        <v>111</v>
      </c>
      <c r="AN44" s="57">
        <f t="shared" si="48"/>
        <v>0</v>
      </c>
      <c r="AO44" s="87"/>
      <c r="AP44" s="26" t="s">
        <v>111</v>
      </c>
      <c r="AQ44" s="57">
        <f t="shared" si="49"/>
        <v>0</v>
      </c>
      <c r="AR44" s="87"/>
      <c r="AS44" s="26" t="s">
        <v>111</v>
      </c>
      <c r="AT44" s="57">
        <f t="shared" si="50"/>
        <v>1</v>
      </c>
      <c r="AU44" s="87"/>
      <c r="AV44" s="26" t="s">
        <v>110</v>
      </c>
      <c r="AW44" s="57">
        <f t="shared" si="51"/>
        <v>1</v>
      </c>
      <c r="AX44" s="87"/>
      <c r="AY44" s="26" t="s">
        <v>110</v>
      </c>
      <c r="AZ44" s="57">
        <f t="shared" si="52"/>
        <v>1</v>
      </c>
      <c r="BA44" s="87"/>
      <c r="BB44" s="26" t="s">
        <v>110</v>
      </c>
      <c r="BC44" s="57">
        <f t="shared" si="53"/>
        <v>1</v>
      </c>
      <c r="BD44" s="87"/>
      <c r="BE44" s="26" t="s">
        <v>110</v>
      </c>
      <c r="BF44" s="57">
        <f t="shared" si="54"/>
        <v>1</v>
      </c>
      <c r="BG44" s="87"/>
      <c r="BH44" s="26" t="s">
        <v>110</v>
      </c>
      <c r="BI44" s="57">
        <f t="shared" si="55"/>
        <v>0</v>
      </c>
      <c r="BJ44" s="87"/>
      <c r="BK44" s="26"/>
    </row>
    <row r="45" spans="1:63" x14ac:dyDescent="0.35">
      <c r="A45" s="206"/>
      <c r="B45" s="203"/>
      <c r="C45" s="59" t="str">
        <f>Limits!C45</f>
        <v>P7.3</v>
      </c>
      <c r="D45" s="109" t="str">
        <f>Limits!D45</f>
        <v>Scan artifacts used*</v>
      </c>
      <c r="E45" s="116"/>
      <c r="F45" s="56" t="str">
        <f>Limits!F45</f>
        <v>yes</v>
      </c>
      <c r="G45" s="57">
        <f t="shared" si="56"/>
        <v>1</v>
      </c>
      <c r="I45" s="26" t="s">
        <v>110</v>
      </c>
      <c r="J45" s="57">
        <f t="shared" si="38"/>
        <v>1</v>
      </c>
      <c r="L45" s="26" t="s">
        <v>110</v>
      </c>
      <c r="M45" s="57">
        <f t="shared" si="39"/>
        <v>1</v>
      </c>
      <c r="O45" s="26" t="s">
        <v>110</v>
      </c>
      <c r="P45" s="57">
        <f t="shared" si="40"/>
        <v>1</v>
      </c>
      <c r="R45" s="26" t="s">
        <v>110</v>
      </c>
      <c r="S45" s="57">
        <f t="shared" si="41"/>
        <v>1</v>
      </c>
      <c r="U45" s="26" t="s">
        <v>110</v>
      </c>
      <c r="V45" s="57">
        <f t="shared" si="42"/>
        <v>1</v>
      </c>
      <c r="X45" s="26" t="s">
        <v>110</v>
      </c>
      <c r="Y45" s="57">
        <f t="shared" si="43"/>
        <v>0</v>
      </c>
      <c r="AA45" s="26" t="s">
        <v>111</v>
      </c>
      <c r="AB45" s="57">
        <f t="shared" si="44"/>
        <v>1</v>
      </c>
      <c r="AD45" s="26" t="s">
        <v>110</v>
      </c>
      <c r="AE45" s="57">
        <f t="shared" si="45"/>
        <v>1</v>
      </c>
      <c r="AG45" s="26" t="s">
        <v>110</v>
      </c>
      <c r="AH45" s="57">
        <f t="shared" si="46"/>
        <v>1</v>
      </c>
      <c r="AJ45" s="26" t="s">
        <v>110</v>
      </c>
      <c r="AK45" s="57">
        <f t="shared" si="47"/>
        <v>0</v>
      </c>
      <c r="AM45" s="26" t="s">
        <v>111</v>
      </c>
      <c r="AN45" s="57">
        <f t="shared" si="48"/>
        <v>1</v>
      </c>
      <c r="AP45" s="26" t="s">
        <v>110</v>
      </c>
      <c r="AQ45" s="57">
        <f t="shared" si="49"/>
        <v>0</v>
      </c>
      <c r="AS45" s="26" t="s">
        <v>111</v>
      </c>
      <c r="AT45" s="57">
        <f t="shared" si="50"/>
        <v>0</v>
      </c>
      <c r="AV45" s="26" t="s">
        <v>111</v>
      </c>
      <c r="AW45" s="57">
        <f t="shared" si="51"/>
        <v>0</v>
      </c>
      <c r="AY45" s="26" t="s">
        <v>111</v>
      </c>
      <c r="AZ45" s="57">
        <f t="shared" si="52"/>
        <v>0</v>
      </c>
      <c r="BB45" s="26" t="s">
        <v>111</v>
      </c>
      <c r="BC45" s="57">
        <f t="shared" si="53"/>
        <v>1</v>
      </c>
      <c r="BE45" s="26" t="s">
        <v>110</v>
      </c>
      <c r="BF45" s="57">
        <f t="shared" si="54"/>
        <v>0</v>
      </c>
      <c r="BH45" s="26" t="s">
        <v>111</v>
      </c>
      <c r="BI45" s="57">
        <f t="shared" si="55"/>
        <v>0</v>
      </c>
      <c r="BK45" s="26"/>
    </row>
    <row r="46" spans="1:63" ht="15" thickBot="1" x14ac:dyDescent="0.4">
      <c r="A46" s="207"/>
      <c r="B46" s="204"/>
      <c r="C46" s="60" t="str">
        <f>Limits!C46</f>
        <v>P7.3</v>
      </c>
      <c r="D46" s="108" t="str">
        <f>Limits!D46</f>
        <v>Furniture used*</v>
      </c>
      <c r="E46" s="118"/>
      <c r="F46" s="110" t="str">
        <f>Limits!F46</f>
        <v>yes</v>
      </c>
      <c r="G46" s="174">
        <f t="shared" si="56"/>
        <v>0</v>
      </c>
      <c r="H46" s="175"/>
      <c r="I46" s="176" t="s">
        <v>111</v>
      </c>
      <c r="J46" s="61">
        <f t="shared" si="38"/>
        <v>0</v>
      </c>
      <c r="K46" s="92"/>
      <c r="L46" s="136" t="s">
        <v>111</v>
      </c>
      <c r="M46" s="61">
        <f t="shared" si="39"/>
        <v>0</v>
      </c>
      <c r="N46" s="92"/>
      <c r="O46" s="136" t="s">
        <v>111</v>
      </c>
      <c r="P46" s="61">
        <f t="shared" si="40"/>
        <v>0</v>
      </c>
      <c r="Q46" s="92"/>
      <c r="R46" s="136" t="s">
        <v>111</v>
      </c>
      <c r="S46" s="61">
        <f t="shared" si="41"/>
        <v>0</v>
      </c>
      <c r="T46" s="92"/>
      <c r="U46" s="136" t="s">
        <v>111</v>
      </c>
      <c r="V46" s="61">
        <f t="shared" si="42"/>
        <v>0</v>
      </c>
      <c r="W46" s="92"/>
      <c r="X46" s="136" t="s">
        <v>111</v>
      </c>
      <c r="Y46" s="61">
        <f t="shared" si="43"/>
        <v>0</v>
      </c>
      <c r="Z46" s="92"/>
      <c r="AA46" s="136" t="s">
        <v>111</v>
      </c>
      <c r="AB46" s="61">
        <f t="shared" si="44"/>
        <v>0</v>
      </c>
      <c r="AC46" s="92"/>
      <c r="AD46" s="136" t="s">
        <v>111</v>
      </c>
      <c r="AE46" s="61">
        <f t="shared" si="45"/>
        <v>0</v>
      </c>
      <c r="AF46" s="92"/>
      <c r="AG46" s="136" t="s">
        <v>111</v>
      </c>
      <c r="AH46" s="61">
        <f t="shared" si="46"/>
        <v>0</v>
      </c>
      <c r="AI46" s="92"/>
      <c r="AJ46" s="136" t="s">
        <v>111</v>
      </c>
      <c r="AK46" s="61">
        <f t="shared" si="47"/>
        <v>0</v>
      </c>
      <c r="AL46" s="92"/>
      <c r="AM46" s="136" t="s">
        <v>111</v>
      </c>
      <c r="AN46" s="61">
        <f t="shared" si="48"/>
        <v>0</v>
      </c>
      <c r="AO46" s="92"/>
      <c r="AP46" s="136" t="s">
        <v>111</v>
      </c>
      <c r="AQ46" s="61">
        <f t="shared" si="49"/>
        <v>0</v>
      </c>
      <c r="AR46" s="92"/>
      <c r="AS46" s="136" t="s">
        <v>111</v>
      </c>
      <c r="AT46" s="61">
        <f t="shared" si="50"/>
        <v>1</v>
      </c>
      <c r="AU46" s="92"/>
      <c r="AV46" s="136" t="s">
        <v>110</v>
      </c>
      <c r="AW46" s="61">
        <f t="shared" si="51"/>
        <v>0</v>
      </c>
      <c r="AX46" s="92"/>
      <c r="AY46" s="136" t="s">
        <v>111</v>
      </c>
      <c r="AZ46" s="61">
        <f t="shared" si="52"/>
        <v>0</v>
      </c>
      <c r="BA46" s="92"/>
      <c r="BB46" s="136" t="s">
        <v>111</v>
      </c>
      <c r="BC46" s="61">
        <f t="shared" si="53"/>
        <v>0</v>
      </c>
      <c r="BD46" s="92"/>
      <c r="BE46" s="136" t="s">
        <v>111</v>
      </c>
      <c r="BF46" s="61">
        <f t="shared" si="54"/>
        <v>0</v>
      </c>
      <c r="BG46" s="92"/>
      <c r="BH46" s="136" t="s">
        <v>111</v>
      </c>
      <c r="BI46" s="136">
        <f t="shared" si="55"/>
        <v>0</v>
      </c>
      <c r="BJ46" s="92"/>
      <c r="BK46" s="28"/>
    </row>
    <row r="47" spans="1:63" ht="15" thickTop="1" x14ac:dyDescent="0.35">
      <c r="C47" s="88"/>
      <c r="D47" s="106"/>
      <c r="E47" s="107"/>
    </row>
    <row r="48" spans="1:63" ht="58" x14ac:dyDescent="0.35">
      <c r="C48" s="88"/>
      <c r="D48" s="85" t="s">
        <v>57</v>
      </c>
      <c r="G48" s="95" t="s">
        <v>88</v>
      </c>
    </row>
    <row r="49" spans="3:4" x14ac:dyDescent="0.35">
      <c r="C49" s="88"/>
      <c r="D49" s="86"/>
    </row>
    <row r="50" spans="3:4" x14ac:dyDescent="0.35">
      <c r="C50" s="88"/>
      <c r="D50" s="89"/>
    </row>
    <row r="51" spans="3:4" x14ac:dyDescent="0.35">
      <c r="C51" s="88"/>
      <c r="D51" s="86"/>
    </row>
    <row r="52" spans="3:4" x14ac:dyDescent="0.35">
      <c r="C52" s="88"/>
      <c r="D52" s="86"/>
    </row>
    <row r="53" spans="3:4" x14ac:dyDescent="0.35">
      <c r="C53" s="88"/>
      <c r="D53" s="86"/>
    </row>
    <row r="54" spans="3:4" x14ac:dyDescent="0.35">
      <c r="C54" s="88"/>
      <c r="D54" s="86" t="s">
        <v>89</v>
      </c>
    </row>
    <row r="55" spans="3:4" x14ac:dyDescent="0.35">
      <c r="C55" s="88"/>
      <c r="D55" s="86"/>
    </row>
    <row r="56" spans="3:4" x14ac:dyDescent="0.35">
      <c r="C56" s="88"/>
      <c r="D56" s="89"/>
    </row>
    <row r="57" spans="3:4" x14ac:dyDescent="0.35">
      <c r="C57" s="88"/>
      <c r="D57" s="86"/>
    </row>
    <row r="58" spans="3:4" x14ac:dyDescent="0.35">
      <c r="C58" s="88"/>
      <c r="D58" s="86"/>
    </row>
    <row r="59" spans="3:4" x14ac:dyDescent="0.35">
      <c r="C59" s="88"/>
      <c r="D59" s="86"/>
    </row>
    <row r="60" spans="3:4" x14ac:dyDescent="0.35">
      <c r="C60" s="88"/>
      <c r="D60" s="86"/>
    </row>
    <row r="61" spans="3:4" x14ac:dyDescent="0.35">
      <c r="C61" s="88"/>
      <c r="D61" s="86"/>
    </row>
    <row r="62" spans="3:4" x14ac:dyDescent="0.35">
      <c r="C62" s="88"/>
      <c r="D62" s="86"/>
    </row>
    <row r="63" spans="3:4" x14ac:dyDescent="0.35">
      <c r="C63" s="88"/>
      <c r="D63" s="86"/>
    </row>
    <row r="64" spans="3:4" x14ac:dyDescent="0.35">
      <c r="C64" s="88"/>
      <c r="D64" s="86"/>
    </row>
    <row r="65" spans="3:4" x14ac:dyDescent="0.35">
      <c r="C65" s="88"/>
      <c r="D65" s="89"/>
    </row>
    <row r="66" spans="3:4" x14ac:dyDescent="0.35">
      <c r="C66" s="88"/>
      <c r="D66" s="86"/>
    </row>
    <row r="67" spans="3:4" x14ac:dyDescent="0.35">
      <c r="C67" s="88"/>
    </row>
    <row r="68" spans="3:4" x14ac:dyDescent="0.35">
      <c r="C68" s="88"/>
    </row>
    <row r="75" spans="3:4" x14ac:dyDescent="0.35">
      <c r="D75" s="53" t="str">
        <f>IF(NOT(X57=""),X57,"")</f>
        <v/>
      </c>
    </row>
    <row r="76" spans="3:4" x14ac:dyDescent="0.35">
      <c r="D76" s="53" t="str">
        <f>IF(NOT(X58=""),X58,"")</f>
        <v/>
      </c>
    </row>
    <row r="77" spans="3:4" x14ac:dyDescent="0.35">
      <c r="D77" s="53" t="str">
        <f>IF(NOT(X59=""),X59,"")</f>
        <v/>
      </c>
    </row>
  </sheetData>
  <mergeCells count="49">
    <mergeCell ref="AU1:AV1"/>
    <mergeCell ref="AF1:AG1"/>
    <mergeCell ref="AE2:AG2"/>
    <mergeCell ref="BC2:BE2"/>
    <mergeCell ref="AZ2:BB2"/>
    <mergeCell ref="AW2:AY2"/>
    <mergeCell ref="AT2:AV2"/>
    <mergeCell ref="B40:B46"/>
    <mergeCell ref="A3:A11"/>
    <mergeCell ref="B14:B19"/>
    <mergeCell ref="B12:B13"/>
    <mergeCell ref="A2:B2"/>
    <mergeCell ref="B10:B11"/>
    <mergeCell ref="B3:B9"/>
    <mergeCell ref="A27:A46"/>
    <mergeCell ref="B27:B39"/>
    <mergeCell ref="A12:A26"/>
    <mergeCell ref="B20:B26"/>
    <mergeCell ref="AH2:AJ2"/>
    <mergeCell ref="AL1:AM1"/>
    <mergeCell ref="AK2:AM2"/>
    <mergeCell ref="P2:R2"/>
    <mergeCell ref="W1:X1"/>
    <mergeCell ref="V2:X2"/>
    <mergeCell ref="H1:I1"/>
    <mergeCell ref="G2:I2"/>
    <mergeCell ref="K1:L1"/>
    <mergeCell ref="J2:L2"/>
    <mergeCell ref="N1:O1"/>
    <mergeCell ref="Y2:AA2"/>
    <mergeCell ref="AB2:AD2"/>
    <mergeCell ref="M2:O2"/>
    <mergeCell ref="Z1:AA1"/>
    <mergeCell ref="T1:U1"/>
    <mergeCell ref="S2:U2"/>
    <mergeCell ref="Q1:R1"/>
    <mergeCell ref="AC1:AD1"/>
    <mergeCell ref="BJ1:BK1"/>
    <mergeCell ref="BI2:BK2"/>
    <mergeCell ref="AN2:AP2"/>
    <mergeCell ref="AQ2:AS2"/>
    <mergeCell ref="AR1:AS1"/>
    <mergeCell ref="BA1:BB1"/>
    <mergeCell ref="BG1:BH1"/>
    <mergeCell ref="BF2:BH2"/>
    <mergeCell ref="BD1:BE1"/>
    <mergeCell ref="AX1:AY1"/>
    <mergeCell ref="AI1:AJ1"/>
    <mergeCell ref="AO1:AP1"/>
  </mergeCells>
  <phoneticPr fontId="2" type="noConversion"/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Dropdown!$A$1:$A$3</xm:f>
          </x14:formula1>
          <xm:sqref>BK9 Y3:Z3 BK3 Z9</xm:sqref>
        </x14:dataValidation>
        <x14:dataValidation type="list" allowBlank="1" showInputMessage="1" showErrorMessage="1">
          <x14:formula1>
            <xm:f>Dropdown!$E$2:$E$8</xm:f>
          </x14:formula1>
          <xm:sqref>I6 L6 O6 R6 U6 AD6 BK6 AV6 AY6 BB6 BE6 AG6 X6 Z6:AA6</xm:sqref>
        </x14:dataValidation>
        <x14:dataValidation type="list" allowBlank="1" showInputMessage="1" showErrorMessage="1">
          <x14:formula1>
            <xm:f>Dropdown!$F$2:$F$8</xm:f>
          </x14:formula1>
          <xm:sqref>I7 L7 O7 R7 U7 AD7 AP7 AV7 AY7 BB7 BE7 AG7 BK7 BH7 AM7 X7 Z7:AA7</xm:sqref>
        </x14:dataValidation>
        <x14:dataValidation type="list" allowBlank="1" showInputMessage="1" showErrorMessage="1">
          <x14:formula1>
            <xm:f>Dropdown!$D$2:$D$4</xm:f>
          </x14:formula1>
          <xm:sqref>BK42:BK46</xm:sqref>
        </x14:dataValidation>
        <x14:dataValidation type="list" allowBlank="1" showInputMessage="1" showErrorMessage="1">
          <x14:formula1>
            <xm:f>Dropdown!$A$2:$A$3</xm:f>
          </x14:formula1>
          <xm:sqref>BK40:BK41</xm:sqref>
        </x14:dataValidation>
        <x14:dataValidation type="list" allowBlank="1" showInputMessage="1" showErrorMessage="1">
          <x14:formula1>
            <xm:f>Dropdown!$C$2:$C$7</xm:f>
          </x14:formula1>
          <xm:sqref>I8 L8 O8 R8 U8 X8 AA8 AD8 BE8 BH8 AM8 BK8 AS8 AV8 AY8 BB8</xm:sqref>
        </x14:dataValidation>
        <x14:dataValidation type="list" allowBlank="1" showInputMessage="1" showErrorMessage="1">
          <x14:formula1>
            <xm:f>Dropdown!$H$2:$H$4</xm:f>
          </x14:formula1>
          <xm:sqref>BH40:BH46 L40:L46 O40:O46 R40:R46 U40:U46 X40:X46 AA40:AA46 AD40:AD46 AG40:AG46 AJ40:AJ46 AM40:AM46 AP40:AP46 AS40:AS46 AV40:AV46 AY40:AY46 BB40:BB46 BE40:BE46 I40:I46</xm:sqref>
        </x14:dataValidation>
        <x14:dataValidation type="list" allowBlank="1" showInputMessage="1" showErrorMessage="1">
          <x14:formula1>
            <xm:f>Dropdown!$H$2:$H$3</xm:f>
          </x14:formula1>
          <xm:sqref>I3 L3 O3 R3 U3 X3 AA3 AD3 AG3 AJ3 AM3 AP3 AS3 AV3 AY3 BB3 BE3 BH3 BH9 BE9 BB9 AY9 AV9 AS9 AP9 AJ9 AG9 I9 L9 O9 R9 U9 X9 AA9 AD9 AM9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zoomScale="90" zoomScaleNormal="90" workbookViewId="0">
      <selection activeCell="F5" sqref="F5"/>
    </sheetView>
  </sheetViews>
  <sheetFormatPr baseColWidth="10" defaultColWidth="10.7265625" defaultRowHeight="14.5" x14ac:dyDescent="0.35"/>
  <cols>
    <col min="1" max="1" width="10.7265625" style="5" customWidth="1"/>
    <col min="2" max="4" width="10.7265625" style="5"/>
    <col min="5" max="5" width="25.26953125" style="5" customWidth="1"/>
    <col min="6" max="6" width="30" style="5" customWidth="1"/>
    <col min="7" max="15" width="10.7265625" style="5"/>
    <col min="16" max="16" width="0.1796875" style="5" customWidth="1"/>
    <col min="17" max="16384" width="10.7265625" style="5"/>
  </cols>
  <sheetData>
    <row r="1" spans="1:16" x14ac:dyDescent="0.35">
      <c r="A1" s="4"/>
      <c r="B1" s="4"/>
      <c r="C1" s="4"/>
      <c r="D1" s="4"/>
      <c r="E1" s="5" t="s">
        <v>63</v>
      </c>
      <c r="F1" s="5" t="s">
        <v>64</v>
      </c>
      <c r="L1" s="5" t="s">
        <v>162</v>
      </c>
    </row>
    <row r="2" spans="1:16" x14ac:dyDescent="0.35">
      <c r="A2" s="7" t="s">
        <v>0</v>
      </c>
      <c r="B2" s="5" t="s">
        <v>56</v>
      </c>
      <c r="C2" s="5" t="s">
        <v>20</v>
      </c>
      <c r="D2" s="5" t="s">
        <v>67</v>
      </c>
      <c r="E2" s="5" t="s">
        <v>74</v>
      </c>
      <c r="F2" s="5" t="s">
        <v>78</v>
      </c>
      <c r="G2" s="5">
        <f>1</f>
        <v>1</v>
      </c>
      <c r="H2" s="5" t="s">
        <v>110</v>
      </c>
      <c r="L2" s="5" t="s">
        <v>74</v>
      </c>
      <c r="M2" s="5" t="str">
        <f>LEFT(Datasets!F7,SEARCH(", class",Datasets!F7)-1)</f>
        <v>xyz</v>
      </c>
    </row>
    <row r="3" spans="1:16" x14ac:dyDescent="0.35">
      <c r="A3" s="7" t="s">
        <v>1</v>
      </c>
      <c r="B3" s="5" t="s">
        <v>54</v>
      </c>
      <c r="C3" s="5" t="s">
        <v>73</v>
      </c>
      <c r="D3" s="5" t="s">
        <v>70</v>
      </c>
      <c r="E3" s="5" t="s">
        <v>75</v>
      </c>
      <c r="F3" s="5" t="s">
        <v>79</v>
      </c>
      <c r="G3" s="5" t="s">
        <v>105</v>
      </c>
      <c r="H3" s="5" t="s">
        <v>111</v>
      </c>
      <c r="L3" s="5" t="s">
        <v>159</v>
      </c>
    </row>
    <row r="4" spans="1:16" x14ac:dyDescent="0.35">
      <c r="C4" s="5" t="s">
        <v>65</v>
      </c>
      <c r="D4" s="5" t="s">
        <v>68</v>
      </c>
      <c r="E4" s="5" t="s">
        <v>76</v>
      </c>
      <c r="F4" s="5" t="s">
        <v>80</v>
      </c>
      <c r="G4" s="5" t="s">
        <v>106</v>
      </c>
      <c r="L4" s="5" t="s">
        <v>160</v>
      </c>
    </row>
    <row r="5" spans="1:16" x14ac:dyDescent="0.35">
      <c r="A5" s="6"/>
      <c r="C5" s="5" t="s">
        <v>101</v>
      </c>
      <c r="E5" s="5" t="s">
        <v>77</v>
      </c>
      <c r="F5" s="5" t="s">
        <v>81</v>
      </c>
      <c r="L5" s="5" t="s">
        <v>161</v>
      </c>
    </row>
    <row r="6" spans="1:16" x14ac:dyDescent="0.35">
      <c r="A6" s="6"/>
      <c r="C6" s="5" t="s">
        <v>92</v>
      </c>
      <c r="E6" s="5" t="s">
        <v>82</v>
      </c>
      <c r="F6" s="5" t="s">
        <v>86</v>
      </c>
    </row>
    <row r="7" spans="1:16" x14ac:dyDescent="0.35">
      <c r="A7" s="6"/>
      <c r="C7" s="5" t="s">
        <v>102</v>
      </c>
      <c r="E7" s="5" t="s">
        <v>83</v>
      </c>
      <c r="F7" s="5" t="s">
        <v>84</v>
      </c>
    </row>
    <row r="8" spans="1:16" x14ac:dyDescent="0.35">
      <c r="A8" s="6"/>
      <c r="E8" s="5" t="s">
        <v>87</v>
      </c>
      <c r="F8" s="5" t="s">
        <v>85</v>
      </c>
    </row>
    <row r="9" spans="1:16" x14ac:dyDescent="0.35">
      <c r="A9" s="6"/>
    </row>
    <row r="10" spans="1:16" x14ac:dyDescent="0.35">
      <c r="A10" s="6"/>
    </row>
    <row r="11" spans="1:16" x14ac:dyDescent="0.35">
      <c r="A11" s="6"/>
    </row>
    <row r="12" spans="1:16" x14ac:dyDescent="0.35">
      <c r="A12" s="6"/>
      <c r="H12" s="71"/>
      <c r="I12" s="71"/>
    </row>
    <row r="13" spans="1:16" x14ac:dyDescent="0.35">
      <c r="A13" s="8"/>
    </row>
    <row r="14" spans="1:16" x14ac:dyDescent="0.35">
      <c r="A14" s="6"/>
    </row>
    <row r="15" spans="1:16" x14ac:dyDescent="0.35">
      <c r="A15" s="6"/>
    </row>
    <row r="16" spans="1:16" x14ac:dyDescent="0.35">
      <c r="A16" s="8"/>
      <c r="P16" s="5">
        <f>IF(ISERROR(SEARCH($H$12,I12,1)),0,1)</f>
        <v>0</v>
      </c>
    </row>
    <row r="17" spans="1:1" x14ac:dyDescent="0.35">
      <c r="A17" s="6"/>
    </row>
    <row r="18" spans="1:1" x14ac:dyDescent="0.35">
      <c r="A18" s="6"/>
    </row>
    <row r="19" spans="1:1" x14ac:dyDescent="0.35">
      <c r="A19" s="6"/>
    </row>
    <row r="20" spans="1:1" x14ac:dyDescent="0.35">
      <c r="A20" s="8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  <row r="24" spans="1:1" x14ac:dyDescent="0.35">
      <c r="A24" s="6"/>
    </row>
    <row r="25" spans="1:1" x14ac:dyDescent="0.35">
      <c r="A25" s="6"/>
    </row>
    <row r="26" spans="1:1" x14ac:dyDescent="0.35">
      <c r="A26" s="8"/>
    </row>
    <row r="27" spans="1:1" x14ac:dyDescent="0.35">
      <c r="A27" s="6"/>
    </row>
    <row r="28" spans="1:1" x14ac:dyDescent="0.35">
      <c r="A28" s="6"/>
    </row>
    <row r="29" spans="1:1" x14ac:dyDescent="0.35">
      <c r="A29" s="6"/>
    </row>
    <row r="30" spans="1:1" x14ac:dyDescent="0.35">
      <c r="A30" s="6"/>
    </row>
    <row r="31" spans="1:1" x14ac:dyDescent="0.35">
      <c r="A31" s="6"/>
    </row>
    <row r="32" spans="1:1" x14ac:dyDescent="0.35">
      <c r="A32" s="6"/>
    </row>
    <row r="33" spans="1:1" x14ac:dyDescent="0.35">
      <c r="A33" s="8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/>
    </row>
    <row r="38" spans="1:1" x14ac:dyDescent="0.35">
      <c r="A38" s="8"/>
    </row>
    <row r="39" spans="1:1" x14ac:dyDescent="0.35">
      <c r="A39" s="6"/>
    </row>
    <row r="40" spans="1:1" x14ac:dyDescent="0.35">
      <c r="A40" s="6"/>
    </row>
    <row r="41" spans="1:1" x14ac:dyDescent="0.35">
      <c r="A41" s="6"/>
    </row>
    <row r="42" spans="1:1" x14ac:dyDescent="0.35">
      <c r="A42" s="6"/>
    </row>
    <row r="43" spans="1:1" x14ac:dyDescent="0.35">
      <c r="A43" s="6"/>
    </row>
    <row r="44" spans="1:1" x14ac:dyDescent="0.35">
      <c r="A44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  <row r="48" spans="1:1" x14ac:dyDescent="0.35">
      <c r="A48" s="6"/>
    </row>
    <row r="49" spans="1:1" x14ac:dyDescent="0.35">
      <c r="A49" s="6"/>
    </row>
    <row r="50" spans="1:1" x14ac:dyDescent="0.35">
      <c r="A50" s="6"/>
    </row>
    <row r="51" spans="1:1" x14ac:dyDescent="0.35">
      <c r="A51" s="6"/>
    </row>
    <row r="52" spans="1:1" x14ac:dyDescent="0.35">
      <c r="A52" s="6"/>
    </row>
    <row r="53" spans="1:1" x14ac:dyDescent="0.35">
      <c r="A53" s="6"/>
    </row>
    <row r="54" spans="1:1" x14ac:dyDescent="0.35">
      <c r="A54" s="6"/>
    </row>
    <row r="55" spans="1:1" x14ac:dyDescent="0.35">
      <c r="A55" s="6"/>
    </row>
    <row r="56" spans="1:1" x14ac:dyDescent="0.35">
      <c r="A56" s="6"/>
    </row>
    <row r="57" spans="1:1" x14ac:dyDescent="0.35">
      <c r="A57" s="6"/>
    </row>
    <row r="58" spans="1:1" x14ac:dyDescent="0.35">
      <c r="A58" s="6"/>
    </row>
    <row r="59" spans="1:1" x14ac:dyDescent="0.35">
      <c r="A59" s="6"/>
    </row>
    <row r="60" spans="1:1" x14ac:dyDescent="0.35">
      <c r="A60" s="6"/>
    </row>
    <row r="61" spans="1:1" x14ac:dyDescent="0.35">
      <c r="A61" s="6"/>
    </row>
    <row r="62" spans="1:1" x14ac:dyDescent="0.35">
      <c r="A62" s="6"/>
    </row>
    <row r="63" spans="1:1" x14ac:dyDescent="0.35">
      <c r="A63" s="6"/>
    </row>
    <row r="64" spans="1:1" x14ac:dyDescent="0.35">
      <c r="A64" s="6"/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1" spans="1:1" x14ac:dyDescent="0.35">
      <c r="A71" s="6"/>
    </row>
    <row r="72" spans="1:1" x14ac:dyDescent="0.35">
      <c r="A72" s="6"/>
    </row>
    <row r="73" spans="1:1" x14ac:dyDescent="0.35">
      <c r="A73" s="6"/>
    </row>
    <row r="74" spans="1:1" x14ac:dyDescent="0.35">
      <c r="A74" s="6"/>
    </row>
    <row r="75" spans="1:1" x14ac:dyDescent="0.35">
      <c r="A75" s="6"/>
    </row>
    <row r="76" spans="1:1" x14ac:dyDescent="0.35">
      <c r="A76" s="6"/>
    </row>
    <row r="77" spans="1:1" x14ac:dyDescent="0.35">
      <c r="A77" s="6"/>
    </row>
    <row r="78" spans="1:1" x14ac:dyDescent="0.35">
      <c r="A78" s="6"/>
    </row>
    <row r="79" spans="1:1" x14ac:dyDescent="0.35">
      <c r="A79" s="6"/>
    </row>
    <row r="80" spans="1:1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  <row r="93" spans="1:1" x14ac:dyDescent="0.35">
      <c r="A93" s="6"/>
    </row>
    <row r="94" spans="1:1" x14ac:dyDescent="0.35">
      <c r="A94" s="6"/>
    </row>
    <row r="95" spans="1:1" x14ac:dyDescent="0.35">
      <c r="A95" s="6"/>
    </row>
    <row r="96" spans="1:1" x14ac:dyDescent="0.35">
      <c r="A96" s="6"/>
    </row>
    <row r="97" spans="1:1" x14ac:dyDescent="0.35">
      <c r="A97" s="6"/>
    </row>
    <row r="98" spans="1:1" x14ac:dyDescent="0.35">
      <c r="A98" s="6"/>
    </row>
    <row r="99" spans="1:1" x14ac:dyDescent="0.35">
      <c r="A99" s="6"/>
    </row>
    <row r="100" spans="1:1" x14ac:dyDescent="0.35">
      <c r="A100" s="6"/>
    </row>
    <row r="101" spans="1:1" x14ac:dyDescent="0.35">
      <c r="A101" s="6"/>
    </row>
    <row r="102" spans="1:1" x14ac:dyDescent="0.35">
      <c r="A102" s="6"/>
    </row>
    <row r="103" spans="1:1" x14ac:dyDescent="0.35">
      <c r="A103" s="6"/>
    </row>
    <row r="104" spans="1:1" x14ac:dyDescent="0.35">
      <c r="A104" s="6"/>
    </row>
    <row r="105" spans="1:1" x14ac:dyDescent="0.35">
      <c r="A105" s="6"/>
    </row>
    <row r="106" spans="1:1" x14ac:dyDescent="0.35">
      <c r="A106" s="6"/>
    </row>
    <row r="107" spans="1:1" x14ac:dyDescent="0.35">
      <c r="A107" s="6"/>
    </row>
    <row r="108" spans="1:1" x14ac:dyDescent="0.35">
      <c r="A108" s="6"/>
    </row>
    <row r="109" spans="1:1" x14ac:dyDescent="0.35">
      <c r="A109" s="6"/>
    </row>
    <row r="110" spans="1:1" x14ac:dyDescent="0.35">
      <c r="A110" s="6"/>
    </row>
    <row r="111" spans="1:1" x14ac:dyDescent="0.35">
      <c r="A111" s="6"/>
    </row>
    <row r="112" spans="1:1" x14ac:dyDescent="0.35">
      <c r="A112" s="6"/>
    </row>
    <row r="113" spans="1:1" x14ac:dyDescent="0.35">
      <c r="A113" s="6"/>
    </row>
    <row r="114" spans="1:1" x14ac:dyDescent="0.35">
      <c r="A114" s="6"/>
    </row>
    <row r="115" spans="1:1" x14ac:dyDescent="0.35">
      <c r="A115" s="6"/>
    </row>
    <row r="116" spans="1:1" x14ac:dyDescent="0.35">
      <c r="A116" s="6"/>
    </row>
    <row r="117" spans="1:1" x14ac:dyDescent="0.35">
      <c r="A117" s="6"/>
    </row>
    <row r="118" spans="1:1" x14ac:dyDescent="0.35">
      <c r="A118" s="6"/>
    </row>
    <row r="119" spans="1:1" x14ac:dyDescent="0.35">
      <c r="A119" s="6"/>
    </row>
    <row r="120" spans="1:1" x14ac:dyDescent="0.35">
      <c r="A120" s="6"/>
    </row>
    <row r="121" spans="1:1" x14ac:dyDescent="0.35">
      <c r="A121" s="6"/>
    </row>
    <row r="122" spans="1:1" x14ac:dyDescent="0.35">
      <c r="A122" s="6"/>
    </row>
    <row r="123" spans="1:1" x14ac:dyDescent="0.35">
      <c r="A123" s="6"/>
    </row>
    <row r="124" spans="1:1" x14ac:dyDescent="0.35">
      <c r="A124" s="6"/>
    </row>
    <row r="125" spans="1:1" x14ac:dyDescent="0.35">
      <c r="A125" s="6"/>
    </row>
    <row r="126" spans="1:1" x14ac:dyDescent="0.35">
      <c r="A126" s="6"/>
    </row>
    <row r="127" spans="1:1" x14ac:dyDescent="0.35">
      <c r="A127" s="6"/>
    </row>
    <row r="128" spans="1:1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</sheetData>
  <dataValidations count="1">
    <dataValidation type="list" allowBlank="1" showInputMessage="1" showErrorMessage="1" sqref="H12:I12">
      <formula1>$E$2:$E$8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Limits</vt:lpstr>
      <vt:lpstr>Result</vt:lpstr>
      <vt:lpstr>Datasets</vt:lpstr>
      <vt:lpstr>Dropdown</vt:lpstr>
      <vt:lpstr>Result!Druckbereich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Semmelroth</dc:creator>
  <cp:lastModifiedBy>Barnefske</cp:lastModifiedBy>
  <cp:lastPrinted>2021-12-14T18:01:14Z</cp:lastPrinted>
  <dcterms:created xsi:type="dcterms:W3CDTF">2021-06-12T13:01:24Z</dcterms:created>
  <dcterms:modified xsi:type="dcterms:W3CDTF">2021-12-14T18:03:13Z</dcterms:modified>
</cp:coreProperties>
</file>