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xr:revisionPtr revIDLastSave="0" documentId="11_D38426777BEFA2907896503D2B262901C0C31D0D" xr6:coauthVersionLast="47" xr6:coauthVersionMax="47" xr10:uidLastSave="{00000000-0000-0000-0000-000000000000}"/>
  <bookViews>
    <workbookView xWindow="0" yWindow="0" windowWidth="0" windowHeight="0" xr2:uid="{00000000-000D-0000-FFFF-FFFF00000000}"/>
  </bookViews>
  <sheets>
    <sheet name="Blad1" sheetId="1" r:id="rId1"/>
  </sheets>
  <definedNames>
    <definedName name="Namnintervall1">#REF!</definedName>
  </definedNames>
  <calcPr calcId="0" fullCalcOnLoad="1"/>
</workbook>
</file>

<file path=xl/calcChain.xml><?xml version="1.0" encoding="utf-8"?>
<calcChain xmlns="http://schemas.openxmlformats.org/spreadsheetml/2006/main">
  <c r="H75" i="1" l="1"/>
  <c r="H74" i="1"/>
  <c r="H59" i="1"/>
  <c r="H58" i="1"/>
  <c r="H57" i="1"/>
  <c r="H56" i="1"/>
  <c r="H55" i="1"/>
  <c r="H37" i="1"/>
  <c r="H35" i="1"/>
  <c r="H33" i="1"/>
  <c r="H27" i="1"/>
  <c r="H26" i="1"/>
  <c r="H25" i="1"/>
  <c r="H24" i="1"/>
  <c r="H23" i="1"/>
  <c r="H22" i="1"/>
  <c r="H19" i="1"/>
  <c r="H14" i="1"/>
  <c r="J2"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000-000001000000}">
      <text>
        <r>
          <rPr>
            <sz val="10"/>
            <color rgb="FF000000"/>
            <rFont val="Arial"/>
            <scheme val="minor"/>
          </rPr>
          <t>obs alu plattor inte inköpta
	-Erik Magnusson</t>
        </r>
      </text>
    </comment>
  </commentList>
</comments>
</file>

<file path=xl/sharedStrings.xml><?xml version="1.0" encoding="utf-8"?>
<sst xmlns="http://schemas.openxmlformats.org/spreadsheetml/2006/main" count="309" uniqueCount="257">
  <si>
    <t>AP4 Bill Of Materials Updated: 3/5-2023</t>
  </si>
  <si>
    <t>Sum:</t>
  </si>
  <si>
    <t>Name</t>
  </si>
  <si>
    <t>Quantity</t>
  </si>
  <si>
    <t>Area of Use</t>
  </si>
  <si>
    <t>Supplier</t>
  </si>
  <si>
    <t>Article nr</t>
  </si>
  <si>
    <t>Article nr Supplier</t>
  </si>
  <si>
    <t>Link</t>
  </si>
  <si>
    <t>Price (SEK)</t>
  </si>
  <si>
    <t>Documentation</t>
  </si>
  <si>
    <t>Aprroximate 
price if bought</t>
  </si>
  <si>
    <t>Hardware Interface:</t>
  </si>
  <si>
    <t>Purchace session 1</t>
  </si>
  <si>
    <t>Digital to Analog Converter</t>
  </si>
  <si>
    <r>
      <rPr>
        <sz val="10"/>
        <color theme="1"/>
        <rFont val="Arial"/>
      </rPr>
      <t xml:space="preserve">In order to send pure Analog signals to power the motors
</t>
    </r>
    <r>
      <rPr>
        <b/>
        <sz val="10"/>
        <color theme="1"/>
        <rFont val="Arial"/>
      </rPr>
      <t>ORDER 2</t>
    </r>
  </si>
  <si>
    <t>Elfa</t>
  </si>
  <si>
    <t>300-91-226</t>
  </si>
  <si>
    <t>https://www.elfa.se/sv/mcp4725-delningskort-adafruit-935/p/30091226?trackQuery=MCP4725+&amp;pos=1&amp;origPos=1&amp;origPageSize=50&amp;track=true</t>
  </si>
  <si>
    <t>Sabertooth Motor Driver</t>
  </si>
  <si>
    <t>Drive steering motor</t>
  </si>
  <si>
    <t>RobotShop</t>
  </si>
  <si>
    <t>https://eu.robotshop.com/products/dimension-engineering-sabertooth-2x25?variant=42600729084072</t>
  </si>
  <si>
    <r>
      <rPr>
        <sz val="10"/>
        <rFont val="Arial"/>
      </rPr>
      <t xml:space="preserve">Sabertooth 2x25 manual </t>
    </r>
    <r>
      <rPr>
        <u/>
        <sz val="10"/>
        <color rgb="FF1155CC"/>
        <rFont val="Arial"/>
      </rPr>
      <t>https://www.dimensionengineering.com/datasheets/Sabertooth2x25.pdf</t>
    </r>
    <r>
      <rPr>
        <sz val="10"/>
        <rFont val="Arial"/>
      </rPr>
      <t xml:space="preserve"> 
Sabertooth example code </t>
    </r>
    <r>
      <rPr>
        <u/>
        <sz val="10"/>
        <color rgb="FF1155CC"/>
        <rFont val="Arial"/>
      </rPr>
      <t>https://www.dimensionengineering.com/software/SabertoothArduinoLibrary/html/</t>
    </r>
    <r>
      <rPr>
        <sz val="10"/>
        <rFont val="Arial"/>
      </rPr>
      <t xml:space="preserve"> 
Sabertooht arduino libra</t>
    </r>
    <r>
      <rPr>
        <sz val="10"/>
        <color rgb="FF000000"/>
        <rFont val="Arial"/>
      </rPr>
      <t xml:space="preserve">ry </t>
    </r>
    <r>
      <rPr>
        <u/>
        <sz val="10"/>
        <color rgb="FF1155CC"/>
        <rFont val="Arial"/>
      </rPr>
      <t>https://www.dimensionengineering.com/info/arduino</t>
    </r>
    <r>
      <rPr>
        <sz val="10"/>
        <rFont val="Arial"/>
      </rPr>
      <t xml:space="preserve"> 
</t>
    </r>
    <r>
      <rPr>
        <b/>
        <sz val="10"/>
        <rFont val="Arial"/>
      </rPr>
      <t>todo hur läser vi av styrvinkeln genom serial?</t>
    </r>
  </si>
  <si>
    <t>Sabertooth Kangaroo x2 Motion Controller</t>
  </si>
  <si>
    <t xml:space="preserve">Circuitboard motion controller board daughterboard to sabertooth
-Send positional command through serial to it
-connect EMG49 Motor Hal sensors to it, and two endstop switches and it will configure itself </t>
  </si>
  <si>
    <t>https://eu.robotshop.com/products/self-tuning-kangaroo-x2-motion-controller?variant=42601684467880</t>
  </si>
  <si>
    <r>
      <rPr>
        <sz val="10"/>
        <rFont val="Arial"/>
      </rPr>
      <t xml:space="preserve">Kangaroo x2 Daughter board to sabertooth - Manual - </t>
    </r>
    <r>
      <rPr>
        <u/>
        <sz val="10"/>
        <color rgb="FF1155CC"/>
        <rFont val="Arial"/>
      </rPr>
      <t>https://www.dimensionengineering.com/datasheets/KangarooManual.pdf</t>
    </r>
    <r>
      <rPr>
        <sz val="10"/>
        <rFont val="Arial"/>
      </rPr>
      <t xml:space="preserve"> 
Någon youtube tjomme som leker runt med sabertooth kor</t>
    </r>
    <r>
      <rPr>
        <sz val="10"/>
        <color rgb="FF000000"/>
        <rFont val="Arial"/>
      </rPr>
      <t xml:space="preserve">t </t>
    </r>
    <r>
      <rPr>
        <u/>
        <sz val="10"/>
        <color rgb="FF1155CC"/>
        <rFont val="Arial"/>
      </rPr>
      <t>https://www.youtube.com/watch?v=siufT2AsIZ4</t>
    </r>
    <r>
      <rPr>
        <sz val="10"/>
        <rFont val="Arial"/>
      </rPr>
      <t xml:space="preserve"> </t>
    </r>
  </si>
  <si>
    <t>Mikrobrytare 440 mN</t>
  </si>
  <si>
    <t>2 st mikrobrytare för att känna av maxlägen i styrningen</t>
  </si>
  <si>
    <t>RND 210-00755</t>
  </si>
  <si>
    <t>302-87-010</t>
  </si>
  <si>
    <t>https://www.elfa.se/sv/mikrobrytare-3a-1co-440mn-rullarm-med-led-rnd-components-rnd-210-00755/p/30287010?trackQuery=MICROBRYTARE&amp;pos=4&amp;origPos=3&amp;origPageSize=50&amp;track=true</t>
  </si>
  <si>
    <r>
      <rPr>
        <sz val="10"/>
        <color theme="1"/>
        <rFont val="Arial"/>
      </rPr>
      <t xml:space="preserve">Justerbar Omvandlare ( in 3.2 - 46V) ut (1.25 - 30v) </t>
    </r>
    <r>
      <rPr>
        <u/>
        <sz val="10"/>
        <color theme="1"/>
        <rFont val="Arial"/>
      </rPr>
      <t>Upp till 3A</t>
    </r>
  </si>
  <si>
    <t>To power different component</t>
  </si>
  <si>
    <t>Amazon</t>
  </si>
  <si>
    <t>https://www.amazon.se/gp/product/B07DP3JX2X/ref=ppx_yo_dt_b_asin_title_o00_s00?ie=UTF8&amp;psc=1</t>
  </si>
  <si>
    <t>DIR-842-V2</t>
  </si>
  <si>
    <t>Wifi router / switch with 1000 MB/s ports</t>
  </si>
  <si>
    <t>Kjell o Company</t>
  </si>
  <si>
    <t>https://www.kjell.com/no/produkter/nettverk/tradlose-rutere/d-link-dir-842-tradlos-ruter-ac1200-p61198</t>
  </si>
  <si>
    <t>Purchace session 2</t>
  </si>
  <si>
    <t>Utbyggnadsmodul SEN-Speed</t>
  </si>
  <si>
    <t xml:space="preserve">Speed sensors front and back wheels
</t>
  </si>
  <si>
    <t>Conrad</t>
  </si>
  <si>
    <t>https://www.conrad.se/p/utbyggnadsmodul-sen-speed-arduino-banana-pi-cubieboard-raspberry-pi-pcduino-1646891?gclid=CjwKCAiAl9efBhAkEiwA4TorihlTGZ_dIJLAiQAbS-_ulWIuD9HBy1EnvJ-Y1B5eGMD_G9lwljViWBoCnqEQAvD_BwE&amp;utm_campaign=shopping-feed&amp;utm_content=free-google-shopping-clicks&amp;utm_medium=surfaces&amp;utm_source=google&amp;utm_term=1646891&amp;vat=true</t>
  </si>
  <si>
    <t>XT60 Male</t>
  </si>
  <si>
    <t>Connecting power to various components on autonomous platform. Max 60 Amp. Package of 20</t>
  </si>
  <si>
    <t>conrad</t>
  </si>
  <si>
    <t>https://www.conrad.se/p/reely-1399717-batterikontakt-xt60-foergylld-20-st-1399717</t>
  </si>
  <si>
    <t>XT60 Female</t>
  </si>
  <si>
    <t>Connecting power to various components on autonomous platform. Max 60 Amp- Package of 20.</t>
  </si>
  <si>
    <t>https://www.conrad.se/p/reely-1399713-batterisockel-xt60-foergylld-20-st-1399713</t>
  </si>
  <si>
    <t>Flätad kabel 4 x 0.14 mm²</t>
  </si>
  <si>
    <t>Ihophäftade kablar, gör de mer neat när man drar kablar inuti HW noden. 10 Meter</t>
  </si>
  <si>
    <t>https://www.conrad.se/p/418-5-flaetad-kabel-4-x-014-mm-groen-roed-gul-bla-5-m-1398078</t>
  </si>
  <si>
    <t>Ström och Spänningsmoduler</t>
  </si>
  <si>
    <t>mäta ström och spänning på batteriet</t>
  </si>
  <si>
    <t>YY-SensorModule-003</t>
  </si>
  <si>
    <t>B09F6CT827</t>
  </si>
  <si>
    <t>https://www.amazon.se/Aktuell-sensoromr%C3%A5de-Sp%C3%A4nningssensor-Sormodule-Sp%C3%A4nningsterminal/dp/B09F6CT827/ref=asc_df_B09F6CT827/?tag=shpngadsglesm-21&amp;linkCode=df0&amp;hvadid=476613656536&amp;hvpos=&amp;hvnetw=g&amp;hvrand=1891884643400081834&amp;hvpone=&amp;hvptwo=&amp;hvqmt=&amp;hvdev=m&amp;hvdvcmdl=&amp;hvlocint=&amp;hvlocphy=21017&amp;hvtargid=pla-1466275390520&amp;psc=1</t>
  </si>
  <si>
    <t>XT60 splitter</t>
  </si>
  <si>
    <t>Adapterkontakt [2x XT60 - 1x XT60] parallellt ansluten Reely</t>
  </si>
  <si>
    <t>https://www.conrad.se/p/adapterkontakt-2x-xt60-1x-xt60-parallellt-ansluten-reely-1373227</t>
  </si>
  <si>
    <t>Ninebot Go-kart 3d model</t>
  </si>
  <si>
    <t>3d model of gokart to use in digital twin illustration and to cad upp solution concepts.
STL/OBJ model file types. Can import into CAD software</t>
  </si>
  <si>
    <r>
      <rPr>
        <u/>
        <sz val="10"/>
        <color rgb="FF1155CC"/>
        <rFont val="Arial"/>
      </rPr>
      <t xml:space="preserve">https://sketchfab.com/3d-models/ninebot-go-kart-b2ab6e2fbdcc44309585336423681e06
</t>
    </r>
    <r>
      <rPr>
        <u/>
        <sz val="10"/>
        <color rgb="FF000000"/>
        <rFont val="Arial"/>
      </rPr>
      <t xml:space="preserve">alternative source
</t>
    </r>
    <r>
      <rPr>
        <u/>
        <sz val="10"/>
        <color rgb="FF1155CC"/>
        <rFont val="Arial"/>
      </rPr>
      <t>https://www.renderhub.com/industryofautomobile/ninebot-go-kart</t>
    </r>
  </si>
  <si>
    <t>Purchace session 3</t>
  </si>
  <si>
    <t>GPIO-staplingslist 2x20</t>
  </si>
  <si>
    <t>Connect sensors to HW Node</t>
  </si>
  <si>
    <t>elfa</t>
  </si>
  <si>
    <t>301-33-58</t>
  </si>
  <si>
    <t>https://www.elfa.se/sv/gpio-staplingslist-till-pi-pi2-pi3-2x20-adafruit-2223/p/30133581?trackQuery=staplingslist&amp;pos=2&amp;origPos=2&amp;origPageSize=50&amp;track=true</t>
  </si>
  <si>
    <t>Dubbelriktad omvandlare
 av logisk spänningsnivå</t>
  </si>
  <si>
    <t>Converts 5v logic levels to 3.3v logic level
Used to interface stm32 bluepill (3v) to 5V CAN module</t>
  </si>
  <si>
    <t>BOB-12009</t>
  </si>
  <si>
    <t>301-45-425</t>
  </si>
  <si>
    <t>https://www.elfa.se/sv/dubbelriktad-omvandlare-av-logisk-spaenningsniva-sparkfun-electronics-bob-12009/p/30145425</t>
  </si>
  <si>
    <t>Axialfläkt DC 40x40x10mm 12V</t>
  </si>
  <si>
    <t xml:space="preserve">Cool down each node </t>
  </si>
  <si>
    <t>EE40101S1-1000U-999</t>
  </si>
  <si>
    <t>301-29-654</t>
  </si>
  <si>
    <r>
      <rPr>
        <u/>
        <sz val="10"/>
        <color rgb="FF000000"/>
        <rFont val="Arial"/>
      </rPr>
      <t>https://www.elfa.se/sv/axialflaekt-dc-40x40x10mm-12v-13-9m-sunon-ee40101s1-1000u-999/p/30129654?trackQuery=axialfl%c3%a4kt+DC+40&amp;pos=7&amp;origPos=7&amp;origPageSize=50&amp;track=true</t>
    </r>
    <r>
      <rPr>
        <u/>
        <sz val="10"/>
        <rFont val="Arial"/>
      </rPr>
      <t xml:space="preserve"> </t>
    </r>
  </si>
  <si>
    <t>Nödstoppsbrytare</t>
  </si>
  <si>
    <t>Emergency stop if something happens, breaks power to steering and autonomous drive sensors</t>
  </si>
  <si>
    <t>YW1B-V4E01R</t>
  </si>
  <si>
    <t>301-02-672</t>
  </si>
  <si>
    <t>https://www.elfa.se/sv/noedstoppsbrytare-1nc-ip20-kopplingsbox-ip65-frontpanelen-idec-yw1b-v4e01r/p/30102672?queryFromSuggest=true</t>
  </si>
  <si>
    <t>LED röd</t>
  </si>
  <si>
    <t>for node power on (25 minsta order)</t>
  </si>
  <si>
    <t>L-7113LID</t>
  </si>
  <si>
    <t>175-01-464</t>
  </si>
  <si>
    <t>https://www.elfa.se/sv/led-627nm-roed-mm-kingbright-7113lid/p/17501464?trackQuery=cat-DNAV_PL_020103&amp;pos=35&amp;origPos=35&amp;origPageSize=50&amp;track=true</t>
  </si>
  <si>
    <t>LED grön</t>
  </si>
  <si>
    <t>for node ok check light (25 minsta order)</t>
  </si>
  <si>
    <t>L-7113LGD</t>
  </si>
  <si>
    <t>175-10-192</t>
  </si>
  <si>
    <t>https://www.elfa.se/sv/led-565nm-groen-mm-kingbright-7113lgd/p/17510192?trackQuery=cat-DNAV_PL_020103&amp;pos=37&amp;origPos=37&amp;origPageSize=50&amp;track=true</t>
  </si>
  <si>
    <t>RS485 CAN HAT Raspberry Pi</t>
  </si>
  <si>
    <t>Prebuilt CAN shield for raspberry Pi, avoids us hacking together a solution. SPI communication (same as MCP2515)</t>
  </si>
  <si>
    <t>AMAZON</t>
  </si>
  <si>
    <t>https://www.amazon.se/CAN-kontroll-SPI-gr%C3%A4nssnitt-s%C3%A4ndtagare-SN65HVD230-l%C3%A5ngdistanskommunikation/dp/B09JKJCMHN/ref=asc_df_B09JKJCMHN/?tag=shpngadsglede-21&amp;linkCode=df0&amp;hvadid=599309679274&amp;hvpos=&amp;hvnetw=g&amp;hvrand=10497608513565125136&amp;hvpone=&amp;hvptwo=&amp;hvqmt=&amp;hvdev=c&amp;hvdvcmdl=&amp;hvlocint=&amp;hvlocphy=1012511&amp;hvtargid=pla-1650294466241&amp;psc=1</t>
  </si>
  <si>
    <t>Raspberry Pi 4 7 mm 
inbäddad kylfläns OBS P165-A varianten</t>
  </si>
  <si>
    <t>Low profile raspberry pi cooler. The Raspberry Pi Node will use an external 40mm fan. According to the product page this cooler will allow for expansion boards (shields) to be mounted aswell</t>
  </si>
  <si>
    <t>P165-A</t>
  </si>
  <si>
    <t>https://www.amazon.se/Geekworm-Raspberry-inb%C3%A4ddad-expansionsbr%C3%A4da-POE-f%C3%B6rl%C3%A4ngning/dp/B089CK12C6/ref=sr_1_12?crid=27WBWDHTX0PLM&amp;keywords=raspberry%2Bpi%2B4%2Bcooling&amp;qid=1679562729&amp;sprefix=raspberry%2Bpi%2B4%2Bcooling%2Caps%2C91&amp;sr=8-12&amp;th=1</t>
  </si>
  <si>
    <r>
      <rPr>
        <sz val="10"/>
        <rFont val="Arial"/>
      </rPr>
      <t xml:space="preserve">WIki sida kylfläns </t>
    </r>
    <r>
      <rPr>
        <u/>
        <sz val="10"/>
        <color rgb="FF1155CC"/>
        <rFont val="Arial"/>
      </rPr>
      <t>https://wiki.geekworm.com/P165</t>
    </r>
    <r>
      <rPr>
        <sz val="10"/>
        <rFont val="Arial"/>
      </rPr>
      <t xml:space="preserve"> </t>
    </r>
  </si>
  <si>
    <t xml:space="preserve">Digital to Analog Converter MCP4725 </t>
  </si>
  <si>
    <t>By an additional unit.</t>
  </si>
  <si>
    <t>Purchace session @ Biltema</t>
  </si>
  <si>
    <t>Batteri</t>
  </si>
  <si>
    <t>Fritidsbatteri, 12 V, 30 Ah</t>
  </si>
  <si>
    <t>Biltema</t>
  </si>
  <si>
    <t>80-2302</t>
  </si>
  <si>
    <t>https://www.biltema.se/bil---mc/fordonsbatterier/fritidsbatterier/fritidsbatteri-12-v-30-ah-2000045930</t>
  </si>
  <si>
    <t>Flatstiftsäkrings-kabel</t>
  </si>
  <si>
    <t>Säkringshållare, mini med kabel</t>
  </si>
  <si>
    <t>35-647</t>
  </si>
  <si>
    <t>https://www.biltema.se/bil---mc/elsystem/sakringar/sakringshallare-mini-2000016466</t>
  </si>
  <si>
    <t>M6 skruv 50mm</t>
  </si>
  <si>
    <t>Insexskruv M6 x 50, rostfri A2, 10 st.</t>
  </si>
  <si>
    <t>89-315</t>
  </si>
  <si>
    <t>https://www.biltema.se/bygg/fastelement/maskinskruvar/insexskruv-rostfri-a2-2000017858</t>
  </si>
  <si>
    <t>Flatstiftsäkringar</t>
  </si>
  <si>
    <t>Flatstiftssäkring Mini, 10 st.</t>
  </si>
  <si>
    <t>35-655</t>
  </si>
  <si>
    <t>https://www.biltema.se/bil---mc/elsystem/flatstiftssakringar/flatstiftssakring-mini-10-st-2000016468</t>
  </si>
  <si>
    <t>laddare batteri</t>
  </si>
  <si>
    <t>Batteriladdare IP68, 12 V, 8 A</t>
  </si>
  <si>
    <t>37-758</t>
  </si>
  <si>
    <t>https://www.biltema.se/bil---mc/fordonsbatterier/batteriladdare/batteriladdare-ip68-12-v-8-a-2000037612</t>
  </si>
  <si>
    <t>vinkeljärn</t>
  </si>
  <si>
    <t>fäste på plåt</t>
  </si>
  <si>
    <t xml:space="preserve">19-4884
</t>
  </si>
  <si>
    <t>biltema.se/bygg/byggbeslag/vinkelbeslag/vinkelbeslag-2000017273</t>
  </si>
  <si>
    <t>Låsskruvar</t>
  </si>
  <si>
    <t>För att låsa fast kugghjul på styrmotorn</t>
  </si>
  <si>
    <t>19-1080</t>
  </si>
  <si>
    <t>https://www.biltema.se/bil---mc/verkstadsutrustning/fastelement/sortimentsatser/lasskruvsats-150-delar-2000033233</t>
  </si>
  <si>
    <t>Purchace session @ Clas Ohlsson</t>
  </si>
  <si>
    <t>Skruv M5x35 mm</t>
  </si>
  <si>
    <t>Class Ohlsson</t>
  </si>
  <si>
    <t>Taken from Infotivs Inventory</t>
  </si>
  <si>
    <t>emg49 dc-dc 
motor with 50-1 gearbox</t>
  </si>
  <si>
    <t>DC-DC motor to controll the steering wheel</t>
  </si>
  <si>
    <t>Robot Electronics</t>
  </si>
  <si>
    <t>https://www.robot-electronics.co.uk/products/emg49-gearmotor-with-encoder.html</t>
  </si>
  <si>
    <t>https://www.robot-electronics.co.uk/htm/emg49.htm</t>
  </si>
  <si>
    <t>EMG49 mounting bracket</t>
  </si>
  <si>
    <t>mounting L bracket for motor</t>
  </si>
  <si>
    <t>https://www.robot-electronics.co.uk/emg49-mounting-bracket.html</t>
  </si>
  <si>
    <t>EMB49 mounting
 bracket holder</t>
  </si>
  <si>
    <t>See AP3 documentation for dimensions, leftover component was used on AP4</t>
  </si>
  <si>
    <t>STM32 bluepill</t>
  </si>
  <si>
    <t>MCP2515 CAN 
controller / reciever</t>
  </si>
  <si>
    <t>DC-DC converters</t>
  </si>
  <si>
    <t>ST-link v2
 Bluepill microcontroller 
flasher</t>
  </si>
  <si>
    <t>Buy in middle of may</t>
  </si>
  <si>
    <t>Skruv m3x10 Sexkant</t>
  </si>
  <si>
    <t>set of 100 screws</t>
  </si>
  <si>
    <t>BN 610 M3X10MM</t>
  </si>
  <si>
    <t>300-71-964</t>
  </si>
  <si>
    <t>https://www.elfa.se/sv/skruv-uttagskapa-sexkant-mm-m3-10mm-paket-med-100-delar-bossard-bn-610-m3x10mm/p/30071964?queryFromSuggest=true</t>
  </si>
  <si>
    <t>skruv m3x16 Sexkant</t>
  </si>
  <si>
    <t>BN 610 M3X16MM</t>
  </si>
  <si>
    <t>300-71-966</t>
  </si>
  <si>
    <t>https://www.elfa.se/sv/skruv-uttagskapa-sexkant-mm-m3-16mm-paket-med-100-delar-bossard-bn-610-m3x16mm/p/30071966?trackQuery=m3x16&amp;pos=2&amp;origPos=2&amp;origPageSize=50&amp;track=true</t>
  </si>
  <si>
    <t>skruv m4x10</t>
  </si>
  <si>
    <t>BN 610 M4X10MM</t>
  </si>
  <si>
    <t>300-71-970</t>
  </si>
  <si>
    <t>https://www.elfa.se/sv/skruv-uttagskapa-sexkant-mm-m4-10mm-paket-med-100-delar-bossard-bn-610-m4x10mm/p/30071970?trackQuery=m4x10&amp;pos=1&amp;origPos=1&amp;origPageSize=50&amp;track=true</t>
  </si>
  <si>
    <t>skruv m4x16</t>
  </si>
  <si>
    <t>MC6S M4X16H</t>
  </si>
  <si>
    <t>300-72-060</t>
  </si>
  <si>
    <t>https://www.elfa.se/sv/skruv-uttagskapa-sexkant-mm-m4-16mm-paket-med-100-delar-bossard-mc6s-m4x16h/p/30072060?trackQuery=m4x16&amp;pos=1&amp;origPos=1&amp;origPageSize=50&amp;track=true</t>
  </si>
  <si>
    <t>Mutter M4</t>
  </si>
  <si>
    <t>sets of 100 mutter</t>
  </si>
  <si>
    <t>BN 117 M4 100</t>
  </si>
  <si>
    <t>300-72-047</t>
  </si>
  <si>
    <t>https://www.elfa.se/sv/sexkantsmutter-m4-m4-2mm-foerzinkat-stal-bossard-bn-117-m4-100/p/30072047?trackQuery=cat-DNAV_PL_170102&amp;pos=4&amp;origPos=18&amp;origPageSize=50&amp;filterapplied=q%3d*%26filter_G%c3%a4ngstorlek%3dM4&amp;track=true</t>
  </si>
  <si>
    <t>Mutter M3</t>
  </si>
  <si>
    <t>148-00-070</t>
  </si>
  <si>
    <t>https://www.elfa.se/sv/hex-nut-m3-m3-4mm-foerzinkat-stal-bossard-m6m-m3/p/14800070?trackQuery=cat-DNAV_PL_170102&amp;pos=5&amp;origPos=17&amp;origPageSize=50&amp;filterapplied=filter_G%c3%a4ngstorlek%3dM3&amp;track=true</t>
  </si>
  <si>
    <t>Jumper wire F-F</t>
  </si>
  <si>
    <t>Jumper wires bradboard, Female to Female, pack ofo 10</t>
  </si>
  <si>
    <t>RND 255-00011</t>
  </si>
  <si>
    <t>301-15-109</t>
  </si>
  <si>
    <t>https://www.elfa.se/en/jumper-wire-female-to-female-pack-of-10-pieces-150-mm-multicoloured-rnd-components-rnd-255-00011/p/30115109?trackQuery=jumper+wire&amp;pos=1&amp;origPos=2&amp;origPageSize=50&amp;track=true</t>
  </si>
  <si>
    <t>Jumper wire M-M</t>
  </si>
  <si>
    <t>Jumper wire breadboard, Male to Male, pack of 10</t>
  </si>
  <si>
    <t>RND 255-00015</t>
  </si>
  <si>
    <t>301-15-113</t>
  </si>
  <si>
    <t>https://www.elfa.se/en/jumper-wire-male-to-male-pack-of-10-pieces-150-mm-multicoloured-rnd-components-rnd-255-00015/p/30115113?trackQuery=jumper+wire&amp;pos=2&amp;origPos=1&amp;origPageSize=50&amp;track=true</t>
  </si>
  <si>
    <t>Jumper wire M-F</t>
  </si>
  <si>
    <t>jumper wire breaboard, Male to Female, pack of 10</t>
  </si>
  <si>
    <t>RND 255-00012</t>
  </si>
  <si>
    <t>301-15-110</t>
  </si>
  <si>
    <t>https://www.elfa.se/en/jumper-wire-male-to-female-pack-of-10-pieces-150-mm-black-rnd-components-rnd-255-00012/p/30115110?trackQuery=+Jumper+Wire&amp;pos=5&amp;origPos=5&amp;origPageSize=50&amp;track=true</t>
  </si>
  <si>
    <t>C14 kontakt hona</t>
  </si>
  <si>
    <t>Intag, C14, 250V, Schurter, till batterimodulen och externt PSU</t>
  </si>
  <si>
    <t>DD11.0114.1111</t>
  </si>
  <si>
    <t>169-63-555</t>
  </si>
  <si>
    <t>https://www.elfa.se/sv/intag-c14-250v-schurter-dd11-0114-1111/p/16963555?track=true&amp;no-cache=true&amp;marketingPopup=false</t>
  </si>
  <si>
    <t>Nätaggregat för DIN-skenemontage, 90%, 12V, 10A, 120W</t>
  </si>
  <si>
    <t>Battery module PSU</t>
  </si>
  <si>
    <t>WDR-120-12</t>
  </si>
  <si>
    <t>169-36-736</t>
  </si>
  <si>
    <t>https://www.elfa.se/sv/naetaggregat-foer-din-skenemontage-90-12v-10a-120w-justerbar-mean-well-wdr-120-12/p/16936736?trackQuery=cat-DNAV_PL_10010105&amp;pos=6&amp;origPos=34&amp;origPageSize=50&amp;filterapplied=filter_Utg%c3%a5ngssp%c3%a4nning%2c+nominell+1~~V%3d12&amp;track=true</t>
  </si>
  <si>
    <t>Raspberry Pi 4 Starter Kit 4 GB</t>
  </si>
  <si>
    <t>Raspberry Pi till AP4, hittils har vi lånat från ML kursen</t>
  </si>
  <si>
    <t>Webbhallen</t>
  </si>
  <si>
    <t>https://www.webhallen.com/se/product/358177-Raspberry-Pi-4-Starter-Kit-4-GB?channable=0131c3696400333538313737fa&amp;gclid=Cj0KCQjw0tKiBhC6ARIsAAOXutknl-IKA8OutT7npR_Yk71aMrXWVtuUSFbt_77Dnh_tSALBsKQiNa0aAicJEALw_wcB</t>
  </si>
  <si>
    <t>DB9 BREAKOUT BOARD SIENOC RS232 D-SUB DB9 hane 
till terminalkontakt signalmodul</t>
  </si>
  <si>
    <t>Ersätta de terminalblock som vi tagit från infotivs inventarier</t>
  </si>
  <si>
    <t>https://www.amazon.se/SIENOC-RS232-D-SUB-terminalkontakt-signalmodul/dp/B01M8JRDN0/ref=sr_1_29?keywords=DB9+Breakout+Board+DB9+RS232+Serial+Male+to+Terminal+Block+10P+Adapter+5+Pack&amp;qid=1683275078&amp;sr=8-29</t>
  </si>
  <si>
    <t>Ersätta dem stm32 bluepillsen vi tagit från infotivs inventarier
OBS köp 5 packet</t>
  </si>
  <si>
    <t>https://www.amazon.se/AZDelivery-mikrokontroller-STM32F103C8T6-utvecklingskortmodul-M3-processor/dp/B07TSKNWQQ/ref=sr_1_2?crid=1VXZR6SWKM2IQ&amp;keywords=stm32%2Bblue%2Bpill&amp;qid=1683275190&amp;sprefix=stm32%2Bbluepill%2Caps%2C89&amp;sr=8-2&amp;th=1</t>
  </si>
  <si>
    <t>MCP2515 can-bus modul</t>
  </si>
  <si>
    <t>Ersätta dem mcp2515 korten vi tagit från infotiv</t>
  </si>
  <si>
    <t>https://www.amazon.se/ZkeeShop-CAN-bussmodul-mottagare-kompatibel-utvecklingskort/dp/B07SYH9BXS/ref=sr_1_7?crid=21S3Z2NTHVYQX&amp;keywords=mcp2515&amp;qid=1683275295&amp;sprefix=mcp2515%2Caps%2C299&amp;sr=8-7</t>
  </si>
  <si>
    <t>Jumping wire crimping kit with housings</t>
  </si>
  <si>
    <t>Kit med crimp housings och hankontakter (inte hittat hankontakter på infotiv?)</t>
  </si>
  <si>
    <t>https://www.amazon.se/PERFETSELL-kontaktset-pinheader-experiment-g%C3%B6r-det-sj%C3%A4lv-projekt/dp/B085RPXY73/ref=sr_1_4?keywords=KINCREA+Dupont+Connector+Kit&amp;qid=1683275687&amp;sr=8-4</t>
  </si>
  <si>
    <t>Last buy round</t>
  </si>
  <si>
    <t>USB kamera, Logitech c920</t>
  </si>
  <si>
    <t>Framåtriktad kamera på AP4. Robust kamera med bra omdömen Documented to work with existing ros2 camera packages!</t>
  </si>
  <si>
    <t>960-001055</t>
  </si>
  <si>
    <t>301-80-891</t>
  </si>
  <si>
    <t>https://www.elfa.se/sv/webcam-c920-pro-1920-1080-30fps-78-usb-logitech-960-001055/p/30180891?trackQuery=logitech+c920&amp;pos=1&amp;origPos=1&amp;origPageSize=50&amp;track=true</t>
  </si>
  <si>
    <t>RGB LED LIST</t>
  </si>
  <si>
    <t>LED RGD list för att indikera platformens status, drivs med 5v, drar 3.6 A, längd 1 meter</t>
  </si>
  <si>
    <t>301-21-594</t>
  </si>
  <si>
    <t>https://www.elfa.se/sv/ws2813-rgb-led-list-60-lysdioder-rgb-5v-6a-18w-1m-ws2813-seeed-studio-104020109/p/30121594?trackQuery=cat-DNAV_PL_110304&amp;pos=2&amp;origPos=19&amp;origPageSize=50&amp;filterapplied=filter_Matningssp%c3%a4nning~~V%3d5&amp;track=true</t>
  </si>
  <si>
    <t>4301.1407 - Säkringsinsats 1-pol, 5 x 20 mm,, Schurter</t>
  </si>
  <si>
    <r>
      <rPr>
        <sz val="10"/>
        <rFont val="Arial"/>
      </rPr>
      <t xml:space="preserve">Borde passa denna </t>
    </r>
    <r>
      <rPr>
        <u/>
        <sz val="10"/>
        <color rgb="FF1155CC"/>
        <rFont val="Arial"/>
      </rPr>
      <t>https://www.elfa.se/sv/intag-c14-250v-schurter-dd11-0114-1111/p/16963555?track=true&amp;no-cache=true&amp;marketingPopup=false</t>
    </r>
    <r>
      <rPr>
        <sz val="10"/>
        <rFont val="Arial"/>
      </rPr>
      <t xml:space="preserve"> om vi tolka medföljande dokument rätt</t>
    </r>
  </si>
  <si>
    <t>169-62-956</t>
  </si>
  <si>
    <t>https://www.elfa.se/sv/saekringsinsats-pol-20-mm-schurter-4301-1407/p/16962956</t>
  </si>
  <si>
    <t>GLAS SÄKRINGAR ???</t>
  </si>
  <si>
    <t>XT60 Y SPLITTER</t>
  </si>
  <si>
    <t>XT60 Y splitter to parell wire 
electrical componts on AP4</t>
  </si>
  <si>
    <t>Skyddsslang, 10mm</t>
  </si>
  <si>
    <t>Pris per meter Skyddsslang att 
lindra in kablage på AP4 med</t>
  </si>
  <si>
    <t>SHR-08-PPB</t>
  </si>
  <si>
    <t>155-12-009</t>
  </si>
  <si>
    <t>https://www.elfa.se/sv/skyddsslang-10mm-polypropylen-svart-1m-essentra-shr-08-ppb/p/15512009?trackQuery=cat-DNAV_PL_090911&amp;pos=2&amp;origPos=2&amp;origPageSize=50&amp;track=true</t>
  </si>
  <si>
    <t>Skyddsslang, 23mm</t>
  </si>
  <si>
    <t>Pris per meter Skyddsslang att
lindra in kablage på AP4 med</t>
  </si>
  <si>
    <t>SHR-20-PPB</t>
  </si>
  <si>
    <t>155-12-025</t>
  </si>
  <si>
    <t>https://www.elfa.se/sv/skyddsslang-23mm-polypropylen-svart-1m-essentra-shr-20-ppb/p/15512025?trackQuery=cat-DNAV_PL_090911&amp;pos=4&amp;origPos=4&amp;origPageSize=50&amp;track=true</t>
  </si>
  <si>
    <t>Xbox Trådlös handkontroll med Wireless Adapter</t>
  </si>
  <si>
    <t>Remote control of ap4</t>
  </si>
  <si>
    <t>kjell</t>
  </si>
  <si>
    <t>https://www.kjell.com/se/produkter/tv-spel-gaming/handkontroller/xbox-tradlos-handkontroll-med-wireless-adapter-p62955</t>
  </si>
  <si>
    <t>7inch IPS Capacitive Touch Screen 1024x600 
Resolution LCD Display</t>
  </si>
  <si>
    <t xml:space="preserve">Platform raspberryi Pi monitoring
Det var bökigt att behöva släpa med 
en extern desktop skärm vid första gokart testet. </t>
  </si>
  <si>
    <t>https://www.amazon.se/Waveshare-7inch-Capacitive-Resolution-LCD/dp/B077PLVZCX?th=1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</si>
</sst>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37">
    <font>
      <sz val="10"/>
      <color rgb="FF000000"/>
      <name val="Arial"/>
      <scheme val="minor"/>
    </font>
    <font>
      <b/>
      <sz val="11"/>
      <color theme="1"/>
      <name val="Arial"/>
      <scheme val="minor"/>
    </font>
    <font>
      <b/>
      <sz val="14"/>
      <color theme="1"/>
      <name val="Arial"/>
      <scheme val="minor"/>
    </font>
    <font>
      <b/>
      <sz val="18"/>
      <color theme="1"/>
      <name val="Arial"/>
      <scheme val="minor"/>
    </font>
    <font>
      <b/>
      <sz val="17"/>
      <color theme="1"/>
      <name val="Arial"/>
      <scheme val="minor"/>
    </font>
    <font>
      <b/>
      <sz val="24"/>
      <color theme="1"/>
      <name val="Arial"/>
      <scheme val="minor"/>
    </font>
    <font>
      <sz val="10"/>
      <name val="Arial"/>
    </font>
    <font>
      <sz val="27"/>
      <color theme="1"/>
      <name val="Arial"/>
      <scheme val="minor"/>
    </font>
    <font>
      <sz val="10"/>
      <color theme="1"/>
      <name val="Arial"/>
      <scheme val="minor"/>
    </font>
    <font>
      <sz val="11"/>
      <color theme="1"/>
      <name val="Arial"/>
      <scheme val="minor"/>
    </font>
    <font>
      <sz val="10"/>
      <color theme="1"/>
      <name val="Arial"/>
    </font>
    <font>
      <sz val="11"/>
      <color theme="1"/>
      <name val="Arial"/>
    </font>
    <font>
      <u/>
      <sz val="10"/>
      <color rgb="FF1155CC"/>
      <name val="Arial"/>
    </font>
    <font>
      <u/>
      <sz val="10"/>
      <color rgb="FF0000FF"/>
      <name val="Arial"/>
    </font>
    <font>
      <sz val="10"/>
      <color rgb="FF393E41"/>
      <name val="Montserrat"/>
    </font>
    <font>
      <b/>
      <sz val="11"/>
      <color rgb="FF979797"/>
      <name val="Montserrat"/>
    </font>
    <font>
      <sz val="10"/>
      <color rgb="FF454545"/>
      <name val="Lato"/>
    </font>
    <font>
      <u/>
      <sz val="11"/>
      <color rgb="FF0000FF"/>
      <name val="Arial"/>
    </font>
    <font>
      <sz val="11"/>
      <color rgb="FF3B4454"/>
      <name val="ConradBasis"/>
    </font>
    <font>
      <sz val="11"/>
      <color rgb="FF3B4454"/>
      <name val="Arial"/>
    </font>
    <font>
      <b/>
      <sz val="11"/>
      <color rgb="FF0F1111"/>
      <name val="Arial"/>
    </font>
    <font>
      <b/>
      <sz val="10"/>
      <color theme="1"/>
      <name val="Arial"/>
    </font>
    <font>
      <b/>
      <sz val="10"/>
      <color theme="1"/>
      <name val="Futura-pt-bold"/>
    </font>
    <font>
      <sz val="12"/>
      <color theme="1"/>
      <name val="Arial"/>
    </font>
    <font>
      <sz val="12"/>
      <color rgb="FF232323"/>
      <name val="&quot;Noto Sans&quot;"/>
    </font>
    <font>
      <u/>
      <sz val="11"/>
      <color rgb="FF3B4454"/>
      <name val="Arial"/>
    </font>
    <font>
      <sz val="10"/>
      <color rgb="FF1A1A1D"/>
      <name val="Averta"/>
    </font>
    <font>
      <u/>
      <sz val="11"/>
      <color rgb="FF58585A"/>
      <name val="Averta"/>
    </font>
    <font>
      <u/>
      <sz val="11"/>
      <color rgb="FF3B4454"/>
      <name val="ConradBasis"/>
    </font>
    <font>
      <b/>
      <sz val="10"/>
      <color theme="1"/>
      <name val="Lato"/>
    </font>
    <font>
      <u/>
      <sz val="10"/>
      <color rgb="FF454545"/>
      <name val="Lato"/>
    </font>
    <font>
      <sz val="10"/>
      <color rgb="FF0F1111"/>
      <name val="Arial"/>
    </font>
    <font>
      <sz val="10"/>
      <color rgb="FF000000"/>
      <name val="Arial"/>
    </font>
    <font>
      <b/>
      <sz val="10"/>
      <name val="Arial"/>
    </font>
    <font>
      <u/>
      <sz val="10"/>
      <color theme="1"/>
      <name val="Arial"/>
    </font>
    <font>
      <u/>
      <sz val="10"/>
      <color rgb="FF000000"/>
      <name val="Arial"/>
    </font>
    <font>
      <u/>
      <sz val="10"/>
      <name val="Arial"/>
    </font>
  </fonts>
  <fills count="4">
    <fill>
      <patternFill patternType="none"/>
    </fill>
    <fill>
      <patternFill patternType="gray125"/>
    </fill>
    <fill>
      <patternFill patternType="solid">
        <fgColor theme="8"/>
        <bgColor theme="8"/>
      </patternFill>
    </fill>
    <fill>
      <patternFill patternType="solid">
        <fgColor rgb="FFFFFFFF"/>
        <bgColor rgb="FFFFFFFF"/>
      </patternFill>
    </fill>
  </fills>
  <borders count="2">
    <border>
      <left/>
      <right/>
      <top/>
      <bottom/>
      <diagonal/>
    </border>
    <border>
      <left/>
      <right/>
      <top/>
      <bottom style="thick">
        <color rgb="FF000000"/>
      </bottom>
      <diagonal/>
    </border>
  </borders>
  <cellStyleXfs count="1">
    <xf numFmtId="0" fontId="0" fillId="0" borderId="0"/>
  </cellStyleXfs>
  <cellXfs count="55">
    <xf numFmtId="0" fontId="0" fillId="0" borderId="0" xfId="0"/>
    <xf numFmtId="0" fontId="1" fillId="2" borderId="0" xfId="0" applyFont="1" applyFill="1" applyAlignment="1">
      <alignment horizontal="center" vertical="center"/>
    </xf>
    <xf numFmtId="0" fontId="3" fillId="0" borderId="0" xfId="0" applyFont="1" applyAlignment="1">
      <alignment horizontal="center" vertical="center"/>
    </xf>
    <xf numFmtId="0" fontId="4" fillId="0" borderId="0" xfId="0" applyFont="1"/>
    <xf numFmtId="0" fontId="2" fillId="0" borderId="0" xfId="0" applyFont="1" applyAlignment="1">
      <alignment horizontal="center"/>
    </xf>
    <xf numFmtId="0" fontId="2" fillId="0" borderId="0" xfId="0" applyFont="1" applyAlignment="1">
      <alignment horizontal="center" wrapText="1"/>
    </xf>
    <xf numFmtId="0" fontId="5" fillId="0" borderId="0" xfId="0" applyFont="1" applyAlignment="1">
      <alignment horizontal="center" vertical="center"/>
    </xf>
    <xf numFmtId="0" fontId="7" fillId="0" borderId="0" xfId="0" applyFont="1"/>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applyAlignment="1">
      <alignment horizontal="right"/>
    </xf>
    <xf numFmtId="0" fontId="11" fillId="0" borderId="0" xfId="0" applyFont="1" applyAlignment="1">
      <alignment horizontal="right"/>
    </xf>
    <xf numFmtId="0" fontId="10" fillId="0" borderId="0" xfId="0" applyFont="1"/>
    <xf numFmtId="0" fontId="12" fillId="0" borderId="0" xfId="0" applyFont="1" applyAlignment="1">
      <alignment wrapText="1"/>
    </xf>
    <xf numFmtId="0" fontId="11" fillId="0" borderId="0" xfId="0" applyFont="1"/>
    <xf numFmtId="0" fontId="13" fillId="0" borderId="0" xfId="0" applyFont="1"/>
    <xf numFmtId="0" fontId="14" fillId="3" borderId="0" xfId="0" applyFont="1" applyFill="1"/>
    <xf numFmtId="0" fontId="15" fillId="3" borderId="0" xfId="0" applyFont="1" applyFill="1"/>
    <xf numFmtId="0" fontId="11" fillId="0" borderId="0" xfId="0" applyFont="1" applyAlignment="1">
      <alignment wrapText="1"/>
    </xf>
    <xf numFmtId="0" fontId="16" fillId="3" borderId="0" xfId="0" applyFont="1" applyFill="1" applyAlignment="1">
      <alignment horizontal="left"/>
    </xf>
    <xf numFmtId="0" fontId="17" fillId="0" borderId="0" xfId="0" applyFont="1" applyAlignment="1">
      <alignment wrapText="1"/>
    </xf>
    <xf numFmtId="0" fontId="18" fillId="3" borderId="0" xfId="0" applyFont="1" applyFill="1"/>
    <xf numFmtId="0" fontId="10" fillId="3" borderId="0" xfId="0" applyFont="1" applyFill="1" applyAlignment="1">
      <alignment wrapText="1"/>
    </xf>
    <xf numFmtId="0" fontId="10" fillId="3" borderId="0" xfId="0" applyFont="1" applyFill="1" applyAlignment="1">
      <alignment horizontal="right"/>
    </xf>
    <xf numFmtId="0" fontId="10" fillId="3" borderId="0" xfId="0" applyFont="1" applyFill="1"/>
    <xf numFmtId="0" fontId="19" fillId="3" borderId="0" xfId="0" applyFont="1" applyFill="1"/>
    <xf numFmtId="0" fontId="20" fillId="3" borderId="0" xfId="0" applyFont="1" applyFill="1"/>
    <xf numFmtId="0" fontId="21" fillId="0" borderId="0" xfId="0" applyFont="1"/>
    <xf numFmtId="0" fontId="14" fillId="0" borderId="0" xfId="0" applyFont="1"/>
    <xf numFmtId="0" fontId="22" fillId="0" borderId="0" xfId="0" applyFont="1"/>
    <xf numFmtId="0" fontId="23" fillId="0" borderId="0" xfId="0" applyFont="1"/>
    <xf numFmtId="0" fontId="9" fillId="0" borderId="0" xfId="0" applyFont="1" applyAlignment="1">
      <alignment wrapText="1"/>
    </xf>
    <xf numFmtId="0" fontId="24" fillId="3" borderId="0" xfId="0" applyFont="1" applyFill="1"/>
    <xf numFmtId="0" fontId="8" fillId="0" borderId="0" xfId="0" applyFont="1"/>
    <xf numFmtId="0" fontId="11" fillId="3" borderId="0" xfId="0" applyFont="1" applyFill="1"/>
    <xf numFmtId="0" fontId="25" fillId="3" borderId="0" xfId="0" applyFont="1" applyFill="1"/>
    <xf numFmtId="0" fontId="26" fillId="3" borderId="0" xfId="0" applyFont="1" applyFill="1" applyAlignment="1">
      <alignment wrapText="1"/>
    </xf>
    <xf numFmtId="0" fontId="27" fillId="3" borderId="0" xfId="0" applyFont="1" applyFill="1" applyAlignment="1">
      <alignment horizontal="right"/>
    </xf>
    <xf numFmtId="164" fontId="10" fillId="3" borderId="0" xfId="0" applyNumberFormat="1" applyFont="1" applyFill="1" applyAlignment="1">
      <alignment horizontal="right"/>
    </xf>
    <xf numFmtId="0" fontId="28" fillId="3" borderId="0" xfId="0" applyFont="1" applyFill="1"/>
    <xf numFmtId="0" fontId="29" fillId="3" borderId="0" xfId="0" applyFont="1" applyFill="1"/>
    <xf numFmtId="0" fontId="30" fillId="3" borderId="0" xfId="0" applyFont="1" applyFill="1"/>
    <xf numFmtId="0" fontId="31" fillId="3" borderId="0" xfId="0" applyFont="1" applyFill="1"/>
    <xf numFmtId="0" fontId="1" fillId="2" borderId="0" xfId="0" applyFont="1" applyFill="1" applyAlignment="1">
      <alignment horizontal="center" vertical="center"/>
    </xf>
    <xf numFmtId="0" fontId="2" fillId="0" borderId="0" xfId="0" applyFont="1" applyAlignment="1">
      <alignment horizontal="right" vertical="center"/>
    </xf>
    <xf numFmtId="0" fontId="5" fillId="0" borderId="1" xfId="0" applyFont="1" applyBorder="1" applyAlignment="1">
      <alignment horizontal="center" vertical="center"/>
    </xf>
    <xf numFmtId="0" fontId="0" fillId="0" borderId="0" xfId="0" applyAlignment="1"/>
    <xf numFmtId="0" fontId="6" fillId="0" borderId="1" xfId="0" applyFont="1" applyBorder="1" applyAlignment="1"/>
    <xf numFmtId="0" fontId="12" fillId="3" borderId="0" xfId="0" applyFont="1" applyFill="1" applyAlignment="1">
      <alignment wrapText="1"/>
    </xf>
    <xf numFmtId="0" fontId="13" fillId="3" borderId="0" xfId="0" applyFont="1" applyFill="1" applyAlignment="1">
      <alignment wrapText="1"/>
    </xf>
    <xf numFmtId="0" fontId="13" fillId="3" borderId="0" xfId="0" applyFont="1" applyFill="1"/>
    <xf numFmtId="0" fontId="13" fillId="0" borderId="0" xfId="0" applyFont="1" applyAlignment="1">
      <alignment wrapText="1"/>
    </xf>
    <xf numFmtId="0" fontId="17" fillId="3" borderId="0" xfId="0" applyFont="1" applyFill="1"/>
    <xf numFmtId="0" fontId="13"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biltema.se/bil---mc/fordonsbatterier/fritidsbatterier/fritidsbatteri-12-v-30-ah-2000045930" TargetMode="External"/><Relationship Id="rId21" Type="http://schemas.openxmlformats.org/officeDocument/2006/relationships/hyperlink" Target="https://www.elfa.se/sv/led-565nm-groen-mm-kingbright-7113lgd/p/17510192?trackQuery=cat-DNAV_PL_020103&amp;pos=37&amp;origPos=37&amp;origPageSize=50&amp;track=true" TargetMode="External"/><Relationship Id="rId42" Type="http://schemas.openxmlformats.org/officeDocument/2006/relationships/hyperlink" Target="https://www.elfa.se/sv/skruv-uttagskapa-sexkant-mm-m4-16mm-paket-med-100-delar-bossard-mc6s-m4x16h/p/30072060?trackQuery=m4x16&amp;pos=1&amp;origPos=1&amp;origPageSize=50&amp;track=true" TargetMode="External"/><Relationship Id="rId47" Type="http://schemas.openxmlformats.org/officeDocument/2006/relationships/hyperlink" Target="https://www.elfa.se/sv/hex-nut-m3-m3-4mm-foerzinkat-stal-bossard-m6m-m3/p/14800070?trackQuery=cat-DNAV_PL_170102&amp;pos=5&amp;origPos=17&amp;origPageSize=50&amp;filterapplied=filter_G%c3%a4ngstorlek%3dM3&amp;track=true" TargetMode="External"/><Relationship Id="rId63" Type="http://schemas.openxmlformats.org/officeDocument/2006/relationships/hyperlink" Target="https://www.amazon.se/PERFETSELL-kontaktset-pinheader-experiment-g%C3%B6r-det-sj%C3%A4lv-projekt/dp/B085RPXY73/ref=sr_1_4?keywords=KINCREA+Dupont+Connector+Kit&amp;qid=1683275687&amp;sr=8-4" TargetMode="External"/><Relationship Id="rId68" Type="http://schemas.openxmlformats.org/officeDocument/2006/relationships/hyperlink" Target="https://www.elfa.se/sv/ws2813-rgb-led-list-60-lysdioder-rgb-5v-6a-18w-1m-ws2813-seeed-studio-104020109/p/30121594?trackQuery=cat-DNAV_PL_110304&amp;pos=2&amp;origPos=19&amp;origPageSize=50&amp;filterapplied=filter_Matningssp%c3%a4nning~~V%3d5&amp;track=true" TargetMode="External"/><Relationship Id="rId16" Type="http://schemas.openxmlformats.org/officeDocument/2006/relationships/hyperlink" Target="https://www.elfa.se/sv/gpio-staplingslist-till-pi-pi2-pi3-2x20-adafruit-2223/p/30133581?trackQuery=staplingslist&amp;pos=2&amp;origPos=2&amp;origPageSize=50&amp;track=true" TargetMode="External"/><Relationship Id="rId11" Type="http://schemas.openxmlformats.org/officeDocument/2006/relationships/hyperlink" Target="https://www.conrad.se/p/reely-1399713-batterisockel-xt60-foergylld-20-st-1399713" TargetMode="External"/><Relationship Id="rId32" Type="http://schemas.openxmlformats.org/officeDocument/2006/relationships/hyperlink" Target="https://www.biltema.se/bil---mc/verkstadsutrustning/fastelement/sortimentsatser/lasskruvsats-150-delar-2000033233" TargetMode="External"/><Relationship Id="rId37" Type="http://schemas.openxmlformats.org/officeDocument/2006/relationships/hyperlink" Target="https://www.elfa.se/sv/skruv-uttagskapa-sexkant-mm-m3-10mm-paket-med-100-delar-bossard-bn-610-m3x10mm/p/30071964?queryFromSuggest=true" TargetMode="External"/><Relationship Id="rId53" Type="http://schemas.openxmlformats.org/officeDocument/2006/relationships/hyperlink" Target="https://www.elfa.se/en/jumper-wire-male-to-female-pack-of-10-pieces-150-mm-black-rnd-components-rnd-255-00012/p/30115110?trackQuery=+Jumper+Wire&amp;pos=5&amp;origPos=5&amp;origPageSize=50&amp;track=true" TargetMode="External"/><Relationship Id="rId58" Type="http://schemas.openxmlformats.org/officeDocument/2006/relationships/hyperlink" Target="https://www.webhallen.com/se/product/358177-Raspberry-Pi-4-Starter-Kit-4-GB?channable=0131c3696400333538313737fa&amp;gclid=Cj0KCQjw0tKiBhC6ARIsAAOXutknl-IKA8OutT7npR_Yk71aMrXWVtuUSFbt_77Dnh_tSALBsKQiNa0aAicJEALw_wcB" TargetMode="External"/><Relationship Id="rId74" Type="http://schemas.openxmlformats.org/officeDocument/2006/relationships/hyperlink" Target="https://www.elfa.se/sv/skyddsslang-10mm-polypropylen-svart-1m-essentra-shr-08-ppb/p/15512009?trackQuery=cat-DNAV_PL_090911&amp;pos=2&amp;origPos=2&amp;origPageSize=50&amp;track=true" TargetMode="External"/><Relationship Id="rId79" Type="http://schemas.openxmlformats.org/officeDocument/2006/relationships/hyperlink" Target="https://www.kjell.com/se/produkter/tv-spel-gaming/handkontroller/xbox-tradlos-handkontroll-med-wireless-adapter-p62955" TargetMode="External"/><Relationship Id="rId5" Type="http://schemas.openxmlformats.org/officeDocument/2006/relationships/hyperlink" Target="https://www.dimensionengineering.com/datasheets/KangarooManual.pdf" TargetMode="External"/><Relationship Id="rId61" Type="http://schemas.openxmlformats.org/officeDocument/2006/relationships/hyperlink" Target="https://www.amazon.se/AZDelivery-mikrokontroller-STM32F103C8T6-utvecklingskortmodul-M3-processor/dp/B07TSKNWQQ/ref=sr_1_2?crid=1VXZR6SWKM2IQ&amp;keywords=stm32%2Bblue%2Bpill&amp;qid=1683275190&amp;sprefix=stm32%2Bbluepill%2Caps%2C89&amp;sr=8-2&amp;th=1" TargetMode="External"/><Relationship Id="rId82" Type="http://schemas.openxmlformats.org/officeDocument/2006/relationships/comments" Target="../comments1.xml"/><Relationship Id="rId19" Type="http://schemas.openxmlformats.org/officeDocument/2006/relationships/hyperlink" Target="https://www.elfa.se/sv/noedstoppsbrytare-1nc-ip20-kopplingsbox-ip65-frontpanelen-idec-yw1b-v4e01r/p/30102672?queryFromSuggest=true" TargetMode="External"/><Relationship Id="rId14" Type="http://schemas.openxmlformats.org/officeDocument/2006/relationships/hyperlink" Target="https://www.conrad.se/p/adapterkontakt-2x-xt60-1x-xt60-parallellt-ansluten-reely-1373227" TargetMode="External"/><Relationship Id="rId22" Type="http://schemas.openxmlformats.org/officeDocument/2006/relationships/hyperlink" Target="https://www.amazon.se/CAN-kontroll-SPI-gr%C3%A4nssnitt-s%C3%A4ndtagare-SN65HVD230-l%C3%A5ngdistanskommunikation/dp/B09JKJCMHN/ref=asc_df_B09JKJCMHN/?tag=shpngadsglede-21&amp;linkCode=df0&amp;hvadid=599309679274&amp;hvpos=&amp;hvnetw=g&amp;hvrand=10497608513565125136&amp;hvpone=&amp;hvptwo=&amp;hvqmt=&amp;hvdev=c&amp;hvdvcmdl=&amp;hvlocint=&amp;hvlocphy=1012511&amp;hvtargid=pla-1650294466241&amp;psc=1" TargetMode="External"/><Relationship Id="rId27" Type="http://schemas.openxmlformats.org/officeDocument/2006/relationships/hyperlink" Target="https://www.biltema.se/bil---mc/elsystem/sakringar/sakringshallare-mini-2000016466" TargetMode="External"/><Relationship Id="rId30" Type="http://schemas.openxmlformats.org/officeDocument/2006/relationships/hyperlink" Target="https://www.biltema.se/bil---mc/fordonsbatterier/batteriladdare/batteriladdare-ip68-12-v-8-a-2000037612" TargetMode="External"/><Relationship Id="rId35" Type="http://schemas.openxmlformats.org/officeDocument/2006/relationships/hyperlink" Target="https://www.robot-electronics.co.uk/emg49-mounting-bracket.html" TargetMode="External"/><Relationship Id="rId43" Type="http://schemas.openxmlformats.org/officeDocument/2006/relationships/hyperlink" Target="https://www.elfa.se/sv/skruv-uttagskapa-sexkant-mm-m4-16mm-paket-med-100-delar-bossard-mc6s-m4x16h/p/30072060?trackQuery=m4x16&amp;pos=1&amp;origPos=1&amp;origPageSize=50&amp;track=true" TargetMode="External"/><Relationship Id="rId48" Type="http://schemas.openxmlformats.org/officeDocument/2006/relationships/hyperlink" Target="https://www.elfa.se/en/jumper-wire-female-to-female-pack-of-10-pieces-150-mm-multicoloured-rnd-components-rnd-255-00011/p/30115109?trackQuery=jumper+wire&amp;pos=1&amp;origPos=2&amp;origPageSize=50&amp;track=true" TargetMode="External"/><Relationship Id="rId56" Type="http://schemas.openxmlformats.org/officeDocument/2006/relationships/hyperlink" Target="https://www.elfa.se/sv/naetaggregat-foer-din-skenemontage-90-12v-10a-120w-justerbar-mean-well-wdr-120-12/p/16936736?trackQuery=cat-DNAV_PL_10010105&amp;pos=6&amp;origPos=34&amp;origPageSize=50&amp;filterapplied=filter_Utg%c3%a5ngssp%c3%a4nning%2c+nominell+1~~V%3d12&amp;track=true" TargetMode="External"/><Relationship Id="rId64" Type="http://schemas.openxmlformats.org/officeDocument/2006/relationships/hyperlink" Target="https://www.elfa.se/sv/webcam-c920-pro-1920-1080-30fps-78-usb-logitech-960-001055/p/30180891?trackQuery=logitech+c920&amp;pos=1&amp;origPos=1&amp;origPageSize=50&amp;track=true" TargetMode="External"/><Relationship Id="rId69" Type="http://schemas.openxmlformats.org/officeDocument/2006/relationships/hyperlink" Target="https://www.elfa.se/sv/intag-c14-250v-schurter-dd11-0114-1111/p/16963555?track=true&amp;no-cache=true&amp;marketingPopup=false" TargetMode="External"/><Relationship Id="rId77" Type="http://schemas.openxmlformats.org/officeDocument/2006/relationships/hyperlink" Target="https://www.elfa.se/sv/skyddsslang-23mm-polypropylen-svart-1m-essentra-shr-20-ppb/p/15512025?trackQuery=cat-DNAV_PL_090911&amp;pos=4&amp;origPos=4&amp;origPageSize=50&amp;track=true" TargetMode="External"/><Relationship Id="rId8" Type="http://schemas.openxmlformats.org/officeDocument/2006/relationships/hyperlink" Target="https://www.kjell.com/no/produkter/nettverk/tradlose-rutere/d-link-dir-842-tradlos-ruter-ac1200-p61198" TargetMode="External"/><Relationship Id="rId51" Type="http://schemas.openxmlformats.org/officeDocument/2006/relationships/hyperlink" Target="https://www.elfa.se/en/jumper-wire-male-to-male-pack-of-10-pieces-150-mm-multicoloured-rnd-components-rnd-255-00015/p/30115113?trackQuery=jumper+wire&amp;pos=2&amp;origPos=1&amp;origPageSize=50&amp;track=true" TargetMode="External"/><Relationship Id="rId72" Type="http://schemas.openxmlformats.org/officeDocument/2006/relationships/hyperlink" Target="https://www.conrad.se/p/adapterkontakt-2x-xt60-1x-xt60-parallellt-ansluten-reely-1373227" TargetMode="External"/><Relationship Id="rId80" Type="http://schemas.openxmlformats.org/officeDocument/2006/relationships/hyperlink" Target="https://www.amazon.se/Waveshare-7inch-Capacitive-Resolution-LCD/dp/B077PLVZCX?th=1" TargetMode="External"/><Relationship Id="rId3" Type="http://schemas.openxmlformats.org/officeDocument/2006/relationships/hyperlink" Target="https://www.dimensionengineering.com/datasheets/Sabertooth2x25.pdf" TargetMode="External"/><Relationship Id="rId12" Type="http://schemas.openxmlformats.org/officeDocument/2006/relationships/hyperlink" Target="https://www.conrad.se/p/418-5-flaetad-kabel-4-x-014-mm-groen-roed-gul-bla-5-m-1398078" TargetMode="External"/><Relationship Id="rId17" Type="http://schemas.openxmlformats.org/officeDocument/2006/relationships/hyperlink" Target="https://www.elfa.se/sv/dubbelriktad-omvandlare-av-logisk-spaenningsniva-sparkfun-electronics-bob-12009/p/30145425" TargetMode="External"/><Relationship Id="rId25" Type="http://schemas.openxmlformats.org/officeDocument/2006/relationships/hyperlink" Target="https://www.elfa.se/sv/mcp4725-delningskort-adafruit-935/p/30091226?trackQuery=MCP4725+&amp;pos=1&amp;origPos=1&amp;origPageSize=50&amp;track=true" TargetMode="External"/><Relationship Id="rId33" Type="http://schemas.openxmlformats.org/officeDocument/2006/relationships/hyperlink" Target="https://www.robot-electronics.co.uk/products/emg49-gearmotor-with-encoder.html" TargetMode="External"/><Relationship Id="rId38" Type="http://schemas.openxmlformats.org/officeDocument/2006/relationships/hyperlink" Target="https://www.elfa.se/sv/skruv-uttagskapa-sexkant-mm-m3-16mm-paket-med-100-delar-bossard-bn-610-m3x16mm/p/30071966?trackQuery=m3x16&amp;pos=2&amp;origPos=2&amp;origPageSize=50&amp;track=true" TargetMode="External"/><Relationship Id="rId46" Type="http://schemas.openxmlformats.org/officeDocument/2006/relationships/hyperlink" Target="https://www.elfa.se/sv/hex-nut-m3-m3-4mm-foerzinkat-stal-bossard-m6m-m3/p/14800070?trackQuery=cat-DNAV_PL_170102&amp;pos=5&amp;origPos=17&amp;origPageSize=50&amp;filterapplied=filter_G%c3%a4ngstorlek%3dM3&amp;track=true" TargetMode="External"/><Relationship Id="rId59" Type="http://schemas.openxmlformats.org/officeDocument/2006/relationships/hyperlink" Target="https://www.webhallen.com/se/product/358177-Raspberry-Pi-4-Starter-Kit-4-GB?channable=0131c3696400333538313737fa&amp;gclid=Cj0KCQjw0tKiBhC6ARIsAAOXutknl-IKA8OutT7npR_Yk71aMrXWVtuUSFbt_77Dnh_tSALBsKQiNa0aAicJEALw_wcB" TargetMode="External"/><Relationship Id="rId67" Type="http://schemas.openxmlformats.org/officeDocument/2006/relationships/hyperlink" Target="https://www.elfa.se/sv/ws2813-rgb-led-list-60-lysdioder-rgb-5v-6a-18w-1m-ws2813-seeed-studio-104020109/p/30121594?trackQuery=cat-DNAV_PL_110304&amp;pos=2&amp;origPos=19&amp;origPageSize=50&amp;filterapplied=filter_Matningssp%c3%a4nning~~V%3d5&amp;track=true" TargetMode="External"/><Relationship Id="rId20" Type="http://schemas.openxmlformats.org/officeDocument/2006/relationships/hyperlink" Target="https://www.elfa.se/sv/led-627nm-roed-mm-kingbright-7113lid/p/17501464?trackQuery=cat-DNAV_PL_020103&amp;pos=35&amp;origPos=35&amp;origPageSize=50&amp;track=true" TargetMode="External"/><Relationship Id="rId41" Type="http://schemas.openxmlformats.org/officeDocument/2006/relationships/hyperlink" Target="https://www.elfa.se/sv/skruv-uttagskapa-sexkant-mm-m4-10mm-paket-med-100-delar-bossard-bn-610-m4x10mm/p/30071970?trackQuery=m4x10&amp;pos=1&amp;origPos=1&amp;origPageSize=50&amp;track=true" TargetMode="External"/><Relationship Id="rId54" Type="http://schemas.openxmlformats.org/officeDocument/2006/relationships/hyperlink" Target="https://www.elfa.se/sv/intag-c14-250v-schurter-dd11-0114-1111/p/16963555?track=true&amp;no-cache=true&amp;marketingPopup=false" TargetMode="External"/><Relationship Id="rId62" Type="http://schemas.openxmlformats.org/officeDocument/2006/relationships/hyperlink" Target="https://www.amazon.se/ZkeeShop-CAN-bussmodul-mottagare-kompatibel-utvecklingskort/dp/B07SYH9BXS/ref=sr_1_7?crid=21S3Z2NTHVYQX&amp;keywords=mcp2515&amp;qid=1683275295&amp;sprefix=mcp2515%2Caps%2C299&amp;sr=8-7" TargetMode="External"/><Relationship Id="rId70" Type="http://schemas.openxmlformats.org/officeDocument/2006/relationships/hyperlink" Target="https://www.elfa.se/sv/saekringsinsats-pol-20-mm-schurter-4301-1407/p/16962956" TargetMode="External"/><Relationship Id="rId75" Type="http://schemas.openxmlformats.org/officeDocument/2006/relationships/hyperlink" Target="https://www.elfa.se/sv/skyddsslang-10mm-polypropylen-svart-1m-essentra-shr-08-ppb/p/15512009?trackQuery=cat-DNAV_PL_090911&amp;pos=2&amp;origPos=2&amp;origPageSize=50&amp;track=true" TargetMode="External"/><Relationship Id="rId1" Type="http://schemas.openxmlformats.org/officeDocument/2006/relationships/hyperlink" Target="https://www.elfa.se/sv/mcp4725-delningskort-adafruit-935/p/30091226?trackQuery=MCP4725+&amp;pos=1&amp;origPos=1&amp;origPageSize=50&amp;track=true" TargetMode="External"/><Relationship Id="rId6" Type="http://schemas.openxmlformats.org/officeDocument/2006/relationships/hyperlink" Target="https://www.elfa.se/sv/mikrobrytare-3a-1co-440mn-rullarm-med-led-rnd-components-rnd-210-00755/p/30287010?trackQuery=MICROBRYTARE&amp;pos=4&amp;origPos=3&amp;origPageSize=50&amp;track=true" TargetMode="External"/><Relationship Id="rId15" Type="http://schemas.openxmlformats.org/officeDocument/2006/relationships/hyperlink" Target="https://sketchfab.com/3d-models/ninebot-go-kart-b2ab6e2fbdcc44309585336423681e06" TargetMode="External"/><Relationship Id="rId23" Type="http://schemas.openxmlformats.org/officeDocument/2006/relationships/hyperlink" Target="https://www.amazon.se/Geekworm-Raspberry-inb%C3%A4ddad-expansionsbr%C3%A4da-POE-f%C3%B6rl%C3%A4ngning/dp/B089CK12C6/ref=sr_1_12?crid=27WBWDHTX0PLM&amp;keywords=raspberry%2Bpi%2B4%2Bcooling&amp;qid=1679562729&amp;sprefix=raspberry%2Bpi%2B4%2Bcooling%2Caps%2C91&amp;sr=8-12&amp;th=1" TargetMode="External"/><Relationship Id="rId28" Type="http://schemas.openxmlformats.org/officeDocument/2006/relationships/hyperlink" Target="https://www.biltema.se/bygg/fastelement/maskinskruvar/insexskruv-rostfri-a2-2000017858" TargetMode="External"/><Relationship Id="rId36" Type="http://schemas.openxmlformats.org/officeDocument/2006/relationships/hyperlink" Target="https://www.elfa.se/sv/skruv-uttagskapa-sexkant-mm-m3-10mm-paket-med-100-delar-bossard-bn-610-m3x10mm/p/30071964?queryFromSuggest=true" TargetMode="External"/><Relationship Id="rId49" Type="http://schemas.openxmlformats.org/officeDocument/2006/relationships/hyperlink" Target="https://www.elfa.se/en/jumper-wire-female-to-female-pack-of-10-pieces-150-mm-multicoloured-rnd-components-rnd-255-00011/p/30115109?trackQuery=jumper+wire&amp;pos=1&amp;origPos=2&amp;origPageSize=50&amp;track=true" TargetMode="External"/><Relationship Id="rId57" Type="http://schemas.openxmlformats.org/officeDocument/2006/relationships/hyperlink" Target="https://www.elfa.se/sv/naetaggregat-foer-din-skenemontage-90-12v-10a-120w-justerbar-mean-well-wdr-120-12/p/16936736?trackQuery=cat-DNAV_PL_10010105&amp;pos=6&amp;origPos=34&amp;origPageSize=50&amp;filterapplied=filter_Utg%c3%a5ngssp%c3%a4nning%2c+nominell+1~~V%3d12&amp;track=true" TargetMode="External"/><Relationship Id="rId10" Type="http://schemas.openxmlformats.org/officeDocument/2006/relationships/hyperlink" Target="https://www.conrad.se/p/reely-1399717-batterikontakt-xt60-foergylld-20-st-1399717" TargetMode="External"/><Relationship Id="rId31" Type="http://schemas.openxmlformats.org/officeDocument/2006/relationships/hyperlink" Target="http://biltema.se/bygg/byggbeslag/vinkelbeslag/vinkelbeslag-2000017273" TargetMode="External"/><Relationship Id="rId44" Type="http://schemas.openxmlformats.org/officeDocument/2006/relationships/hyperlink" Target="https://www.elfa.se/sv/sexkantsmutter-m4-m4-2mm-foerzinkat-stal-bossard-bn-117-m4-100/p/30072047?trackQuery=cat-DNAV_PL_170102&amp;pos=4&amp;origPos=18&amp;origPageSize=50&amp;filterapplied=q%3d*%26filter_G%c3%a4ngstorlek%3dM4&amp;track=true" TargetMode="External"/><Relationship Id="rId52" Type="http://schemas.openxmlformats.org/officeDocument/2006/relationships/hyperlink" Target="https://www.elfa.se/en/jumper-wire-male-to-female-pack-of-10-pieces-150-mm-black-rnd-components-rnd-255-00012/p/30115110?trackQuery=+Jumper+Wire&amp;pos=5&amp;origPos=5&amp;origPageSize=50&amp;track=true" TargetMode="External"/><Relationship Id="rId60" Type="http://schemas.openxmlformats.org/officeDocument/2006/relationships/hyperlink" Target="https://www.amazon.se/SIENOC-RS232-D-SUB-terminalkontakt-signalmodul/dp/B01M8JRDN0/ref=sr_1_29?keywords=DB9+Breakout+Board+DB9+RS232+Serial+Male+to+Terminal+Block+10P+Adapter+5+Pack&amp;qid=1683275078&amp;sr=8-29" TargetMode="External"/><Relationship Id="rId65" Type="http://schemas.openxmlformats.org/officeDocument/2006/relationships/hyperlink" Target="https://www.elfa.se/sv/webcam-c920-pro-1920-1080-30fps-78-usb-logitech-960-001055/p/30180891?trackQuery=logitech+c920&amp;pos=1&amp;origPos=1&amp;origPageSize=50&amp;track=true" TargetMode="External"/><Relationship Id="rId73" Type="http://schemas.openxmlformats.org/officeDocument/2006/relationships/hyperlink" Target="https://www.conrad.se/p/adapterkontakt-2x-xt60-1x-xt60-parallellt-ansluten-reely-1373227" TargetMode="External"/><Relationship Id="rId78" Type="http://schemas.openxmlformats.org/officeDocument/2006/relationships/hyperlink" Target="https://www.kjell.com/se/produkter/tv-spel-gaming/handkontroller/xbox-tradlos-handkontroll-med-wireless-adapter-p62955" TargetMode="External"/><Relationship Id="rId81" Type="http://schemas.openxmlformats.org/officeDocument/2006/relationships/vmlDrawing" Target="../drawings/vmlDrawing1.vml"/><Relationship Id="rId4" Type="http://schemas.openxmlformats.org/officeDocument/2006/relationships/hyperlink" Target="https://eu.robotshop.com/products/self-tuning-kangaroo-x2-motion-controller?variant=42601684467880" TargetMode="External"/><Relationship Id="rId9" Type="http://schemas.openxmlformats.org/officeDocument/2006/relationships/hyperlink" Target="https://www.conrad.se/p/utbyggnadsmodul-sen-speed-arduino-banana-pi-cubieboard-raspberry-pi-pcduino-1646891?gclid=CjwKCAiAl9efBhAkEiwA4TorihlTGZ_dIJLAiQAbS-_ulWIuD9HBy1EnvJ-Y1B5eGMD_G9lwljViWBoCnqEQAvD_BwE&amp;utm_campaign=shopping-feed&amp;utm_content=free-google-shopping-clicks&amp;utm_medium=surfaces&amp;utm_source=google&amp;utm_term=1646891&amp;vat=true" TargetMode="External"/><Relationship Id="rId13" Type="http://schemas.openxmlformats.org/officeDocument/2006/relationships/hyperlink" Target="https://www.amazon.se/Aktuell-sensoromr%C3%A5de-Sp%C3%A4nningssensor-Sormodule-Sp%C3%A4nningsterminal/dp/B09F6CT827/ref=asc_df_B09F6CT827/?tag=shpngadsglesm-21&amp;linkCode=df0&amp;hvadid=476613656536&amp;hvpos=&amp;hvnetw=g&amp;hvrand=1891884643400081834&amp;hvpone=&amp;hvptwo=&amp;hvqmt=&amp;hvdev=m&amp;hvdvcmdl=&amp;hvlocint=&amp;hvlocphy=21017&amp;hvtargid=pla-1466275390520&amp;psc=1" TargetMode="External"/><Relationship Id="rId18" Type="http://schemas.openxmlformats.org/officeDocument/2006/relationships/hyperlink" Target="https://www.elfa.se/sv/axialflaekt-dc-40x40x10mm-12v-13-9m-sunon-ee40101s1-1000u-999/p/30129654?trackQuery=axialfl%c3%a4kt+DC+40&amp;pos=7&amp;origPos=7&amp;origPageSize=50&amp;track=true" TargetMode="External"/><Relationship Id="rId39" Type="http://schemas.openxmlformats.org/officeDocument/2006/relationships/hyperlink" Target="https://www.elfa.se/sv/skruv-uttagskapa-sexkant-mm-m3-16mm-paket-med-100-delar-bossard-bn-610-m3x16mm/p/30071966?trackQuery=m3x16&amp;pos=2&amp;origPos=2&amp;origPageSize=50&amp;track=true" TargetMode="External"/><Relationship Id="rId34" Type="http://schemas.openxmlformats.org/officeDocument/2006/relationships/hyperlink" Target="https://www.robot-electronics.co.uk/htm/emg49.htm" TargetMode="External"/><Relationship Id="rId50" Type="http://schemas.openxmlformats.org/officeDocument/2006/relationships/hyperlink" Target="https://www.elfa.se/en/jumper-wire-male-to-male-pack-of-10-pieces-150-mm-multicoloured-rnd-components-rnd-255-00015/p/30115113?trackQuery=jumper+wire&amp;pos=2&amp;origPos=1&amp;origPageSize=50&amp;track=true" TargetMode="External"/><Relationship Id="rId55" Type="http://schemas.openxmlformats.org/officeDocument/2006/relationships/hyperlink" Target="https://www.elfa.se/sv/intag-c14-250v-schurter-dd11-0114-1111/p/16963555?track=true&amp;no-cache=true&amp;marketingPopup=false" TargetMode="External"/><Relationship Id="rId76" Type="http://schemas.openxmlformats.org/officeDocument/2006/relationships/hyperlink" Target="https://www.elfa.se/sv/skyddsslang-23mm-polypropylen-svart-1m-essentra-shr-20-ppb/p/15512025?trackQuery=cat-DNAV_PL_090911&amp;pos=4&amp;origPos=4&amp;origPageSize=50&amp;track=true" TargetMode="External"/><Relationship Id="rId7" Type="http://schemas.openxmlformats.org/officeDocument/2006/relationships/hyperlink" Target="https://www.amazon.se/gp/product/B07DP3JX2X/ref=ppx_yo_dt_b_asin_title_o00_s00?ie=UTF8&amp;psc=1" TargetMode="External"/><Relationship Id="rId71" Type="http://schemas.openxmlformats.org/officeDocument/2006/relationships/hyperlink" Target="https://www.elfa.se/sv/saekringsinsats-pol-20-mm-schurter-4301-1407/p/16962956" TargetMode="External"/><Relationship Id="rId2" Type="http://schemas.openxmlformats.org/officeDocument/2006/relationships/hyperlink" Target="https://eu.robotshop.com/products/dimension-engineering-sabertooth-2x25?variant=42600729084072" TargetMode="External"/><Relationship Id="rId29" Type="http://schemas.openxmlformats.org/officeDocument/2006/relationships/hyperlink" Target="https://www.biltema.se/bil---mc/elsystem/flatstiftssakringar/flatstiftssakring-mini-10-st-2000016468" TargetMode="External"/><Relationship Id="rId24" Type="http://schemas.openxmlformats.org/officeDocument/2006/relationships/hyperlink" Target="https://wiki.geekworm.com/P165" TargetMode="External"/><Relationship Id="rId40" Type="http://schemas.openxmlformats.org/officeDocument/2006/relationships/hyperlink" Target="https://www.elfa.se/sv/skruv-uttagskapa-sexkant-mm-m4-10mm-paket-med-100-delar-bossard-bn-610-m4x10mm/p/30071970?trackQuery=m4x10&amp;pos=1&amp;origPos=1&amp;origPageSize=50&amp;track=true" TargetMode="External"/><Relationship Id="rId45" Type="http://schemas.openxmlformats.org/officeDocument/2006/relationships/hyperlink" Target="https://www.elfa.se/sv/sexkantsmutter-m4-m4-2mm-foerzinkat-stal-bossard-bn-117-m4-100/p/30072047?trackQuery=cat-DNAV_PL_170102&amp;pos=4&amp;origPos=18&amp;origPageSize=50&amp;filterapplied=q%3d*%26filter_G%c3%a4ngstorlek%3dM4&amp;track=true" TargetMode="External"/><Relationship Id="rId66" Type="http://schemas.openxmlformats.org/officeDocument/2006/relationships/hyperlink" Target="https://software-dl.ti.com/jacinto7/esd/robotics-sdk/latest/docs/source/ros1/drivers/mono_capture/READM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47"/>
  <sheetViews>
    <sheetView tabSelected="1" workbookViewId="0">
      <pane ySplit="3" topLeftCell="A4" activePane="bottomLeft" state="frozen"/>
      <selection pane="bottomLeft" activeCell="B5" sqref="B5"/>
    </sheetView>
  </sheetViews>
  <sheetFormatPr defaultColWidth="12.5703125" defaultRowHeight="15.75" customHeight="1"/>
  <cols>
    <col min="1" max="2" width="21.5703125" customWidth="1"/>
    <col min="3" max="3" width="37.42578125" customWidth="1"/>
    <col min="4" max="5" width="17.5703125" customWidth="1"/>
    <col min="6" max="6" width="22.5703125" customWidth="1"/>
    <col min="7" max="7" width="42.42578125" customWidth="1"/>
    <col min="8" max="8" width="13.28515625" customWidth="1"/>
    <col min="9" max="9" width="18.5703125" customWidth="1"/>
    <col min="10" max="10" width="28.42578125" customWidth="1"/>
  </cols>
  <sheetData>
    <row r="1" spans="1:29" ht="39" customHeight="1">
      <c r="A1" s="44" t="s">
        <v>0</v>
      </c>
      <c r="B1" s="47"/>
      <c r="C1" s="47"/>
      <c r="D1" s="47"/>
      <c r="E1" s="47"/>
      <c r="F1" s="47"/>
      <c r="G1" s="47"/>
      <c r="H1" s="47"/>
      <c r="I1" s="1"/>
    </row>
    <row r="2" spans="1:29" ht="20.25" customHeight="1">
      <c r="A2" s="45" t="s">
        <v>1</v>
      </c>
      <c r="B2" s="47"/>
      <c r="C2" s="47"/>
      <c r="D2" s="47"/>
      <c r="E2" s="47"/>
      <c r="F2" s="47"/>
      <c r="G2" s="47"/>
      <c r="H2" s="2">
        <f>SUM(H5:H947)</f>
        <v>16248.3</v>
      </c>
      <c r="I2" s="2" t="s">
        <v>1</v>
      </c>
      <c r="J2" s="3">
        <f>SUM(J5:J947)</f>
        <v>922</v>
      </c>
    </row>
    <row r="3" spans="1:29">
      <c r="A3" s="4" t="s">
        <v>2</v>
      </c>
      <c r="B3" s="4" t="s">
        <v>3</v>
      </c>
      <c r="C3" s="5" t="s">
        <v>4</v>
      </c>
      <c r="D3" s="4" t="s">
        <v>5</v>
      </c>
      <c r="E3" s="4" t="s">
        <v>6</v>
      </c>
      <c r="F3" s="4" t="s">
        <v>7</v>
      </c>
      <c r="G3" s="5" t="s">
        <v>8</v>
      </c>
      <c r="H3" s="4" t="s">
        <v>9</v>
      </c>
      <c r="I3" s="4" t="s">
        <v>10</v>
      </c>
      <c r="J3" s="4" t="s">
        <v>11</v>
      </c>
      <c r="K3" s="4"/>
      <c r="L3" s="4"/>
      <c r="M3" s="4"/>
      <c r="N3" s="4"/>
      <c r="O3" s="4"/>
      <c r="P3" s="4"/>
      <c r="Q3" s="4"/>
      <c r="R3" s="4"/>
      <c r="S3" s="4"/>
      <c r="T3" s="4"/>
      <c r="U3" s="4"/>
      <c r="V3" s="4"/>
      <c r="W3" s="4"/>
      <c r="X3" s="4"/>
      <c r="Y3" s="4"/>
      <c r="Z3" s="4"/>
      <c r="AA3" s="4"/>
      <c r="AB3" s="4"/>
      <c r="AC3" s="4"/>
    </row>
    <row r="4" spans="1:29" ht="86.25" customHeight="1">
      <c r="A4" s="46" t="s">
        <v>12</v>
      </c>
      <c r="B4" s="48"/>
      <c r="C4" s="48"/>
      <c r="D4" s="48"/>
      <c r="E4" s="48"/>
      <c r="F4" s="48"/>
      <c r="G4" s="48"/>
      <c r="H4" s="48"/>
      <c r="I4" s="6"/>
      <c r="J4" s="4"/>
      <c r="K4" s="4"/>
      <c r="L4" s="4"/>
      <c r="M4" s="4"/>
      <c r="N4" s="4"/>
      <c r="O4" s="4"/>
      <c r="P4" s="4"/>
      <c r="Q4" s="4"/>
      <c r="R4" s="4"/>
      <c r="S4" s="4"/>
      <c r="T4" s="4"/>
      <c r="U4" s="4"/>
      <c r="V4" s="4"/>
      <c r="W4" s="4"/>
      <c r="X4" s="4"/>
      <c r="Y4" s="4"/>
      <c r="Z4" s="4"/>
      <c r="AA4" s="4"/>
      <c r="AB4" s="4"/>
      <c r="AC4" s="4"/>
    </row>
    <row r="5" spans="1:29">
      <c r="A5" s="7" t="s">
        <v>13</v>
      </c>
      <c r="C5" s="8"/>
      <c r="G5" s="8"/>
      <c r="J5" s="9"/>
    </row>
    <row r="6" spans="1:29">
      <c r="A6" s="10" t="s">
        <v>14</v>
      </c>
      <c r="B6" s="11">
        <v>2</v>
      </c>
      <c r="C6" s="10" t="s">
        <v>15</v>
      </c>
      <c r="D6" s="12" t="s">
        <v>16</v>
      </c>
      <c r="E6" s="11">
        <v>935</v>
      </c>
      <c r="F6" s="13" t="s">
        <v>17</v>
      </c>
      <c r="G6" s="14" t="s">
        <v>18</v>
      </c>
      <c r="H6" s="11">
        <v>120</v>
      </c>
      <c r="I6" s="13"/>
      <c r="J6" s="13"/>
      <c r="K6" s="13"/>
      <c r="L6" s="13"/>
      <c r="M6" s="13"/>
      <c r="N6" s="13"/>
      <c r="O6" s="13"/>
      <c r="P6" s="13"/>
      <c r="Q6" s="13"/>
      <c r="R6" s="13"/>
      <c r="S6" s="13"/>
      <c r="T6" s="13"/>
      <c r="U6" s="13"/>
      <c r="V6" s="13"/>
      <c r="W6" s="13"/>
      <c r="X6" s="13"/>
      <c r="Y6" s="13"/>
      <c r="Z6" s="13"/>
      <c r="AA6" s="13"/>
      <c r="AB6" s="13"/>
      <c r="AC6" s="13"/>
    </row>
    <row r="7" spans="1:29">
      <c r="A7" s="13" t="s">
        <v>19</v>
      </c>
      <c r="B7" s="11">
        <v>1</v>
      </c>
      <c r="C7" s="10" t="s">
        <v>20</v>
      </c>
      <c r="D7" s="15" t="s">
        <v>21</v>
      </c>
      <c r="E7" s="13"/>
      <c r="F7" s="11">
        <v>41002960</v>
      </c>
      <c r="G7" s="14" t="s">
        <v>22</v>
      </c>
      <c r="H7" s="11">
        <v>1300</v>
      </c>
      <c r="I7" s="13"/>
      <c r="J7" s="13"/>
      <c r="K7" s="13"/>
      <c r="L7" s="16" t="s">
        <v>23</v>
      </c>
      <c r="M7" s="13"/>
      <c r="N7" s="13"/>
      <c r="O7" s="13"/>
      <c r="P7" s="13"/>
      <c r="Q7" s="13"/>
      <c r="R7" s="13"/>
      <c r="S7" s="13"/>
      <c r="T7" s="13"/>
      <c r="U7" s="13"/>
      <c r="V7" s="13"/>
      <c r="W7" s="13"/>
      <c r="X7" s="13"/>
      <c r="Y7" s="13"/>
      <c r="Z7" s="13"/>
      <c r="AA7" s="13"/>
      <c r="AB7" s="13"/>
      <c r="AC7" s="13"/>
    </row>
    <row r="8" spans="1:29">
      <c r="A8" s="10" t="s">
        <v>24</v>
      </c>
      <c r="B8" s="11">
        <v>1</v>
      </c>
      <c r="C8" s="10" t="s">
        <v>25</v>
      </c>
      <c r="D8" s="15" t="s">
        <v>21</v>
      </c>
      <c r="E8" s="13"/>
      <c r="F8" s="13"/>
      <c r="G8" s="14" t="s">
        <v>26</v>
      </c>
      <c r="H8" s="11">
        <v>270</v>
      </c>
      <c r="I8" s="13"/>
      <c r="J8" s="13"/>
      <c r="K8" s="13"/>
      <c r="L8" s="16" t="s">
        <v>27</v>
      </c>
      <c r="M8" s="13"/>
      <c r="N8" s="13"/>
      <c r="O8" s="13"/>
      <c r="P8" s="13"/>
      <c r="Q8" s="13"/>
      <c r="R8" s="13"/>
      <c r="S8" s="13"/>
      <c r="T8" s="13"/>
      <c r="U8" s="13"/>
      <c r="V8" s="13"/>
      <c r="W8" s="13"/>
      <c r="X8" s="13"/>
      <c r="Y8" s="13"/>
      <c r="Z8" s="13"/>
      <c r="AA8" s="13"/>
      <c r="AB8" s="13"/>
      <c r="AC8" s="13"/>
    </row>
    <row r="9" spans="1:29">
      <c r="A9" s="17" t="s">
        <v>28</v>
      </c>
      <c r="B9" s="11">
        <v>2</v>
      </c>
      <c r="C9" s="10" t="s">
        <v>29</v>
      </c>
      <c r="D9" s="18" t="s">
        <v>16</v>
      </c>
      <c r="E9" s="18" t="s">
        <v>30</v>
      </c>
      <c r="F9" s="18" t="s">
        <v>31</v>
      </c>
      <c r="G9" s="14" t="s">
        <v>32</v>
      </c>
      <c r="H9" s="11">
        <v>30</v>
      </c>
      <c r="I9" s="13"/>
      <c r="J9" s="13"/>
      <c r="K9" s="13"/>
      <c r="L9" s="13"/>
      <c r="M9" s="13"/>
      <c r="N9" s="13"/>
      <c r="O9" s="13"/>
      <c r="P9" s="13"/>
      <c r="Q9" s="13"/>
      <c r="R9" s="13"/>
      <c r="S9" s="13"/>
      <c r="T9" s="13"/>
      <c r="U9" s="13"/>
      <c r="V9" s="13"/>
      <c r="W9" s="13"/>
      <c r="X9" s="13"/>
      <c r="Y9" s="13"/>
      <c r="Z9" s="13"/>
      <c r="AA9" s="13"/>
      <c r="AB9" s="13"/>
      <c r="AC9" s="13"/>
    </row>
    <row r="10" spans="1:29">
      <c r="A10" s="10" t="s">
        <v>33</v>
      </c>
      <c r="B10" s="11">
        <v>5</v>
      </c>
      <c r="C10" s="10" t="s">
        <v>34</v>
      </c>
      <c r="D10" s="15" t="s">
        <v>35</v>
      </c>
      <c r="E10" s="13"/>
      <c r="F10" s="13"/>
      <c r="G10" s="14" t="s">
        <v>36</v>
      </c>
      <c r="H10" s="11">
        <v>110</v>
      </c>
      <c r="I10" s="13"/>
      <c r="J10" s="13"/>
      <c r="K10" s="13"/>
      <c r="L10" s="13"/>
      <c r="M10" s="13"/>
      <c r="N10" s="13"/>
      <c r="O10" s="13"/>
      <c r="P10" s="13"/>
      <c r="Q10" s="13"/>
      <c r="R10" s="13"/>
      <c r="S10" s="13"/>
      <c r="T10" s="13"/>
      <c r="U10" s="13"/>
      <c r="V10" s="13"/>
      <c r="W10" s="13"/>
      <c r="X10" s="13"/>
      <c r="Y10" s="13"/>
      <c r="Z10" s="13"/>
      <c r="AA10" s="13"/>
      <c r="AB10" s="13"/>
      <c r="AC10" s="13"/>
    </row>
    <row r="11" spans="1:29">
      <c r="A11" s="19" t="s">
        <v>37</v>
      </c>
      <c r="B11" s="12">
        <v>1</v>
      </c>
      <c r="C11" s="19" t="s">
        <v>38</v>
      </c>
      <c r="D11" s="15" t="s">
        <v>39</v>
      </c>
      <c r="E11" s="13"/>
      <c r="F11" s="20">
        <v>61198</v>
      </c>
      <c r="G11" s="21" t="s">
        <v>40</v>
      </c>
      <c r="H11" s="12">
        <v>499</v>
      </c>
      <c r="I11" s="13"/>
      <c r="J11" s="13"/>
      <c r="K11" s="13"/>
      <c r="L11" s="13"/>
      <c r="M11" s="13"/>
      <c r="N11" s="13"/>
      <c r="O11" s="13"/>
      <c r="P11" s="13"/>
      <c r="Q11" s="13"/>
      <c r="R11" s="13"/>
      <c r="S11" s="13"/>
      <c r="T11" s="13"/>
      <c r="U11" s="13"/>
      <c r="V11" s="13"/>
      <c r="W11" s="13"/>
      <c r="X11" s="13"/>
      <c r="Y11" s="13"/>
      <c r="Z11" s="13"/>
      <c r="AA11" s="13"/>
      <c r="AB11" s="13"/>
      <c r="AC11" s="13"/>
    </row>
    <row r="12" spans="1:29">
      <c r="C12" s="8"/>
      <c r="G12" s="8"/>
    </row>
    <row r="13" spans="1:29">
      <c r="A13" s="7" t="s">
        <v>41</v>
      </c>
      <c r="C13" s="8"/>
      <c r="G13" s="8"/>
    </row>
    <row r="14" spans="1:29">
      <c r="A14" s="10" t="s">
        <v>42</v>
      </c>
      <c r="B14" s="11">
        <v>4</v>
      </c>
      <c r="C14" s="19" t="s">
        <v>43</v>
      </c>
      <c r="D14" s="15" t="s">
        <v>44</v>
      </c>
      <c r="F14" s="11">
        <v>1573543</v>
      </c>
      <c r="G14" s="14" t="s">
        <v>45</v>
      </c>
      <c r="H14" s="11">
        <f>41*4</f>
        <v>164</v>
      </c>
      <c r="I14" s="13"/>
      <c r="J14" s="13"/>
      <c r="K14" s="13"/>
      <c r="L14" s="13"/>
      <c r="M14" s="13"/>
      <c r="N14" s="13"/>
      <c r="O14" s="13"/>
      <c r="P14" s="13"/>
      <c r="Q14" s="13"/>
      <c r="R14" s="13"/>
      <c r="S14" s="13"/>
      <c r="T14" s="13"/>
      <c r="U14" s="13"/>
      <c r="V14" s="13"/>
      <c r="W14" s="13"/>
      <c r="X14" s="13"/>
      <c r="Y14" s="13"/>
    </row>
    <row r="15" spans="1:29">
      <c r="A15" s="17" t="s">
        <v>46</v>
      </c>
      <c r="B15" s="11">
        <v>1</v>
      </c>
      <c r="C15" s="19" t="s">
        <v>47</v>
      </c>
      <c r="D15" s="9" t="s">
        <v>48</v>
      </c>
      <c r="E15" s="22">
        <v>1399717</v>
      </c>
      <c r="F15" s="22">
        <v>1399717</v>
      </c>
      <c r="G15" s="14" t="s">
        <v>49</v>
      </c>
      <c r="H15" s="11">
        <v>209</v>
      </c>
      <c r="I15" s="13"/>
      <c r="J15" s="13"/>
      <c r="K15" s="13"/>
      <c r="L15" s="13"/>
      <c r="M15" s="13"/>
      <c r="N15" s="13"/>
      <c r="O15" s="13"/>
      <c r="P15" s="13"/>
      <c r="Q15" s="13"/>
      <c r="R15" s="13"/>
      <c r="S15" s="13"/>
      <c r="T15" s="13"/>
      <c r="U15" s="13"/>
      <c r="V15" s="13"/>
      <c r="W15" s="13"/>
      <c r="X15" s="13"/>
      <c r="Y15" s="13"/>
    </row>
    <row r="16" spans="1:29">
      <c r="A16" s="17" t="s">
        <v>50</v>
      </c>
      <c r="B16" s="11">
        <v>1</v>
      </c>
      <c r="C16" s="19" t="s">
        <v>51</v>
      </c>
      <c r="D16" s="9" t="s">
        <v>48</v>
      </c>
      <c r="E16" s="22">
        <v>1399713</v>
      </c>
      <c r="F16" s="22">
        <v>1399713</v>
      </c>
      <c r="G16" s="14" t="s">
        <v>52</v>
      </c>
      <c r="H16" s="11">
        <v>199</v>
      </c>
      <c r="I16" s="13"/>
      <c r="J16" s="13"/>
      <c r="K16" s="13"/>
      <c r="L16" s="13"/>
      <c r="M16" s="13"/>
      <c r="N16" s="13"/>
      <c r="O16" s="13"/>
      <c r="P16" s="13"/>
      <c r="Q16" s="13"/>
      <c r="R16" s="13"/>
      <c r="S16" s="13"/>
      <c r="T16" s="13"/>
      <c r="U16" s="13"/>
      <c r="V16" s="13"/>
      <c r="W16" s="13"/>
      <c r="X16" s="13"/>
      <c r="Y16" s="13"/>
    </row>
    <row r="17" spans="1:28">
      <c r="A17" s="10" t="s">
        <v>53</v>
      </c>
      <c r="B17" s="15">
        <v>1</v>
      </c>
      <c r="C17" s="19" t="s">
        <v>54</v>
      </c>
      <c r="D17" s="9" t="s">
        <v>48</v>
      </c>
      <c r="E17" s="11">
        <v>4014991244059</v>
      </c>
      <c r="F17" s="11">
        <v>1398078</v>
      </c>
      <c r="G17" s="14" t="s">
        <v>55</v>
      </c>
      <c r="H17" s="11">
        <v>89</v>
      </c>
      <c r="I17" s="13"/>
      <c r="J17" s="13"/>
      <c r="K17" s="13"/>
      <c r="L17" s="13"/>
      <c r="M17" s="13"/>
      <c r="N17" s="13"/>
      <c r="O17" s="13"/>
      <c r="P17" s="13"/>
      <c r="Q17" s="13"/>
      <c r="R17" s="13"/>
      <c r="S17" s="13"/>
      <c r="T17" s="13"/>
      <c r="U17" s="13"/>
      <c r="V17" s="13"/>
      <c r="W17" s="13"/>
      <c r="X17" s="13"/>
      <c r="Y17" s="13"/>
    </row>
    <row r="18" spans="1:28">
      <c r="A18" s="10" t="s">
        <v>56</v>
      </c>
      <c r="B18" s="11">
        <v>1</v>
      </c>
      <c r="C18" s="19" t="s">
        <v>57</v>
      </c>
      <c r="D18" s="9" t="s">
        <v>35</v>
      </c>
      <c r="E18" s="13" t="s">
        <v>58</v>
      </c>
      <c r="F18" s="13" t="s">
        <v>59</v>
      </c>
      <c r="G18" s="14" t="s">
        <v>60</v>
      </c>
      <c r="H18" s="11">
        <v>120</v>
      </c>
      <c r="I18" s="13"/>
      <c r="J18" s="13"/>
      <c r="K18" s="13"/>
      <c r="L18" s="13"/>
      <c r="M18" s="13"/>
      <c r="N18" s="13"/>
      <c r="O18" s="13"/>
      <c r="P18" s="13"/>
      <c r="Q18" s="13"/>
      <c r="R18" s="13"/>
      <c r="S18" s="13"/>
      <c r="T18" s="13"/>
      <c r="U18" s="13"/>
      <c r="V18" s="13"/>
      <c r="W18" s="13"/>
      <c r="X18" s="13"/>
      <c r="Y18" s="13"/>
    </row>
    <row r="19" spans="1:28">
      <c r="A19" s="10" t="s">
        <v>61</v>
      </c>
      <c r="B19" s="11">
        <v>5</v>
      </c>
      <c r="C19" s="10" t="s">
        <v>62</v>
      </c>
      <c r="D19" s="9" t="s">
        <v>44</v>
      </c>
      <c r="E19" s="11">
        <v>4053199481521</v>
      </c>
      <c r="F19" s="11">
        <v>1373227</v>
      </c>
      <c r="G19" s="14" t="s">
        <v>63</v>
      </c>
      <c r="H19" s="11">
        <f>55*B19</f>
        <v>275</v>
      </c>
      <c r="I19" s="13"/>
      <c r="J19" s="13"/>
      <c r="K19" s="13"/>
      <c r="L19" s="13"/>
      <c r="M19" s="13"/>
      <c r="N19" s="13"/>
      <c r="O19" s="13"/>
      <c r="P19" s="13"/>
      <c r="Q19" s="13"/>
      <c r="R19" s="13"/>
      <c r="S19" s="13"/>
      <c r="T19" s="13"/>
      <c r="U19" s="13"/>
      <c r="V19" s="13"/>
      <c r="W19" s="13"/>
      <c r="X19" s="13"/>
      <c r="Y19" s="13"/>
    </row>
    <row r="20" spans="1:28">
      <c r="A20" s="13" t="s">
        <v>64</v>
      </c>
      <c r="B20" s="15">
        <v>1</v>
      </c>
      <c r="C20" s="10" t="s">
        <v>65</v>
      </c>
      <c r="D20" s="13"/>
      <c r="E20" s="13"/>
      <c r="G20" s="14" t="s">
        <v>66</v>
      </c>
      <c r="H20" s="11">
        <v>210</v>
      </c>
      <c r="I20" s="13"/>
      <c r="J20" s="13"/>
      <c r="K20" s="13"/>
      <c r="L20" s="13"/>
      <c r="M20" s="13"/>
      <c r="N20" s="13"/>
      <c r="O20" s="13"/>
      <c r="P20" s="13"/>
      <c r="Q20" s="13"/>
      <c r="R20" s="13"/>
      <c r="S20" s="13"/>
      <c r="T20" s="13"/>
      <c r="U20" s="13"/>
      <c r="V20" s="13"/>
      <c r="W20" s="13"/>
      <c r="X20" s="13"/>
      <c r="Y20" s="13"/>
    </row>
    <row r="21" spans="1:28">
      <c r="A21" s="7" t="s">
        <v>67</v>
      </c>
      <c r="C21" s="8"/>
      <c r="G21" s="8"/>
    </row>
    <row r="22" spans="1:28">
      <c r="A22" s="23" t="s">
        <v>68</v>
      </c>
      <c r="B22" s="24">
        <v>6</v>
      </c>
      <c r="C22" s="23" t="s">
        <v>69</v>
      </c>
      <c r="D22" s="9" t="s">
        <v>70</v>
      </c>
      <c r="E22" s="18">
        <v>2223</v>
      </c>
      <c r="F22" s="18" t="s">
        <v>71</v>
      </c>
      <c r="G22" s="49" t="s">
        <v>72</v>
      </c>
      <c r="H22" s="24">
        <f>37*B22</f>
        <v>222</v>
      </c>
      <c r="I22" s="25"/>
      <c r="J22" s="25"/>
      <c r="K22" s="25"/>
      <c r="L22" s="25"/>
      <c r="M22" s="25"/>
      <c r="N22" s="25"/>
      <c r="O22" s="25"/>
      <c r="P22" s="25"/>
      <c r="Q22" s="25"/>
      <c r="R22" s="25"/>
      <c r="S22" s="25"/>
      <c r="T22" s="25"/>
      <c r="U22" s="25"/>
      <c r="V22" s="25"/>
      <c r="W22" s="25"/>
      <c r="X22" s="25"/>
      <c r="Y22" s="25"/>
      <c r="Z22" s="25"/>
      <c r="AA22" s="25"/>
      <c r="AB22" s="25"/>
    </row>
    <row r="23" spans="1:28">
      <c r="A23" s="17" t="s">
        <v>73</v>
      </c>
      <c r="B23" s="24">
        <v>5</v>
      </c>
      <c r="C23" s="23" t="s">
        <v>74</v>
      </c>
      <c r="D23" s="9" t="s">
        <v>70</v>
      </c>
      <c r="E23" s="18" t="s">
        <v>75</v>
      </c>
      <c r="F23" s="25" t="s">
        <v>76</v>
      </c>
      <c r="G23" s="49" t="s">
        <v>77</v>
      </c>
      <c r="H23" s="24">
        <f>32*B23</f>
        <v>160</v>
      </c>
      <c r="I23" s="25"/>
      <c r="J23" s="25"/>
      <c r="K23" s="25"/>
      <c r="L23" s="25"/>
      <c r="M23" s="25"/>
      <c r="N23" s="25"/>
      <c r="O23" s="25"/>
      <c r="P23" s="25"/>
      <c r="Q23" s="25"/>
      <c r="R23" s="25"/>
      <c r="S23" s="25"/>
      <c r="T23" s="25"/>
      <c r="U23" s="25"/>
      <c r="V23" s="25"/>
      <c r="W23" s="25"/>
      <c r="X23" s="25"/>
      <c r="Y23" s="25"/>
      <c r="Z23" s="25"/>
      <c r="AA23" s="25"/>
      <c r="AB23" s="25"/>
    </row>
    <row r="24" spans="1:28">
      <c r="A24" s="23" t="s">
        <v>78</v>
      </c>
      <c r="B24" s="24">
        <v>5</v>
      </c>
      <c r="C24" s="23" t="s">
        <v>79</v>
      </c>
      <c r="D24" s="9" t="s">
        <v>70</v>
      </c>
      <c r="E24" s="25" t="s">
        <v>80</v>
      </c>
      <c r="F24" s="25" t="s">
        <v>81</v>
      </c>
      <c r="G24" s="50" t="s">
        <v>82</v>
      </c>
      <c r="H24" s="24">
        <f>57*B24</f>
        <v>285</v>
      </c>
      <c r="I24" s="25"/>
      <c r="J24" s="25"/>
      <c r="K24" s="25"/>
      <c r="L24" s="25"/>
      <c r="M24" s="25"/>
      <c r="N24" s="25"/>
      <c r="O24" s="25"/>
      <c r="P24" s="25"/>
      <c r="Q24" s="25"/>
      <c r="R24" s="25"/>
      <c r="S24" s="25"/>
      <c r="T24" s="25"/>
      <c r="U24" s="25"/>
      <c r="V24" s="25"/>
      <c r="W24" s="25"/>
      <c r="X24" s="25"/>
      <c r="Y24" s="25"/>
      <c r="Z24" s="25"/>
      <c r="AA24" s="25"/>
      <c r="AB24" s="25"/>
    </row>
    <row r="25" spans="1:28">
      <c r="A25" s="23" t="s">
        <v>83</v>
      </c>
      <c r="B25" s="24">
        <v>2</v>
      </c>
      <c r="C25" s="23" t="s">
        <v>84</v>
      </c>
      <c r="D25" s="9" t="s">
        <v>70</v>
      </c>
      <c r="E25" s="25" t="s">
        <v>85</v>
      </c>
      <c r="F25" s="25" t="s">
        <v>86</v>
      </c>
      <c r="G25" s="49" t="s">
        <v>87</v>
      </c>
      <c r="H25" s="24">
        <f>137.26*B25</f>
        <v>274.52</v>
      </c>
      <c r="I25" s="25"/>
      <c r="J25" s="25"/>
      <c r="K25" s="25"/>
      <c r="L25" s="25"/>
      <c r="M25" s="25"/>
      <c r="N25" s="25"/>
      <c r="O25" s="25"/>
      <c r="P25" s="25"/>
      <c r="Q25" s="25"/>
      <c r="R25" s="25"/>
      <c r="S25" s="25"/>
      <c r="T25" s="25"/>
      <c r="U25" s="25"/>
      <c r="V25" s="25"/>
      <c r="W25" s="25"/>
      <c r="X25" s="25"/>
      <c r="Y25" s="25"/>
      <c r="Z25" s="25"/>
      <c r="AA25" s="25"/>
      <c r="AB25" s="25"/>
    </row>
    <row r="26" spans="1:28">
      <c r="A26" s="17" t="s">
        <v>88</v>
      </c>
      <c r="B26" s="24">
        <v>25</v>
      </c>
      <c r="C26" s="23" t="s">
        <v>89</v>
      </c>
      <c r="D26" s="9" t="s">
        <v>70</v>
      </c>
      <c r="E26" s="26" t="s">
        <v>90</v>
      </c>
      <c r="F26" s="26" t="s">
        <v>91</v>
      </c>
      <c r="G26" s="49" t="s">
        <v>92</v>
      </c>
      <c r="H26" s="24">
        <f t="shared" ref="H26:H27" si="0">1.69*B26</f>
        <v>42.25</v>
      </c>
      <c r="I26" s="25"/>
      <c r="J26" s="25"/>
      <c r="K26" s="25"/>
      <c r="L26" s="25"/>
      <c r="M26" s="25"/>
      <c r="N26" s="25"/>
      <c r="O26" s="25"/>
      <c r="P26" s="25"/>
      <c r="Q26" s="25"/>
      <c r="R26" s="25"/>
      <c r="S26" s="25"/>
      <c r="T26" s="25"/>
      <c r="U26" s="25"/>
      <c r="V26" s="25"/>
      <c r="W26" s="25"/>
      <c r="X26" s="25"/>
      <c r="Y26" s="25"/>
      <c r="Z26" s="25"/>
      <c r="AA26" s="25"/>
      <c r="AB26" s="25"/>
    </row>
    <row r="27" spans="1:28">
      <c r="A27" s="17" t="s">
        <v>93</v>
      </c>
      <c r="B27" s="24">
        <v>25</v>
      </c>
      <c r="C27" s="23" t="s">
        <v>94</v>
      </c>
      <c r="D27" s="9" t="s">
        <v>70</v>
      </c>
      <c r="E27" s="26" t="s">
        <v>95</v>
      </c>
      <c r="F27" s="26" t="s">
        <v>96</v>
      </c>
      <c r="G27" s="49" t="s">
        <v>97</v>
      </c>
      <c r="H27" s="24">
        <f t="shared" si="0"/>
        <v>42.25</v>
      </c>
      <c r="I27" s="25"/>
      <c r="J27" s="25"/>
      <c r="K27" s="25"/>
      <c r="L27" s="25"/>
      <c r="M27" s="25"/>
      <c r="N27" s="25"/>
      <c r="O27" s="25"/>
      <c r="P27" s="25"/>
      <c r="Q27" s="25"/>
      <c r="R27" s="25"/>
      <c r="S27" s="25"/>
      <c r="T27" s="25"/>
      <c r="U27" s="25"/>
      <c r="V27" s="25"/>
      <c r="W27" s="25"/>
      <c r="X27" s="25"/>
      <c r="Y27" s="25"/>
      <c r="Z27" s="25"/>
      <c r="AA27" s="25"/>
      <c r="AB27" s="25"/>
    </row>
    <row r="28" spans="1:28">
      <c r="A28" s="23" t="s">
        <v>98</v>
      </c>
      <c r="B28" s="24">
        <v>1</v>
      </c>
      <c r="C28" s="23" t="s">
        <v>99</v>
      </c>
      <c r="D28" s="9" t="s">
        <v>35</v>
      </c>
      <c r="E28" s="25"/>
      <c r="F28" s="25" t="s">
        <v>100</v>
      </c>
      <c r="G28" s="49" t="s">
        <v>101</v>
      </c>
      <c r="H28" s="24">
        <v>203</v>
      </c>
      <c r="I28" s="25"/>
      <c r="J28" s="25"/>
      <c r="K28" s="25"/>
      <c r="L28" s="25"/>
      <c r="M28" s="25"/>
      <c r="N28" s="25"/>
      <c r="O28" s="25"/>
      <c r="P28" s="25"/>
      <c r="Q28" s="25"/>
      <c r="R28" s="25"/>
      <c r="S28" s="25"/>
      <c r="T28" s="25"/>
      <c r="U28" s="25"/>
      <c r="V28" s="25"/>
      <c r="W28" s="25"/>
      <c r="X28" s="25"/>
      <c r="Y28" s="25"/>
      <c r="Z28" s="25"/>
      <c r="AA28" s="25"/>
      <c r="AB28" s="25"/>
    </row>
    <row r="29" spans="1:28">
      <c r="A29" s="25" t="s">
        <v>102</v>
      </c>
      <c r="B29" s="24">
        <v>1</v>
      </c>
      <c r="C29" s="23" t="s">
        <v>103</v>
      </c>
      <c r="D29" s="9" t="s">
        <v>35</v>
      </c>
      <c r="E29" s="25"/>
      <c r="F29" s="27" t="s">
        <v>104</v>
      </c>
      <c r="G29" s="49" t="s">
        <v>105</v>
      </c>
      <c r="H29" s="24">
        <v>120</v>
      </c>
      <c r="I29" s="51" t="s">
        <v>106</v>
      </c>
      <c r="J29" s="25"/>
      <c r="K29" s="25"/>
      <c r="L29" s="25"/>
      <c r="M29" s="25"/>
      <c r="N29" s="25"/>
      <c r="O29" s="25"/>
      <c r="P29" s="25"/>
      <c r="Q29" s="25"/>
      <c r="R29" s="25"/>
      <c r="S29" s="25"/>
      <c r="T29" s="25"/>
      <c r="U29" s="25"/>
      <c r="V29" s="25"/>
      <c r="W29" s="25"/>
      <c r="X29" s="25"/>
      <c r="Y29" s="25"/>
      <c r="Z29" s="25"/>
      <c r="AA29" s="25"/>
      <c r="AB29" s="25"/>
    </row>
    <row r="30" spans="1:28">
      <c r="A30" s="10" t="s">
        <v>107</v>
      </c>
      <c r="B30" s="11">
        <v>1</v>
      </c>
      <c r="C30" s="10" t="s">
        <v>108</v>
      </c>
      <c r="D30" s="9" t="s">
        <v>70</v>
      </c>
      <c r="E30" s="11">
        <v>935</v>
      </c>
      <c r="F30" s="13" t="s">
        <v>17</v>
      </c>
      <c r="G30" s="14" t="s">
        <v>18</v>
      </c>
      <c r="H30" s="11">
        <v>60</v>
      </c>
      <c r="I30" s="13"/>
      <c r="J30" s="13"/>
      <c r="K30" s="13"/>
      <c r="L30" s="13"/>
      <c r="M30" s="13"/>
      <c r="N30" s="13"/>
      <c r="O30" s="13"/>
      <c r="P30" s="13"/>
      <c r="Q30" s="13"/>
      <c r="R30" s="13"/>
      <c r="S30" s="13"/>
      <c r="T30" s="13"/>
      <c r="U30" s="13"/>
      <c r="V30" s="13"/>
      <c r="W30" s="13"/>
      <c r="X30" s="13"/>
      <c r="Y30" s="13"/>
      <c r="Z30" s="13"/>
      <c r="AA30" s="13"/>
      <c r="AB30" s="13"/>
    </row>
    <row r="31" spans="1:28">
      <c r="A31" s="7" t="s">
        <v>109</v>
      </c>
      <c r="C31" s="8"/>
      <c r="G31" s="8"/>
    </row>
    <row r="32" spans="1:28">
      <c r="A32" s="23" t="s">
        <v>110</v>
      </c>
      <c r="B32" s="24">
        <v>1</v>
      </c>
      <c r="C32" s="28" t="s">
        <v>111</v>
      </c>
      <c r="D32" s="9" t="s">
        <v>112</v>
      </c>
      <c r="E32" s="23"/>
      <c r="F32" s="18" t="s">
        <v>113</v>
      </c>
      <c r="G32" s="49" t="s">
        <v>114</v>
      </c>
      <c r="H32" s="24">
        <v>799</v>
      </c>
      <c r="I32" s="25"/>
      <c r="J32" s="25"/>
      <c r="K32" s="25"/>
      <c r="L32" s="25"/>
      <c r="M32" s="25"/>
      <c r="N32" s="25"/>
      <c r="O32" s="25"/>
      <c r="P32" s="25"/>
      <c r="Q32" s="25"/>
      <c r="R32" s="25"/>
      <c r="S32" s="25"/>
      <c r="T32" s="25"/>
      <c r="U32" s="25"/>
      <c r="V32" s="25"/>
      <c r="W32" s="25"/>
      <c r="X32" s="25"/>
      <c r="Y32" s="25"/>
      <c r="Z32" s="25"/>
      <c r="AA32" s="25"/>
      <c r="AB32" s="25"/>
    </row>
    <row r="33" spans="1:28">
      <c r="A33" s="29" t="s">
        <v>115</v>
      </c>
      <c r="B33" s="24">
        <v>6</v>
      </c>
      <c r="C33" s="23" t="s">
        <v>116</v>
      </c>
      <c r="D33" s="9" t="s">
        <v>112</v>
      </c>
      <c r="E33" s="23"/>
      <c r="F33" s="18" t="s">
        <v>117</v>
      </c>
      <c r="G33" s="49" t="s">
        <v>118</v>
      </c>
      <c r="H33" s="24">
        <f>B33*33</f>
        <v>198</v>
      </c>
      <c r="I33" s="25"/>
      <c r="J33" s="25"/>
      <c r="K33" s="25"/>
      <c r="L33" s="25"/>
      <c r="M33" s="25"/>
      <c r="N33" s="25"/>
      <c r="O33" s="25"/>
      <c r="P33" s="25"/>
      <c r="Q33" s="25"/>
      <c r="R33" s="25"/>
      <c r="S33" s="25"/>
      <c r="T33" s="25"/>
      <c r="U33" s="25"/>
      <c r="V33" s="25"/>
      <c r="W33" s="25"/>
      <c r="X33" s="25"/>
      <c r="Y33" s="25"/>
      <c r="Z33" s="25"/>
      <c r="AA33" s="25"/>
      <c r="AB33" s="25"/>
    </row>
    <row r="34" spans="1:28">
      <c r="A34" s="10" t="s">
        <v>119</v>
      </c>
      <c r="B34" s="24">
        <v>1</v>
      </c>
      <c r="C34" s="30" t="s">
        <v>120</v>
      </c>
      <c r="D34" s="9" t="s">
        <v>112</v>
      </c>
      <c r="E34" s="23"/>
      <c r="F34" s="25" t="s">
        <v>121</v>
      </c>
      <c r="G34" s="50" t="s">
        <v>122</v>
      </c>
      <c r="H34" s="24">
        <v>60</v>
      </c>
      <c r="I34" s="25"/>
      <c r="J34" s="25"/>
      <c r="K34" s="25"/>
      <c r="L34" s="25"/>
      <c r="M34" s="25"/>
      <c r="N34" s="25"/>
      <c r="O34" s="25"/>
      <c r="P34" s="25"/>
      <c r="Q34" s="25"/>
      <c r="R34" s="25"/>
      <c r="S34" s="25"/>
      <c r="T34" s="25"/>
      <c r="U34" s="25"/>
      <c r="V34" s="25"/>
      <c r="W34" s="25"/>
      <c r="X34" s="25"/>
      <c r="Y34" s="25"/>
      <c r="Z34" s="25"/>
      <c r="AA34" s="25"/>
      <c r="AB34" s="25"/>
    </row>
    <row r="35" spans="1:28">
      <c r="A35" s="28" t="s">
        <v>123</v>
      </c>
      <c r="B35" s="24">
        <v>6</v>
      </c>
      <c r="C35" s="30" t="s">
        <v>124</v>
      </c>
      <c r="D35" s="9" t="s">
        <v>112</v>
      </c>
      <c r="E35" s="23"/>
      <c r="F35" s="31" t="s">
        <v>125</v>
      </c>
      <c r="G35" s="49" t="s">
        <v>126</v>
      </c>
      <c r="H35" s="24">
        <f>B35*25</f>
        <v>150</v>
      </c>
      <c r="I35" s="25"/>
      <c r="J35" s="25"/>
      <c r="K35" s="25"/>
      <c r="L35" s="25"/>
      <c r="M35" s="25"/>
      <c r="N35" s="25"/>
      <c r="O35" s="25"/>
      <c r="P35" s="25"/>
      <c r="Q35" s="25"/>
      <c r="R35" s="25"/>
      <c r="S35" s="25"/>
      <c r="T35" s="25"/>
      <c r="U35" s="25"/>
      <c r="V35" s="25"/>
      <c r="W35" s="25"/>
      <c r="X35" s="25"/>
      <c r="Y35" s="25"/>
      <c r="Z35" s="25"/>
      <c r="AA35" s="25"/>
      <c r="AB35" s="25"/>
    </row>
    <row r="36" spans="1:28">
      <c r="A36" s="29" t="s">
        <v>127</v>
      </c>
      <c r="B36" s="24">
        <v>1</v>
      </c>
      <c r="C36" s="30" t="s">
        <v>128</v>
      </c>
      <c r="D36" s="9" t="s">
        <v>112</v>
      </c>
      <c r="E36" s="23"/>
      <c r="F36" s="26" t="s">
        <v>129</v>
      </c>
      <c r="G36" s="49" t="s">
        <v>130</v>
      </c>
      <c r="H36" s="24">
        <v>649</v>
      </c>
      <c r="I36" s="25"/>
      <c r="J36" s="25"/>
      <c r="K36" s="25"/>
      <c r="L36" s="25"/>
      <c r="M36" s="25"/>
      <c r="N36" s="25"/>
      <c r="O36" s="25"/>
      <c r="P36" s="25"/>
      <c r="Q36" s="25"/>
      <c r="R36" s="25"/>
      <c r="S36" s="25"/>
      <c r="T36" s="25"/>
      <c r="U36" s="25"/>
      <c r="V36" s="25"/>
      <c r="W36" s="25"/>
      <c r="X36" s="25"/>
      <c r="Y36" s="25"/>
      <c r="Z36" s="25"/>
      <c r="AA36" s="25"/>
      <c r="AB36" s="25"/>
    </row>
    <row r="37" spans="1:28">
      <c r="A37" s="29" t="s">
        <v>131</v>
      </c>
      <c r="B37" s="24">
        <v>6</v>
      </c>
      <c r="C37" s="23" t="s">
        <v>132</v>
      </c>
      <c r="D37" s="9" t="s">
        <v>112</v>
      </c>
      <c r="E37" s="23"/>
      <c r="F37" s="26" t="s">
        <v>133</v>
      </c>
      <c r="G37" s="49" t="s">
        <v>134</v>
      </c>
      <c r="H37" s="24">
        <f>9.9*B37</f>
        <v>59.4</v>
      </c>
      <c r="I37" s="25"/>
      <c r="J37" s="25"/>
      <c r="K37" s="25"/>
      <c r="L37" s="25"/>
      <c r="M37" s="25"/>
      <c r="N37" s="25"/>
      <c r="O37" s="25"/>
      <c r="P37" s="25"/>
      <c r="Q37" s="25"/>
      <c r="R37" s="25"/>
      <c r="S37" s="25"/>
      <c r="T37" s="25"/>
      <c r="U37" s="25"/>
      <c r="V37" s="25"/>
      <c r="W37" s="25"/>
      <c r="X37" s="25"/>
      <c r="Y37" s="25"/>
      <c r="Z37" s="25"/>
      <c r="AA37" s="25"/>
      <c r="AB37" s="25"/>
    </row>
    <row r="38" spans="1:28">
      <c r="A38" s="9" t="s">
        <v>135</v>
      </c>
      <c r="B38" s="9">
        <v>1</v>
      </c>
      <c r="C38" s="32" t="s">
        <v>136</v>
      </c>
      <c r="D38" s="9" t="s">
        <v>112</v>
      </c>
      <c r="F38" s="9" t="s">
        <v>137</v>
      </c>
      <c r="G38" s="52" t="s">
        <v>138</v>
      </c>
      <c r="H38" s="9">
        <v>159</v>
      </c>
    </row>
    <row r="39" spans="1:28">
      <c r="A39" s="7" t="s">
        <v>139</v>
      </c>
      <c r="C39" s="8"/>
      <c r="G39" s="8"/>
    </row>
    <row r="40" spans="1:28">
      <c r="A40" s="9" t="s">
        <v>140</v>
      </c>
      <c r="B40" s="9">
        <v>1</v>
      </c>
      <c r="C40" s="8"/>
      <c r="D40" s="9" t="s">
        <v>141</v>
      </c>
      <c r="G40" s="8"/>
      <c r="H40" s="9">
        <v>40</v>
      </c>
    </row>
    <row r="41" spans="1:28">
      <c r="C41" s="8"/>
      <c r="G41" s="8"/>
    </row>
    <row r="42" spans="1:28">
      <c r="A42" s="7" t="s">
        <v>142</v>
      </c>
      <c r="C42" s="8"/>
      <c r="G42" s="8"/>
    </row>
    <row r="43" spans="1:28">
      <c r="A43" s="9" t="s">
        <v>143</v>
      </c>
      <c r="B43" s="9">
        <v>1</v>
      </c>
      <c r="C43" s="32" t="s">
        <v>144</v>
      </c>
      <c r="D43" s="9" t="s">
        <v>145</v>
      </c>
      <c r="F43" s="33"/>
      <c r="G43" s="52" t="s">
        <v>146</v>
      </c>
      <c r="I43" s="16" t="s">
        <v>147</v>
      </c>
      <c r="J43" s="9">
        <v>872</v>
      </c>
    </row>
    <row r="44" spans="1:28">
      <c r="A44" s="9" t="s">
        <v>148</v>
      </c>
      <c r="B44" s="9">
        <v>1</v>
      </c>
      <c r="C44" s="32" t="s">
        <v>149</v>
      </c>
      <c r="D44" s="9" t="s">
        <v>145</v>
      </c>
      <c r="G44" s="52" t="s">
        <v>150</v>
      </c>
      <c r="J44" s="9">
        <v>50</v>
      </c>
    </row>
    <row r="45" spans="1:28">
      <c r="A45" s="9" t="s">
        <v>151</v>
      </c>
      <c r="B45" s="9"/>
      <c r="C45" s="32" t="s">
        <v>152</v>
      </c>
      <c r="D45" s="9"/>
      <c r="G45" s="8"/>
      <c r="J45" s="9"/>
    </row>
    <row r="46" spans="1:28">
      <c r="A46" s="9" t="s">
        <v>153</v>
      </c>
      <c r="C46" s="8"/>
      <c r="G46" s="8"/>
    </row>
    <row r="47" spans="1:28">
      <c r="A47" s="9" t="s">
        <v>154</v>
      </c>
      <c r="C47" s="8"/>
      <c r="G47" s="8"/>
    </row>
    <row r="48" spans="1:28">
      <c r="A48" s="9" t="s">
        <v>155</v>
      </c>
      <c r="C48" s="8"/>
      <c r="G48" s="8"/>
    </row>
    <row r="49" spans="1:28">
      <c r="A49" s="9" t="s">
        <v>156</v>
      </c>
      <c r="C49" s="8"/>
      <c r="G49" s="8"/>
    </row>
    <row r="50" spans="1:28">
      <c r="A50" s="7" t="s">
        <v>157</v>
      </c>
      <c r="C50" s="8"/>
      <c r="G50" s="8"/>
    </row>
    <row r="51" spans="1:28">
      <c r="A51" s="23" t="s">
        <v>158</v>
      </c>
      <c r="B51" s="24">
        <v>2</v>
      </c>
      <c r="C51" s="23" t="s">
        <v>159</v>
      </c>
      <c r="D51" s="34" t="s">
        <v>16</v>
      </c>
      <c r="E51" s="18" t="s">
        <v>160</v>
      </c>
      <c r="F51" s="51" t="s">
        <v>161</v>
      </c>
      <c r="G51" s="49" t="s">
        <v>162</v>
      </c>
      <c r="H51" s="24">
        <v>130</v>
      </c>
      <c r="I51" s="25"/>
      <c r="J51" s="25"/>
      <c r="K51" s="25"/>
      <c r="L51" s="25"/>
      <c r="M51" s="25"/>
      <c r="N51" s="25"/>
      <c r="O51" s="25"/>
      <c r="P51" s="25"/>
      <c r="Q51" s="25"/>
      <c r="R51" s="25"/>
      <c r="S51" s="25"/>
      <c r="T51" s="25"/>
      <c r="U51" s="25"/>
      <c r="V51" s="25"/>
      <c r="W51" s="25"/>
      <c r="X51" s="25"/>
      <c r="Y51" s="25"/>
      <c r="Z51" s="25"/>
      <c r="AA51" s="25"/>
      <c r="AB51" s="25"/>
    </row>
    <row r="52" spans="1:28">
      <c r="A52" s="23" t="s">
        <v>163</v>
      </c>
      <c r="B52" s="24">
        <v>2</v>
      </c>
      <c r="C52" s="23" t="s">
        <v>159</v>
      </c>
      <c r="D52" s="34" t="s">
        <v>16</v>
      </c>
      <c r="E52" s="25" t="s">
        <v>164</v>
      </c>
      <c r="F52" s="51" t="s">
        <v>165</v>
      </c>
      <c r="G52" s="49" t="s">
        <v>166</v>
      </c>
      <c r="H52" s="24">
        <v>130</v>
      </c>
      <c r="I52" s="25"/>
      <c r="J52" s="25"/>
      <c r="K52" s="25"/>
      <c r="L52" s="25"/>
      <c r="M52" s="25"/>
      <c r="N52" s="25"/>
      <c r="O52" s="25"/>
      <c r="P52" s="25"/>
      <c r="Q52" s="25"/>
      <c r="R52" s="25"/>
      <c r="S52" s="25"/>
      <c r="T52" s="25"/>
      <c r="U52" s="25"/>
      <c r="V52" s="25"/>
      <c r="W52" s="25"/>
      <c r="X52" s="25"/>
      <c r="Y52" s="25"/>
      <c r="Z52" s="25"/>
      <c r="AA52" s="25"/>
      <c r="AB52" s="25"/>
    </row>
    <row r="53" spans="1:28">
      <c r="A53" s="23" t="s">
        <v>167</v>
      </c>
      <c r="B53" s="24">
        <v>2</v>
      </c>
      <c r="C53" s="23" t="s">
        <v>159</v>
      </c>
      <c r="D53" s="34" t="s">
        <v>16</v>
      </c>
      <c r="E53" s="35" t="s">
        <v>168</v>
      </c>
      <c r="F53" s="53" t="s">
        <v>169</v>
      </c>
      <c r="G53" s="50" t="s">
        <v>170</v>
      </c>
      <c r="H53" s="24">
        <v>220</v>
      </c>
      <c r="I53" s="25"/>
      <c r="J53" s="25"/>
      <c r="K53" s="25"/>
      <c r="L53" s="25"/>
      <c r="M53" s="25"/>
      <c r="N53" s="25"/>
      <c r="O53" s="25"/>
      <c r="P53" s="25"/>
      <c r="Q53" s="25"/>
      <c r="R53" s="25"/>
      <c r="S53" s="25"/>
      <c r="T53" s="25"/>
      <c r="U53" s="25"/>
      <c r="V53" s="25"/>
      <c r="W53" s="25"/>
      <c r="X53" s="25"/>
      <c r="Y53" s="25"/>
      <c r="Z53" s="25"/>
      <c r="AA53" s="25"/>
      <c r="AB53" s="25"/>
    </row>
    <row r="54" spans="1:28">
      <c r="A54" s="25" t="s">
        <v>171</v>
      </c>
      <c r="B54" s="24">
        <v>2</v>
      </c>
      <c r="C54" s="23" t="s">
        <v>159</v>
      </c>
      <c r="D54" s="34" t="s">
        <v>16</v>
      </c>
      <c r="E54" s="25" t="s">
        <v>172</v>
      </c>
      <c r="F54" s="51" t="s">
        <v>173</v>
      </c>
      <c r="G54" s="49" t="s">
        <v>174</v>
      </c>
      <c r="H54" s="25"/>
      <c r="I54" s="25"/>
      <c r="J54" s="25"/>
      <c r="K54" s="25"/>
      <c r="L54" s="25"/>
      <c r="M54" s="25"/>
      <c r="N54" s="25"/>
      <c r="O54" s="25"/>
      <c r="P54" s="25"/>
      <c r="Q54" s="25"/>
      <c r="R54" s="25"/>
      <c r="S54" s="25"/>
      <c r="T54" s="25"/>
      <c r="U54" s="25"/>
      <c r="V54" s="25"/>
      <c r="W54" s="25"/>
      <c r="X54" s="25"/>
      <c r="Y54" s="25"/>
      <c r="Z54" s="25"/>
      <c r="AA54" s="25"/>
      <c r="AB54" s="25"/>
    </row>
    <row r="55" spans="1:28">
      <c r="A55" s="25" t="s">
        <v>175</v>
      </c>
      <c r="B55" s="24">
        <v>4</v>
      </c>
      <c r="C55" s="23" t="s">
        <v>176</v>
      </c>
      <c r="D55" s="34" t="s">
        <v>16</v>
      </c>
      <c r="E55" s="26" t="s">
        <v>177</v>
      </c>
      <c r="F55" s="36" t="s">
        <v>178</v>
      </c>
      <c r="G55" s="49" t="s">
        <v>179</v>
      </c>
      <c r="H55" s="24">
        <f>B55*65</f>
        <v>260</v>
      </c>
      <c r="I55" s="25"/>
      <c r="J55" s="25"/>
      <c r="K55" s="25"/>
      <c r="L55" s="25"/>
      <c r="M55" s="25"/>
      <c r="N55" s="25"/>
      <c r="O55" s="25"/>
      <c r="P55" s="25"/>
      <c r="Q55" s="25"/>
      <c r="R55" s="25"/>
      <c r="S55" s="25"/>
      <c r="T55" s="25"/>
      <c r="U55" s="25"/>
      <c r="V55" s="25"/>
      <c r="W55" s="25"/>
      <c r="X55" s="25"/>
      <c r="Y55" s="25"/>
      <c r="Z55" s="25"/>
      <c r="AA55" s="25"/>
      <c r="AB55" s="25"/>
    </row>
    <row r="56" spans="1:28">
      <c r="A56" s="13" t="s">
        <v>180</v>
      </c>
      <c r="B56" s="11">
        <v>4</v>
      </c>
      <c r="C56" s="10" t="s">
        <v>176</v>
      </c>
      <c r="D56" s="34" t="s">
        <v>16</v>
      </c>
      <c r="E56" s="11">
        <v>1874659</v>
      </c>
      <c r="F56" s="16" t="s">
        <v>181</v>
      </c>
      <c r="G56" s="14" t="s">
        <v>182</v>
      </c>
      <c r="H56" s="11">
        <f>0.2622*100*B56</f>
        <v>104.88</v>
      </c>
      <c r="I56" s="13"/>
      <c r="J56" s="13"/>
      <c r="K56" s="13"/>
      <c r="L56" s="13"/>
      <c r="M56" s="13"/>
      <c r="N56" s="13"/>
      <c r="O56" s="13"/>
      <c r="P56" s="13"/>
      <c r="Q56" s="13"/>
      <c r="R56" s="13"/>
      <c r="S56" s="13"/>
      <c r="T56" s="13"/>
      <c r="U56" s="13"/>
      <c r="V56" s="13"/>
      <c r="W56" s="13"/>
      <c r="X56" s="13"/>
      <c r="Y56" s="13"/>
      <c r="Z56" s="13"/>
      <c r="AA56" s="13"/>
      <c r="AB56" s="13"/>
    </row>
    <row r="57" spans="1:28">
      <c r="A57" s="13" t="s">
        <v>183</v>
      </c>
      <c r="B57" s="11">
        <v>6</v>
      </c>
      <c r="C57" s="10" t="s">
        <v>184</v>
      </c>
      <c r="D57" s="34" t="s">
        <v>16</v>
      </c>
      <c r="E57" s="13" t="s">
        <v>185</v>
      </c>
      <c r="F57" s="16" t="s">
        <v>186</v>
      </c>
      <c r="G57" s="14" t="s">
        <v>187</v>
      </c>
      <c r="H57" s="11">
        <f>6*12</f>
        <v>72</v>
      </c>
      <c r="I57" s="13"/>
      <c r="J57" s="13"/>
      <c r="K57" s="13"/>
      <c r="L57" s="13"/>
      <c r="M57" s="13"/>
      <c r="N57" s="13"/>
      <c r="O57" s="13"/>
      <c r="P57" s="13"/>
      <c r="Q57" s="13"/>
      <c r="R57" s="13"/>
      <c r="S57" s="13"/>
      <c r="T57" s="13"/>
      <c r="U57" s="13"/>
      <c r="V57" s="13"/>
      <c r="W57" s="13"/>
      <c r="X57" s="13"/>
      <c r="Y57" s="13"/>
      <c r="Z57" s="13"/>
      <c r="AA57" s="13"/>
      <c r="AB57" s="13"/>
    </row>
    <row r="58" spans="1:28">
      <c r="A58" s="13" t="s">
        <v>188</v>
      </c>
      <c r="B58" s="11">
        <v>6</v>
      </c>
      <c r="C58" s="10" t="s">
        <v>189</v>
      </c>
      <c r="D58" s="34" t="s">
        <v>16</v>
      </c>
      <c r="E58" s="13" t="s">
        <v>190</v>
      </c>
      <c r="F58" s="16" t="s">
        <v>191</v>
      </c>
      <c r="G58" s="14" t="s">
        <v>192</v>
      </c>
      <c r="H58" s="11">
        <f>6*13</f>
        <v>78</v>
      </c>
      <c r="I58" s="13"/>
      <c r="J58" s="13"/>
      <c r="K58" s="13"/>
      <c r="L58" s="13"/>
      <c r="M58" s="13"/>
      <c r="N58" s="13"/>
      <c r="O58" s="13"/>
      <c r="P58" s="13"/>
      <c r="Q58" s="13"/>
      <c r="R58" s="13"/>
      <c r="S58" s="13"/>
      <c r="T58" s="13"/>
      <c r="U58" s="13"/>
      <c r="V58" s="13"/>
      <c r="W58" s="13"/>
      <c r="X58" s="13"/>
      <c r="Y58" s="13"/>
      <c r="Z58" s="13"/>
      <c r="AA58" s="13"/>
      <c r="AB58" s="13"/>
    </row>
    <row r="59" spans="1:28">
      <c r="A59" s="13" t="s">
        <v>193</v>
      </c>
      <c r="B59" s="11">
        <v>6</v>
      </c>
      <c r="C59" s="10" t="s">
        <v>194</v>
      </c>
      <c r="D59" s="34" t="s">
        <v>16</v>
      </c>
      <c r="E59" s="13" t="s">
        <v>195</v>
      </c>
      <c r="F59" s="16" t="s">
        <v>196</v>
      </c>
      <c r="G59" s="14" t="s">
        <v>197</v>
      </c>
      <c r="H59" s="11">
        <f>13*6</f>
        <v>78</v>
      </c>
      <c r="I59" s="13"/>
      <c r="J59" s="13"/>
      <c r="K59" s="13"/>
      <c r="L59" s="13"/>
      <c r="M59" s="13"/>
      <c r="N59" s="13"/>
      <c r="O59" s="13"/>
      <c r="P59" s="13"/>
      <c r="Q59" s="13"/>
      <c r="R59" s="13"/>
      <c r="S59" s="13"/>
      <c r="T59" s="13"/>
      <c r="U59" s="13"/>
      <c r="V59" s="13"/>
      <c r="W59" s="13"/>
      <c r="X59" s="13"/>
      <c r="Y59" s="13"/>
      <c r="Z59" s="13"/>
      <c r="AA59" s="13"/>
      <c r="AB59" s="13"/>
    </row>
    <row r="60" spans="1:28">
      <c r="A60" s="13" t="s">
        <v>198</v>
      </c>
      <c r="B60" s="11">
        <v>1</v>
      </c>
      <c r="C60" s="17" t="s">
        <v>199</v>
      </c>
      <c r="D60" s="34" t="s">
        <v>16</v>
      </c>
      <c r="E60" s="13" t="s">
        <v>200</v>
      </c>
      <c r="F60" s="16" t="s">
        <v>201</v>
      </c>
      <c r="G60" s="14" t="s">
        <v>202</v>
      </c>
      <c r="H60" s="11">
        <v>126</v>
      </c>
      <c r="I60" s="13"/>
      <c r="J60" s="13"/>
      <c r="K60" s="13"/>
      <c r="L60" s="13"/>
      <c r="M60" s="13"/>
      <c r="N60" s="13"/>
      <c r="O60" s="13"/>
      <c r="P60" s="13"/>
      <c r="Q60" s="13"/>
      <c r="R60" s="13"/>
      <c r="S60" s="13"/>
      <c r="T60" s="13"/>
      <c r="U60" s="13"/>
      <c r="V60" s="13"/>
      <c r="W60" s="13"/>
      <c r="X60" s="13"/>
      <c r="Y60" s="13"/>
      <c r="Z60" s="13"/>
      <c r="AA60" s="13"/>
      <c r="AB60" s="13"/>
    </row>
    <row r="61" spans="1:28">
      <c r="A61" s="13" t="s">
        <v>203</v>
      </c>
      <c r="B61" s="11">
        <v>1</v>
      </c>
      <c r="C61" s="10" t="s">
        <v>204</v>
      </c>
      <c r="D61" s="34" t="s">
        <v>16</v>
      </c>
      <c r="E61" s="13" t="s">
        <v>205</v>
      </c>
      <c r="F61" s="16" t="s">
        <v>206</v>
      </c>
      <c r="G61" s="14" t="s">
        <v>207</v>
      </c>
      <c r="H61" s="11">
        <v>875</v>
      </c>
      <c r="I61" s="13"/>
      <c r="J61" s="13"/>
      <c r="K61" s="13"/>
      <c r="L61" s="13"/>
      <c r="M61" s="13"/>
      <c r="N61" s="13"/>
      <c r="O61" s="13"/>
      <c r="P61" s="13"/>
      <c r="Q61" s="13"/>
      <c r="R61" s="13"/>
      <c r="S61" s="13"/>
      <c r="T61" s="13"/>
      <c r="U61" s="13"/>
      <c r="V61" s="13"/>
      <c r="W61" s="13"/>
      <c r="X61" s="13"/>
      <c r="Y61" s="13"/>
      <c r="Z61" s="13"/>
      <c r="AA61" s="13"/>
      <c r="AB61" s="13"/>
    </row>
    <row r="62" spans="1:28">
      <c r="A62" s="37" t="s">
        <v>208</v>
      </c>
      <c r="B62" s="11">
        <v>1</v>
      </c>
      <c r="C62" s="10" t="s">
        <v>209</v>
      </c>
      <c r="D62" s="34" t="s">
        <v>210</v>
      </c>
      <c r="E62" s="13"/>
      <c r="F62" s="38">
        <v>358177</v>
      </c>
      <c r="G62" s="14" t="s">
        <v>211</v>
      </c>
      <c r="H62" s="11">
        <v>1890</v>
      </c>
      <c r="I62" s="13"/>
      <c r="J62" s="13"/>
      <c r="K62" s="13"/>
      <c r="L62" s="13"/>
      <c r="M62" s="13"/>
      <c r="N62" s="13"/>
      <c r="O62" s="13"/>
      <c r="P62" s="13"/>
      <c r="Q62" s="13"/>
      <c r="R62" s="13"/>
      <c r="S62" s="13"/>
      <c r="T62" s="13"/>
      <c r="U62" s="13"/>
      <c r="V62" s="13"/>
      <c r="W62" s="13"/>
      <c r="X62" s="13"/>
      <c r="Y62" s="13"/>
      <c r="Z62" s="13"/>
      <c r="AA62" s="13"/>
      <c r="AB62" s="13"/>
    </row>
    <row r="63" spans="1:28">
      <c r="A63" s="13" t="s">
        <v>212</v>
      </c>
      <c r="B63" s="11">
        <v>10</v>
      </c>
      <c r="C63" s="10" t="s">
        <v>213</v>
      </c>
      <c r="D63" s="34" t="s">
        <v>35</v>
      </c>
      <c r="E63" s="13"/>
      <c r="F63" s="13"/>
      <c r="G63" s="14" t="s">
        <v>214</v>
      </c>
      <c r="H63" s="11">
        <v>660</v>
      </c>
      <c r="I63" s="13"/>
      <c r="J63" s="13"/>
      <c r="K63" s="13"/>
      <c r="L63" s="13"/>
      <c r="M63" s="13"/>
      <c r="N63" s="13"/>
      <c r="O63" s="13"/>
      <c r="P63" s="13"/>
      <c r="Q63" s="13"/>
      <c r="R63" s="13"/>
      <c r="S63" s="13"/>
      <c r="T63" s="13"/>
      <c r="U63" s="13"/>
      <c r="V63" s="13"/>
      <c r="W63" s="13"/>
      <c r="X63" s="13"/>
      <c r="Y63" s="13"/>
      <c r="Z63" s="13"/>
      <c r="AA63" s="13"/>
      <c r="AB63" s="13"/>
    </row>
    <row r="64" spans="1:28">
      <c r="A64" s="13" t="s">
        <v>153</v>
      </c>
      <c r="B64" s="13"/>
      <c r="C64" s="10" t="s">
        <v>215</v>
      </c>
      <c r="D64" s="34" t="s">
        <v>35</v>
      </c>
      <c r="E64" s="13"/>
      <c r="F64" s="13"/>
      <c r="G64" s="14" t="s">
        <v>216</v>
      </c>
      <c r="H64" s="11">
        <v>490</v>
      </c>
      <c r="I64" s="13"/>
      <c r="J64" s="13"/>
      <c r="K64" s="13"/>
      <c r="L64" s="13"/>
      <c r="M64" s="13"/>
      <c r="N64" s="13"/>
      <c r="O64" s="13"/>
      <c r="P64" s="13"/>
      <c r="Q64" s="13"/>
      <c r="R64" s="13"/>
      <c r="S64" s="13"/>
      <c r="T64" s="13"/>
      <c r="U64" s="13"/>
      <c r="V64" s="13"/>
      <c r="W64" s="13"/>
      <c r="X64" s="13"/>
      <c r="Y64" s="13"/>
      <c r="Z64" s="13"/>
      <c r="AA64" s="13"/>
      <c r="AB64" s="13"/>
    </row>
    <row r="65" spans="1:28">
      <c r="A65" s="13" t="s">
        <v>217</v>
      </c>
      <c r="B65" s="11">
        <v>5</v>
      </c>
      <c r="C65" s="10" t="s">
        <v>218</v>
      </c>
      <c r="D65" s="34" t="s">
        <v>35</v>
      </c>
      <c r="E65" s="13"/>
      <c r="F65" s="13"/>
      <c r="G65" s="14" t="s">
        <v>219</v>
      </c>
      <c r="H65" s="11">
        <v>151</v>
      </c>
      <c r="I65" s="13"/>
      <c r="J65" s="13"/>
      <c r="K65" s="13"/>
      <c r="L65" s="13"/>
      <c r="M65" s="13"/>
      <c r="N65" s="13"/>
      <c r="O65" s="13"/>
      <c r="P65" s="13"/>
      <c r="Q65" s="13"/>
      <c r="R65" s="13"/>
      <c r="S65" s="13"/>
      <c r="T65" s="13"/>
      <c r="U65" s="13"/>
      <c r="V65" s="13"/>
      <c r="W65" s="13"/>
      <c r="X65" s="13"/>
      <c r="Y65" s="13"/>
      <c r="Z65" s="13"/>
      <c r="AA65" s="13"/>
      <c r="AB65" s="13"/>
    </row>
    <row r="66" spans="1:28">
      <c r="A66" s="13" t="s">
        <v>220</v>
      </c>
      <c r="B66" s="11">
        <v>1</v>
      </c>
      <c r="C66" s="10" t="s">
        <v>221</v>
      </c>
      <c r="D66" s="34" t="s">
        <v>35</v>
      </c>
      <c r="E66" s="13"/>
      <c r="F66" s="13"/>
      <c r="G66" s="14" t="s">
        <v>222</v>
      </c>
      <c r="H66" s="11">
        <v>112</v>
      </c>
      <c r="I66" s="13"/>
      <c r="J66" s="13"/>
      <c r="K66" s="13"/>
      <c r="L66" s="13"/>
      <c r="M66" s="13"/>
      <c r="N66" s="13"/>
      <c r="O66" s="13"/>
      <c r="P66" s="13"/>
      <c r="Q66" s="13"/>
      <c r="R66" s="13"/>
      <c r="S66" s="13"/>
      <c r="T66" s="13"/>
      <c r="U66" s="13"/>
      <c r="V66" s="13"/>
      <c r="W66" s="13"/>
      <c r="X66" s="13"/>
      <c r="Y66" s="13"/>
      <c r="Z66" s="13"/>
      <c r="AA66" s="13"/>
      <c r="AB66" s="13"/>
    </row>
    <row r="67" spans="1:28">
      <c r="A67" s="7" t="s">
        <v>223</v>
      </c>
      <c r="C67" s="8"/>
      <c r="G67" s="8"/>
    </row>
    <row r="68" spans="1:28">
      <c r="A68" s="23" t="s">
        <v>224</v>
      </c>
      <c r="B68" s="24">
        <v>1</v>
      </c>
      <c r="C68" s="23" t="s">
        <v>225</v>
      </c>
      <c r="D68" s="34" t="s">
        <v>16</v>
      </c>
      <c r="E68" s="18" t="s">
        <v>226</v>
      </c>
      <c r="F68" s="51" t="s">
        <v>227</v>
      </c>
      <c r="G68" s="49" t="s">
        <v>228</v>
      </c>
      <c r="H68" s="54">
        <v>1260</v>
      </c>
      <c r="I68" s="25"/>
      <c r="J68" s="25"/>
      <c r="K68" s="25"/>
      <c r="L68" s="25"/>
      <c r="M68" s="25"/>
      <c r="N68" s="25"/>
      <c r="O68" s="25"/>
      <c r="P68" s="25"/>
      <c r="Q68" s="25"/>
      <c r="R68" s="25"/>
      <c r="S68" s="25"/>
      <c r="T68" s="25"/>
      <c r="U68" s="25"/>
      <c r="V68" s="25"/>
      <c r="W68" s="25"/>
      <c r="X68" s="25"/>
      <c r="Y68" s="25"/>
      <c r="Z68" s="25"/>
      <c r="AA68" s="25"/>
      <c r="AB68" s="25"/>
    </row>
    <row r="69" spans="1:28">
      <c r="A69" s="23" t="s">
        <v>229</v>
      </c>
      <c r="B69" s="24">
        <v>1</v>
      </c>
      <c r="C69" s="23" t="s">
        <v>230</v>
      </c>
      <c r="D69" s="34" t="s">
        <v>16</v>
      </c>
      <c r="E69" s="35">
        <v>104020109</v>
      </c>
      <c r="F69" s="53" t="s">
        <v>231</v>
      </c>
      <c r="G69" s="50" t="s">
        <v>232</v>
      </c>
      <c r="H69" s="24">
        <v>132</v>
      </c>
      <c r="I69" s="25"/>
      <c r="J69" s="25"/>
      <c r="K69" s="25"/>
      <c r="L69" s="25"/>
      <c r="M69" s="25"/>
      <c r="N69" s="25"/>
      <c r="O69" s="25"/>
      <c r="P69" s="25"/>
      <c r="Q69" s="25"/>
      <c r="R69" s="25"/>
      <c r="S69" s="25"/>
      <c r="T69" s="25"/>
      <c r="U69" s="25"/>
      <c r="V69" s="25"/>
      <c r="W69" s="25"/>
      <c r="X69" s="25"/>
      <c r="Y69" s="25"/>
      <c r="Z69" s="25"/>
      <c r="AA69" s="25"/>
      <c r="AB69" s="25"/>
    </row>
    <row r="70" spans="1:28">
      <c r="A70" s="25" t="s">
        <v>233</v>
      </c>
      <c r="B70" s="24">
        <v>1</v>
      </c>
      <c r="C70" s="50" t="s">
        <v>234</v>
      </c>
      <c r="D70" s="34" t="s">
        <v>16</v>
      </c>
      <c r="E70" s="39">
        <v>180.18541666666667</v>
      </c>
      <c r="F70" s="51" t="s">
        <v>235</v>
      </c>
      <c r="G70" s="49" t="s">
        <v>236</v>
      </c>
      <c r="H70" s="24">
        <v>42</v>
      </c>
      <c r="I70" s="25"/>
      <c r="J70" s="25"/>
      <c r="K70" s="25"/>
      <c r="L70" s="25"/>
      <c r="M70" s="25"/>
      <c r="N70" s="25"/>
      <c r="O70" s="25"/>
      <c r="P70" s="25"/>
      <c r="Q70" s="25"/>
      <c r="R70" s="25"/>
      <c r="S70" s="25"/>
      <c r="T70" s="25"/>
      <c r="U70" s="25"/>
      <c r="V70" s="25"/>
      <c r="W70" s="25"/>
      <c r="X70" s="25"/>
      <c r="Y70" s="25"/>
      <c r="Z70" s="25"/>
      <c r="AA70" s="25"/>
      <c r="AB70" s="25"/>
    </row>
    <row r="71" spans="1:28">
      <c r="A71" s="25"/>
      <c r="B71" s="25"/>
      <c r="C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spans="1:28">
      <c r="A72" s="13" t="s">
        <v>237</v>
      </c>
      <c r="B72" s="13"/>
      <c r="C72" s="13"/>
      <c r="E72" s="13"/>
      <c r="F72" s="13"/>
      <c r="G72" s="13"/>
      <c r="H72" s="13"/>
      <c r="I72" s="13"/>
      <c r="J72" s="13"/>
      <c r="K72" s="13"/>
      <c r="L72" s="13"/>
      <c r="M72" s="13"/>
      <c r="N72" s="13"/>
      <c r="O72" s="13"/>
      <c r="P72" s="13"/>
      <c r="Q72" s="13"/>
      <c r="R72" s="13"/>
      <c r="S72" s="13"/>
      <c r="T72" s="13"/>
      <c r="U72" s="13"/>
      <c r="V72" s="13"/>
      <c r="W72" s="13"/>
      <c r="X72" s="13"/>
      <c r="Y72" s="13"/>
      <c r="Z72" s="13"/>
      <c r="AA72" s="13"/>
      <c r="AB72" s="13"/>
    </row>
    <row r="73" spans="1:28">
      <c r="A73" s="13" t="s">
        <v>238</v>
      </c>
      <c r="B73" s="11">
        <v>5</v>
      </c>
      <c r="C73" s="13" t="s">
        <v>239</v>
      </c>
      <c r="D73" s="34" t="s">
        <v>44</v>
      </c>
      <c r="E73" s="22">
        <v>1373227</v>
      </c>
      <c r="F73" s="40">
        <v>1373227</v>
      </c>
      <c r="G73" s="14" t="s">
        <v>63</v>
      </c>
      <c r="H73" s="11">
        <v>70</v>
      </c>
      <c r="I73" s="13"/>
      <c r="J73" s="13"/>
      <c r="K73" s="13"/>
      <c r="L73" s="13"/>
      <c r="M73" s="13"/>
      <c r="N73" s="13"/>
      <c r="O73" s="13"/>
      <c r="P73" s="13"/>
      <c r="Q73" s="13"/>
      <c r="R73" s="13"/>
      <c r="S73" s="13"/>
      <c r="T73" s="13"/>
      <c r="U73" s="13"/>
      <c r="V73" s="13"/>
      <c r="W73" s="13"/>
      <c r="X73" s="13"/>
      <c r="Y73" s="13"/>
      <c r="Z73" s="13"/>
      <c r="AA73" s="13"/>
      <c r="AB73" s="13"/>
    </row>
    <row r="74" spans="1:28">
      <c r="A74" s="17" t="s">
        <v>240</v>
      </c>
      <c r="B74" s="11">
        <v>5</v>
      </c>
      <c r="C74" s="13" t="s">
        <v>241</v>
      </c>
      <c r="D74" s="34" t="s">
        <v>70</v>
      </c>
      <c r="E74" s="13" t="s">
        <v>242</v>
      </c>
      <c r="F74" s="16" t="s">
        <v>243</v>
      </c>
      <c r="G74" s="14" t="s">
        <v>244</v>
      </c>
      <c r="H74" s="11">
        <f>B74*30</f>
        <v>150</v>
      </c>
      <c r="I74" s="13"/>
      <c r="J74" s="13"/>
      <c r="K74" s="13"/>
      <c r="L74" s="13"/>
      <c r="M74" s="13"/>
      <c r="N74" s="13"/>
      <c r="O74" s="13"/>
      <c r="P74" s="13"/>
      <c r="Q74" s="13"/>
      <c r="R74" s="13"/>
      <c r="S74" s="13"/>
      <c r="T74" s="13"/>
      <c r="U74" s="13"/>
      <c r="V74" s="13"/>
      <c r="W74" s="13"/>
      <c r="X74" s="13"/>
      <c r="Y74" s="13"/>
      <c r="Z74" s="13"/>
      <c r="AA74" s="13"/>
      <c r="AB74" s="13"/>
    </row>
    <row r="75" spans="1:28">
      <c r="A75" s="17" t="s">
        <v>245</v>
      </c>
      <c r="B75" s="11">
        <v>5</v>
      </c>
      <c r="C75" s="13" t="s">
        <v>246</v>
      </c>
      <c r="D75" s="34" t="s">
        <v>70</v>
      </c>
      <c r="E75" s="13" t="s">
        <v>247</v>
      </c>
      <c r="F75" s="16" t="s">
        <v>248</v>
      </c>
      <c r="G75" s="14" t="s">
        <v>249</v>
      </c>
      <c r="H75" s="11">
        <f>B75*60</f>
        <v>300</v>
      </c>
      <c r="I75" s="13"/>
      <c r="J75" s="13"/>
      <c r="K75" s="13"/>
      <c r="L75" s="13"/>
      <c r="M75" s="13"/>
      <c r="N75" s="13"/>
      <c r="O75" s="13"/>
      <c r="P75" s="13"/>
      <c r="Q75" s="13"/>
      <c r="R75" s="13"/>
      <c r="S75" s="13"/>
      <c r="T75" s="13"/>
      <c r="U75" s="13"/>
      <c r="V75" s="13"/>
      <c r="W75" s="13"/>
      <c r="X75" s="13"/>
      <c r="Y75" s="13"/>
      <c r="Z75" s="13"/>
      <c r="AA75" s="13"/>
      <c r="AB75" s="13"/>
    </row>
    <row r="76" spans="1:28">
      <c r="A76" s="17"/>
      <c r="B76" s="13"/>
      <c r="C76" s="13"/>
      <c r="E76" s="13"/>
      <c r="F76" s="13"/>
      <c r="G76" s="13"/>
      <c r="H76" s="13"/>
      <c r="I76" s="13"/>
      <c r="J76" s="13"/>
      <c r="K76" s="13"/>
      <c r="L76" s="13"/>
      <c r="M76" s="13"/>
      <c r="N76" s="13"/>
      <c r="O76" s="13"/>
      <c r="P76" s="13"/>
      <c r="Q76" s="13"/>
      <c r="R76" s="13"/>
      <c r="S76" s="13"/>
      <c r="T76" s="13"/>
      <c r="U76" s="13"/>
      <c r="V76" s="13"/>
      <c r="W76" s="13"/>
      <c r="X76" s="13"/>
      <c r="Y76" s="13"/>
      <c r="Z76" s="13"/>
      <c r="AA76" s="13"/>
      <c r="AB76" s="13"/>
    </row>
    <row r="77" spans="1:28">
      <c r="A77" s="41" t="s">
        <v>250</v>
      </c>
      <c r="B77" s="11">
        <v>1</v>
      </c>
      <c r="C77" s="13" t="s">
        <v>251</v>
      </c>
      <c r="D77" s="34" t="s">
        <v>252</v>
      </c>
      <c r="E77" s="13"/>
      <c r="F77" s="42">
        <v>62955</v>
      </c>
      <c r="G77" s="14" t="s">
        <v>253</v>
      </c>
      <c r="H77" s="11">
        <v>899</v>
      </c>
      <c r="I77" s="13"/>
      <c r="J77" s="13"/>
      <c r="K77" s="13"/>
      <c r="L77" s="13"/>
      <c r="M77" s="13"/>
      <c r="N77" s="13"/>
      <c r="O77" s="13"/>
      <c r="P77" s="13"/>
      <c r="Q77" s="13"/>
      <c r="R77" s="13"/>
      <c r="S77" s="13"/>
      <c r="T77" s="13"/>
      <c r="U77" s="13"/>
      <c r="V77" s="13"/>
      <c r="W77" s="13"/>
      <c r="X77" s="13"/>
      <c r="Y77" s="13"/>
      <c r="Z77" s="13"/>
      <c r="AA77" s="13"/>
      <c r="AB77" s="13"/>
    </row>
    <row r="78" spans="1:28">
      <c r="A78" s="43" t="s">
        <v>254</v>
      </c>
      <c r="B78" s="11">
        <v>1</v>
      </c>
      <c r="C78" s="13" t="s">
        <v>255</v>
      </c>
      <c r="D78" s="34" t="s">
        <v>35</v>
      </c>
      <c r="E78" s="13"/>
      <c r="F78" s="13"/>
      <c r="G78" s="14" t="s">
        <v>256</v>
      </c>
      <c r="H78" s="11">
        <v>900</v>
      </c>
      <c r="I78" s="13"/>
      <c r="J78" s="13"/>
      <c r="K78" s="13"/>
      <c r="L78" s="13"/>
      <c r="M78" s="13"/>
      <c r="N78" s="13"/>
      <c r="O78" s="13"/>
      <c r="P78" s="13"/>
      <c r="Q78" s="13"/>
      <c r="R78" s="13"/>
      <c r="S78" s="13"/>
      <c r="T78" s="13"/>
      <c r="U78" s="13"/>
      <c r="V78" s="13"/>
      <c r="W78" s="13"/>
      <c r="X78" s="13"/>
      <c r="Y78" s="13"/>
      <c r="Z78" s="13"/>
      <c r="AA78" s="13"/>
      <c r="AB78" s="13"/>
    </row>
    <row r="79" spans="1:28">
      <c r="C79" s="8"/>
      <c r="G79" s="8"/>
    </row>
    <row r="80" spans="1:28">
      <c r="C80" s="8"/>
      <c r="G80" s="8"/>
    </row>
    <row r="81" spans="3:7">
      <c r="C81" s="8"/>
      <c r="G81" s="8"/>
    </row>
    <row r="82" spans="3:7">
      <c r="C82" s="8"/>
      <c r="G82" s="8"/>
    </row>
    <row r="83" spans="3:7">
      <c r="C83" s="8"/>
      <c r="G83" s="8"/>
    </row>
    <row r="84" spans="3:7">
      <c r="C84" s="8"/>
      <c r="G84" s="8"/>
    </row>
    <row r="85" spans="3:7">
      <c r="C85" s="8"/>
      <c r="G85" s="8"/>
    </row>
    <row r="86" spans="3:7">
      <c r="C86" s="8"/>
      <c r="G86" s="8"/>
    </row>
    <row r="87" spans="3:7">
      <c r="C87" s="8"/>
      <c r="G87" s="8"/>
    </row>
    <row r="88" spans="3:7">
      <c r="C88" s="8"/>
      <c r="G88" s="8"/>
    </row>
    <row r="89" spans="3:7">
      <c r="C89" s="8"/>
      <c r="G89" s="8"/>
    </row>
    <row r="90" spans="3:7">
      <c r="C90" s="8"/>
      <c r="G90" s="8"/>
    </row>
    <row r="91" spans="3:7">
      <c r="C91" s="8"/>
      <c r="G91" s="8"/>
    </row>
    <row r="92" spans="3:7">
      <c r="C92" s="8"/>
      <c r="G92" s="8"/>
    </row>
    <row r="93" spans="3:7">
      <c r="C93" s="8"/>
      <c r="G93" s="8"/>
    </row>
    <row r="94" spans="3:7">
      <c r="C94" s="8"/>
      <c r="G94" s="8"/>
    </row>
    <row r="95" spans="3:7">
      <c r="C95" s="8"/>
      <c r="G95" s="8"/>
    </row>
    <row r="96" spans="3:7">
      <c r="C96" s="8"/>
      <c r="G96" s="8"/>
    </row>
    <row r="97" spans="3:7">
      <c r="C97" s="8"/>
      <c r="G97" s="8"/>
    </row>
    <row r="98" spans="3:7">
      <c r="C98" s="8"/>
      <c r="G98" s="8"/>
    </row>
    <row r="99" spans="3:7">
      <c r="C99" s="8"/>
      <c r="G99" s="8"/>
    </row>
    <row r="100" spans="3:7">
      <c r="C100" s="8"/>
      <c r="G100" s="8"/>
    </row>
    <row r="101" spans="3:7">
      <c r="C101" s="8"/>
      <c r="G101" s="8"/>
    </row>
    <row r="102" spans="3:7">
      <c r="C102" s="8"/>
      <c r="G102" s="8"/>
    </row>
    <row r="103" spans="3:7">
      <c r="C103" s="8"/>
      <c r="G103" s="8"/>
    </row>
    <row r="104" spans="3:7">
      <c r="C104" s="8"/>
      <c r="G104" s="8"/>
    </row>
    <row r="105" spans="3:7">
      <c r="C105" s="8"/>
      <c r="G105" s="8"/>
    </row>
    <row r="106" spans="3:7">
      <c r="C106" s="8"/>
      <c r="G106" s="8"/>
    </row>
    <row r="107" spans="3:7">
      <c r="C107" s="8"/>
      <c r="G107" s="8"/>
    </row>
    <row r="108" spans="3:7">
      <c r="C108" s="8"/>
      <c r="G108" s="8"/>
    </row>
    <row r="109" spans="3:7">
      <c r="C109" s="8"/>
      <c r="G109" s="8"/>
    </row>
    <row r="110" spans="3:7">
      <c r="C110" s="8"/>
      <c r="G110" s="8"/>
    </row>
    <row r="111" spans="3:7">
      <c r="C111" s="8"/>
      <c r="G111" s="8"/>
    </row>
    <row r="112" spans="3:7">
      <c r="C112" s="8"/>
      <c r="G112" s="8"/>
    </row>
    <row r="113" spans="3:7">
      <c r="C113" s="8"/>
      <c r="G113" s="8"/>
    </row>
    <row r="114" spans="3:7">
      <c r="C114" s="8"/>
      <c r="G114" s="8"/>
    </row>
    <row r="115" spans="3:7">
      <c r="C115" s="8"/>
      <c r="G115" s="8"/>
    </row>
    <row r="116" spans="3:7">
      <c r="C116" s="8"/>
      <c r="G116" s="8"/>
    </row>
    <row r="117" spans="3:7">
      <c r="C117" s="8"/>
      <c r="G117" s="8"/>
    </row>
    <row r="118" spans="3:7">
      <c r="C118" s="8"/>
      <c r="G118" s="8"/>
    </row>
    <row r="119" spans="3:7">
      <c r="C119" s="8"/>
      <c r="G119" s="8"/>
    </row>
    <row r="120" spans="3:7">
      <c r="C120" s="8"/>
      <c r="G120" s="8"/>
    </row>
    <row r="121" spans="3:7">
      <c r="C121" s="8"/>
      <c r="G121" s="8"/>
    </row>
    <row r="122" spans="3:7">
      <c r="C122" s="8"/>
      <c r="G122" s="8"/>
    </row>
    <row r="123" spans="3:7">
      <c r="C123" s="8"/>
      <c r="G123" s="8"/>
    </row>
    <row r="124" spans="3:7">
      <c r="C124" s="8"/>
      <c r="G124" s="8"/>
    </row>
    <row r="125" spans="3:7">
      <c r="C125" s="8"/>
      <c r="G125" s="8"/>
    </row>
    <row r="126" spans="3:7">
      <c r="C126" s="8"/>
      <c r="G126" s="8"/>
    </row>
    <row r="127" spans="3:7">
      <c r="C127" s="8"/>
      <c r="G127" s="8"/>
    </row>
    <row r="128" spans="3:7">
      <c r="C128" s="8"/>
      <c r="G128" s="8"/>
    </row>
    <row r="129" spans="3:7">
      <c r="C129" s="8"/>
      <c r="G129" s="8"/>
    </row>
    <row r="130" spans="3:7">
      <c r="C130" s="8"/>
      <c r="G130" s="8"/>
    </row>
    <row r="131" spans="3:7">
      <c r="C131" s="8"/>
      <c r="G131" s="8"/>
    </row>
    <row r="132" spans="3:7">
      <c r="C132" s="8"/>
      <c r="G132" s="8"/>
    </row>
    <row r="133" spans="3:7">
      <c r="C133" s="8"/>
      <c r="G133" s="8"/>
    </row>
    <row r="134" spans="3:7">
      <c r="C134" s="8"/>
      <c r="G134" s="8"/>
    </row>
    <row r="135" spans="3:7">
      <c r="C135" s="8"/>
      <c r="G135" s="8"/>
    </row>
    <row r="136" spans="3:7">
      <c r="C136" s="8"/>
      <c r="G136" s="8"/>
    </row>
    <row r="137" spans="3:7">
      <c r="C137" s="8"/>
      <c r="G137" s="8"/>
    </row>
    <row r="138" spans="3:7">
      <c r="C138" s="8"/>
      <c r="G138" s="8"/>
    </row>
    <row r="139" spans="3:7">
      <c r="C139" s="8"/>
      <c r="G139" s="8"/>
    </row>
    <row r="140" spans="3:7">
      <c r="C140" s="8"/>
      <c r="G140" s="8"/>
    </row>
    <row r="141" spans="3:7">
      <c r="C141" s="8"/>
      <c r="G141" s="8"/>
    </row>
    <row r="142" spans="3:7">
      <c r="C142" s="8"/>
      <c r="G142" s="8"/>
    </row>
    <row r="143" spans="3:7">
      <c r="C143" s="8"/>
      <c r="G143" s="8"/>
    </row>
    <row r="144" spans="3:7">
      <c r="C144" s="8"/>
      <c r="G144" s="8"/>
    </row>
    <row r="145" spans="3:7">
      <c r="C145" s="8"/>
      <c r="G145" s="8"/>
    </row>
    <row r="146" spans="3:7">
      <c r="C146" s="8"/>
      <c r="G146" s="8"/>
    </row>
    <row r="147" spans="3:7">
      <c r="C147" s="8"/>
      <c r="G147" s="8"/>
    </row>
    <row r="148" spans="3:7">
      <c r="C148" s="8"/>
      <c r="G148" s="8"/>
    </row>
    <row r="149" spans="3:7">
      <c r="C149" s="8"/>
      <c r="G149" s="8"/>
    </row>
    <row r="150" spans="3:7">
      <c r="C150" s="8"/>
      <c r="G150" s="8"/>
    </row>
    <row r="151" spans="3:7">
      <c r="C151" s="8"/>
      <c r="G151" s="8"/>
    </row>
    <row r="152" spans="3:7">
      <c r="C152" s="8"/>
      <c r="G152" s="8"/>
    </row>
    <row r="153" spans="3:7">
      <c r="C153" s="8"/>
      <c r="G153" s="8"/>
    </row>
    <row r="154" spans="3:7">
      <c r="C154" s="8"/>
      <c r="G154" s="8"/>
    </row>
    <row r="155" spans="3:7">
      <c r="C155" s="8"/>
      <c r="G155" s="8"/>
    </row>
    <row r="156" spans="3:7">
      <c r="C156" s="8"/>
      <c r="G156" s="8"/>
    </row>
    <row r="157" spans="3:7">
      <c r="C157" s="8"/>
      <c r="G157" s="8"/>
    </row>
    <row r="158" spans="3:7">
      <c r="C158" s="8"/>
      <c r="G158" s="8"/>
    </row>
    <row r="159" spans="3:7">
      <c r="C159" s="8"/>
      <c r="G159" s="8"/>
    </row>
    <row r="160" spans="3:7">
      <c r="C160" s="8"/>
      <c r="G160" s="8"/>
    </row>
    <row r="161" spans="3:7">
      <c r="C161" s="8"/>
      <c r="G161" s="8"/>
    </row>
    <row r="162" spans="3:7">
      <c r="C162" s="8"/>
      <c r="G162" s="8"/>
    </row>
    <row r="163" spans="3:7">
      <c r="C163" s="8"/>
      <c r="G163" s="8"/>
    </row>
    <row r="164" spans="3:7">
      <c r="C164" s="8"/>
      <c r="G164" s="8"/>
    </row>
    <row r="165" spans="3:7">
      <c r="C165" s="8"/>
      <c r="G165" s="8"/>
    </row>
    <row r="166" spans="3:7">
      <c r="C166" s="8"/>
      <c r="G166" s="8"/>
    </row>
    <row r="167" spans="3:7">
      <c r="C167" s="8"/>
      <c r="G167" s="8"/>
    </row>
    <row r="168" spans="3:7">
      <c r="C168" s="8"/>
      <c r="G168" s="8"/>
    </row>
    <row r="169" spans="3:7">
      <c r="C169" s="8"/>
      <c r="G169" s="8"/>
    </row>
    <row r="170" spans="3:7">
      <c r="C170" s="8"/>
      <c r="G170" s="8"/>
    </row>
    <row r="171" spans="3:7">
      <c r="C171" s="8"/>
      <c r="G171" s="8"/>
    </row>
    <row r="172" spans="3:7">
      <c r="C172" s="8"/>
      <c r="G172" s="8"/>
    </row>
    <row r="173" spans="3:7">
      <c r="C173" s="8"/>
      <c r="G173" s="8"/>
    </row>
    <row r="174" spans="3:7">
      <c r="C174" s="8"/>
      <c r="G174" s="8"/>
    </row>
    <row r="175" spans="3:7">
      <c r="C175" s="8"/>
      <c r="G175" s="8"/>
    </row>
    <row r="176" spans="3:7">
      <c r="C176" s="8"/>
      <c r="G176" s="8"/>
    </row>
    <row r="177" spans="3:7">
      <c r="C177" s="8"/>
      <c r="G177" s="8"/>
    </row>
    <row r="178" spans="3:7">
      <c r="C178" s="8"/>
      <c r="G178" s="8"/>
    </row>
    <row r="179" spans="3:7">
      <c r="C179" s="8"/>
      <c r="G179" s="8"/>
    </row>
    <row r="180" spans="3:7">
      <c r="C180" s="8"/>
      <c r="G180" s="8"/>
    </row>
    <row r="181" spans="3:7">
      <c r="C181" s="8"/>
      <c r="G181" s="8"/>
    </row>
    <row r="182" spans="3:7">
      <c r="C182" s="8"/>
      <c r="G182" s="8"/>
    </row>
    <row r="183" spans="3:7">
      <c r="C183" s="8"/>
      <c r="G183" s="8"/>
    </row>
    <row r="184" spans="3:7">
      <c r="C184" s="8"/>
      <c r="G184" s="8"/>
    </row>
    <row r="185" spans="3:7">
      <c r="C185" s="8"/>
      <c r="G185" s="8"/>
    </row>
    <row r="186" spans="3:7">
      <c r="C186" s="8"/>
      <c r="G186" s="8"/>
    </row>
    <row r="187" spans="3:7">
      <c r="C187" s="8"/>
      <c r="G187" s="8"/>
    </row>
    <row r="188" spans="3:7">
      <c r="C188" s="8"/>
      <c r="G188" s="8"/>
    </row>
    <row r="189" spans="3:7">
      <c r="C189" s="8"/>
      <c r="G189" s="8"/>
    </row>
    <row r="190" spans="3:7">
      <c r="C190" s="8"/>
      <c r="G190" s="8"/>
    </row>
    <row r="191" spans="3:7">
      <c r="C191" s="8"/>
      <c r="G191" s="8"/>
    </row>
    <row r="192" spans="3:7">
      <c r="C192" s="8"/>
      <c r="G192" s="8"/>
    </row>
    <row r="193" spans="3:7">
      <c r="C193" s="8"/>
      <c r="G193" s="8"/>
    </row>
    <row r="194" spans="3:7">
      <c r="C194" s="8"/>
      <c r="G194" s="8"/>
    </row>
    <row r="195" spans="3:7">
      <c r="C195" s="8"/>
      <c r="G195" s="8"/>
    </row>
    <row r="196" spans="3:7">
      <c r="C196" s="8"/>
      <c r="G196" s="8"/>
    </row>
    <row r="197" spans="3:7">
      <c r="C197" s="8"/>
      <c r="G197" s="8"/>
    </row>
    <row r="198" spans="3:7">
      <c r="C198" s="8"/>
      <c r="G198" s="8"/>
    </row>
    <row r="199" spans="3:7">
      <c r="C199" s="8"/>
      <c r="G199" s="8"/>
    </row>
    <row r="200" spans="3:7">
      <c r="C200" s="8"/>
      <c r="G200" s="8"/>
    </row>
    <row r="201" spans="3:7">
      <c r="C201" s="8"/>
      <c r="G201" s="8"/>
    </row>
    <row r="202" spans="3:7">
      <c r="C202" s="8"/>
      <c r="G202" s="8"/>
    </row>
    <row r="203" spans="3:7">
      <c r="C203" s="8"/>
      <c r="G203" s="8"/>
    </row>
    <row r="204" spans="3:7">
      <c r="C204" s="8"/>
      <c r="G204" s="8"/>
    </row>
    <row r="205" spans="3:7">
      <c r="C205" s="8"/>
      <c r="G205" s="8"/>
    </row>
    <row r="206" spans="3:7">
      <c r="C206" s="8"/>
      <c r="G206" s="8"/>
    </row>
    <row r="207" spans="3:7">
      <c r="C207" s="8"/>
      <c r="G207" s="8"/>
    </row>
    <row r="208" spans="3:7">
      <c r="C208" s="8"/>
      <c r="G208" s="8"/>
    </row>
    <row r="209" spans="3:7">
      <c r="C209" s="8"/>
      <c r="G209" s="8"/>
    </row>
    <row r="210" spans="3:7">
      <c r="C210" s="8"/>
      <c r="G210" s="8"/>
    </row>
    <row r="211" spans="3:7">
      <c r="C211" s="8"/>
      <c r="G211" s="8"/>
    </row>
    <row r="212" spans="3:7">
      <c r="C212" s="8"/>
      <c r="G212" s="8"/>
    </row>
    <row r="213" spans="3:7">
      <c r="C213" s="8"/>
      <c r="G213" s="8"/>
    </row>
    <row r="214" spans="3:7">
      <c r="C214" s="8"/>
      <c r="G214" s="8"/>
    </row>
    <row r="215" spans="3:7">
      <c r="C215" s="8"/>
      <c r="G215" s="8"/>
    </row>
    <row r="216" spans="3:7">
      <c r="C216" s="8"/>
      <c r="G216" s="8"/>
    </row>
    <row r="217" spans="3:7">
      <c r="C217" s="8"/>
      <c r="G217" s="8"/>
    </row>
    <row r="218" spans="3:7">
      <c r="C218" s="8"/>
      <c r="G218" s="8"/>
    </row>
    <row r="219" spans="3:7">
      <c r="C219" s="8"/>
      <c r="G219" s="8"/>
    </row>
    <row r="220" spans="3:7">
      <c r="C220" s="8"/>
      <c r="G220" s="8"/>
    </row>
    <row r="221" spans="3:7">
      <c r="C221" s="8"/>
      <c r="G221" s="8"/>
    </row>
    <row r="222" spans="3:7">
      <c r="C222" s="8"/>
      <c r="G222" s="8"/>
    </row>
    <row r="223" spans="3:7">
      <c r="C223" s="8"/>
      <c r="G223" s="8"/>
    </row>
    <row r="224" spans="3:7">
      <c r="C224" s="8"/>
      <c r="G224" s="8"/>
    </row>
    <row r="225" spans="3:7">
      <c r="C225" s="8"/>
      <c r="G225" s="8"/>
    </row>
    <row r="226" spans="3:7">
      <c r="C226" s="8"/>
      <c r="G226" s="8"/>
    </row>
    <row r="227" spans="3:7">
      <c r="C227" s="8"/>
      <c r="G227" s="8"/>
    </row>
    <row r="228" spans="3:7">
      <c r="C228" s="8"/>
      <c r="G228" s="8"/>
    </row>
    <row r="229" spans="3:7">
      <c r="C229" s="8"/>
      <c r="G229" s="8"/>
    </row>
    <row r="230" spans="3:7">
      <c r="C230" s="8"/>
      <c r="G230" s="8"/>
    </row>
    <row r="231" spans="3:7">
      <c r="C231" s="8"/>
      <c r="G231" s="8"/>
    </row>
    <row r="232" spans="3:7">
      <c r="C232" s="8"/>
      <c r="G232" s="8"/>
    </row>
    <row r="233" spans="3:7">
      <c r="C233" s="8"/>
      <c r="G233" s="8"/>
    </row>
    <row r="234" spans="3:7">
      <c r="C234" s="8"/>
      <c r="G234" s="8"/>
    </row>
    <row r="235" spans="3:7">
      <c r="C235" s="8"/>
      <c r="G235" s="8"/>
    </row>
    <row r="236" spans="3:7">
      <c r="C236" s="8"/>
      <c r="G236" s="8"/>
    </row>
    <row r="237" spans="3:7">
      <c r="C237" s="8"/>
      <c r="G237" s="8"/>
    </row>
    <row r="238" spans="3:7">
      <c r="C238" s="8"/>
      <c r="G238" s="8"/>
    </row>
    <row r="239" spans="3:7">
      <c r="C239" s="8"/>
      <c r="G239" s="8"/>
    </row>
    <row r="240" spans="3:7">
      <c r="C240" s="8"/>
      <c r="G240" s="8"/>
    </row>
    <row r="241" spans="3:7">
      <c r="C241" s="8"/>
      <c r="G241" s="8"/>
    </row>
    <row r="242" spans="3:7">
      <c r="C242" s="8"/>
      <c r="G242" s="8"/>
    </row>
    <row r="243" spans="3:7">
      <c r="C243" s="8"/>
      <c r="G243" s="8"/>
    </row>
    <row r="244" spans="3:7">
      <c r="C244" s="8"/>
      <c r="G244" s="8"/>
    </row>
    <row r="245" spans="3:7">
      <c r="C245" s="8"/>
      <c r="G245" s="8"/>
    </row>
    <row r="246" spans="3:7">
      <c r="C246" s="8"/>
      <c r="G246" s="8"/>
    </row>
    <row r="247" spans="3:7">
      <c r="C247" s="8"/>
      <c r="G247" s="8"/>
    </row>
    <row r="248" spans="3:7">
      <c r="C248" s="8"/>
      <c r="G248" s="8"/>
    </row>
    <row r="249" spans="3:7">
      <c r="C249" s="8"/>
      <c r="G249" s="8"/>
    </row>
    <row r="250" spans="3:7">
      <c r="C250" s="8"/>
      <c r="G250" s="8"/>
    </row>
    <row r="251" spans="3:7">
      <c r="C251" s="8"/>
      <c r="G251" s="8"/>
    </row>
    <row r="252" spans="3:7">
      <c r="C252" s="8"/>
      <c r="G252" s="8"/>
    </row>
    <row r="253" spans="3:7">
      <c r="C253" s="8"/>
      <c r="G253" s="8"/>
    </row>
    <row r="254" spans="3:7">
      <c r="C254" s="8"/>
      <c r="G254" s="8"/>
    </row>
    <row r="255" spans="3:7">
      <c r="C255" s="8"/>
      <c r="G255" s="8"/>
    </row>
    <row r="256" spans="3:7">
      <c r="C256" s="8"/>
      <c r="G256" s="8"/>
    </row>
    <row r="257" spans="3:7">
      <c r="C257" s="8"/>
      <c r="G257" s="8"/>
    </row>
    <row r="258" spans="3:7">
      <c r="C258" s="8"/>
      <c r="G258" s="8"/>
    </row>
    <row r="259" spans="3:7">
      <c r="C259" s="8"/>
      <c r="G259" s="8"/>
    </row>
    <row r="260" spans="3:7">
      <c r="C260" s="8"/>
      <c r="G260" s="8"/>
    </row>
    <row r="261" spans="3:7">
      <c r="C261" s="8"/>
      <c r="G261" s="8"/>
    </row>
    <row r="262" spans="3:7">
      <c r="C262" s="8"/>
      <c r="G262" s="8"/>
    </row>
    <row r="263" spans="3:7">
      <c r="C263" s="8"/>
      <c r="G263" s="8"/>
    </row>
    <row r="264" spans="3:7">
      <c r="C264" s="8"/>
      <c r="G264" s="8"/>
    </row>
    <row r="265" spans="3:7">
      <c r="C265" s="8"/>
      <c r="G265" s="8"/>
    </row>
    <row r="266" spans="3:7">
      <c r="C266" s="8"/>
      <c r="G266" s="8"/>
    </row>
    <row r="267" spans="3:7">
      <c r="C267" s="8"/>
      <c r="G267" s="8"/>
    </row>
    <row r="268" spans="3:7">
      <c r="C268" s="8"/>
      <c r="G268" s="8"/>
    </row>
    <row r="269" spans="3:7">
      <c r="C269" s="8"/>
      <c r="G269" s="8"/>
    </row>
    <row r="270" spans="3:7">
      <c r="C270" s="8"/>
      <c r="G270" s="8"/>
    </row>
    <row r="271" spans="3:7">
      <c r="C271" s="8"/>
      <c r="G271" s="8"/>
    </row>
    <row r="272" spans="3:7">
      <c r="C272" s="8"/>
      <c r="G272" s="8"/>
    </row>
    <row r="273" spans="3:7">
      <c r="C273" s="8"/>
      <c r="G273" s="8"/>
    </row>
    <row r="274" spans="3:7">
      <c r="C274" s="8"/>
      <c r="G274" s="8"/>
    </row>
    <row r="275" spans="3:7">
      <c r="C275" s="8"/>
      <c r="G275" s="8"/>
    </row>
    <row r="276" spans="3:7">
      <c r="C276" s="8"/>
      <c r="G276" s="8"/>
    </row>
    <row r="277" spans="3:7">
      <c r="C277" s="8"/>
      <c r="G277" s="8"/>
    </row>
    <row r="278" spans="3:7">
      <c r="C278" s="8"/>
      <c r="G278" s="8"/>
    </row>
    <row r="279" spans="3:7">
      <c r="C279" s="8"/>
      <c r="G279" s="8"/>
    </row>
    <row r="280" spans="3:7">
      <c r="C280" s="8"/>
      <c r="G280" s="8"/>
    </row>
    <row r="281" spans="3:7">
      <c r="C281" s="8"/>
      <c r="G281" s="8"/>
    </row>
    <row r="282" spans="3:7">
      <c r="C282" s="8"/>
      <c r="G282" s="8"/>
    </row>
    <row r="283" spans="3:7">
      <c r="C283" s="8"/>
      <c r="G283" s="8"/>
    </row>
    <row r="284" spans="3:7">
      <c r="C284" s="8"/>
      <c r="G284" s="8"/>
    </row>
    <row r="285" spans="3:7">
      <c r="C285" s="8"/>
      <c r="G285" s="8"/>
    </row>
    <row r="286" spans="3:7">
      <c r="C286" s="8"/>
      <c r="G286" s="8"/>
    </row>
    <row r="287" spans="3:7">
      <c r="C287" s="8"/>
      <c r="G287" s="8"/>
    </row>
    <row r="288" spans="3:7">
      <c r="C288" s="8"/>
      <c r="G288" s="8"/>
    </row>
    <row r="289" spans="3:7">
      <c r="C289" s="8"/>
      <c r="G289" s="8"/>
    </row>
    <row r="290" spans="3:7">
      <c r="C290" s="8"/>
      <c r="G290" s="8"/>
    </row>
    <row r="291" spans="3:7">
      <c r="C291" s="8"/>
      <c r="G291" s="8"/>
    </row>
    <row r="292" spans="3:7">
      <c r="C292" s="8"/>
      <c r="G292" s="8"/>
    </row>
    <row r="293" spans="3:7">
      <c r="C293" s="8"/>
      <c r="G293" s="8"/>
    </row>
    <row r="294" spans="3:7">
      <c r="C294" s="8"/>
      <c r="G294" s="8"/>
    </row>
    <row r="295" spans="3:7">
      <c r="C295" s="8"/>
      <c r="G295" s="8"/>
    </row>
    <row r="296" spans="3:7">
      <c r="C296" s="8"/>
      <c r="G296" s="8"/>
    </row>
    <row r="297" spans="3:7">
      <c r="C297" s="8"/>
      <c r="G297" s="8"/>
    </row>
    <row r="298" spans="3:7">
      <c r="C298" s="8"/>
      <c r="G298" s="8"/>
    </row>
    <row r="299" spans="3:7">
      <c r="C299" s="8"/>
      <c r="G299" s="8"/>
    </row>
    <row r="300" spans="3:7">
      <c r="C300" s="8"/>
      <c r="G300" s="8"/>
    </row>
    <row r="301" spans="3:7">
      <c r="C301" s="8"/>
      <c r="G301" s="8"/>
    </row>
    <row r="302" spans="3:7">
      <c r="C302" s="8"/>
      <c r="G302" s="8"/>
    </row>
    <row r="303" spans="3:7">
      <c r="C303" s="8"/>
      <c r="G303" s="8"/>
    </row>
    <row r="304" spans="3:7">
      <c r="C304" s="8"/>
      <c r="G304" s="8"/>
    </row>
    <row r="305" spans="3:7">
      <c r="C305" s="8"/>
      <c r="G305" s="8"/>
    </row>
    <row r="306" spans="3:7">
      <c r="C306" s="8"/>
      <c r="G306" s="8"/>
    </row>
    <row r="307" spans="3:7">
      <c r="C307" s="8"/>
      <c r="G307" s="8"/>
    </row>
    <row r="308" spans="3:7">
      <c r="C308" s="8"/>
      <c r="G308" s="8"/>
    </row>
    <row r="309" spans="3:7">
      <c r="C309" s="8"/>
      <c r="G309" s="8"/>
    </row>
    <row r="310" spans="3:7">
      <c r="C310" s="8"/>
      <c r="G310" s="8"/>
    </row>
    <row r="311" spans="3:7">
      <c r="C311" s="8"/>
      <c r="G311" s="8"/>
    </row>
    <row r="312" spans="3:7">
      <c r="C312" s="8"/>
      <c r="G312" s="8"/>
    </row>
    <row r="313" spans="3:7">
      <c r="C313" s="8"/>
      <c r="G313" s="8"/>
    </row>
    <row r="314" spans="3:7">
      <c r="C314" s="8"/>
      <c r="G314" s="8"/>
    </row>
    <row r="315" spans="3:7">
      <c r="C315" s="8"/>
      <c r="G315" s="8"/>
    </row>
    <row r="316" spans="3:7">
      <c r="C316" s="8"/>
      <c r="G316" s="8"/>
    </row>
    <row r="317" spans="3:7">
      <c r="C317" s="8"/>
      <c r="G317" s="8"/>
    </row>
    <row r="318" spans="3:7">
      <c r="C318" s="8"/>
      <c r="G318" s="8"/>
    </row>
    <row r="319" spans="3:7">
      <c r="C319" s="8"/>
      <c r="G319" s="8"/>
    </row>
    <row r="320" spans="3:7">
      <c r="C320" s="8"/>
      <c r="G320" s="8"/>
    </row>
    <row r="321" spans="3:7">
      <c r="C321" s="8"/>
      <c r="G321" s="8"/>
    </row>
    <row r="322" spans="3:7">
      <c r="C322" s="8"/>
      <c r="G322" s="8"/>
    </row>
    <row r="323" spans="3:7">
      <c r="C323" s="8"/>
      <c r="G323" s="8"/>
    </row>
    <row r="324" spans="3:7">
      <c r="C324" s="8"/>
      <c r="G324" s="8"/>
    </row>
    <row r="325" spans="3:7">
      <c r="C325" s="8"/>
      <c r="G325" s="8"/>
    </row>
    <row r="326" spans="3:7">
      <c r="C326" s="8"/>
      <c r="G326" s="8"/>
    </row>
    <row r="327" spans="3:7">
      <c r="C327" s="8"/>
      <c r="G327" s="8"/>
    </row>
    <row r="328" spans="3:7">
      <c r="C328" s="8"/>
      <c r="G328" s="8"/>
    </row>
    <row r="329" spans="3:7">
      <c r="C329" s="8"/>
      <c r="G329" s="8"/>
    </row>
    <row r="330" spans="3:7">
      <c r="C330" s="8"/>
      <c r="G330" s="8"/>
    </row>
    <row r="331" spans="3:7">
      <c r="C331" s="8"/>
      <c r="G331" s="8"/>
    </row>
    <row r="332" spans="3:7">
      <c r="C332" s="8"/>
      <c r="G332" s="8"/>
    </row>
    <row r="333" spans="3:7">
      <c r="C333" s="8"/>
      <c r="G333" s="8"/>
    </row>
    <row r="334" spans="3:7">
      <c r="C334" s="8"/>
      <c r="G334" s="8"/>
    </row>
    <row r="335" spans="3:7">
      <c r="C335" s="8"/>
      <c r="G335" s="8"/>
    </row>
    <row r="336" spans="3:7">
      <c r="C336" s="8"/>
      <c r="G336" s="8"/>
    </row>
    <row r="337" spans="3:7">
      <c r="C337" s="8"/>
      <c r="G337" s="8"/>
    </row>
    <row r="338" spans="3:7">
      <c r="C338" s="8"/>
      <c r="G338" s="8"/>
    </row>
    <row r="339" spans="3:7">
      <c r="C339" s="8"/>
      <c r="G339" s="8"/>
    </row>
    <row r="340" spans="3:7">
      <c r="C340" s="8"/>
      <c r="G340" s="8"/>
    </row>
    <row r="341" spans="3:7">
      <c r="C341" s="8"/>
      <c r="G341" s="8"/>
    </row>
    <row r="342" spans="3:7">
      <c r="C342" s="8"/>
      <c r="G342" s="8"/>
    </row>
    <row r="343" spans="3:7">
      <c r="C343" s="8"/>
      <c r="G343" s="8"/>
    </row>
    <row r="344" spans="3:7">
      <c r="C344" s="8"/>
      <c r="G344" s="8"/>
    </row>
    <row r="345" spans="3:7">
      <c r="C345" s="8"/>
      <c r="G345" s="8"/>
    </row>
    <row r="346" spans="3:7">
      <c r="C346" s="8"/>
      <c r="G346" s="8"/>
    </row>
    <row r="347" spans="3:7">
      <c r="C347" s="8"/>
      <c r="G347" s="8"/>
    </row>
    <row r="348" spans="3:7">
      <c r="C348" s="8"/>
      <c r="G348" s="8"/>
    </row>
    <row r="349" spans="3:7">
      <c r="C349" s="8"/>
      <c r="G349" s="8"/>
    </row>
    <row r="350" spans="3:7">
      <c r="C350" s="8"/>
      <c r="G350" s="8"/>
    </row>
    <row r="351" spans="3:7">
      <c r="C351" s="8"/>
      <c r="G351" s="8"/>
    </row>
    <row r="352" spans="3:7">
      <c r="C352" s="8"/>
      <c r="G352" s="8"/>
    </row>
    <row r="353" spans="3:7">
      <c r="C353" s="8"/>
      <c r="G353" s="8"/>
    </row>
    <row r="354" spans="3:7">
      <c r="C354" s="8"/>
      <c r="G354" s="8"/>
    </row>
    <row r="355" spans="3:7">
      <c r="C355" s="8"/>
      <c r="G355" s="8"/>
    </row>
    <row r="356" spans="3:7">
      <c r="C356" s="8"/>
      <c r="G356" s="8"/>
    </row>
    <row r="357" spans="3:7">
      <c r="C357" s="8"/>
      <c r="G357" s="8"/>
    </row>
    <row r="358" spans="3:7">
      <c r="C358" s="8"/>
      <c r="G358" s="8"/>
    </row>
    <row r="359" spans="3:7">
      <c r="C359" s="8"/>
      <c r="G359" s="8"/>
    </row>
    <row r="360" spans="3:7">
      <c r="C360" s="8"/>
      <c r="G360" s="8"/>
    </row>
    <row r="361" spans="3:7">
      <c r="C361" s="8"/>
      <c r="G361" s="8"/>
    </row>
    <row r="362" spans="3:7">
      <c r="C362" s="8"/>
      <c r="G362" s="8"/>
    </row>
    <row r="363" spans="3:7">
      <c r="C363" s="8"/>
      <c r="G363" s="8"/>
    </row>
    <row r="364" spans="3:7">
      <c r="C364" s="8"/>
      <c r="G364" s="8"/>
    </row>
    <row r="365" spans="3:7">
      <c r="C365" s="8"/>
      <c r="G365" s="8"/>
    </row>
    <row r="366" spans="3:7">
      <c r="C366" s="8"/>
      <c r="G366" s="8"/>
    </row>
    <row r="367" spans="3:7">
      <c r="C367" s="8"/>
      <c r="G367" s="8"/>
    </row>
    <row r="368" spans="3:7">
      <c r="C368" s="8"/>
      <c r="G368" s="8"/>
    </row>
    <row r="369" spans="3:7">
      <c r="C369" s="8"/>
      <c r="G369" s="8"/>
    </row>
    <row r="370" spans="3:7">
      <c r="C370" s="8"/>
      <c r="G370" s="8"/>
    </row>
    <row r="371" spans="3:7">
      <c r="C371" s="8"/>
      <c r="G371" s="8"/>
    </row>
    <row r="372" spans="3:7">
      <c r="C372" s="8"/>
      <c r="G372" s="8"/>
    </row>
    <row r="373" spans="3:7">
      <c r="C373" s="8"/>
      <c r="G373" s="8"/>
    </row>
    <row r="374" spans="3:7">
      <c r="C374" s="8"/>
      <c r="G374" s="8"/>
    </row>
    <row r="375" spans="3:7">
      <c r="C375" s="8"/>
      <c r="G375" s="8"/>
    </row>
    <row r="376" spans="3:7">
      <c r="C376" s="8"/>
      <c r="G376" s="8"/>
    </row>
    <row r="377" spans="3:7">
      <c r="C377" s="8"/>
      <c r="G377" s="8"/>
    </row>
    <row r="378" spans="3:7">
      <c r="C378" s="8"/>
      <c r="G378" s="8"/>
    </row>
    <row r="379" spans="3:7">
      <c r="C379" s="8"/>
      <c r="G379" s="8"/>
    </row>
    <row r="380" spans="3:7">
      <c r="C380" s="8"/>
      <c r="G380" s="8"/>
    </row>
    <row r="381" spans="3:7">
      <c r="C381" s="8"/>
      <c r="G381" s="8"/>
    </row>
    <row r="382" spans="3:7">
      <c r="C382" s="8"/>
      <c r="G382" s="8"/>
    </row>
    <row r="383" spans="3:7">
      <c r="C383" s="8"/>
      <c r="G383" s="8"/>
    </row>
    <row r="384" spans="3:7">
      <c r="C384" s="8"/>
      <c r="G384" s="8"/>
    </row>
    <row r="385" spans="3:7">
      <c r="C385" s="8"/>
      <c r="G385" s="8"/>
    </row>
    <row r="386" spans="3:7">
      <c r="C386" s="8"/>
      <c r="G386" s="8"/>
    </row>
    <row r="387" spans="3:7">
      <c r="C387" s="8"/>
      <c r="G387" s="8"/>
    </row>
    <row r="388" spans="3:7">
      <c r="C388" s="8"/>
      <c r="G388" s="8"/>
    </row>
    <row r="389" spans="3:7">
      <c r="C389" s="8"/>
      <c r="G389" s="8"/>
    </row>
    <row r="390" spans="3:7">
      <c r="C390" s="8"/>
      <c r="G390" s="8"/>
    </row>
    <row r="391" spans="3:7">
      <c r="C391" s="8"/>
      <c r="G391" s="8"/>
    </row>
    <row r="392" spans="3:7">
      <c r="C392" s="8"/>
      <c r="G392" s="8"/>
    </row>
    <row r="393" spans="3:7">
      <c r="C393" s="8"/>
      <c r="G393" s="8"/>
    </row>
    <row r="394" spans="3:7">
      <c r="C394" s="8"/>
      <c r="G394" s="8"/>
    </row>
    <row r="395" spans="3:7">
      <c r="C395" s="8"/>
      <c r="G395" s="8"/>
    </row>
    <row r="396" spans="3:7">
      <c r="C396" s="8"/>
      <c r="G396" s="8"/>
    </row>
    <row r="397" spans="3:7">
      <c r="C397" s="8"/>
      <c r="G397" s="8"/>
    </row>
    <row r="398" spans="3:7">
      <c r="C398" s="8"/>
      <c r="G398" s="8"/>
    </row>
    <row r="399" spans="3:7">
      <c r="C399" s="8"/>
      <c r="G399" s="8"/>
    </row>
    <row r="400" spans="3:7">
      <c r="C400" s="8"/>
      <c r="G400" s="8"/>
    </row>
    <row r="401" spans="3:7">
      <c r="C401" s="8"/>
      <c r="G401" s="8"/>
    </row>
    <row r="402" spans="3:7">
      <c r="C402" s="8"/>
      <c r="G402" s="8"/>
    </row>
    <row r="403" spans="3:7">
      <c r="C403" s="8"/>
      <c r="G403" s="8"/>
    </row>
    <row r="404" spans="3:7">
      <c r="C404" s="8"/>
      <c r="G404" s="8"/>
    </row>
    <row r="405" spans="3:7">
      <c r="C405" s="8"/>
      <c r="G405" s="8"/>
    </row>
    <row r="406" spans="3:7">
      <c r="C406" s="8"/>
      <c r="G406" s="8"/>
    </row>
    <row r="407" spans="3:7">
      <c r="C407" s="8"/>
      <c r="G407" s="8"/>
    </row>
    <row r="408" spans="3:7">
      <c r="C408" s="8"/>
      <c r="G408" s="8"/>
    </row>
    <row r="409" spans="3:7">
      <c r="C409" s="8"/>
      <c r="G409" s="8"/>
    </row>
    <row r="410" spans="3:7">
      <c r="C410" s="8"/>
      <c r="G410" s="8"/>
    </row>
    <row r="411" spans="3:7">
      <c r="C411" s="8"/>
      <c r="G411" s="8"/>
    </row>
    <row r="412" spans="3:7">
      <c r="C412" s="8"/>
      <c r="G412" s="8"/>
    </row>
    <row r="413" spans="3:7">
      <c r="C413" s="8"/>
      <c r="G413" s="8"/>
    </row>
    <row r="414" spans="3:7">
      <c r="C414" s="8"/>
      <c r="G414" s="8"/>
    </row>
    <row r="415" spans="3:7">
      <c r="C415" s="8"/>
      <c r="G415" s="8"/>
    </row>
    <row r="416" spans="3:7">
      <c r="C416" s="8"/>
      <c r="G416" s="8"/>
    </row>
    <row r="417" spans="3:7">
      <c r="C417" s="8"/>
      <c r="G417" s="8"/>
    </row>
    <row r="418" spans="3:7">
      <c r="C418" s="8"/>
      <c r="G418" s="8"/>
    </row>
    <row r="419" spans="3:7">
      <c r="C419" s="8"/>
      <c r="G419" s="8"/>
    </row>
    <row r="420" spans="3:7">
      <c r="C420" s="8"/>
      <c r="G420" s="8"/>
    </row>
    <row r="421" spans="3:7">
      <c r="C421" s="8"/>
      <c r="G421" s="8"/>
    </row>
    <row r="422" spans="3:7">
      <c r="C422" s="8"/>
      <c r="G422" s="8"/>
    </row>
    <row r="423" spans="3:7">
      <c r="C423" s="8"/>
      <c r="G423" s="8"/>
    </row>
    <row r="424" spans="3:7">
      <c r="C424" s="8"/>
      <c r="G424" s="8"/>
    </row>
    <row r="425" spans="3:7">
      <c r="C425" s="8"/>
      <c r="G425" s="8"/>
    </row>
    <row r="426" spans="3:7">
      <c r="C426" s="8"/>
      <c r="G426" s="8"/>
    </row>
    <row r="427" spans="3:7">
      <c r="C427" s="8"/>
      <c r="G427" s="8"/>
    </row>
    <row r="428" spans="3:7">
      <c r="C428" s="8"/>
      <c r="G428" s="8"/>
    </row>
    <row r="429" spans="3:7">
      <c r="C429" s="8"/>
      <c r="G429" s="8"/>
    </row>
    <row r="430" spans="3:7">
      <c r="C430" s="8"/>
      <c r="G430" s="8"/>
    </row>
    <row r="431" spans="3:7">
      <c r="C431" s="8"/>
      <c r="G431" s="8"/>
    </row>
    <row r="432" spans="3:7">
      <c r="C432" s="8"/>
      <c r="G432" s="8"/>
    </row>
    <row r="433" spans="3:7">
      <c r="C433" s="8"/>
      <c r="G433" s="8"/>
    </row>
    <row r="434" spans="3:7">
      <c r="C434" s="8"/>
      <c r="G434" s="8"/>
    </row>
    <row r="435" spans="3:7">
      <c r="C435" s="8"/>
      <c r="G435" s="8"/>
    </row>
    <row r="436" spans="3:7">
      <c r="C436" s="8"/>
      <c r="G436" s="8"/>
    </row>
    <row r="437" spans="3:7">
      <c r="C437" s="8"/>
      <c r="G437" s="8"/>
    </row>
    <row r="438" spans="3:7">
      <c r="C438" s="8"/>
      <c r="G438" s="8"/>
    </row>
    <row r="439" spans="3:7">
      <c r="C439" s="8"/>
      <c r="G439" s="8"/>
    </row>
    <row r="440" spans="3:7">
      <c r="C440" s="8"/>
      <c r="G440" s="8"/>
    </row>
    <row r="441" spans="3:7">
      <c r="C441" s="8"/>
      <c r="G441" s="8"/>
    </row>
    <row r="442" spans="3:7">
      <c r="C442" s="8"/>
      <c r="G442" s="8"/>
    </row>
    <row r="443" spans="3:7">
      <c r="C443" s="8"/>
      <c r="G443" s="8"/>
    </row>
    <row r="444" spans="3:7">
      <c r="C444" s="8"/>
      <c r="G444" s="8"/>
    </row>
    <row r="445" spans="3:7">
      <c r="C445" s="8"/>
      <c r="G445" s="8"/>
    </row>
    <row r="446" spans="3:7">
      <c r="C446" s="8"/>
      <c r="G446" s="8"/>
    </row>
    <row r="447" spans="3:7">
      <c r="C447" s="8"/>
      <c r="G447" s="8"/>
    </row>
    <row r="448" spans="3:7">
      <c r="C448" s="8"/>
      <c r="G448" s="8"/>
    </row>
    <row r="449" spans="3:7">
      <c r="C449" s="8"/>
      <c r="G449" s="8"/>
    </row>
    <row r="450" spans="3:7">
      <c r="C450" s="8"/>
      <c r="G450" s="8"/>
    </row>
    <row r="451" spans="3:7">
      <c r="C451" s="8"/>
      <c r="G451" s="8"/>
    </row>
    <row r="452" spans="3:7">
      <c r="C452" s="8"/>
      <c r="G452" s="8"/>
    </row>
    <row r="453" spans="3:7">
      <c r="C453" s="8"/>
      <c r="G453" s="8"/>
    </row>
    <row r="454" spans="3:7">
      <c r="C454" s="8"/>
      <c r="G454" s="8"/>
    </row>
    <row r="455" spans="3:7">
      <c r="C455" s="8"/>
      <c r="G455" s="8"/>
    </row>
    <row r="456" spans="3:7">
      <c r="C456" s="8"/>
      <c r="G456" s="8"/>
    </row>
    <row r="457" spans="3:7">
      <c r="C457" s="8"/>
      <c r="G457" s="8"/>
    </row>
    <row r="458" spans="3:7">
      <c r="C458" s="8"/>
      <c r="G458" s="8"/>
    </row>
    <row r="459" spans="3:7">
      <c r="C459" s="8"/>
      <c r="G459" s="8"/>
    </row>
    <row r="460" spans="3:7">
      <c r="C460" s="8"/>
      <c r="G460" s="8"/>
    </row>
    <row r="461" spans="3:7">
      <c r="C461" s="8"/>
      <c r="G461" s="8"/>
    </row>
    <row r="462" spans="3:7">
      <c r="C462" s="8"/>
      <c r="G462" s="8"/>
    </row>
    <row r="463" spans="3:7">
      <c r="C463" s="8"/>
      <c r="G463" s="8"/>
    </row>
    <row r="464" spans="3:7">
      <c r="C464" s="8"/>
      <c r="G464" s="8"/>
    </row>
    <row r="465" spans="3:7">
      <c r="C465" s="8"/>
      <c r="G465" s="8"/>
    </row>
    <row r="466" spans="3:7">
      <c r="C466" s="8"/>
      <c r="G466" s="8"/>
    </row>
    <row r="467" spans="3:7">
      <c r="C467" s="8"/>
      <c r="G467" s="8"/>
    </row>
    <row r="468" spans="3:7">
      <c r="C468" s="8"/>
      <c r="G468" s="8"/>
    </row>
    <row r="469" spans="3:7">
      <c r="C469" s="8"/>
      <c r="G469" s="8"/>
    </row>
    <row r="470" spans="3:7">
      <c r="C470" s="8"/>
      <c r="G470" s="8"/>
    </row>
    <row r="471" spans="3:7">
      <c r="C471" s="8"/>
      <c r="G471" s="8"/>
    </row>
    <row r="472" spans="3:7">
      <c r="C472" s="8"/>
      <c r="G472" s="8"/>
    </row>
    <row r="473" spans="3:7">
      <c r="C473" s="8"/>
      <c r="G473" s="8"/>
    </row>
    <row r="474" spans="3:7">
      <c r="C474" s="8"/>
      <c r="G474" s="8"/>
    </row>
    <row r="475" spans="3:7">
      <c r="C475" s="8"/>
      <c r="G475" s="8"/>
    </row>
    <row r="476" spans="3:7">
      <c r="C476" s="8"/>
      <c r="G476" s="8"/>
    </row>
    <row r="477" spans="3:7">
      <c r="C477" s="8"/>
      <c r="G477" s="8"/>
    </row>
    <row r="478" spans="3:7">
      <c r="C478" s="8"/>
      <c r="G478" s="8"/>
    </row>
    <row r="479" spans="3:7">
      <c r="C479" s="8"/>
      <c r="G479" s="8"/>
    </row>
    <row r="480" spans="3:7">
      <c r="C480" s="8"/>
      <c r="G480" s="8"/>
    </row>
    <row r="481" spans="3:7">
      <c r="C481" s="8"/>
      <c r="G481" s="8"/>
    </row>
    <row r="482" spans="3:7">
      <c r="C482" s="8"/>
      <c r="G482" s="8"/>
    </row>
    <row r="483" spans="3:7">
      <c r="C483" s="8"/>
      <c r="G483" s="8"/>
    </row>
    <row r="484" spans="3:7">
      <c r="C484" s="8"/>
      <c r="G484" s="8"/>
    </row>
    <row r="485" spans="3:7">
      <c r="C485" s="8"/>
      <c r="G485" s="8"/>
    </row>
    <row r="486" spans="3:7">
      <c r="C486" s="8"/>
      <c r="G486" s="8"/>
    </row>
    <row r="487" spans="3:7">
      <c r="C487" s="8"/>
      <c r="G487" s="8"/>
    </row>
    <row r="488" spans="3:7">
      <c r="C488" s="8"/>
      <c r="G488" s="8"/>
    </row>
    <row r="489" spans="3:7">
      <c r="C489" s="8"/>
      <c r="G489" s="8"/>
    </row>
    <row r="490" spans="3:7">
      <c r="C490" s="8"/>
      <c r="G490" s="8"/>
    </row>
    <row r="491" spans="3:7">
      <c r="C491" s="8"/>
      <c r="G491" s="8"/>
    </row>
    <row r="492" spans="3:7">
      <c r="C492" s="8"/>
      <c r="G492" s="8"/>
    </row>
    <row r="493" spans="3:7">
      <c r="C493" s="8"/>
      <c r="G493" s="8"/>
    </row>
    <row r="494" spans="3:7">
      <c r="C494" s="8"/>
      <c r="G494" s="8"/>
    </row>
    <row r="495" spans="3:7">
      <c r="C495" s="8"/>
      <c r="G495" s="8"/>
    </row>
    <row r="496" spans="3:7">
      <c r="C496" s="8"/>
      <c r="G496" s="8"/>
    </row>
    <row r="497" spans="3:7">
      <c r="C497" s="8"/>
      <c r="G497" s="8"/>
    </row>
    <row r="498" spans="3:7">
      <c r="C498" s="8"/>
      <c r="G498" s="8"/>
    </row>
    <row r="499" spans="3:7">
      <c r="C499" s="8"/>
      <c r="G499" s="8"/>
    </row>
    <row r="500" spans="3:7">
      <c r="C500" s="8"/>
      <c r="G500" s="8"/>
    </row>
    <row r="501" spans="3:7">
      <c r="C501" s="8"/>
      <c r="G501" s="8"/>
    </row>
    <row r="502" spans="3:7">
      <c r="C502" s="8"/>
      <c r="G502" s="8"/>
    </row>
    <row r="503" spans="3:7">
      <c r="C503" s="8"/>
      <c r="G503" s="8"/>
    </row>
    <row r="504" spans="3:7">
      <c r="C504" s="8"/>
      <c r="G504" s="8"/>
    </row>
    <row r="505" spans="3:7">
      <c r="C505" s="8"/>
      <c r="G505" s="8"/>
    </row>
    <row r="506" spans="3:7">
      <c r="C506" s="8"/>
      <c r="G506" s="8"/>
    </row>
    <row r="507" spans="3:7">
      <c r="C507" s="8"/>
      <c r="G507" s="8"/>
    </row>
    <row r="508" spans="3:7">
      <c r="C508" s="8"/>
      <c r="G508" s="8"/>
    </row>
    <row r="509" spans="3:7">
      <c r="C509" s="8"/>
      <c r="G509" s="8"/>
    </row>
    <row r="510" spans="3:7">
      <c r="C510" s="8"/>
      <c r="G510" s="8"/>
    </row>
    <row r="511" spans="3:7">
      <c r="C511" s="8"/>
      <c r="G511" s="8"/>
    </row>
    <row r="512" spans="3:7">
      <c r="C512" s="8"/>
      <c r="G512" s="8"/>
    </row>
    <row r="513" spans="3:7">
      <c r="C513" s="8"/>
      <c r="G513" s="8"/>
    </row>
    <row r="514" spans="3:7">
      <c r="C514" s="8"/>
      <c r="G514" s="8"/>
    </row>
    <row r="515" spans="3:7">
      <c r="C515" s="8"/>
      <c r="G515" s="8"/>
    </row>
    <row r="516" spans="3:7">
      <c r="C516" s="8"/>
      <c r="G516" s="8"/>
    </row>
    <row r="517" spans="3:7">
      <c r="C517" s="8"/>
      <c r="G517" s="8"/>
    </row>
    <row r="518" spans="3:7">
      <c r="C518" s="8"/>
      <c r="G518" s="8"/>
    </row>
    <row r="519" spans="3:7">
      <c r="C519" s="8"/>
      <c r="G519" s="8"/>
    </row>
    <row r="520" spans="3:7">
      <c r="C520" s="8"/>
      <c r="G520" s="8"/>
    </row>
    <row r="521" spans="3:7">
      <c r="C521" s="8"/>
      <c r="G521" s="8"/>
    </row>
    <row r="522" spans="3:7">
      <c r="C522" s="8"/>
      <c r="G522" s="8"/>
    </row>
    <row r="523" spans="3:7">
      <c r="C523" s="8"/>
      <c r="G523" s="8"/>
    </row>
    <row r="524" spans="3:7">
      <c r="C524" s="8"/>
      <c r="G524" s="8"/>
    </row>
    <row r="525" spans="3:7">
      <c r="C525" s="8"/>
      <c r="G525" s="8"/>
    </row>
    <row r="526" spans="3:7">
      <c r="C526" s="8"/>
      <c r="G526" s="8"/>
    </row>
    <row r="527" spans="3:7">
      <c r="C527" s="8"/>
      <c r="G527" s="8"/>
    </row>
    <row r="528" spans="3:7">
      <c r="C528" s="8"/>
      <c r="G528" s="8"/>
    </row>
    <row r="529" spans="3:7">
      <c r="C529" s="8"/>
      <c r="G529" s="8"/>
    </row>
    <row r="530" spans="3:7">
      <c r="C530" s="8"/>
      <c r="G530" s="8"/>
    </row>
    <row r="531" spans="3:7">
      <c r="C531" s="8"/>
      <c r="G531" s="8"/>
    </row>
    <row r="532" spans="3:7">
      <c r="C532" s="8"/>
      <c r="G532" s="8"/>
    </row>
    <row r="533" spans="3:7">
      <c r="C533" s="8"/>
      <c r="G533" s="8"/>
    </row>
    <row r="534" spans="3:7">
      <c r="C534" s="8"/>
      <c r="G534" s="8"/>
    </row>
    <row r="535" spans="3:7">
      <c r="C535" s="8"/>
      <c r="G535" s="8"/>
    </row>
    <row r="536" spans="3:7">
      <c r="C536" s="8"/>
      <c r="G536" s="8"/>
    </row>
    <row r="537" spans="3:7">
      <c r="C537" s="8"/>
      <c r="G537" s="8"/>
    </row>
    <row r="538" spans="3:7">
      <c r="C538" s="8"/>
      <c r="G538" s="8"/>
    </row>
    <row r="539" spans="3:7">
      <c r="C539" s="8"/>
      <c r="G539" s="8"/>
    </row>
    <row r="540" spans="3:7">
      <c r="C540" s="8"/>
      <c r="G540" s="8"/>
    </row>
    <row r="541" spans="3:7">
      <c r="C541" s="8"/>
      <c r="G541" s="8"/>
    </row>
    <row r="542" spans="3:7">
      <c r="C542" s="8"/>
      <c r="G542" s="8"/>
    </row>
    <row r="543" spans="3:7">
      <c r="C543" s="8"/>
      <c r="G543" s="8"/>
    </row>
    <row r="544" spans="3:7">
      <c r="C544" s="8"/>
      <c r="G544" s="8"/>
    </row>
    <row r="545" spans="3:7">
      <c r="C545" s="8"/>
      <c r="G545" s="8"/>
    </row>
    <row r="546" spans="3:7">
      <c r="C546" s="8"/>
      <c r="G546" s="8"/>
    </row>
    <row r="547" spans="3:7">
      <c r="C547" s="8"/>
      <c r="G547" s="8"/>
    </row>
    <row r="548" spans="3:7">
      <c r="C548" s="8"/>
      <c r="G548" s="8"/>
    </row>
    <row r="549" spans="3:7">
      <c r="C549" s="8"/>
      <c r="G549" s="8"/>
    </row>
    <row r="550" spans="3:7">
      <c r="C550" s="8"/>
      <c r="G550" s="8"/>
    </row>
    <row r="551" spans="3:7">
      <c r="C551" s="8"/>
      <c r="G551" s="8"/>
    </row>
    <row r="552" spans="3:7">
      <c r="C552" s="8"/>
      <c r="G552" s="8"/>
    </row>
    <row r="553" spans="3:7">
      <c r="C553" s="8"/>
      <c r="G553" s="8"/>
    </row>
    <row r="554" spans="3:7">
      <c r="C554" s="8"/>
      <c r="G554" s="8"/>
    </row>
    <row r="555" spans="3:7">
      <c r="C555" s="8"/>
      <c r="G555" s="8"/>
    </row>
    <row r="556" spans="3:7">
      <c r="C556" s="8"/>
      <c r="G556" s="8"/>
    </row>
    <row r="557" spans="3:7">
      <c r="C557" s="8"/>
      <c r="G557" s="8"/>
    </row>
    <row r="558" spans="3:7">
      <c r="C558" s="8"/>
      <c r="G558" s="8"/>
    </row>
    <row r="559" spans="3:7">
      <c r="C559" s="8"/>
      <c r="G559" s="8"/>
    </row>
    <row r="560" spans="3:7">
      <c r="C560" s="8"/>
      <c r="G560" s="8"/>
    </row>
    <row r="561" spans="3:7">
      <c r="C561" s="8"/>
      <c r="G561" s="8"/>
    </row>
    <row r="562" spans="3:7">
      <c r="C562" s="8"/>
      <c r="G562" s="8"/>
    </row>
    <row r="563" spans="3:7">
      <c r="C563" s="8"/>
      <c r="G563" s="8"/>
    </row>
    <row r="564" spans="3:7">
      <c r="C564" s="8"/>
      <c r="G564" s="8"/>
    </row>
    <row r="565" spans="3:7">
      <c r="C565" s="8"/>
      <c r="G565" s="8"/>
    </row>
    <row r="566" spans="3:7">
      <c r="C566" s="8"/>
      <c r="G566" s="8"/>
    </row>
    <row r="567" spans="3:7">
      <c r="C567" s="8"/>
      <c r="G567" s="8"/>
    </row>
    <row r="568" spans="3:7">
      <c r="C568" s="8"/>
      <c r="G568" s="8"/>
    </row>
    <row r="569" spans="3:7">
      <c r="C569" s="8"/>
      <c r="G569" s="8"/>
    </row>
    <row r="570" spans="3:7">
      <c r="C570" s="8"/>
      <c r="G570" s="8"/>
    </row>
    <row r="571" spans="3:7">
      <c r="C571" s="8"/>
      <c r="G571" s="8"/>
    </row>
    <row r="572" spans="3:7">
      <c r="C572" s="8"/>
      <c r="G572" s="8"/>
    </row>
    <row r="573" spans="3:7">
      <c r="C573" s="8"/>
      <c r="G573" s="8"/>
    </row>
    <row r="574" spans="3:7">
      <c r="C574" s="8"/>
      <c r="G574" s="8"/>
    </row>
    <row r="575" spans="3:7">
      <c r="C575" s="8"/>
      <c r="G575" s="8"/>
    </row>
    <row r="576" spans="3:7">
      <c r="C576" s="8"/>
      <c r="G576" s="8"/>
    </row>
    <row r="577" spans="3:7">
      <c r="C577" s="8"/>
      <c r="G577" s="8"/>
    </row>
    <row r="578" spans="3:7">
      <c r="C578" s="8"/>
      <c r="G578" s="8"/>
    </row>
    <row r="579" spans="3:7">
      <c r="C579" s="8"/>
      <c r="G579" s="8"/>
    </row>
    <row r="580" spans="3:7">
      <c r="C580" s="8"/>
      <c r="G580" s="8"/>
    </row>
    <row r="581" spans="3:7">
      <c r="C581" s="8"/>
      <c r="G581" s="8"/>
    </row>
    <row r="582" spans="3:7">
      <c r="C582" s="8"/>
      <c r="G582" s="8"/>
    </row>
    <row r="583" spans="3:7">
      <c r="C583" s="8"/>
      <c r="G583" s="8"/>
    </row>
    <row r="584" spans="3:7">
      <c r="C584" s="8"/>
      <c r="G584" s="8"/>
    </row>
    <row r="585" spans="3:7">
      <c r="C585" s="8"/>
      <c r="G585" s="8"/>
    </row>
    <row r="586" spans="3:7">
      <c r="C586" s="8"/>
      <c r="G586" s="8"/>
    </row>
    <row r="587" spans="3:7">
      <c r="C587" s="8"/>
      <c r="G587" s="8"/>
    </row>
    <row r="588" spans="3:7">
      <c r="C588" s="8"/>
      <c r="G588" s="8"/>
    </row>
    <row r="589" spans="3:7">
      <c r="C589" s="8"/>
      <c r="G589" s="8"/>
    </row>
    <row r="590" spans="3:7">
      <c r="C590" s="8"/>
      <c r="G590" s="8"/>
    </row>
    <row r="591" spans="3:7">
      <c r="C591" s="8"/>
      <c r="G591" s="8"/>
    </row>
    <row r="592" spans="3:7">
      <c r="C592" s="8"/>
      <c r="G592" s="8"/>
    </row>
    <row r="593" spans="3:7">
      <c r="C593" s="8"/>
      <c r="G593" s="8"/>
    </row>
    <row r="594" spans="3:7">
      <c r="C594" s="8"/>
      <c r="G594" s="8"/>
    </row>
    <row r="595" spans="3:7">
      <c r="C595" s="8"/>
      <c r="G595" s="8"/>
    </row>
    <row r="596" spans="3:7">
      <c r="C596" s="8"/>
      <c r="G596" s="8"/>
    </row>
    <row r="597" spans="3:7">
      <c r="C597" s="8"/>
      <c r="G597" s="8"/>
    </row>
    <row r="598" spans="3:7">
      <c r="C598" s="8"/>
      <c r="G598" s="8"/>
    </row>
    <row r="599" spans="3:7">
      <c r="C599" s="8"/>
      <c r="G599" s="8"/>
    </row>
    <row r="600" spans="3:7">
      <c r="C600" s="8"/>
      <c r="G600" s="8"/>
    </row>
    <row r="601" spans="3:7">
      <c r="C601" s="8"/>
      <c r="G601" s="8"/>
    </row>
    <row r="602" spans="3:7">
      <c r="C602" s="8"/>
      <c r="G602" s="8"/>
    </row>
    <row r="603" spans="3:7">
      <c r="C603" s="8"/>
      <c r="G603" s="8"/>
    </row>
    <row r="604" spans="3:7">
      <c r="C604" s="8"/>
      <c r="G604" s="8"/>
    </row>
    <row r="605" spans="3:7">
      <c r="C605" s="8"/>
      <c r="G605" s="8"/>
    </row>
    <row r="606" spans="3:7">
      <c r="C606" s="8"/>
      <c r="G606" s="8"/>
    </row>
    <row r="607" spans="3:7">
      <c r="C607" s="8"/>
      <c r="G607" s="8"/>
    </row>
    <row r="608" spans="3:7">
      <c r="C608" s="8"/>
      <c r="G608" s="8"/>
    </row>
    <row r="609" spans="3:7">
      <c r="C609" s="8"/>
      <c r="G609" s="8"/>
    </row>
    <row r="610" spans="3:7">
      <c r="C610" s="8"/>
      <c r="G610" s="8"/>
    </row>
    <row r="611" spans="3:7">
      <c r="C611" s="8"/>
      <c r="G611" s="8"/>
    </row>
    <row r="612" spans="3:7">
      <c r="C612" s="8"/>
      <c r="G612" s="8"/>
    </row>
    <row r="613" spans="3:7">
      <c r="C613" s="8"/>
      <c r="G613" s="8"/>
    </row>
    <row r="614" spans="3:7">
      <c r="C614" s="8"/>
      <c r="G614" s="8"/>
    </row>
    <row r="615" spans="3:7">
      <c r="C615" s="8"/>
      <c r="G615" s="8"/>
    </row>
    <row r="616" spans="3:7">
      <c r="C616" s="8"/>
      <c r="G616" s="8"/>
    </row>
    <row r="617" spans="3:7">
      <c r="C617" s="8"/>
      <c r="G617" s="8"/>
    </row>
    <row r="618" spans="3:7">
      <c r="C618" s="8"/>
      <c r="G618" s="8"/>
    </row>
    <row r="619" spans="3:7">
      <c r="C619" s="8"/>
      <c r="G619" s="8"/>
    </row>
    <row r="620" spans="3:7">
      <c r="C620" s="8"/>
      <c r="G620" s="8"/>
    </row>
    <row r="621" spans="3:7">
      <c r="C621" s="8"/>
      <c r="G621" s="8"/>
    </row>
    <row r="622" spans="3:7">
      <c r="C622" s="8"/>
      <c r="G622" s="8"/>
    </row>
    <row r="623" spans="3:7">
      <c r="C623" s="8"/>
      <c r="G623" s="8"/>
    </row>
    <row r="624" spans="3:7">
      <c r="C624" s="8"/>
      <c r="G624" s="8"/>
    </row>
    <row r="625" spans="3:7">
      <c r="C625" s="8"/>
      <c r="G625" s="8"/>
    </row>
    <row r="626" spans="3:7">
      <c r="C626" s="8"/>
      <c r="G626" s="8"/>
    </row>
    <row r="627" spans="3:7">
      <c r="C627" s="8"/>
      <c r="G627" s="8"/>
    </row>
    <row r="628" spans="3:7">
      <c r="C628" s="8"/>
      <c r="G628" s="8"/>
    </row>
    <row r="629" spans="3:7">
      <c r="C629" s="8"/>
      <c r="G629" s="8"/>
    </row>
    <row r="630" spans="3:7">
      <c r="C630" s="8"/>
      <c r="G630" s="8"/>
    </row>
    <row r="631" spans="3:7">
      <c r="C631" s="8"/>
      <c r="G631" s="8"/>
    </row>
    <row r="632" spans="3:7">
      <c r="C632" s="8"/>
      <c r="G632" s="8"/>
    </row>
    <row r="633" spans="3:7">
      <c r="C633" s="8"/>
      <c r="G633" s="8"/>
    </row>
    <row r="634" spans="3:7">
      <c r="C634" s="8"/>
      <c r="G634" s="8"/>
    </row>
    <row r="635" spans="3:7">
      <c r="C635" s="8"/>
      <c r="G635" s="8"/>
    </row>
    <row r="636" spans="3:7">
      <c r="C636" s="8"/>
      <c r="G636" s="8"/>
    </row>
    <row r="637" spans="3:7">
      <c r="C637" s="8"/>
      <c r="G637" s="8"/>
    </row>
    <row r="638" spans="3:7">
      <c r="C638" s="8"/>
      <c r="G638" s="8"/>
    </row>
    <row r="639" spans="3:7">
      <c r="C639" s="8"/>
      <c r="G639" s="8"/>
    </row>
    <row r="640" spans="3:7">
      <c r="C640" s="8"/>
      <c r="G640" s="8"/>
    </row>
    <row r="641" spans="3:7">
      <c r="C641" s="8"/>
      <c r="G641" s="8"/>
    </row>
    <row r="642" spans="3:7">
      <c r="C642" s="8"/>
      <c r="G642" s="8"/>
    </row>
    <row r="643" spans="3:7">
      <c r="C643" s="8"/>
      <c r="G643" s="8"/>
    </row>
    <row r="644" spans="3:7">
      <c r="C644" s="8"/>
      <c r="G644" s="8"/>
    </row>
    <row r="645" spans="3:7">
      <c r="C645" s="8"/>
      <c r="G645" s="8"/>
    </row>
    <row r="646" spans="3:7">
      <c r="C646" s="8"/>
      <c r="G646" s="8"/>
    </row>
    <row r="647" spans="3:7">
      <c r="C647" s="8"/>
      <c r="G647" s="8"/>
    </row>
    <row r="648" spans="3:7">
      <c r="C648" s="8"/>
      <c r="G648" s="8"/>
    </row>
    <row r="649" spans="3:7">
      <c r="C649" s="8"/>
      <c r="G649" s="8"/>
    </row>
    <row r="650" spans="3:7">
      <c r="C650" s="8"/>
      <c r="G650" s="8"/>
    </row>
    <row r="651" spans="3:7">
      <c r="C651" s="8"/>
      <c r="G651" s="8"/>
    </row>
    <row r="652" spans="3:7">
      <c r="C652" s="8"/>
      <c r="G652" s="8"/>
    </row>
    <row r="653" spans="3:7">
      <c r="C653" s="8"/>
      <c r="G653" s="8"/>
    </row>
    <row r="654" spans="3:7">
      <c r="C654" s="8"/>
      <c r="G654" s="8"/>
    </row>
    <row r="655" spans="3:7">
      <c r="C655" s="8"/>
      <c r="G655" s="8"/>
    </row>
    <row r="656" spans="3:7">
      <c r="C656" s="8"/>
      <c r="G656" s="8"/>
    </row>
    <row r="657" spans="3:7">
      <c r="C657" s="8"/>
      <c r="G657" s="8"/>
    </row>
    <row r="658" spans="3:7">
      <c r="C658" s="8"/>
      <c r="G658" s="8"/>
    </row>
    <row r="659" spans="3:7">
      <c r="C659" s="8"/>
      <c r="G659" s="8"/>
    </row>
    <row r="660" spans="3:7">
      <c r="C660" s="8"/>
      <c r="G660" s="8"/>
    </row>
    <row r="661" spans="3:7">
      <c r="C661" s="8"/>
      <c r="G661" s="8"/>
    </row>
    <row r="662" spans="3:7">
      <c r="C662" s="8"/>
      <c r="G662" s="8"/>
    </row>
    <row r="663" spans="3:7">
      <c r="C663" s="8"/>
      <c r="G663" s="8"/>
    </row>
    <row r="664" spans="3:7">
      <c r="C664" s="8"/>
      <c r="G664" s="8"/>
    </row>
    <row r="665" spans="3:7">
      <c r="C665" s="8"/>
      <c r="G665" s="8"/>
    </row>
    <row r="666" spans="3:7">
      <c r="C666" s="8"/>
      <c r="G666" s="8"/>
    </row>
    <row r="667" spans="3:7">
      <c r="C667" s="8"/>
      <c r="G667" s="8"/>
    </row>
    <row r="668" spans="3:7">
      <c r="C668" s="8"/>
      <c r="G668" s="8"/>
    </row>
    <row r="669" spans="3:7">
      <c r="C669" s="8"/>
      <c r="G669" s="8"/>
    </row>
    <row r="670" spans="3:7">
      <c r="C670" s="8"/>
      <c r="G670" s="8"/>
    </row>
    <row r="671" spans="3:7">
      <c r="C671" s="8"/>
      <c r="G671" s="8"/>
    </row>
    <row r="672" spans="3:7">
      <c r="C672" s="8"/>
      <c r="G672" s="8"/>
    </row>
    <row r="673" spans="3:7">
      <c r="C673" s="8"/>
      <c r="G673" s="8"/>
    </row>
    <row r="674" spans="3:7">
      <c r="C674" s="8"/>
      <c r="G674" s="8"/>
    </row>
    <row r="675" spans="3:7">
      <c r="C675" s="8"/>
      <c r="G675" s="8"/>
    </row>
    <row r="676" spans="3:7">
      <c r="C676" s="8"/>
      <c r="G676" s="8"/>
    </row>
    <row r="677" spans="3:7">
      <c r="C677" s="8"/>
      <c r="G677" s="8"/>
    </row>
    <row r="678" spans="3:7">
      <c r="C678" s="8"/>
      <c r="G678" s="8"/>
    </row>
    <row r="679" spans="3:7">
      <c r="C679" s="8"/>
      <c r="G679" s="8"/>
    </row>
    <row r="680" spans="3:7">
      <c r="C680" s="8"/>
      <c r="G680" s="8"/>
    </row>
    <row r="681" spans="3:7">
      <c r="C681" s="8"/>
      <c r="G681" s="8"/>
    </row>
    <row r="682" spans="3:7">
      <c r="C682" s="8"/>
      <c r="G682" s="8"/>
    </row>
    <row r="683" spans="3:7">
      <c r="C683" s="8"/>
      <c r="G683" s="8"/>
    </row>
    <row r="684" spans="3:7">
      <c r="C684" s="8"/>
      <c r="G684" s="8"/>
    </row>
    <row r="685" spans="3:7">
      <c r="C685" s="8"/>
      <c r="G685" s="8"/>
    </row>
    <row r="686" spans="3:7">
      <c r="C686" s="8"/>
      <c r="G686" s="8"/>
    </row>
    <row r="687" spans="3:7">
      <c r="C687" s="8"/>
      <c r="G687" s="8"/>
    </row>
    <row r="688" spans="3:7">
      <c r="C688" s="8"/>
      <c r="G688" s="8"/>
    </row>
    <row r="689" spans="3:7">
      <c r="C689" s="8"/>
      <c r="G689" s="8"/>
    </row>
    <row r="690" spans="3:7">
      <c r="C690" s="8"/>
      <c r="G690" s="8"/>
    </row>
    <row r="691" spans="3:7">
      <c r="C691" s="8"/>
      <c r="G691" s="8"/>
    </row>
    <row r="692" spans="3:7">
      <c r="C692" s="8"/>
      <c r="G692" s="8"/>
    </row>
    <row r="693" spans="3:7">
      <c r="C693" s="8"/>
      <c r="G693" s="8"/>
    </row>
    <row r="694" spans="3:7">
      <c r="C694" s="8"/>
      <c r="G694" s="8"/>
    </row>
    <row r="695" spans="3:7">
      <c r="C695" s="8"/>
      <c r="G695" s="8"/>
    </row>
    <row r="696" spans="3:7">
      <c r="C696" s="8"/>
      <c r="G696" s="8"/>
    </row>
    <row r="697" spans="3:7">
      <c r="C697" s="8"/>
      <c r="G697" s="8"/>
    </row>
    <row r="698" spans="3:7">
      <c r="C698" s="8"/>
      <c r="G698" s="8"/>
    </row>
    <row r="699" spans="3:7">
      <c r="C699" s="8"/>
      <c r="G699" s="8"/>
    </row>
    <row r="700" spans="3:7">
      <c r="C700" s="8"/>
      <c r="G700" s="8"/>
    </row>
    <row r="701" spans="3:7">
      <c r="C701" s="8"/>
      <c r="G701" s="8"/>
    </row>
    <row r="702" spans="3:7">
      <c r="C702" s="8"/>
      <c r="G702" s="8"/>
    </row>
    <row r="703" spans="3:7">
      <c r="C703" s="8"/>
      <c r="G703" s="8"/>
    </row>
    <row r="704" spans="3:7">
      <c r="C704" s="8"/>
      <c r="G704" s="8"/>
    </row>
    <row r="705" spans="3:7">
      <c r="C705" s="8"/>
      <c r="G705" s="8"/>
    </row>
    <row r="706" spans="3:7">
      <c r="C706" s="8"/>
      <c r="G706" s="8"/>
    </row>
    <row r="707" spans="3:7">
      <c r="C707" s="8"/>
      <c r="G707" s="8"/>
    </row>
    <row r="708" spans="3:7">
      <c r="C708" s="8"/>
      <c r="G708" s="8"/>
    </row>
    <row r="709" spans="3:7">
      <c r="C709" s="8"/>
      <c r="G709" s="8"/>
    </row>
    <row r="710" spans="3:7">
      <c r="C710" s="8"/>
      <c r="G710" s="8"/>
    </row>
    <row r="711" spans="3:7">
      <c r="C711" s="8"/>
      <c r="G711" s="8"/>
    </row>
    <row r="712" spans="3:7">
      <c r="C712" s="8"/>
      <c r="G712" s="8"/>
    </row>
    <row r="713" spans="3:7">
      <c r="C713" s="8"/>
      <c r="G713" s="8"/>
    </row>
    <row r="714" spans="3:7">
      <c r="C714" s="8"/>
      <c r="G714" s="8"/>
    </row>
    <row r="715" spans="3:7">
      <c r="C715" s="8"/>
      <c r="G715" s="8"/>
    </row>
    <row r="716" spans="3:7">
      <c r="C716" s="8"/>
      <c r="G716" s="8"/>
    </row>
    <row r="717" spans="3:7">
      <c r="C717" s="8"/>
      <c r="G717" s="8"/>
    </row>
    <row r="718" spans="3:7">
      <c r="C718" s="8"/>
      <c r="G718" s="8"/>
    </row>
    <row r="719" spans="3:7">
      <c r="C719" s="8"/>
      <c r="G719" s="8"/>
    </row>
    <row r="720" spans="3:7">
      <c r="C720" s="8"/>
      <c r="G720" s="8"/>
    </row>
    <row r="721" spans="3:7">
      <c r="C721" s="8"/>
      <c r="G721" s="8"/>
    </row>
    <row r="722" spans="3:7">
      <c r="C722" s="8"/>
      <c r="G722" s="8"/>
    </row>
    <row r="723" spans="3:7">
      <c r="C723" s="8"/>
      <c r="G723" s="8"/>
    </row>
    <row r="724" spans="3:7">
      <c r="C724" s="8"/>
      <c r="G724" s="8"/>
    </row>
    <row r="725" spans="3:7">
      <c r="C725" s="8"/>
      <c r="G725" s="8"/>
    </row>
    <row r="726" spans="3:7">
      <c r="C726" s="8"/>
      <c r="G726" s="8"/>
    </row>
    <row r="727" spans="3:7">
      <c r="C727" s="8"/>
      <c r="G727" s="8"/>
    </row>
    <row r="728" spans="3:7">
      <c r="C728" s="8"/>
      <c r="G728" s="8"/>
    </row>
    <row r="729" spans="3:7">
      <c r="C729" s="8"/>
      <c r="G729" s="8"/>
    </row>
    <row r="730" spans="3:7">
      <c r="C730" s="8"/>
      <c r="G730" s="8"/>
    </row>
    <row r="731" spans="3:7">
      <c r="C731" s="8"/>
      <c r="G731" s="8"/>
    </row>
    <row r="732" spans="3:7">
      <c r="C732" s="8"/>
      <c r="G732" s="8"/>
    </row>
    <row r="733" spans="3:7">
      <c r="C733" s="8"/>
      <c r="G733" s="8"/>
    </row>
    <row r="734" spans="3:7">
      <c r="C734" s="8"/>
      <c r="G734" s="8"/>
    </row>
    <row r="735" spans="3:7">
      <c r="C735" s="8"/>
      <c r="G735" s="8"/>
    </row>
    <row r="736" spans="3:7">
      <c r="C736" s="8"/>
      <c r="G736" s="8"/>
    </row>
    <row r="737" spans="3:7">
      <c r="C737" s="8"/>
      <c r="G737" s="8"/>
    </row>
    <row r="738" spans="3:7">
      <c r="C738" s="8"/>
      <c r="G738" s="8"/>
    </row>
    <row r="739" spans="3:7">
      <c r="C739" s="8"/>
      <c r="G739" s="8"/>
    </row>
    <row r="740" spans="3:7">
      <c r="C740" s="8"/>
      <c r="G740" s="8"/>
    </row>
    <row r="741" spans="3:7">
      <c r="C741" s="8"/>
      <c r="G741" s="8"/>
    </row>
    <row r="742" spans="3:7">
      <c r="C742" s="8"/>
      <c r="G742" s="8"/>
    </row>
    <row r="743" spans="3:7">
      <c r="C743" s="8"/>
      <c r="G743" s="8"/>
    </row>
    <row r="744" spans="3:7">
      <c r="C744" s="8"/>
      <c r="G744" s="8"/>
    </row>
    <row r="745" spans="3:7">
      <c r="C745" s="8"/>
      <c r="G745" s="8"/>
    </row>
    <row r="746" spans="3:7">
      <c r="C746" s="8"/>
      <c r="G746" s="8"/>
    </row>
    <row r="747" spans="3:7">
      <c r="C747" s="8"/>
      <c r="G747" s="8"/>
    </row>
    <row r="748" spans="3:7">
      <c r="C748" s="8"/>
      <c r="G748" s="8"/>
    </row>
    <row r="749" spans="3:7">
      <c r="C749" s="8"/>
      <c r="G749" s="8"/>
    </row>
    <row r="750" spans="3:7">
      <c r="C750" s="8"/>
      <c r="G750" s="8"/>
    </row>
    <row r="751" spans="3:7">
      <c r="C751" s="8"/>
      <c r="G751" s="8"/>
    </row>
    <row r="752" spans="3:7">
      <c r="C752" s="8"/>
      <c r="G752" s="8"/>
    </row>
    <row r="753" spans="3:7">
      <c r="C753" s="8"/>
      <c r="G753" s="8"/>
    </row>
    <row r="754" spans="3:7">
      <c r="C754" s="8"/>
      <c r="G754" s="8"/>
    </row>
    <row r="755" spans="3:7">
      <c r="C755" s="8"/>
      <c r="G755" s="8"/>
    </row>
    <row r="756" spans="3:7">
      <c r="C756" s="8"/>
      <c r="G756" s="8"/>
    </row>
    <row r="757" spans="3:7">
      <c r="C757" s="8"/>
      <c r="G757" s="8"/>
    </row>
    <row r="758" spans="3:7">
      <c r="C758" s="8"/>
      <c r="G758" s="8"/>
    </row>
    <row r="759" spans="3:7">
      <c r="C759" s="8"/>
      <c r="G759" s="8"/>
    </row>
    <row r="760" spans="3:7">
      <c r="C760" s="8"/>
      <c r="G760" s="8"/>
    </row>
    <row r="761" spans="3:7">
      <c r="C761" s="8"/>
      <c r="G761" s="8"/>
    </row>
    <row r="762" spans="3:7">
      <c r="C762" s="8"/>
      <c r="G762" s="8"/>
    </row>
    <row r="763" spans="3:7">
      <c r="C763" s="8"/>
      <c r="G763" s="8"/>
    </row>
    <row r="764" spans="3:7">
      <c r="C764" s="8"/>
      <c r="G764" s="8"/>
    </row>
    <row r="765" spans="3:7">
      <c r="C765" s="8"/>
      <c r="G765" s="8"/>
    </row>
    <row r="766" spans="3:7">
      <c r="C766" s="8"/>
      <c r="G766" s="8"/>
    </row>
    <row r="767" spans="3:7">
      <c r="C767" s="8"/>
      <c r="G767" s="8"/>
    </row>
    <row r="768" spans="3:7">
      <c r="C768" s="8"/>
      <c r="G768" s="8"/>
    </row>
    <row r="769" spans="3:7">
      <c r="C769" s="8"/>
      <c r="G769" s="8"/>
    </row>
    <row r="770" spans="3:7">
      <c r="C770" s="8"/>
      <c r="G770" s="8"/>
    </row>
    <row r="771" spans="3:7">
      <c r="C771" s="8"/>
      <c r="G771" s="8"/>
    </row>
    <row r="772" spans="3:7">
      <c r="C772" s="8"/>
      <c r="G772" s="8"/>
    </row>
    <row r="773" spans="3:7">
      <c r="C773" s="8"/>
      <c r="G773" s="8"/>
    </row>
    <row r="774" spans="3:7">
      <c r="C774" s="8"/>
      <c r="G774" s="8"/>
    </row>
    <row r="775" spans="3:7">
      <c r="C775" s="8"/>
      <c r="G775" s="8"/>
    </row>
    <row r="776" spans="3:7">
      <c r="C776" s="8"/>
      <c r="G776" s="8"/>
    </row>
    <row r="777" spans="3:7">
      <c r="C777" s="8"/>
      <c r="G777" s="8"/>
    </row>
    <row r="778" spans="3:7">
      <c r="C778" s="8"/>
      <c r="G778" s="8"/>
    </row>
    <row r="779" spans="3:7">
      <c r="C779" s="8"/>
      <c r="G779" s="8"/>
    </row>
    <row r="780" spans="3:7">
      <c r="C780" s="8"/>
      <c r="G780" s="8"/>
    </row>
    <row r="781" spans="3:7">
      <c r="C781" s="8"/>
      <c r="G781" s="8"/>
    </row>
    <row r="782" spans="3:7">
      <c r="C782" s="8"/>
      <c r="G782" s="8"/>
    </row>
    <row r="783" spans="3:7">
      <c r="C783" s="8"/>
      <c r="G783" s="8"/>
    </row>
    <row r="784" spans="3:7">
      <c r="C784" s="8"/>
      <c r="G784" s="8"/>
    </row>
    <row r="785" spans="3:7">
      <c r="C785" s="8"/>
      <c r="G785" s="8"/>
    </row>
    <row r="786" spans="3:7">
      <c r="C786" s="8"/>
      <c r="G786" s="8"/>
    </row>
    <row r="787" spans="3:7">
      <c r="C787" s="8"/>
      <c r="G787" s="8"/>
    </row>
    <row r="788" spans="3:7">
      <c r="C788" s="8"/>
      <c r="G788" s="8"/>
    </row>
    <row r="789" spans="3:7">
      <c r="C789" s="8"/>
      <c r="G789" s="8"/>
    </row>
    <row r="790" spans="3:7">
      <c r="C790" s="8"/>
      <c r="G790" s="8"/>
    </row>
    <row r="791" spans="3:7">
      <c r="C791" s="8"/>
      <c r="G791" s="8"/>
    </row>
    <row r="792" spans="3:7">
      <c r="C792" s="8"/>
      <c r="G792" s="8"/>
    </row>
    <row r="793" spans="3:7">
      <c r="C793" s="8"/>
      <c r="G793" s="8"/>
    </row>
    <row r="794" spans="3:7">
      <c r="C794" s="8"/>
      <c r="G794" s="8"/>
    </row>
    <row r="795" spans="3:7">
      <c r="C795" s="8"/>
      <c r="G795" s="8"/>
    </row>
    <row r="796" spans="3:7">
      <c r="C796" s="8"/>
      <c r="G796" s="8"/>
    </row>
    <row r="797" spans="3:7">
      <c r="C797" s="8"/>
      <c r="G797" s="8"/>
    </row>
    <row r="798" spans="3:7">
      <c r="C798" s="8"/>
      <c r="G798" s="8"/>
    </row>
    <row r="799" spans="3:7">
      <c r="C799" s="8"/>
      <c r="G799" s="8"/>
    </row>
    <row r="800" spans="3:7">
      <c r="C800" s="8"/>
      <c r="G800" s="8"/>
    </row>
    <row r="801" spans="3:7">
      <c r="C801" s="8"/>
      <c r="G801" s="8"/>
    </row>
    <row r="802" spans="3:7">
      <c r="C802" s="8"/>
      <c r="G802" s="8"/>
    </row>
    <row r="803" spans="3:7">
      <c r="C803" s="8"/>
      <c r="G803" s="8"/>
    </row>
    <row r="804" spans="3:7">
      <c r="C804" s="8"/>
      <c r="G804" s="8"/>
    </row>
    <row r="805" spans="3:7">
      <c r="C805" s="8"/>
      <c r="G805" s="8"/>
    </row>
    <row r="806" spans="3:7">
      <c r="C806" s="8"/>
      <c r="G806" s="8"/>
    </row>
    <row r="807" spans="3:7">
      <c r="C807" s="8"/>
      <c r="G807" s="8"/>
    </row>
    <row r="808" spans="3:7">
      <c r="C808" s="8"/>
      <c r="G808" s="8"/>
    </row>
    <row r="809" spans="3:7">
      <c r="C809" s="8"/>
      <c r="G809" s="8"/>
    </row>
    <row r="810" spans="3:7">
      <c r="C810" s="8"/>
      <c r="G810" s="8"/>
    </row>
    <row r="811" spans="3:7">
      <c r="C811" s="8"/>
      <c r="G811" s="8"/>
    </row>
    <row r="812" spans="3:7">
      <c r="C812" s="8"/>
      <c r="G812" s="8"/>
    </row>
    <row r="813" spans="3:7">
      <c r="C813" s="8"/>
      <c r="G813" s="8"/>
    </row>
    <row r="814" spans="3:7">
      <c r="C814" s="8"/>
      <c r="G814" s="8"/>
    </row>
    <row r="815" spans="3:7">
      <c r="C815" s="8"/>
      <c r="G815" s="8"/>
    </row>
    <row r="816" spans="3:7">
      <c r="C816" s="8"/>
      <c r="G816" s="8"/>
    </row>
    <row r="817" spans="3:7">
      <c r="C817" s="8"/>
      <c r="G817" s="8"/>
    </row>
    <row r="818" spans="3:7">
      <c r="C818" s="8"/>
      <c r="G818" s="8"/>
    </row>
    <row r="819" spans="3:7">
      <c r="C819" s="8"/>
      <c r="G819" s="8"/>
    </row>
    <row r="820" spans="3:7">
      <c r="C820" s="8"/>
      <c r="G820" s="8"/>
    </row>
    <row r="821" spans="3:7">
      <c r="C821" s="8"/>
      <c r="G821" s="8"/>
    </row>
    <row r="822" spans="3:7">
      <c r="C822" s="8"/>
      <c r="G822" s="8"/>
    </row>
    <row r="823" spans="3:7">
      <c r="C823" s="8"/>
      <c r="G823" s="8"/>
    </row>
    <row r="824" spans="3:7">
      <c r="C824" s="8"/>
      <c r="G824" s="8"/>
    </row>
    <row r="825" spans="3:7">
      <c r="C825" s="8"/>
      <c r="G825" s="8"/>
    </row>
    <row r="826" spans="3:7">
      <c r="C826" s="8"/>
      <c r="G826" s="8"/>
    </row>
    <row r="827" spans="3:7">
      <c r="C827" s="8"/>
      <c r="G827" s="8"/>
    </row>
    <row r="828" spans="3:7">
      <c r="C828" s="8"/>
      <c r="G828" s="8"/>
    </row>
    <row r="829" spans="3:7">
      <c r="C829" s="8"/>
      <c r="G829" s="8"/>
    </row>
    <row r="830" spans="3:7">
      <c r="C830" s="8"/>
      <c r="G830" s="8"/>
    </row>
    <row r="831" spans="3:7">
      <c r="C831" s="8"/>
      <c r="G831" s="8"/>
    </row>
    <row r="832" spans="3:7">
      <c r="C832" s="8"/>
      <c r="G832" s="8"/>
    </row>
    <row r="833" spans="3:7">
      <c r="C833" s="8"/>
      <c r="G833" s="8"/>
    </row>
    <row r="834" spans="3:7">
      <c r="C834" s="8"/>
      <c r="G834" s="8"/>
    </row>
    <row r="835" spans="3:7">
      <c r="C835" s="8"/>
      <c r="G835" s="8"/>
    </row>
    <row r="836" spans="3:7">
      <c r="C836" s="8"/>
      <c r="G836" s="8"/>
    </row>
    <row r="837" spans="3:7">
      <c r="C837" s="8"/>
      <c r="G837" s="8"/>
    </row>
    <row r="838" spans="3:7">
      <c r="C838" s="8"/>
      <c r="G838" s="8"/>
    </row>
    <row r="839" spans="3:7">
      <c r="C839" s="8"/>
      <c r="G839" s="8"/>
    </row>
    <row r="840" spans="3:7">
      <c r="C840" s="8"/>
      <c r="G840" s="8"/>
    </row>
    <row r="841" spans="3:7">
      <c r="C841" s="8"/>
      <c r="G841" s="8"/>
    </row>
    <row r="842" spans="3:7">
      <c r="C842" s="8"/>
      <c r="G842" s="8"/>
    </row>
    <row r="843" spans="3:7">
      <c r="C843" s="8"/>
      <c r="G843" s="8"/>
    </row>
    <row r="844" spans="3:7">
      <c r="C844" s="8"/>
      <c r="G844" s="8"/>
    </row>
    <row r="845" spans="3:7">
      <c r="C845" s="8"/>
      <c r="G845" s="8"/>
    </row>
    <row r="846" spans="3:7">
      <c r="C846" s="8"/>
      <c r="G846" s="8"/>
    </row>
    <row r="847" spans="3:7">
      <c r="C847" s="8"/>
      <c r="G847" s="8"/>
    </row>
    <row r="848" spans="3:7">
      <c r="C848" s="8"/>
      <c r="G848" s="8"/>
    </row>
    <row r="849" spans="3:7">
      <c r="C849" s="8"/>
      <c r="G849" s="8"/>
    </row>
    <row r="850" spans="3:7">
      <c r="C850" s="8"/>
      <c r="G850" s="8"/>
    </row>
    <row r="851" spans="3:7">
      <c r="C851" s="8"/>
      <c r="G851" s="8"/>
    </row>
    <row r="852" spans="3:7">
      <c r="C852" s="8"/>
      <c r="G852" s="8"/>
    </row>
    <row r="853" spans="3:7">
      <c r="C853" s="8"/>
      <c r="G853" s="8"/>
    </row>
    <row r="854" spans="3:7">
      <c r="C854" s="8"/>
      <c r="G854" s="8"/>
    </row>
    <row r="855" spans="3:7">
      <c r="C855" s="8"/>
      <c r="G855" s="8"/>
    </row>
    <row r="856" spans="3:7">
      <c r="C856" s="8"/>
      <c r="G856" s="8"/>
    </row>
    <row r="857" spans="3:7">
      <c r="C857" s="8"/>
      <c r="G857" s="8"/>
    </row>
    <row r="858" spans="3:7">
      <c r="C858" s="8"/>
      <c r="G858" s="8"/>
    </row>
    <row r="859" spans="3:7">
      <c r="C859" s="8"/>
      <c r="G859" s="8"/>
    </row>
    <row r="860" spans="3:7">
      <c r="C860" s="8"/>
      <c r="G860" s="8"/>
    </row>
    <row r="861" spans="3:7">
      <c r="C861" s="8"/>
      <c r="G861" s="8"/>
    </row>
    <row r="862" spans="3:7">
      <c r="C862" s="8"/>
      <c r="G862" s="8"/>
    </row>
    <row r="863" spans="3:7">
      <c r="C863" s="8"/>
      <c r="G863" s="8"/>
    </row>
    <row r="864" spans="3:7">
      <c r="C864" s="8"/>
      <c r="G864" s="8"/>
    </row>
    <row r="865" spans="3:7">
      <c r="C865" s="8"/>
      <c r="G865" s="8"/>
    </row>
    <row r="866" spans="3:7">
      <c r="C866" s="8"/>
      <c r="G866" s="8"/>
    </row>
    <row r="867" spans="3:7">
      <c r="C867" s="8"/>
      <c r="G867" s="8"/>
    </row>
    <row r="868" spans="3:7">
      <c r="C868" s="8"/>
      <c r="G868" s="8"/>
    </row>
    <row r="869" spans="3:7">
      <c r="C869" s="8"/>
      <c r="G869" s="8"/>
    </row>
    <row r="870" spans="3:7">
      <c r="C870" s="8"/>
      <c r="G870" s="8"/>
    </row>
    <row r="871" spans="3:7">
      <c r="C871" s="8"/>
      <c r="G871" s="8"/>
    </row>
    <row r="872" spans="3:7">
      <c r="C872" s="8"/>
      <c r="G872" s="8"/>
    </row>
    <row r="873" spans="3:7">
      <c r="C873" s="8"/>
      <c r="G873" s="8"/>
    </row>
    <row r="874" spans="3:7">
      <c r="C874" s="8"/>
      <c r="G874" s="8"/>
    </row>
    <row r="875" spans="3:7">
      <c r="C875" s="8"/>
      <c r="G875" s="8"/>
    </row>
    <row r="876" spans="3:7">
      <c r="C876" s="8"/>
      <c r="G876" s="8"/>
    </row>
    <row r="877" spans="3:7">
      <c r="C877" s="8"/>
      <c r="G877" s="8"/>
    </row>
    <row r="878" spans="3:7">
      <c r="C878" s="8"/>
      <c r="G878" s="8"/>
    </row>
    <row r="879" spans="3:7">
      <c r="C879" s="8"/>
      <c r="G879" s="8"/>
    </row>
    <row r="880" spans="3:7">
      <c r="C880" s="8"/>
      <c r="G880" s="8"/>
    </row>
    <row r="881" spans="3:7">
      <c r="C881" s="8"/>
      <c r="G881" s="8"/>
    </row>
    <row r="882" spans="3:7">
      <c r="C882" s="8"/>
      <c r="G882" s="8"/>
    </row>
    <row r="883" spans="3:7">
      <c r="C883" s="8"/>
      <c r="G883" s="8"/>
    </row>
    <row r="884" spans="3:7">
      <c r="C884" s="8"/>
      <c r="G884" s="8"/>
    </row>
    <row r="885" spans="3:7">
      <c r="C885" s="8"/>
      <c r="G885" s="8"/>
    </row>
    <row r="886" spans="3:7">
      <c r="C886" s="8"/>
      <c r="G886" s="8"/>
    </row>
    <row r="887" spans="3:7">
      <c r="C887" s="8"/>
      <c r="G887" s="8"/>
    </row>
    <row r="888" spans="3:7">
      <c r="C888" s="8"/>
      <c r="G888" s="8"/>
    </row>
    <row r="889" spans="3:7">
      <c r="C889" s="8"/>
      <c r="G889" s="8"/>
    </row>
    <row r="890" spans="3:7">
      <c r="C890" s="8"/>
      <c r="G890" s="8"/>
    </row>
    <row r="891" spans="3:7">
      <c r="C891" s="8"/>
      <c r="G891" s="8"/>
    </row>
    <row r="892" spans="3:7">
      <c r="C892" s="8"/>
      <c r="G892" s="8"/>
    </row>
    <row r="893" spans="3:7">
      <c r="C893" s="8"/>
      <c r="G893" s="8"/>
    </row>
    <row r="894" spans="3:7">
      <c r="C894" s="8"/>
      <c r="G894" s="8"/>
    </row>
    <row r="895" spans="3:7">
      <c r="C895" s="8"/>
      <c r="G895" s="8"/>
    </row>
    <row r="896" spans="3:7">
      <c r="C896" s="8"/>
      <c r="G896" s="8"/>
    </row>
    <row r="897" spans="3:7">
      <c r="C897" s="8"/>
      <c r="G897" s="8"/>
    </row>
    <row r="898" spans="3:7">
      <c r="C898" s="8"/>
      <c r="G898" s="8"/>
    </row>
    <row r="899" spans="3:7">
      <c r="C899" s="8"/>
      <c r="G899" s="8"/>
    </row>
    <row r="900" spans="3:7">
      <c r="C900" s="8"/>
      <c r="G900" s="8"/>
    </row>
    <row r="901" spans="3:7">
      <c r="C901" s="8"/>
      <c r="G901" s="8"/>
    </row>
    <row r="902" spans="3:7">
      <c r="C902" s="8"/>
      <c r="G902" s="8"/>
    </row>
    <row r="903" spans="3:7">
      <c r="C903" s="8"/>
      <c r="G903" s="8"/>
    </row>
    <row r="904" spans="3:7">
      <c r="C904" s="8"/>
      <c r="G904" s="8"/>
    </row>
    <row r="905" spans="3:7">
      <c r="C905" s="8"/>
      <c r="G905" s="8"/>
    </row>
    <row r="906" spans="3:7">
      <c r="C906" s="8"/>
      <c r="G906" s="8"/>
    </row>
    <row r="907" spans="3:7">
      <c r="C907" s="8"/>
      <c r="G907" s="8"/>
    </row>
    <row r="908" spans="3:7">
      <c r="C908" s="8"/>
      <c r="G908" s="8"/>
    </row>
    <row r="909" spans="3:7">
      <c r="C909" s="8"/>
      <c r="G909" s="8"/>
    </row>
    <row r="910" spans="3:7">
      <c r="C910" s="8"/>
      <c r="G910" s="8"/>
    </row>
    <row r="911" spans="3:7">
      <c r="C911" s="8"/>
      <c r="G911" s="8"/>
    </row>
    <row r="912" spans="3:7">
      <c r="C912" s="8"/>
      <c r="G912" s="8"/>
    </row>
    <row r="913" spans="3:7">
      <c r="C913" s="8"/>
      <c r="G913" s="8"/>
    </row>
    <row r="914" spans="3:7">
      <c r="C914" s="8"/>
      <c r="G914" s="8"/>
    </row>
    <row r="915" spans="3:7">
      <c r="C915" s="8"/>
      <c r="G915" s="8"/>
    </row>
    <row r="916" spans="3:7">
      <c r="C916" s="8"/>
      <c r="G916" s="8"/>
    </row>
    <row r="917" spans="3:7">
      <c r="C917" s="8"/>
      <c r="G917" s="8"/>
    </row>
    <row r="918" spans="3:7">
      <c r="C918" s="8"/>
      <c r="G918" s="8"/>
    </row>
    <row r="919" spans="3:7">
      <c r="C919" s="8"/>
      <c r="G919" s="8"/>
    </row>
    <row r="920" spans="3:7">
      <c r="C920" s="8"/>
      <c r="G920" s="8"/>
    </row>
    <row r="921" spans="3:7">
      <c r="C921" s="8"/>
      <c r="G921" s="8"/>
    </row>
    <row r="922" spans="3:7">
      <c r="C922" s="8"/>
      <c r="G922" s="8"/>
    </row>
    <row r="923" spans="3:7">
      <c r="C923" s="8"/>
      <c r="G923" s="8"/>
    </row>
    <row r="924" spans="3:7">
      <c r="C924" s="8"/>
      <c r="G924" s="8"/>
    </row>
    <row r="925" spans="3:7">
      <c r="C925" s="8"/>
      <c r="G925" s="8"/>
    </row>
    <row r="926" spans="3:7">
      <c r="C926" s="8"/>
      <c r="G926" s="8"/>
    </row>
    <row r="927" spans="3:7">
      <c r="C927" s="8"/>
      <c r="G927" s="8"/>
    </row>
    <row r="928" spans="3:7">
      <c r="C928" s="8"/>
      <c r="G928" s="8"/>
    </row>
    <row r="929" spans="3:7">
      <c r="C929" s="8"/>
      <c r="G929" s="8"/>
    </row>
    <row r="930" spans="3:7">
      <c r="C930" s="8"/>
      <c r="G930" s="8"/>
    </row>
    <row r="931" spans="3:7">
      <c r="C931" s="8"/>
      <c r="G931" s="8"/>
    </row>
    <row r="932" spans="3:7">
      <c r="C932" s="8"/>
      <c r="G932" s="8"/>
    </row>
    <row r="933" spans="3:7">
      <c r="C933" s="8"/>
      <c r="G933" s="8"/>
    </row>
    <row r="934" spans="3:7">
      <c r="C934" s="8"/>
      <c r="G934" s="8"/>
    </row>
    <row r="935" spans="3:7">
      <c r="C935" s="8"/>
      <c r="G935" s="8"/>
    </row>
    <row r="936" spans="3:7">
      <c r="C936" s="8"/>
      <c r="G936" s="8"/>
    </row>
    <row r="937" spans="3:7">
      <c r="C937" s="8"/>
      <c r="G937" s="8"/>
    </row>
    <row r="938" spans="3:7">
      <c r="C938" s="8"/>
      <c r="G938" s="8"/>
    </row>
    <row r="939" spans="3:7">
      <c r="C939" s="8"/>
      <c r="G939" s="8"/>
    </row>
    <row r="940" spans="3:7">
      <c r="C940" s="8"/>
      <c r="G940" s="8"/>
    </row>
    <row r="941" spans="3:7">
      <c r="C941" s="8"/>
      <c r="G941" s="8"/>
    </row>
    <row r="942" spans="3:7">
      <c r="C942" s="8"/>
      <c r="G942" s="8"/>
    </row>
    <row r="943" spans="3:7">
      <c r="C943" s="8"/>
      <c r="G943" s="8"/>
    </row>
    <row r="944" spans="3:7">
      <c r="C944" s="8"/>
      <c r="G944" s="8"/>
    </row>
    <row r="945" spans="3:7">
      <c r="C945" s="8"/>
      <c r="G945" s="8"/>
    </row>
    <row r="946" spans="3:7">
      <c r="C946" s="8"/>
      <c r="G946" s="8"/>
    </row>
    <row r="947" spans="3:7">
      <c r="C947" s="8"/>
      <c r="G947" s="8"/>
    </row>
  </sheetData>
  <mergeCells count="3">
    <mergeCell ref="A1:H1"/>
    <mergeCell ref="A2:G2"/>
    <mergeCell ref="A4:H4"/>
  </mergeCells>
  <hyperlinks>
    <hyperlink ref="G6" r:id="rId1" xr:uid="{00000000-0004-0000-0000-000000000000}"/>
    <hyperlink ref="G7" r:id="rId2" xr:uid="{00000000-0004-0000-0000-000001000000}"/>
    <hyperlink ref="L7" r:id="rId3" xr:uid="{00000000-0004-0000-0000-000002000000}"/>
    <hyperlink ref="G8" r:id="rId4" xr:uid="{00000000-0004-0000-0000-000003000000}"/>
    <hyperlink ref="L8" r:id="rId5" xr:uid="{00000000-0004-0000-0000-000004000000}"/>
    <hyperlink ref="G9" r:id="rId6" xr:uid="{00000000-0004-0000-0000-000005000000}"/>
    <hyperlink ref="G10" r:id="rId7" xr:uid="{00000000-0004-0000-0000-000006000000}"/>
    <hyperlink ref="G11" r:id="rId8" xr:uid="{00000000-0004-0000-0000-000007000000}"/>
    <hyperlink ref="G14" r:id="rId9" xr:uid="{00000000-0004-0000-0000-000008000000}"/>
    <hyperlink ref="G15" r:id="rId10" xr:uid="{00000000-0004-0000-0000-000009000000}"/>
    <hyperlink ref="G16" r:id="rId11" xr:uid="{00000000-0004-0000-0000-00000A000000}"/>
    <hyperlink ref="G17" r:id="rId12" xr:uid="{00000000-0004-0000-0000-00000B000000}"/>
    <hyperlink ref="G18" r:id="rId13" xr:uid="{00000000-0004-0000-0000-00000C000000}"/>
    <hyperlink ref="G19" r:id="rId14" xr:uid="{00000000-0004-0000-0000-00000D000000}"/>
    <hyperlink ref="G20" r:id="rId15" xr:uid="{00000000-0004-0000-0000-00000E000000}"/>
    <hyperlink ref="G22" r:id="rId16" xr:uid="{00000000-0004-0000-0000-00000F000000}"/>
    <hyperlink ref="G23" r:id="rId17" xr:uid="{00000000-0004-0000-0000-000010000000}"/>
    <hyperlink ref="G24" r:id="rId18" xr:uid="{00000000-0004-0000-0000-000011000000}"/>
    <hyperlink ref="G25" r:id="rId19" xr:uid="{00000000-0004-0000-0000-000012000000}"/>
    <hyperlink ref="G26" r:id="rId20" xr:uid="{00000000-0004-0000-0000-000013000000}"/>
    <hyperlink ref="G27" r:id="rId21" xr:uid="{00000000-0004-0000-0000-000014000000}"/>
    <hyperlink ref="G28" r:id="rId22" xr:uid="{00000000-0004-0000-0000-000015000000}"/>
    <hyperlink ref="G29" r:id="rId23" xr:uid="{00000000-0004-0000-0000-000016000000}"/>
    <hyperlink ref="I29" r:id="rId24" xr:uid="{00000000-0004-0000-0000-000017000000}"/>
    <hyperlink ref="G30" r:id="rId25" xr:uid="{00000000-0004-0000-0000-000018000000}"/>
    <hyperlink ref="G32" r:id="rId26" xr:uid="{00000000-0004-0000-0000-000019000000}"/>
    <hyperlink ref="G33" r:id="rId27" xr:uid="{00000000-0004-0000-0000-00001A000000}"/>
    <hyperlink ref="G34" r:id="rId28" xr:uid="{00000000-0004-0000-0000-00001B000000}"/>
    <hyperlink ref="G35" r:id="rId29" xr:uid="{00000000-0004-0000-0000-00001C000000}"/>
    <hyperlink ref="G36" r:id="rId30" xr:uid="{00000000-0004-0000-0000-00001D000000}"/>
    <hyperlink ref="G37" r:id="rId31" xr:uid="{00000000-0004-0000-0000-00001E000000}"/>
    <hyperlink ref="G38" r:id="rId32" xr:uid="{00000000-0004-0000-0000-00001F000000}"/>
    <hyperlink ref="G43" r:id="rId33" xr:uid="{00000000-0004-0000-0000-000020000000}"/>
    <hyperlink ref="I43" r:id="rId34" xr:uid="{00000000-0004-0000-0000-000021000000}"/>
    <hyperlink ref="G44" r:id="rId35" xr:uid="{00000000-0004-0000-0000-000022000000}"/>
    <hyperlink ref="F51" r:id="rId36" xr:uid="{00000000-0004-0000-0000-000023000000}"/>
    <hyperlink ref="G51" r:id="rId37" xr:uid="{00000000-0004-0000-0000-000024000000}"/>
    <hyperlink ref="F52" r:id="rId38" xr:uid="{00000000-0004-0000-0000-000025000000}"/>
    <hyperlink ref="G52" r:id="rId39" xr:uid="{00000000-0004-0000-0000-000026000000}"/>
    <hyperlink ref="F53" r:id="rId40" xr:uid="{00000000-0004-0000-0000-000027000000}"/>
    <hyperlink ref="G53" r:id="rId41" xr:uid="{00000000-0004-0000-0000-000028000000}"/>
    <hyperlink ref="F54" r:id="rId42" xr:uid="{00000000-0004-0000-0000-000029000000}"/>
    <hyperlink ref="G54" r:id="rId43" xr:uid="{00000000-0004-0000-0000-00002A000000}"/>
    <hyperlink ref="F55" r:id="rId44" xr:uid="{00000000-0004-0000-0000-00002B000000}"/>
    <hyperlink ref="G55" r:id="rId45" xr:uid="{00000000-0004-0000-0000-00002C000000}"/>
    <hyperlink ref="F56" r:id="rId46" xr:uid="{00000000-0004-0000-0000-00002D000000}"/>
    <hyperlink ref="G56" r:id="rId47" xr:uid="{00000000-0004-0000-0000-00002E000000}"/>
    <hyperlink ref="F57" r:id="rId48" xr:uid="{00000000-0004-0000-0000-00002F000000}"/>
    <hyperlink ref="G57" r:id="rId49" xr:uid="{00000000-0004-0000-0000-000030000000}"/>
    <hyperlink ref="F58" r:id="rId50" xr:uid="{00000000-0004-0000-0000-000031000000}"/>
    <hyperlink ref="G58" r:id="rId51" xr:uid="{00000000-0004-0000-0000-000032000000}"/>
    <hyperlink ref="F59" r:id="rId52" xr:uid="{00000000-0004-0000-0000-000033000000}"/>
    <hyperlink ref="G59" r:id="rId53" xr:uid="{00000000-0004-0000-0000-000034000000}"/>
    <hyperlink ref="F60" r:id="rId54" xr:uid="{00000000-0004-0000-0000-000035000000}"/>
    <hyperlink ref="G60" r:id="rId55" xr:uid="{00000000-0004-0000-0000-000036000000}"/>
    <hyperlink ref="F61" r:id="rId56" xr:uid="{00000000-0004-0000-0000-000037000000}"/>
    <hyperlink ref="G61" r:id="rId57" xr:uid="{00000000-0004-0000-0000-000038000000}"/>
    <hyperlink ref="F62" r:id="rId58" xr:uid="{00000000-0004-0000-0000-000039000000}"/>
    <hyperlink ref="G62" r:id="rId59"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F68" r:id="rId64" xr:uid="{00000000-0004-0000-0000-00003F000000}"/>
    <hyperlink ref="G68" r:id="rId65" xr:uid="{00000000-0004-0000-0000-000040000000}"/>
    <hyperlink ref="H68" r:id="rId66" xr:uid="{00000000-0004-0000-0000-000041000000}"/>
    <hyperlink ref="F69" r:id="rId67" xr:uid="{00000000-0004-0000-0000-000042000000}"/>
    <hyperlink ref="G69" r:id="rId68" xr:uid="{00000000-0004-0000-0000-000043000000}"/>
    <hyperlink ref="C70" r:id="rId69" xr:uid="{00000000-0004-0000-0000-000044000000}"/>
    <hyperlink ref="F70" r:id="rId70" xr:uid="{00000000-0004-0000-0000-000045000000}"/>
    <hyperlink ref="G70" r:id="rId71" xr:uid="{00000000-0004-0000-0000-000046000000}"/>
    <hyperlink ref="F73" r:id="rId72" xr:uid="{00000000-0004-0000-0000-000047000000}"/>
    <hyperlink ref="G73" r:id="rId73" xr:uid="{00000000-0004-0000-0000-000048000000}"/>
    <hyperlink ref="F74" r:id="rId74" xr:uid="{00000000-0004-0000-0000-000049000000}"/>
    <hyperlink ref="G74" r:id="rId75" xr:uid="{00000000-0004-0000-0000-00004A000000}"/>
    <hyperlink ref="F75" r:id="rId76" xr:uid="{00000000-0004-0000-0000-00004B000000}"/>
    <hyperlink ref="G75" r:id="rId77" xr:uid="{00000000-0004-0000-0000-00004C000000}"/>
    <hyperlink ref="F77" r:id="rId78" xr:uid="{00000000-0004-0000-0000-00004D000000}"/>
    <hyperlink ref="G77" r:id="rId79" xr:uid="{00000000-0004-0000-0000-00004E000000}"/>
    <hyperlink ref="G78" r:id="rId80" xr:uid="{00000000-0004-0000-0000-00004F000000}"/>
  </hyperlinks>
  <pageMargins left="0" right="0" top="0" bottom="0" header="0" footer="0"/>
  <legacyDrawing r:id="rId8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Seamus Taylor</cp:lastModifiedBy>
  <cp:revision/>
  <dcterms:created xsi:type="dcterms:W3CDTF">2023-06-19T05:58:32Z</dcterms:created>
  <dcterms:modified xsi:type="dcterms:W3CDTF">2023-06-19T05:58:32Z</dcterms:modified>
  <cp:category/>
  <cp:contentStatus/>
</cp:coreProperties>
</file>