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360" windowWidth="28860" windowHeight="6390" tabRatio="765"/>
  </bookViews>
  <sheets>
    <sheet name="NOMENCLATURE" sheetId="5" r:id="rId1"/>
    <sheet name="FIELDS CODIFICATION" sheetId="6" r:id="rId2"/>
    <sheet name="tab_1001_banking_operator" sheetId="1" r:id="rId3"/>
    <sheet name="tab_1011_motif_ope_commercial" sheetId="4" r:id="rId4"/>
    <sheet name="tab_1012_motif_service" sheetId="9" r:id="rId5"/>
    <sheet name="tab_1013_motif_transf_courant" sheetId="8" r:id="rId6"/>
    <sheet name="tab_1014_motif_revenus" sheetId="11" r:id="rId7"/>
    <sheet name="tab_1015_motif_transf_capital" sheetId="10" r:id="rId8"/>
    <sheet name="tab_1016_motif_ope_finance" sheetId="12" r:id="rId9"/>
    <sheet name="Feuil1" sheetId="13" r:id="rId10"/>
  </sheets>
  <definedNames>
    <definedName name="_xlnm._FilterDatabase" localSheetId="0" hidden="1">NOMENCLATURE!$A$1:$E$83</definedName>
    <definedName name="_xlnm._FilterDatabase" localSheetId="2" hidden="1">tab_1001_banking_operator!$A$1:$C$1</definedName>
  </definedNames>
  <calcPr calcId="124519"/>
</workbook>
</file>

<file path=xl/calcChain.xml><?xml version="1.0" encoding="utf-8"?>
<calcChain xmlns="http://schemas.openxmlformats.org/spreadsheetml/2006/main">
  <c r="H301" i="6"/>
  <c r="H281"/>
  <c r="H266"/>
  <c r="H255"/>
  <c r="H241"/>
  <c r="H232"/>
  <c r="H231"/>
  <c r="F3" i="5"/>
  <c r="J3" s="1"/>
  <c r="F4"/>
  <c r="F5"/>
  <c r="F6"/>
  <c r="F7"/>
  <c r="F8"/>
  <c r="F9"/>
  <c r="F10"/>
  <c r="F11"/>
  <c r="J11" s="1"/>
  <c r="F12"/>
  <c r="F13"/>
  <c r="F14"/>
  <c r="F15"/>
  <c r="F16"/>
  <c r="F17"/>
  <c r="F18"/>
  <c r="F19"/>
  <c r="J19" s="1"/>
  <c r="F20"/>
  <c r="F21"/>
  <c r="F22"/>
  <c r="F23"/>
  <c r="F24"/>
  <c r="F25"/>
  <c r="F26"/>
  <c r="F27"/>
  <c r="J27" s="1"/>
  <c r="F28"/>
  <c r="F29"/>
  <c r="F30"/>
  <c r="F31"/>
  <c r="F32"/>
  <c r="F33"/>
  <c r="F34"/>
  <c r="F35"/>
  <c r="J35" s="1"/>
  <c r="F36"/>
  <c r="F37"/>
  <c r="F38"/>
  <c r="F39"/>
  <c r="F40"/>
  <c r="F41"/>
  <c r="F42"/>
  <c r="F43"/>
  <c r="J43" s="1"/>
  <c r="F44"/>
  <c r="F45"/>
  <c r="F46"/>
  <c r="F47"/>
  <c r="F48"/>
  <c r="F49"/>
  <c r="F50"/>
  <c r="F51"/>
  <c r="J51" s="1"/>
  <c r="F52"/>
  <c r="F53"/>
  <c r="F54"/>
  <c r="F55"/>
  <c r="F56"/>
  <c r="F57"/>
  <c r="F58"/>
  <c r="F59"/>
  <c r="J59" s="1"/>
  <c r="F60"/>
  <c r="F61"/>
  <c r="F62"/>
  <c r="F63"/>
  <c r="F64"/>
  <c r="F65"/>
  <c r="F66"/>
  <c r="F67"/>
  <c r="J67" s="1"/>
  <c r="F68"/>
  <c r="F69"/>
  <c r="F70"/>
  <c r="F71"/>
  <c r="F72"/>
  <c r="F73"/>
  <c r="F74"/>
  <c r="F75"/>
  <c r="J75" s="1"/>
  <c r="F76"/>
  <c r="F77"/>
  <c r="F78"/>
  <c r="F79"/>
  <c r="F80"/>
  <c r="F81"/>
  <c r="F82"/>
  <c r="F83"/>
  <c r="J83" s="1"/>
  <c r="F2"/>
  <c r="J2" s="1"/>
  <c r="I242" i="6"/>
  <c r="H242" s="1"/>
  <c r="I243"/>
  <c r="H243" s="1"/>
  <c r="I244"/>
  <c r="H244" s="1"/>
  <c r="I245"/>
  <c r="H245" s="1"/>
  <c r="I246"/>
  <c r="H246" s="1"/>
  <c r="I247"/>
  <c r="H247" s="1"/>
  <c r="I248"/>
  <c r="H248" s="1"/>
  <c r="I249"/>
  <c r="H249" s="1"/>
  <c r="I250"/>
  <c r="H250" s="1"/>
  <c r="I251"/>
  <c r="H251" s="1"/>
  <c r="I252"/>
  <c r="H252" s="1"/>
  <c r="I253"/>
  <c r="H253" s="1"/>
  <c r="I254"/>
  <c r="H254" s="1"/>
  <c r="I256"/>
  <c r="H256" s="1"/>
  <c r="I257"/>
  <c r="H257" s="1"/>
  <c r="I258"/>
  <c r="H258" s="1"/>
  <c r="I259"/>
  <c r="H259" s="1"/>
  <c r="I260"/>
  <c r="H260" s="1"/>
  <c r="I261"/>
  <c r="H261" s="1"/>
  <c r="I262"/>
  <c r="H262" s="1"/>
  <c r="I263"/>
  <c r="H263" s="1"/>
  <c r="I264"/>
  <c r="H264" s="1"/>
  <c r="I265"/>
  <c r="H265" s="1"/>
  <c r="I267"/>
  <c r="H267" s="1"/>
  <c r="I268"/>
  <c r="H268" s="1"/>
  <c r="I269"/>
  <c r="H269" s="1"/>
  <c r="I270"/>
  <c r="H270" s="1"/>
  <c r="I271"/>
  <c r="H271" s="1"/>
  <c r="I272"/>
  <c r="H272" s="1"/>
  <c r="I273"/>
  <c r="H273" s="1"/>
  <c r="I274"/>
  <c r="H274" s="1"/>
  <c r="I275"/>
  <c r="H275" s="1"/>
  <c r="I276"/>
  <c r="H276" s="1"/>
  <c r="I277"/>
  <c r="H277" s="1"/>
  <c r="I278"/>
  <c r="H278" s="1"/>
  <c r="I279"/>
  <c r="H279" s="1"/>
  <c r="I280"/>
  <c r="H280" s="1"/>
  <c r="I282"/>
  <c r="H282" s="1"/>
  <c r="I283"/>
  <c r="H283" s="1"/>
  <c r="I284"/>
  <c r="H284" s="1"/>
  <c r="I285"/>
  <c r="H285" s="1"/>
  <c r="I286"/>
  <c r="H286" s="1"/>
  <c r="I287"/>
  <c r="H287" s="1"/>
  <c r="I288"/>
  <c r="H288" s="1"/>
  <c r="I289"/>
  <c r="H289" s="1"/>
  <c r="I290"/>
  <c r="H290" s="1"/>
  <c r="I291"/>
  <c r="H291" s="1"/>
  <c r="I292"/>
  <c r="H292" s="1"/>
  <c r="I293"/>
  <c r="H293" s="1"/>
  <c r="I294"/>
  <c r="H294" s="1"/>
  <c r="I295"/>
  <c r="H295" s="1"/>
  <c r="I296"/>
  <c r="H296" s="1"/>
  <c r="I297"/>
  <c r="H297" s="1"/>
  <c r="I298"/>
  <c r="H298" s="1"/>
  <c r="I299"/>
  <c r="H299" s="1"/>
  <c r="I300"/>
  <c r="H300" s="1"/>
  <c r="I302"/>
  <c r="H302" s="1"/>
  <c r="I303"/>
  <c r="H303" s="1"/>
  <c r="I304"/>
  <c r="H304" s="1"/>
  <c r="I305"/>
  <c r="H305" s="1"/>
  <c r="I306"/>
  <c r="H306" s="1"/>
  <c r="I233"/>
  <c r="H233" s="1"/>
  <c r="I234"/>
  <c r="H234" s="1"/>
  <c r="I235"/>
  <c r="H235" s="1"/>
  <c r="I236"/>
  <c r="H236" s="1"/>
  <c r="I237"/>
  <c r="H237" s="1"/>
  <c r="I238"/>
  <c r="H238" s="1"/>
  <c r="I239"/>
  <c r="H239" s="1"/>
  <c r="I240"/>
  <c r="H240" s="1"/>
  <c r="J4" i="5"/>
  <c r="J5"/>
  <c r="J6"/>
  <c r="J7"/>
  <c r="J8"/>
  <c r="J9"/>
  <c r="J10"/>
  <c r="J12"/>
  <c r="J13"/>
  <c r="J14"/>
  <c r="J15"/>
  <c r="J16"/>
  <c r="J17"/>
  <c r="J18"/>
  <c r="J20"/>
  <c r="J21"/>
  <c r="J22"/>
  <c r="J23"/>
  <c r="J24"/>
  <c r="J25"/>
  <c r="J26"/>
  <c r="J28"/>
  <c r="J29"/>
  <c r="J30"/>
  <c r="J31"/>
  <c r="J32"/>
  <c r="J33"/>
  <c r="J34"/>
  <c r="J36"/>
  <c r="J37"/>
  <c r="J38"/>
  <c r="J39"/>
  <c r="J40"/>
  <c r="J41"/>
  <c r="J42"/>
  <c r="J44"/>
  <c r="J45"/>
  <c r="J46"/>
  <c r="J47"/>
  <c r="J48"/>
  <c r="J49"/>
  <c r="J50"/>
  <c r="J52"/>
  <c r="J53"/>
  <c r="J54"/>
  <c r="J55"/>
  <c r="J56"/>
  <c r="J57"/>
  <c r="J58"/>
  <c r="J60"/>
  <c r="J61"/>
  <c r="J62"/>
  <c r="J63"/>
  <c r="J64"/>
  <c r="J65"/>
  <c r="J66"/>
  <c r="J68"/>
  <c r="J69"/>
  <c r="J70"/>
  <c r="J71"/>
  <c r="J72"/>
  <c r="J73"/>
  <c r="J74"/>
  <c r="J76"/>
  <c r="J77"/>
  <c r="J78"/>
  <c r="J79"/>
  <c r="J80"/>
  <c r="J81"/>
  <c r="J8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8"/>
  <c r="I69"/>
  <c r="I70"/>
  <c r="I71"/>
  <c r="I72"/>
  <c r="I73"/>
  <c r="I74"/>
  <c r="I75"/>
  <c r="I76"/>
  <c r="I77"/>
  <c r="I78"/>
  <c r="I79"/>
  <c r="I80"/>
  <c r="I81"/>
  <c r="I82"/>
  <c r="I83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I64" s="1"/>
  <c r="G65"/>
  <c r="I65" s="1"/>
  <c r="G66"/>
  <c r="I66" s="1"/>
  <c r="G67"/>
  <c r="I67" s="1"/>
  <c r="G68"/>
  <c r="G69"/>
  <c r="G70"/>
  <c r="G71"/>
  <c r="G72"/>
  <c r="G73"/>
  <c r="G74"/>
  <c r="G75"/>
  <c r="G76"/>
  <c r="G77"/>
  <c r="G78"/>
  <c r="G79"/>
  <c r="G80"/>
  <c r="G81"/>
  <c r="G82"/>
  <c r="G83"/>
  <c r="G2"/>
  <c r="H227" i="6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199"/>
  <c r="H198"/>
  <c r="H197"/>
  <c r="H196"/>
  <c r="H195"/>
  <c r="H194"/>
  <c r="H193"/>
  <c r="H192"/>
  <c r="H191"/>
  <c r="H190"/>
  <c r="H189"/>
  <c r="H188"/>
  <c r="H187"/>
  <c r="H186"/>
  <c r="H185"/>
  <c r="H184"/>
  <c r="H176"/>
  <c r="H175"/>
  <c r="H174"/>
  <c r="H173"/>
  <c r="H172"/>
  <c r="H171"/>
  <c r="H170"/>
  <c r="H169"/>
  <c r="H168"/>
  <c r="H167"/>
  <c r="H166"/>
  <c r="H165"/>
  <c r="H164"/>
  <c r="H163"/>
  <c r="H156"/>
  <c r="H155"/>
  <c r="H154"/>
  <c r="H151"/>
  <c r="H150"/>
  <c r="H149"/>
  <c r="H146"/>
  <c r="H145"/>
  <c r="H144"/>
  <c r="H141"/>
  <c r="H140"/>
  <c r="H139"/>
  <c r="H136"/>
  <c r="H135"/>
  <c r="H134"/>
  <c r="H132"/>
  <c r="H131"/>
  <c r="H130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7"/>
  <c r="H106"/>
  <c r="H105"/>
  <c r="H104"/>
  <c r="H103"/>
  <c r="H102"/>
  <c r="H101"/>
  <c r="H100"/>
  <c r="H99"/>
  <c r="H95"/>
  <c r="H94"/>
  <c r="H93"/>
  <c r="H92"/>
  <c r="H91"/>
  <c r="H87"/>
  <c r="H86"/>
  <c r="H85"/>
  <c r="H84"/>
  <c r="H83"/>
  <c r="H79"/>
  <c r="H78"/>
  <c r="H77"/>
  <c r="H76"/>
  <c r="H75"/>
  <c r="H71"/>
  <c r="H70"/>
  <c r="H69"/>
  <c r="H68"/>
  <c r="H67"/>
  <c r="H63"/>
  <c r="H62"/>
  <c r="H61"/>
  <c r="H60"/>
  <c r="H59"/>
  <c r="H55"/>
  <c r="H54"/>
  <c r="H53"/>
  <c r="H52"/>
  <c r="H51"/>
  <c r="H46"/>
  <c r="H45"/>
  <c r="H44"/>
  <c r="H43"/>
  <c r="H42"/>
  <c r="H38"/>
  <c r="H37"/>
  <c r="H36"/>
  <c r="H35"/>
  <c r="H34"/>
  <c r="H27"/>
  <c r="H26"/>
  <c r="H25"/>
  <c r="H22"/>
  <c r="H21"/>
  <c r="H20"/>
  <c r="H19"/>
  <c r="H18"/>
  <c r="H11"/>
  <c r="H10"/>
  <c r="H9"/>
  <c r="H6"/>
  <c r="H5"/>
  <c r="H4"/>
  <c r="H3"/>
</calcChain>
</file>

<file path=xl/sharedStrings.xml><?xml version="1.0" encoding="utf-8"?>
<sst xmlns="http://schemas.openxmlformats.org/spreadsheetml/2006/main" count="4317" uniqueCount="661">
  <si>
    <t>AFRILAND FIRST BANK</t>
  </si>
  <si>
    <t>BACI</t>
  </si>
  <si>
    <t>BBG-CI</t>
  </si>
  <si>
    <t>BDA</t>
  </si>
  <si>
    <t>BGFIBank</t>
  </si>
  <si>
    <t>BHCI</t>
  </si>
  <si>
    <t>BICICI</t>
  </si>
  <si>
    <t>BMS</t>
  </si>
  <si>
    <t>BNI</t>
  </si>
  <si>
    <t>BOA-CI</t>
  </si>
  <si>
    <t>BRM-CI</t>
  </si>
  <si>
    <t>BSIC-CI</t>
  </si>
  <si>
    <t>CBI-CI</t>
  </si>
  <si>
    <t>CITIBANK</t>
  </si>
  <si>
    <t>CNCE</t>
  </si>
  <si>
    <t>DBCI</t>
  </si>
  <si>
    <t>ECOBANK-CI</t>
  </si>
  <si>
    <t>GTBANK-CI</t>
  </si>
  <si>
    <t>NSIA BANQUE</t>
  </si>
  <si>
    <t>ORABANK</t>
  </si>
  <si>
    <t>SCBCI</t>
  </si>
  <si>
    <t>SGCI</t>
  </si>
  <si>
    <t>SIB</t>
  </si>
  <si>
    <t>STABIC BANK</t>
  </si>
  <si>
    <t>UBA</t>
  </si>
  <si>
    <t>VERSUSBANK</t>
  </si>
  <si>
    <t>Afrique Du Sud</t>
  </si>
  <si>
    <t>Albania</t>
  </si>
  <si>
    <t>Algerie</t>
  </si>
  <si>
    <t>Allemagne</t>
  </si>
  <si>
    <t>Andorre</t>
  </si>
  <si>
    <t>Argentine</t>
  </si>
  <si>
    <t>Armenie</t>
  </si>
  <si>
    <t>Australie</t>
  </si>
  <si>
    <t>Autriche</t>
  </si>
  <si>
    <t>Barbados</t>
  </si>
  <si>
    <t>Belgique</t>
  </si>
  <si>
    <t>Botswana</t>
  </si>
  <si>
    <t>Bresil</t>
  </si>
  <si>
    <t>Bulgarie</t>
  </si>
  <si>
    <t>Burundi</t>
  </si>
  <si>
    <t>Cameroun</t>
  </si>
  <si>
    <t>Canada</t>
  </si>
  <si>
    <t>Cap Vert</t>
  </si>
  <si>
    <t>Centrafrique</t>
  </si>
  <si>
    <t>Chine</t>
  </si>
  <si>
    <t>Chypre</t>
  </si>
  <si>
    <t>Colombie</t>
  </si>
  <si>
    <t>Comores</t>
  </si>
  <si>
    <t>Corée Du Sud</t>
  </si>
  <si>
    <t>Croatie</t>
  </si>
  <si>
    <t>Cuba</t>
  </si>
  <si>
    <t>Danemark</t>
  </si>
  <si>
    <t>Djibouti</t>
  </si>
  <si>
    <t>Dominica</t>
  </si>
  <si>
    <t>Egypte</t>
  </si>
  <si>
    <t>Emirats Arabes Unis</t>
  </si>
  <si>
    <t>Espagne</t>
  </si>
  <si>
    <t>Estonie</t>
  </si>
  <si>
    <t>Etats-Unis</t>
  </si>
  <si>
    <t>Ethiopie</t>
  </si>
  <si>
    <t>Finlande</t>
  </si>
  <si>
    <t>France</t>
  </si>
  <si>
    <t>Gabon</t>
  </si>
  <si>
    <t>Gambie</t>
  </si>
  <si>
    <t>Ghana</t>
  </si>
  <si>
    <t>Grèce</t>
  </si>
  <si>
    <t xml:space="preserve">Guinée   </t>
  </si>
  <si>
    <t>Guyana</t>
  </si>
  <si>
    <t>Haiti</t>
  </si>
  <si>
    <t>Hong Kong</t>
  </si>
  <si>
    <t>Hongrie</t>
  </si>
  <si>
    <t>Inde</t>
  </si>
  <si>
    <t>Indonesie</t>
  </si>
  <si>
    <t>Irak</t>
  </si>
  <si>
    <t>Irlande</t>
  </si>
  <si>
    <t>Israël</t>
  </si>
  <si>
    <t>Italie</t>
  </si>
  <si>
    <t>Japon</t>
  </si>
  <si>
    <t>Jordanie</t>
  </si>
  <si>
    <t>Kenya</t>
  </si>
  <si>
    <t>Lettonie</t>
  </si>
  <si>
    <t>Liban</t>
  </si>
  <si>
    <t>Liberia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</si>
  <si>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</si>
  <si>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</si>
  <si>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</si>
  <si>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</si>
  <si>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</si>
  <si>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</si>
  <si>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</si>
  <si>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Malte</t>
  </si>
  <si>
    <t>Maroc</t>
  </si>
  <si>
    <t xml:space="preserve">Maurice </t>
  </si>
  <si>
    <t>Mauritanie</t>
  </si>
  <si>
    <t>Mozanbique</t>
  </si>
  <si>
    <t>Namibie</t>
  </si>
  <si>
    <t>Nepal</t>
  </si>
  <si>
    <t>Nigeria</t>
  </si>
  <si>
    <t>Norvege</t>
  </si>
  <si>
    <t>Nouvelle-Zélande</t>
  </si>
  <si>
    <t>Ouganda</t>
  </si>
  <si>
    <t>Pakistan</t>
  </si>
  <si>
    <t>Panama</t>
  </si>
  <si>
    <t>Pays-Bas</t>
  </si>
  <si>
    <t>Perou</t>
  </si>
  <si>
    <t>Philippines</t>
  </si>
  <si>
    <t>Pologne</t>
  </si>
  <si>
    <t>Portugal</t>
  </si>
  <si>
    <t>République Démocratique Du Congo</t>
  </si>
  <si>
    <t>Republique Dominicaine</t>
  </si>
  <si>
    <t>République Du Congo</t>
  </si>
  <si>
    <t>République Tchèque</t>
  </si>
  <si>
    <t>Roumanie</t>
  </si>
  <si>
    <t>Royaume-Uni</t>
  </si>
  <si>
    <t>Russie</t>
  </si>
  <si>
    <t>Rwanda</t>
  </si>
  <si>
    <t>Seychelles</t>
  </si>
  <si>
    <t>Sierra Leone</t>
  </si>
  <si>
    <t xml:space="preserve">Singapour </t>
  </si>
  <si>
    <t>Slovaquie</t>
  </si>
  <si>
    <t>Slovénie</t>
  </si>
  <si>
    <t>Suède</t>
  </si>
  <si>
    <t>Suisse</t>
  </si>
  <si>
    <t>Taïwan</t>
  </si>
  <si>
    <t>Tanzanie</t>
  </si>
  <si>
    <t>Tchad</t>
  </si>
  <si>
    <t>Tunisie</t>
  </si>
  <si>
    <t>Turquie</t>
  </si>
  <si>
    <t>Vietnam</t>
  </si>
  <si>
    <t>Zambie</t>
  </si>
  <si>
    <t>Zimbabwe</t>
  </si>
  <si>
    <t>B1</t>
  </si>
  <si>
    <t>B11</t>
  </si>
  <si>
    <t>B12</t>
  </si>
  <si>
    <t>B2</t>
  </si>
  <si>
    <t>B4</t>
  </si>
  <si>
    <t>B5</t>
  </si>
  <si>
    <t>B6</t>
  </si>
  <si>
    <t>B9</t>
  </si>
  <si>
    <t>OF1</t>
  </si>
  <si>
    <t>OF10</t>
  </si>
  <si>
    <t>OF11</t>
  </si>
  <si>
    <t>OF12</t>
  </si>
  <si>
    <t>OF13</t>
  </si>
  <si>
    <t>OF2</t>
  </si>
  <si>
    <t>OF3</t>
  </si>
  <si>
    <t>OF4</t>
  </si>
  <si>
    <t>OF5</t>
  </si>
  <si>
    <t>OF6</t>
  </si>
  <si>
    <t>OF8</t>
  </si>
  <si>
    <t>OF9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</si>
  <si>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</si>
  <si>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</si>
  <si>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</si>
  <si>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</si>
  <si>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</si>
  <si>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</si>
  <si>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</si>
  <si>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</si>
  <si>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</si>
  <si>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</si>
  <si>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</si>
  <si>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</si>
  <si>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</si>
  <si>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</si>
  <si>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</si>
  <si>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</si>
  <si>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S2</t>
  </si>
  <si>
    <t>S3</t>
  </si>
  <si>
    <t>S4</t>
  </si>
  <si>
    <t>S5</t>
  </si>
  <si>
    <t>S6</t>
  </si>
  <si>
    <t>S7</t>
  </si>
  <si>
    <t>S9</t>
  </si>
  <si>
    <t>TC</t>
  </si>
  <si>
    <t>TC1</t>
  </si>
  <si>
    <t>TC10</t>
  </si>
  <si>
    <t>TC11</t>
  </si>
  <si>
    <t>TC12</t>
  </si>
  <si>
    <t>TC13</t>
  </si>
  <si>
    <t>TC14</t>
  </si>
  <si>
    <t>TC15</t>
  </si>
  <si>
    <t>TC16</t>
  </si>
  <si>
    <t>TC2</t>
  </si>
  <si>
    <t>TC20</t>
  </si>
  <si>
    <t>TC3</t>
  </si>
  <si>
    <t>TC4</t>
  </si>
  <si>
    <t>TC5</t>
  </si>
  <si>
    <t>TC6</t>
  </si>
  <si>
    <t>TC7</t>
  </si>
  <si>
    <t>TC8</t>
  </si>
  <si>
    <t>TC9</t>
  </si>
  <si>
    <t>TK1</t>
  </si>
  <si>
    <t>TK2</t>
  </si>
  <si>
    <t>TK3</t>
  </si>
  <si>
    <t>TK4</t>
  </si>
  <si>
    <t>Chili</t>
  </si>
  <si>
    <t>ISO CODE</t>
  </si>
  <si>
    <t>ZA</t>
  </si>
  <si>
    <t>AL</t>
  </si>
  <si>
    <t>DZ</t>
  </si>
  <si>
    <t>DE</t>
  </si>
  <si>
    <t>AD</t>
  </si>
  <si>
    <t>AR</t>
  </si>
  <si>
    <t>AM</t>
  </si>
  <si>
    <t>AU</t>
  </si>
  <si>
    <t>AT</t>
  </si>
  <si>
    <t>BB</t>
  </si>
  <si>
    <t>BE</t>
  </si>
  <si>
    <t>BW</t>
  </si>
  <si>
    <t>BR</t>
  </si>
  <si>
    <t>BG</t>
  </si>
  <si>
    <t>BI</t>
  </si>
  <si>
    <t>CV</t>
  </si>
  <si>
    <t>CM</t>
  </si>
  <si>
    <t>CA</t>
  </si>
  <si>
    <t>CL</t>
  </si>
  <si>
    <t>CN</t>
  </si>
  <si>
    <t>CY</t>
  </si>
  <si>
    <t>CO</t>
  </si>
  <si>
    <t>KM</t>
  </si>
  <si>
    <t>CG</t>
  </si>
  <si>
    <t>CD</t>
  </si>
  <si>
    <t>KR</t>
  </si>
  <si>
    <t>HR</t>
  </si>
  <si>
    <t>CU</t>
  </si>
  <si>
    <t>DK</t>
  </si>
  <si>
    <t>DJ</t>
  </si>
  <si>
    <t>DO</t>
  </si>
  <si>
    <t>DM</t>
  </si>
  <si>
    <t>EG</t>
  </si>
  <si>
    <t>AE</t>
  </si>
  <si>
    <t>ES</t>
  </si>
  <si>
    <t>EE</t>
  </si>
  <si>
    <t>US</t>
  </si>
  <si>
    <t>ET</t>
  </si>
  <si>
    <t>FI</t>
  </si>
  <si>
    <t>FR</t>
  </si>
  <si>
    <t>GA</t>
  </si>
  <si>
    <t>GM</t>
  </si>
  <si>
    <t>GH</t>
  </si>
  <si>
    <t>GR</t>
  </si>
  <si>
    <t>GN</t>
  </si>
  <si>
    <t>GY</t>
  </si>
  <si>
    <t>HT</t>
  </si>
  <si>
    <t>HK</t>
  </si>
  <si>
    <t>HU</t>
  </si>
  <si>
    <t>IN</t>
  </si>
  <si>
    <t>ID</t>
  </si>
  <si>
    <t>IQ</t>
  </si>
  <si>
    <t>IE</t>
  </si>
  <si>
    <t>IL</t>
  </si>
  <si>
    <t>IT</t>
  </si>
  <si>
    <t>JP</t>
  </si>
  <si>
    <t>JO</t>
  </si>
  <si>
    <t>KE</t>
  </si>
  <si>
    <t>LV</t>
  </si>
  <si>
    <t>LB</t>
  </si>
  <si>
    <t>LR</t>
  </si>
  <si>
    <t>LT</t>
  </si>
  <si>
    <t>LU</t>
  </si>
  <si>
    <t>MK</t>
  </si>
  <si>
    <t>MG</t>
  </si>
  <si>
    <t>MY</t>
  </si>
  <si>
    <t>MW</t>
  </si>
  <si>
    <t>MV</t>
  </si>
  <si>
    <t>MT</t>
  </si>
  <si>
    <t>MA</t>
  </si>
  <si>
    <t>MU</t>
  </si>
  <si>
    <t>MR</t>
  </si>
  <si>
    <t>MZ</t>
  </si>
  <si>
    <t>NA</t>
  </si>
  <si>
    <t>NP</t>
  </si>
  <si>
    <t>NG</t>
  </si>
  <si>
    <t>NO</t>
  </si>
  <si>
    <t>NZ</t>
  </si>
  <si>
    <t>UG</t>
  </si>
  <si>
    <t>PK</t>
  </si>
  <si>
    <t>PA</t>
  </si>
  <si>
    <t>NL</t>
  </si>
  <si>
    <t>PE</t>
  </si>
  <si>
    <t>PH</t>
  </si>
  <si>
    <t>PL</t>
  </si>
  <si>
    <t>PT</t>
  </si>
  <si>
    <t>CF</t>
  </si>
  <si>
    <t>RO</t>
  </si>
  <si>
    <t>GB</t>
  </si>
  <si>
    <t>RU</t>
  </si>
  <si>
    <t>RW</t>
  </si>
  <si>
    <t>SC</t>
  </si>
  <si>
    <t>SL</t>
  </si>
  <si>
    <t>SG</t>
  </si>
  <si>
    <t>SK</t>
  </si>
  <si>
    <t>SI</t>
  </si>
  <si>
    <t>SE</t>
  </si>
  <si>
    <t>CH</t>
  </si>
  <si>
    <t>TW</t>
  </si>
  <si>
    <t>TZ</t>
  </si>
  <si>
    <t>TD</t>
  </si>
  <si>
    <t>CZ</t>
  </si>
  <si>
    <t>TN</t>
  </si>
  <si>
    <t>TR</t>
  </si>
  <si>
    <t>VD</t>
  </si>
  <si>
    <t>ZM</t>
  </si>
  <si>
    <t>ZW</t>
  </si>
  <si>
    <t>Afrique</t>
  </si>
  <si>
    <t>Europe</t>
  </si>
  <si>
    <t>Amérique</t>
  </si>
  <si>
    <t>Asie</t>
  </si>
  <si>
    <t>Océanie</t>
  </si>
  <si>
    <t>B</t>
  </si>
  <si>
    <t>OF</t>
  </si>
  <si>
    <t>R</t>
  </si>
  <si>
    <t>S</t>
  </si>
  <si>
    <t>TK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</si>
  <si>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</si>
  <si>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</si>
  <si>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</si>
  <si>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</si>
  <si>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</si>
  <si>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</si>
  <si>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</si>
  <si>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</si>
  <si>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</si>
  <si>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</si>
  <si>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</si>
  <si>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</si>
  <si>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</si>
  <si>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</si>
  <si>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</si>
  <si>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</si>
  <si>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</si>
  <si>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</si>
  <si>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</si>
  <si>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</si>
  <si>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</si>
  <si>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</si>
  <si>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</si>
  <si>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>FLD24</t>
  </si>
  <si>
    <t>FLD25</t>
  </si>
  <si>
    <t>FLD26</t>
  </si>
  <si>
    <t>FLD27</t>
  </si>
  <si>
    <t>FEAT_NAME</t>
  </si>
  <si>
    <t>LEVEL</t>
  </si>
  <si>
    <t>CTR</t>
  </si>
  <si>
    <t>CONTINENT</t>
  </si>
  <si>
    <t>Flux Total en Fcfa</t>
  </si>
  <si>
    <t>OF01</t>
  </si>
  <si>
    <t>OF02</t>
  </si>
  <si>
    <t>OF03</t>
  </si>
  <si>
    <t>OF04</t>
  </si>
  <si>
    <t>OF05</t>
  </si>
  <si>
    <t>OF06</t>
  </si>
  <si>
    <t>OF08</t>
  </si>
  <si>
    <t>OF09</t>
  </si>
  <si>
    <t>R01</t>
  </si>
  <si>
    <t>S01</t>
  </si>
  <si>
    <t>S02</t>
  </si>
  <si>
    <t>S03</t>
  </si>
  <si>
    <t>S04</t>
  </si>
  <si>
    <t>S05</t>
  </si>
  <si>
    <t>S06</t>
  </si>
  <si>
    <t>S07</t>
  </si>
  <si>
    <t>S09</t>
  </si>
  <si>
    <t>TC04</t>
  </si>
  <si>
    <t>TC01</t>
  </si>
  <si>
    <t>TC02</t>
  </si>
  <si>
    <t>TC03</t>
  </si>
  <si>
    <t>TC05</t>
  </si>
  <si>
    <t>TC06</t>
  </si>
  <si>
    <t>TC07</t>
  </si>
  <si>
    <t>TC08</t>
  </si>
  <si>
    <t>TC09</t>
  </si>
  <si>
    <t>TK01</t>
  </si>
  <si>
    <t>TK02</t>
  </si>
  <si>
    <t>TK03</t>
  </si>
  <si>
    <t>TK04</t>
  </si>
  <si>
    <t>B02</t>
  </si>
  <si>
    <t>B04</t>
  </si>
  <si>
    <t>B05</t>
  </si>
  <si>
    <t>B06</t>
  </si>
  <si>
    <t>B09</t>
  </si>
  <si>
    <t>B01</t>
  </si>
  <si>
    <t>R02</t>
  </si>
  <si>
    <t>R03</t>
  </si>
  <si>
    <t>R04</t>
  </si>
  <si>
    <t>R05</t>
  </si>
  <si>
    <t>R06</t>
  </si>
  <si>
    <t>R07</t>
  </si>
  <si>
    <t>R08</t>
  </si>
  <si>
    <t>R09</t>
  </si>
  <si>
    <t>_CONTINENT</t>
  </si>
  <si>
    <t>_FEAT_NAME</t>
  </si>
  <si>
    <t>_LEVEL</t>
  </si>
  <si>
    <t>Code_motif</t>
  </si>
  <si>
    <t>Code_Groupe</t>
  </si>
  <si>
    <t>Motif explicite du transfert à destination de l’étranger</t>
  </si>
  <si>
    <t>OPERATIONS COMMERCIALES</t>
  </si>
  <si>
    <t>Règlement de facture (s) d’importation effective de marchandises</t>
  </si>
  <si>
    <t xml:space="preserve">Règlement de facture (s) d’importation non effective de marchandises </t>
  </si>
  <si>
    <t>B3</t>
  </si>
  <si>
    <r>
      <t>Acompte sur</t>
    </r>
    <r>
      <rPr>
        <sz val="10"/>
        <color theme="1"/>
        <rFont val="Century Gothic"/>
        <family val="2"/>
      </rPr>
      <t>règlement de facture (s) d’importation de marchandises</t>
    </r>
  </si>
  <si>
    <t>Remboursements des avances ou des trop perçus d'exportations</t>
  </si>
  <si>
    <t>Transferts effectués par des sociétés ivoiriennes sur leurs comptes à l’étranger (hors UEMOA) pour des règlements d’importation effective de marchandises.</t>
  </si>
  <si>
    <t>Transferts effectués par des sociétés ivoiriennes sur leurs comptes à l’étranger pour des règlements d’importation non effective de marchandises.</t>
  </si>
  <si>
    <t>B7</t>
  </si>
  <si>
    <t>Règlements à des centrales d’achats situées à l’étranger : importation effective de marchandises.</t>
  </si>
  <si>
    <t>B8</t>
  </si>
  <si>
    <t>Règlements à des centrales d’achats situées à l’étranger : importation non effective de marchandises.</t>
  </si>
  <si>
    <t>Apurement de dettes fournisseurs, exclusivement en cas d’importation effective de marchandises.</t>
  </si>
  <si>
    <t>B10</t>
  </si>
  <si>
    <t>Dénouement d’un crédit documentaire (CREDOC) pour le règlement d’importation de marchandises.</t>
  </si>
  <si>
    <t>Dénouement d’une remise documentaire (REMDOC) pour le règlement d’importation de marchandises.</t>
  </si>
  <si>
    <t>Transferts des revenus issus des parts de production (minière, pétrolière, etc.)</t>
  </si>
  <si>
    <t>B13</t>
  </si>
  <si>
    <t>Rapatriement des encaissements sur factures d’importation effective de marchandises</t>
  </si>
  <si>
    <t>SERVICES</t>
  </si>
  <si>
    <t>Règlement de facture (s) de prestation effective de services</t>
  </si>
  <si>
    <r>
      <t xml:space="preserve">Règlement de facture (s) de prestation de services non effective et/ou </t>
    </r>
    <r>
      <rPr>
        <sz val="10"/>
        <color rgb="FF000000"/>
        <rFont val="Century Gothic"/>
        <family val="2"/>
      </rPr>
      <t>Acompte sur</t>
    </r>
    <r>
      <rPr>
        <sz val="10"/>
        <color theme="1"/>
        <rFont val="Century Gothic"/>
        <family val="2"/>
      </rPr>
      <t>règlement de facture (s) de prestation de</t>
    </r>
  </si>
  <si>
    <t>CONSTITUTION DE DEPOT DE GARANTIE, NOTE DE DEBIT, SCOLARITE ET AUTRES</t>
  </si>
  <si>
    <t>Transport / Fret maritime, aérien, ferroviaire ou terrestre</t>
  </si>
  <si>
    <t>Services des Administrations publiques ivoiriennes</t>
  </si>
  <si>
    <t>Frais de scolarité</t>
  </si>
  <si>
    <t>Allocation de voyage</t>
  </si>
  <si>
    <t>S8</t>
  </si>
  <si>
    <t>Rapatriement de l'excédent de trésorerie des compagnies aériennes étrangères</t>
  </si>
  <si>
    <t>Transferts de soldes créditeurs des comptes d’escale et de soldes créditeurs des comptes courants d’escale, au profit des armateurs étrangers.</t>
  </si>
  <si>
    <t>Services des Ambassades étrangères et des représentations diplomatiques</t>
  </si>
  <si>
    <t>Paiement de prime d’assurance</t>
  </si>
  <si>
    <t>Paiement des indemnités, Dédommagements, Autres règlements de sinistres en cas d’assurance</t>
  </si>
  <si>
    <t>Paiement de prime de réassurance</t>
  </si>
  <si>
    <t>Paiement des indemnités, Dédommagements, Autres règlements de sinistres en cas de réassurance</t>
  </si>
  <si>
    <t>Rapatriement de fret international encaissé par les représentations nationales de compagnies de transit ou de consignation étrangères</t>
  </si>
  <si>
    <t>S17</t>
  </si>
  <si>
    <t>Reversement du trop-perçu sur le règlement de sinistres, en cas de réassurance par l’étranger</t>
  </si>
  <si>
    <t>S18</t>
  </si>
  <si>
    <t>Transferts effectués par des sociétés ivoiriennes sur leurscomptes à l'étranger (hors UEMOA) pour règlements de prestations de services</t>
  </si>
  <si>
    <t>S19</t>
  </si>
  <si>
    <t>Rachat de prime d’assurance</t>
  </si>
  <si>
    <t>S20</t>
  </si>
  <si>
    <t>Rachat de prime de réassurance</t>
  </si>
  <si>
    <t>TRANSFERTS COURANTS (SANS CONTREPARTIE)</t>
  </si>
  <si>
    <t>Aides familiales ou Secours familial</t>
  </si>
  <si>
    <t>Economie sur salaire d’expatriés ou de non-résidents</t>
  </si>
  <si>
    <t>Couverture des soldes débiteurs de transferts rapides d'argent</t>
  </si>
  <si>
    <t>Approvisionnement de comptes d'expatriés</t>
  </si>
  <si>
    <t>Approvisionnement de comptes à l'étranger par les résidents ayant acquis le statut de non-résidents</t>
  </si>
  <si>
    <t>Cotisation au fonctionnement d'association ou d'organisation</t>
  </si>
  <si>
    <t>Rapatriement des parts d'héritage ou de succession</t>
  </si>
  <si>
    <t>Cotisations de l'Etat de Côte d’Ivoire (ou de ses démembrements) au budget d'organisations internationales</t>
  </si>
  <si>
    <t>Appel de fonds sur compte d'ivoiriens de la diaspora</t>
  </si>
  <si>
    <t>Retour à l’ordonnateur basé hors de l’UEMOA de fonds perçus par erreur en Côte d’Ivoire ou consécutif à l’annulation de transaction commerciale ou financière non réalisée</t>
  </si>
  <si>
    <t>Transfert du reliquat definancements extérieurs.</t>
  </si>
  <si>
    <t>Appel de fonds sur compte étranger détenu en Côte d'Ivoire</t>
  </si>
  <si>
    <t>Paiement de condamnation pécuniaire (amendes, dommages et intérêts, indemnités diverses, …) issue d’une Décision de Justice</t>
  </si>
  <si>
    <t>Transfert de fonds encaissés en Côte d’Ivoire pour le compte de partenaires extérieurs</t>
  </si>
  <si>
    <t>Paiement d’impôts</t>
  </si>
  <si>
    <t xml:space="preserve">Dons financiers </t>
  </si>
  <si>
    <t>TC17</t>
  </si>
  <si>
    <t>Remboursement à un non résident du montant des souscriptions aux projets immobiliers</t>
  </si>
  <si>
    <t>TC18</t>
  </si>
  <si>
    <t>Remboursement de crédits de TVA à un non-résident ou opérations assimilables</t>
  </si>
  <si>
    <t>TC19</t>
  </si>
  <si>
    <t>Règlements de dépenses à partir de compte de non-résident</t>
  </si>
  <si>
    <t>Règlements de dépenses ou frais au bénéfice d'un expatrié ou non résident</t>
  </si>
  <si>
    <t>REVENUS</t>
  </si>
  <si>
    <t>Paiement de salaires ou d'honoraires</t>
  </si>
  <si>
    <t>Paiement d'indemnités de dédit,de rupture de contrat ou de fin de carrière</t>
  </si>
  <si>
    <t>Cotisations sociales payées par l’employeur</t>
  </si>
  <si>
    <t>Cotisations sociales payées par l’employé</t>
  </si>
  <si>
    <t>Rapatriement de dividendes</t>
  </si>
  <si>
    <t>Paiement des intérêts sur emprunt reçu de l'étranger</t>
  </si>
  <si>
    <t>Reversements de loyers ou autres revenus d'investissements immobiliers étrangers</t>
  </si>
  <si>
    <t xml:space="preserve">Reversement de pension par un organisme de sécurité sociale </t>
  </si>
  <si>
    <t>Paiement de coupons d’obligations ou d’autres titres d’emprunts</t>
  </si>
  <si>
    <t>R10</t>
  </si>
  <si>
    <t>Rapatriement de fonds de la succursale</t>
  </si>
  <si>
    <t>TRANSFERTS DE CAPITAL</t>
  </si>
  <si>
    <t>Acquisition de brevets, licences, marques, fonds de commerce ou tout actif non financier non produit</t>
  </si>
  <si>
    <t>Transferts de migrants de l’UEMOA à titre de départ définitif ou de changement de résidence</t>
  </si>
  <si>
    <t>Transferts d'avoirs financiers suite à la clôture d'un compte local</t>
  </si>
  <si>
    <t>Dons projets ou aides à l’investissement</t>
  </si>
  <si>
    <t>OPERATIONS FINANCIERES</t>
  </si>
  <si>
    <t>Constitution d'investissement de résident à l'étranger</t>
  </si>
  <si>
    <t>Constitution d'investissement à l'étranger / Octroi de prêt à un non-résident</t>
  </si>
  <si>
    <t>Acquisition immobilière ou Achat de maison /appartement</t>
  </si>
  <si>
    <t>Transfert du produit de la liquidation d'investissement étranger</t>
  </si>
  <si>
    <t xml:space="preserve">Transferts du produit de rachats de titresnationaux (valeurs mobilières nationales) </t>
  </si>
  <si>
    <t>OF7</t>
  </si>
  <si>
    <t>Transferts pour l’achat par un résident de titresétrangers(valeurs mobilières étrangères)</t>
  </si>
  <si>
    <t>Transfert du produit d'une vente immobilière</t>
  </si>
  <si>
    <t>Approvisionnement de compte ou Constitution de dépôts à l'étranger (Epargne à l'étranger)</t>
  </si>
  <si>
    <t>Commerce triangulaire dans l’UEMOA : Prêt commercial pour livraison de marchandises dans un autre pays de l'UEMOA : Cas d’importation effective</t>
  </si>
  <si>
    <t>Commerce triangulaire dans l’UEMOA : Prêt commercial pour livraison de marchandises dans un autre pays de l'UEMOA : Cas d’importation non effective</t>
  </si>
  <si>
    <t>Commerce triangulaire hors UEMOA : Prêt commercial pour livraison de marchandises dans un pays situé hors de l'UEMOA</t>
  </si>
  <si>
    <t>Règlement du prix de cession de créances</t>
  </si>
  <si>
    <t>OF14</t>
  </si>
  <si>
    <t>Transferts dans le cadre d’opérations entre filiales du même Groupe international</t>
  </si>
  <si>
    <t>OF15</t>
  </si>
  <si>
    <t>Règlement par un résident non-ivoirien de dépenses à partirde son compte en Côte d'Ivoire</t>
  </si>
  <si>
    <t>OF16</t>
  </si>
  <si>
    <t>Règlement du prix d'acquisition d'actions dans l'UEMOAsuite à une cession par un non-résident</t>
  </si>
  <si>
    <t>Tab 13</t>
  </si>
  <si>
    <t>Population à moins de 5 km d'un centre de santé (%)</t>
  </si>
  <si>
    <t>Population entre 5 et 15 km d'un centre de santé (%)</t>
  </si>
  <si>
    <t>Population au délà de 15 km d'un centre de santé (%)</t>
  </si>
  <si>
    <t>Population au délà de 5 km d'un centre de santé (%)</t>
  </si>
  <si>
    <t>Tab 14</t>
  </si>
  <si>
    <t>Population totale 2017</t>
  </si>
  <si>
    <t>Nombre total de Consultants 2017</t>
  </si>
  <si>
    <t>Taux d'utilisation 2017(%)</t>
  </si>
  <si>
    <t>Tab 15</t>
  </si>
  <si>
    <t>Nombre total de Consultants ESPC 2017</t>
  </si>
  <si>
    <t>Taux d'utilisation ESPC 2017 (%)</t>
  </si>
  <si>
    <t>Nombre total de Consultants Hopitaux de reference (HG &amp; CHR) 2017</t>
  </si>
  <si>
    <t>Taux d'utilisation HR (HG&amp;2017 (%)</t>
  </si>
  <si>
    <t>Tab 16</t>
  </si>
  <si>
    <t>Population totale</t>
  </si>
  <si>
    <t>Nombre de Consultations</t>
  </si>
  <si>
    <t>Taux de fréquentation (%)</t>
  </si>
  <si>
    <t>Tab 17</t>
  </si>
  <si>
    <t>Total Consultations ESPC 2017</t>
  </si>
  <si>
    <t>Taux de frequentation ESPC</t>
  </si>
  <si>
    <t>Nombre total de consultation HR (CHR&amp;HG) 2017</t>
  </si>
  <si>
    <t>Taux de frequentation HR (HG&amp;CHR) 2017 (%)</t>
  </si>
  <si>
    <t>Tab 18</t>
  </si>
  <si>
    <t>Nombre total de consultants ESPC</t>
  </si>
  <si>
    <t>Nombre Total Consultants HG et CHR</t>
  </si>
  <si>
    <t>Total Consultants</t>
  </si>
  <si>
    <t>Proportion Consultants ESPC (%)</t>
  </si>
  <si>
    <t>Proportion Consultants HG &amp; CHR (%)</t>
  </si>
  <si>
    <t>Tab 19</t>
  </si>
  <si>
    <t xml:space="preserve"> Nombre total de Consultations ESPC</t>
  </si>
  <si>
    <t>Total Consultations HG et CHR</t>
  </si>
  <si>
    <t>Total Consultations (%)</t>
  </si>
  <si>
    <t>Consultations ESPC(%)</t>
  </si>
  <si>
    <t>Consultation HG &amp; CHR</t>
  </si>
  <si>
    <t>Tab 21</t>
  </si>
  <si>
    <t xml:space="preserve"> Nombre total de lits ouverts 2017</t>
  </si>
  <si>
    <t>Total Admission en Hospitalisations 2017</t>
  </si>
  <si>
    <t>Total Jrnée d'Hospi 2017</t>
  </si>
  <si>
    <t>Durée Moyenne de Séjour 2017</t>
  </si>
  <si>
    <t>Taux global d'Occupation des lits 2017</t>
  </si>
  <si>
    <t>Tab 23</t>
  </si>
  <si>
    <t xml:space="preserve"> Nb de 1ère CPN 2017</t>
  </si>
  <si>
    <t>Nb de 2ème CPN 2017</t>
  </si>
  <si>
    <t>Nb de 3ème CPN 2017</t>
  </si>
  <si>
    <t>Nb de 4ème CPN 2017</t>
  </si>
  <si>
    <t>Nb de CPoN 2017</t>
  </si>
  <si>
    <t>Tab 24</t>
  </si>
  <si>
    <t xml:space="preserve"> Grossesses attendues</t>
  </si>
  <si>
    <t>Couverture en CPN1 (%) en 2017</t>
  </si>
  <si>
    <t>Couverture en CPN4 (%) en 2017</t>
  </si>
  <si>
    <t>Taux d'abandon de la CPN (%) en 2017</t>
  </si>
  <si>
    <t>Couverture en CPoN (%) en 2017</t>
  </si>
  <si>
    <t>Tab 25</t>
  </si>
  <si>
    <t>Nombres de MILDA distribués aux femmes enceintes en CPN 2017 (Niveau Public)</t>
  </si>
  <si>
    <t>Nombres de MILDA distribués aux femmes enceintes en CPN 2017 (Niveau Privé)</t>
  </si>
  <si>
    <t>Nombre Total de MILDA distribuées aux femmes enceintes en CPN 2017 (Niveau Public+Privé)</t>
  </si>
  <si>
    <t>Proportion de femmes enceintes ayant reçu une MILDA 2017</t>
  </si>
  <si>
    <t>Tab 26</t>
  </si>
  <si>
    <t xml:space="preserve"> Nombre d'enfants vaccinés PENTA-1</t>
  </si>
  <si>
    <t>Enfants ayant reçus une MILDA 2017 (Niveau Public)</t>
  </si>
  <si>
    <t>Enfants ayant reçus une MILDA 2017 (Niveau Privé)</t>
  </si>
  <si>
    <t>Nombre total d'Enfants ayant reçus une MILDA (Niveau Public + Niveau Privé) en 2017</t>
  </si>
  <si>
    <t>Proportion des Enfants ayant reçus une MILDA en 2017 (%)</t>
  </si>
  <si>
    <t xml:space="preserve"> Population 0 à 11 mois</t>
  </si>
  <si>
    <t xml:space="preserve"> Population 0 à 4 ans</t>
  </si>
  <si>
    <t xml:space="preserve"> Population de moins de 15 ans</t>
  </si>
  <si>
    <t xml:space="preserve"> Population de 15 ans et plus</t>
  </si>
  <si>
    <t xml:space="preserve"> Femme en âge de procréer</t>
  </si>
  <si>
    <t xml:space="preserve"> Naissances attendues</t>
  </si>
  <si>
    <t xml:space="preserve"> Complications obstétricales attendues</t>
  </si>
  <si>
    <t>ORD</t>
  </si>
  <si>
    <t>CODE</t>
  </si>
  <si>
    <t>ADM_NAME</t>
  </si>
  <si>
    <t>REGIONS/DISTRICTS</t>
  </si>
  <si>
    <t>GEOLOC</t>
  </si>
  <si>
    <t>NIVEAU</t>
  </si>
  <si>
    <t>Nombre de laboratoires d'Analyse existant</t>
  </si>
  <si>
    <t>Nombre de laboratoires d'Analyse Fonctionnels</t>
  </si>
  <si>
    <t>Nombre de laboratoires d'Analyse Non Fonctionnels</t>
  </si>
  <si>
    <t>Nombre de blocs Opératoires existant</t>
  </si>
  <si>
    <t>Nombre de blocs Opératoires Fonctionnels</t>
  </si>
  <si>
    <t>Nombre de blocs Opératoires Non Fonctionnels</t>
  </si>
  <si>
    <t>Nombre de services de radiologie existants</t>
  </si>
  <si>
    <t>Nombre de services de radiologie Fonctionnels</t>
  </si>
  <si>
    <t>Nombre de services de radiologie Non Fonctionnels</t>
  </si>
  <si>
    <t>Nombre de cabinets dentaires existant</t>
  </si>
  <si>
    <t>Nombre de cabinets dentaires Fonctionnels</t>
  </si>
  <si>
    <t xml:space="preserve">Nombre de cabinets dentaires Non Fonctionnels </t>
  </si>
  <si>
    <t>tab 42</t>
  </si>
  <si>
    <t>Nombre Total de cas de paludisme confirmés dans la population</t>
  </si>
  <si>
    <t>Incidence du paludisme dans la population générale (‰)</t>
  </si>
  <si>
    <t>tab 39</t>
  </si>
  <si>
    <t>Population 0 à 4 ans</t>
  </si>
  <si>
    <t>Nombre Total de cas de paludisme confirmés chez les moins de 5 ans</t>
  </si>
  <si>
    <t>Incidence du paludisme chez les moins de 5 ans (‰)</t>
  </si>
  <si>
    <t>Tab 43</t>
  </si>
  <si>
    <t xml:space="preserve"> Population totale</t>
  </si>
  <si>
    <t>Nombre de cas d'IRA dans la population générale 2017</t>
  </si>
  <si>
    <t>Incidence d'IRA dans la population générale (‰) en 2017</t>
  </si>
  <si>
    <t>Tab 38</t>
  </si>
  <si>
    <t xml:space="preserve"> Population de 0 à 4 ans</t>
  </si>
  <si>
    <t>Nombre de cas d’IRA chez les Enfants 2017</t>
  </si>
  <si>
    <t>Incidence IRA chez les Enfants (‰) en 2017</t>
  </si>
  <si>
    <t>Tab 41</t>
  </si>
  <si>
    <t>Nombre de cas de Coqueluche 2017</t>
  </si>
  <si>
    <t>Incidence Coqueluche (‰) en 2017</t>
  </si>
  <si>
    <t>Tab 40</t>
  </si>
  <si>
    <t>Nombre de cas d'Anémie 2017</t>
  </si>
  <si>
    <t>Incidence Anémie (‰) en 2017</t>
  </si>
  <si>
    <t>Tab 33</t>
  </si>
  <si>
    <t xml:space="preserve"> Couverture en BCG (%)</t>
  </si>
  <si>
    <t>Couverture en VPO-1 (%)</t>
  </si>
  <si>
    <t>Couverture en VPO-2 (%)</t>
  </si>
  <si>
    <t>Couverture en VPO-3(%)</t>
  </si>
  <si>
    <t>Couverture en Penta-1 (%)</t>
  </si>
  <si>
    <t>Couverture en Penta-2(%)</t>
  </si>
  <si>
    <t>Couverture en Penta-3(%)</t>
  </si>
  <si>
    <t>Couverture en PCV13-1 (%)</t>
  </si>
  <si>
    <t>Couverture en PCV13- 2 (%)</t>
  </si>
  <si>
    <t>Couverture en PCV13-3 (%)</t>
  </si>
  <si>
    <t>Couverture en VPI (%)</t>
  </si>
  <si>
    <t>VAR-2</t>
  </si>
  <si>
    <t>VAA</t>
  </si>
  <si>
    <t>Couverture en VAT 2+ (%)</t>
  </si>
  <si>
    <t>Tab 79</t>
  </si>
  <si>
    <t>Décès liés au Paludisme</t>
  </si>
  <si>
    <t>Décès liés à la Diarrhée</t>
  </si>
  <si>
    <t>Décès liés à l'Anémie</t>
  </si>
  <si>
    <t>Décès liés au Choléra</t>
  </si>
  <si>
    <t>Décès liés à la Fièvre Typhoide</t>
  </si>
  <si>
    <t>Décès liés à la Méningite</t>
  </si>
  <si>
    <t>Décès liés aux IRA</t>
  </si>
  <si>
    <t>Décès liés au COMA</t>
  </si>
  <si>
    <t>Décès liés au VIH/SIDA</t>
  </si>
  <si>
    <t>Décès liés aux AVC</t>
  </si>
  <si>
    <t>Morts-Nés</t>
  </si>
  <si>
    <t>Décès au bloc opératoire</t>
  </si>
  <si>
    <t>Décès Maternel</t>
  </si>
  <si>
    <t>Décès néonatal (entre 0 et 28 jours après naissance)</t>
  </si>
  <si>
    <t>Autres types de décès</t>
  </si>
  <si>
    <t>Total décès</t>
  </si>
  <si>
    <t>Tab 1001</t>
  </si>
  <si>
    <t>H</t>
  </si>
  <si>
    <t>C</t>
  </si>
  <si>
    <t>B03</t>
  </si>
  <si>
    <t>B07</t>
  </si>
  <si>
    <t>B08</t>
  </si>
  <si>
    <t>S08</t>
  </si>
  <si>
    <t>OF07</t>
  </si>
  <si>
    <t>FLUX DE CHANGE TOTAL (FCFA)</t>
  </si>
  <si>
    <r>
      <t xml:space="preserve">Remboursement du </t>
    </r>
    <r>
      <rPr>
        <sz val="10"/>
        <color theme="1"/>
        <rFont val="Century Gothic"/>
        <family val="2"/>
      </rPr>
      <t xml:space="preserve">principal d'un </t>
    </r>
    <r>
      <rPr>
        <sz val="10"/>
        <color rgb="FF000000"/>
        <rFont val="Century Gothic"/>
        <family val="2"/>
      </rPr>
      <t>emprunt reçu de l'étranger</t>
    </r>
  </si>
  <si>
    <t>CTN</t>
  </si>
  <si>
    <t>AFR</t>
  </si>
  <si>
    <t>AME</t>
  </si>
  <si>
    <t>ASI</t>
  </si>
  <si>
    <t>EUR</t>
  </si>
  <si>
    <t>OCE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</si>
</sst>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b/>
      <sz val="16"/>
      <color theme="1" tint="4.9989318521683403E-2"/>
      <name val="Agency FB"/>
      <family val="2"/>
    </font>
    <font>
      <sz val="11"/>
      <color theme="0"/>
      <name val="Agency FB"/>
      <family val="2"/>
    </font>
    <font>
      <b/>
      <sz val="12"/>
      <color theme="1" tint="0.34998626667073579"/>
      <name val="Agency FB"/>
      <family val="2"/>
    </font>
    <font>
      <sz val="13"/>
      <color theme="1"/>
      <name val="Agency FB"/>
      <family val="2"/>
    </font>
    <font>
      <sz val="12"/>
      <color theme="0"/>
      <name val="Agency FB"/>
      <family val="2"/>
    </font>
    <font>
      <sz val="13"/>
      <color theme="0"/>
      <name val="Agency FB"/>
      <family val="2"/>
    </font>
    <font>
      <sz val="11"/>
      <color theme="1"/>
      <name val="Segoe U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1" tint="4.9989318521683403E-2"/>
      <name val="Agency FB"/>
      <family val="2"/>
    </font>
    <font>
      <sz val="14"/>
      <color theme="1" tint="4.9989318521683403E-2"/>
      <name val="Agency FB"/>
      <family val="2"/>
    </font>
    <font>
      <sz val="11"/>
      <name val="Calibri"/>
      <family val="2"/>
      <scheme val="minor"/>
    </font>
    <font>
      <b/>
      <sz val="14"/>
      <color rgb="FF006100"/>
      <name val="Century Gothic"/>
      <family val="2"/>
    </font>
    <font>
      <sz val="11"/>
      <color theme="6" tint="-0.499984740745262"/>
      <name val="Calibri"/>
      <family val="2"/>
      <scheme val="minor"/>
    </font>
    <font>
      <b/>
      <sz val="11"/>
      <color theme="9" tint="-0.499984740745262"/>
      <name val="Century Gothic"/>
      <family val="2"/>
    </font>
    <font>
      <b/>
      <sz val="11"/>
      <color theme="5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0" borderId="0"/>
  </cellStyleXfs>
  <cellXfs count="92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7" fillId="12" borderId="3" xfId="0" applyFont="1" applyFill="1" applyBorder="1" applyAlignment="1">
      <alignment horizontal="left"/>
    </xf>
    <xf numFmtId="0" fontId="17" fillId="12" borderId="4" xfId="0" applyFont="1" applyFill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1" fillId="0" borderId="0" xfId="0" applyFont="1"/>
    <xf numFmtId="0" fontId="22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4" fillId="4" borderId="1" xfId="3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5" fillId="0" borderId="0" xfId="0" applyFont="1"/>
    <xf numFmtId="0" fontId="26" fillId="3" borderId="1" xfId="2" applyFont="1" applyBorder="1" applyAlignment="1">
      <alignment horizontal="left" vertical="center" wrapText="1"/>
    </xf>
    <xf numFmtId="0" fontId="0" fillId="13" borderId="0" xfId="0" applyFill="1"/>
    <xf numFmtId="0" fontId="9" fillId="0" borderId="0" xfId="0" applyFont="1"/>
    <xf numFmtId="0" fontId="6" fillId="7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6" fillId="15" borderId="1" xfId="2" applyFont="1" applyFill="1" applyBorder="1" applyAlignment="1">
      <alignment horizontal="center" vertical="center"/>
    </xf>
    <xf numFmtId="0" fontId="27" fillId="16" borderId="1" xfId="2" applyFont="1" applyFill="1" applyBorder="1"/>
    <xf numFmtId="0" fontId="27" fillId="16" borderId="0" xfId="2" applyFont="1" applyFill="1"/>
    <xf numFmtId="0" fontId="27" fillId="16" borderId="9" xfId="2" applyFont="1" applyFill="1" applyBorder="1"/>
    <xf numFmtId="0" fontId="22" fillId="17" borderId="11" xfId="0" applyFont="1" applyFill="1" applyBorder="1" applyAlignment="1">
      <alignment horizontal="center" vertical="center"/>
    </xf>
    <xf numFmtId="0" fontId="2" fillId="14" borderId="10" xfId="0" applyFont="1" applyFill="1" applyBorder="1"/>
    <xf numFmtId="0" fontId="10" fillId="18" borderId="10" xfId="0" applyFont="1" applyFill="1" applyBorder="1"/>
    <xf numFmtId="0" fontId="28" fillId="18" borderId="10" xfId="0" applyFont="1" applyFill="1" applyBorder="1"/>
    <xf numFmtId="0" fontId="27" fillId="16" borderId="11" xfId="2" applyFont="1" applyFill="1" applyBorder="1"/>
    <xf numFmtId="0" fontId="27" fillId="16" borderId="12" xfId="2" applyFont="1" applyFill="1" applyBorder="1"/>
    <xf numFmtId="0" fontId="27" fillId="16" borderId="10" xfId="2" applyFont="1" applyFill="1" applyBorder="1"/>
    <xf numFmtId="0" fontId="27" fillId="16" borderId="13" xfId="2" applyFont="1" applyFill="1" applyBorder="1"/>
    <xf numFmtId="0" fontId="27" fillId="16" borderId="14" xfId="2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1" xfId="1" applyNumberFormat="1" applyFont="1" applyBorder="1"/>
    <xf numFmtId="0" fontId="0" fillId="0" borderId="7" xfId="1" applyNumberFormat="1" applyFont="1" applyBorder="1"/>
    <xf numFmtId="0" fontId="0" fillId="0" borderId="10" xfId="1" applyNumberFormat="1" applyFont="1" applyBorder="1"/>
    <xf numFmtId="0" fontId="5" fillId="19" borderId="2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29" fillId="20" borderId="2" xfId="0" applyFont="1" applyFill="1" applyBorder="1" applyAlignment="1">
      <alignment horizontal="center"/>
    </xf>
    <xf numFmtId="0" fontId="29" fillId="20" borderId="1" xfId="0" applyFont="1" applyFill="1" applyBorder="1" applyAlignment="1">
      <alignment horizontal="center"/>
    </xf>
    <xf numFmtId="0" fontId="29" fillId="20" borderId="8" xfId="0" applyFont="1" applyFill="1" applyBorder="1" applyAlignment="1">
      <alignment horizontal="center"/>
    </xf>
    <xf numFmtId="0" fontId="29" fillId="20" borderId="3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9" fillId="20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0" xfId="0" applyNumberFormat="1" applyBorder="1"/>
    <xf numFmtId="1" fontId="0" fillId="0" borderId="10" xfId="1" applyNumberFormat="1" applyFont="1" applyBorder="1"/>
    <xf numFmtId="0" fontId="10" fillId="0" borderId="1" xfId="0" applyFont="1" applyBorder="1"/>
  </cellXfs>
  <cellStyles count="5">
    <cellStyle name="Milliers" xfId="1" builtinId="3"/>
    <cellStyle name="Neutre" xfId="3" builtinId="28"/>
    <cellStyle name="Normal" xfId="0" builtinId="0"/>
    <cellStyle name="Normal 2" xfId="4"/>
    <cellStyle name="Satisfaisant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83"/>
  <sheetViews>
    <sheetView showGridLines="0" tabSelected="1" topLeftCell="A25" workbookViewId="0">
      <selection activeCell="A34" sqref="A34:A53"/>
    </sheetView>
  </sheetViews>
  <sheetFormatPr baseColWidth="10" defaultRowHeight="15"/>
  <cols>
    <col min="1" max="2" width="15.140625" customWidth="1"/>
    <col min="3" max="3" width="41.5703125" customWidth="1"/>
    <col min="4" max="4" width="17.42578125" customWidth="1"/>
    <col min="5" max="5" width="88.5703125" customWidth="1"/>
    <col min="6" max="8" width="3.85546875" customWidth="1"/>
    <col min="9" max="9" width="3" bestFit="1" customWidth="1"/>
  </cols>
  <sheetData>
    <row r="1" spans="1:10">
      <c r="A1" s="8" t="s">
        <v>395</v>
      </c>
      <c r="B1" s="8"/>
      <c r="C1" s="8" t="s">
        <v>396</v>
      </c>
      <c r="D1" s="8" t="s">
        <v>396</v>
      </c>
      <c r="E1" s="8" t="s">
        <v>397</v>
      </c>
      <c r="F1" s="53" t="s">
        <v>646</v>
      </c>
      <c r="G1" s="53" t="s">
        <v>646</v>
      </c>
      <c r="H1" s="53" t="s">
        <v>646</v>
      </c>
      <c r="I1" s="53" t="s">
        <v>647</v>
      </c>
      <c r="J1" s="53" t="s">
        <v>647</v>
      </c>
    </row>
    <row r="2" spans="1:10" ht="16.5" customHeight="1">
      <c r="A2" s="9" t="s">
        <v>132</v>
      </c>
      <c r="B2" s="9" t="s">
        <v>383</v>
      </c>
      <c r="C2" s="9" t="s">
        <v>398</v>
      </c>
      <c r="D2" s="9" t="s">
        <v>311</v>
      </c>
      <c r="E2" s="10" t="s">
        <v>399</v>
      </c>
      <c r="F2" s="52" t="str">
        <f>LEFT(A2,H2)</f>
        <v>B</v>
      </c>
      <c r="G2" s="52" t="str">
        <f>RIGHT(A2, LEN(A2)-H2)</f>
        <v>1</v>
      </c>
      <c r="H2" s="52">
        <v>1</v>
      </c>
      <c r="I2" t="str">
        <f>TEXT(G2,"00")</f>
        <v>01</v>
      </c>
      <c r="J2" s="54" t="str">
        <f xml:space="preserve"> F2 &amp; I2</f>
        <v>B01</v>
      </c>
    </row>
    <row r="3" spans="1:10" ht="16.5" customHeight="1">
      <c r="A3" s="9" t="s">
        <v>135</v>
      </c>
      <c r="B3" s="9" t="s">
        <v>378</v>
      </c>
      <c r="C3" s="9" t="s">
        <v>398</v>
      </c>
      <c r="D3" s="9" t="s">
        <v>311</v>
      </c>
      <c r="E3" s="10" t="s">
        <v>400</v>
      </c>
      <c r="F3" s="52" t="str">
        <f t="shared" ref="F3:F66" si="0">LEFT(A3,H3)</f>
        <v>B</v>
      </c>
      <c r="G3" s="52" t="str">
        <f t="shared" ref="G3:G66" si="1">RIGHT(A3, LEN(A3)-H3)</f>
        <v>2</v>
      </c>
      <c r="H3" s="52">
        <v>1</v>
      </c>
      <c r="I3" t="str">
        <f t="shared" ref="I3:I66" si="2">TEXT(G3,"00")</f>
        <v>02</v>
      </c>
      <c r="J3" s="54" t="str">
        <f t="shared" ref="J3:J66" si="3" xml:space="preserve"> F3 &amp; I3</f>
        <v>B02</v>
      </c>
    </row>
    <row r="4" spans="1:10" ht="16.5" customHeight="1">
      <c r="A4" s="9" t="s">
        <v>401</v>
      </c>
      <c r="B4" s="9" t="s">
        <v>648</v>
      </c>
      <c r="C4" s="9" t="s">
        <v>398</v>
      </c>
      <c r="D4" s="9" t="s">
        <v>311</v>
      </c>
      <c r="E4" s="10" t="s">
        <v>402</v>
      </c>
      <c r="F4" s="52" t="str">
        <f t="shared" si="0"/>
        <v>B</v>
      </c>
      <c r="G4" s="52" t="str">
        <f t="shared" si="1"/>
        <v>3</v>
      </c>
      <c r="H4" s="52">
        <v>1</v>
      </c>
      <c r="I4" t="str">
        <f t="shared" si="2"/>
        <v>03</v>
      </c>
      <c r="J4" s="54" t="str">
        <f t="shared" si="3"/>
        <v>B03</v>
      </c>
    </row>
    <row r="5" spans="1:10" ht="16.5" customHeight="1">
      <c r="A5" s="9" t="s">
        <v>136</v>
      </c>
      <c r="B5" s="9" t="s">
        <v>379</v>
      </c>
      <c r="C5" s="9" t="s">
        <v>398</v>
      </c>
      <c r="D5" s="9" t="s">
        <v>311</v>
      </c>
      <c r="E5" s="10" t="s">
        <v>403</v>
      </c>
      <c r="F5" s="52" t="str">
        <f t="shared" si="0"/>
        <v>B</v>
      </c>
      <c r="G5" s="52" t="str">
        <f t="shared" si="1"/>
        <v>4</v>
      </c>
      <c r="H5" s="52">
        <v>1</v>
      </c>
      <c r="I5" t="str">
        <f t="shared" si="2"/>
        <v>04</v>
      </c>
      <c r="J5" s="54" t="str">
        <f t="shared" si="3"/>
        <v>B04</v>
      </c>
    </row>
    <row r="6" spans="1:10" ht="16.5" customHeight="1">
      <c r="A6" s="9" t="s">
        <v>137</v>
      </c>
      <c r="B6" s="9" t="s">
        <v>380</v>
      </c>
      <c r="C6" s="9" t="s">
        <v>398</v>
      </c>
      <c r="D6" s="9" t="s">
        <v>311</v>
      </c>
      <c r="E6" s="10" t="s">
        <v>404</v>
      </c>
      <c r="F6" s="52" t="str">
        <f t="shared" si="0"/>
        <v>B</v>
      </c>
      <c r="G6" s="52" t="str">
        <f t="shared" si="1"/>
        <v>5</v>
      </c>
      <c r="H6" s="52">
        <v>1</v>
      </c>
      <c r="I6" t="str">
        <f t="shared" si="2"/>
        <v>05</v>
      </c>
      <c r="J6" s="54" t="str">
        <f t="shared" si="3"/>
        <v>B05</v>
      </c>
    </row>
    <row r="7" spans="1:10" ht="16.5" customHeight="1">
      <c r="A7" s="11" t="s">
        <v>138</v>
      </c>
      <c r="B7" s="11" t="s">
        <v>381</v>
      </c>
      <c r="C7" s="9" t="s">
        <v>398</v>
      </c>
      <c r="D7" s="9" t="s">
        <v>311</v>
      </c>
      <c r="E7" s="12" t="s">
        <v>405</v>
      </c>
      <c r="F7" s="52" t="str">
        <f t="shared" si="0"/>
        <v>B</v>
      </c>
      <c r="G7" s="52" t="str">
        <f t="shared" si="1"/>
        <v>6</v>
      </c>
      <c r="H7" s="52">
        <v>1</v>
      </c>
      <c r="I7" t="str">
        <f t="shared" si="2"/>
        <v>06</v>
      </c>
      <c r="J7" s="54" t="str">
        <f t="shared" si="3"/>
        <v>B06</v>
      </c>
    </row>
    <row r="8" spans="1:10" ht="16.5" customHeight="1">
      <c r="A8" s="9" t="s">
        <v>406</v>
      </c>
      <c r="B8" s="9" t="s">
        <v>649</v>
      </c>
      <c r="C8" s="9" t="s">
        <v>398</v>
      </c>
      <c r="D8" s="9" t="s">
        <v>311</v>
      </c>
      <c r="E8" s="10" t="s">
        <v>407</v>
      </c>
      <c r="F8" s="52" t="str">
        <f t="shared" si="0"/>
        <v>B</v>
      </c>
      <c r="G8" s="52" t="str">
        <f t="shared" si="1"/>
        <v>7</v>
      </c>
      <c r="H8" s="52">
        <v>1</v>
      </c>
      <c r="I8" t="str">
        <f t="shared" si="2"/>
        <v>07</v>
      </c>
      <c r="J8" s="54" t="str">
        <f t="shared" si="3"/>
        <v>B07</v>
      </c>
    </row>
    <row r="9" spans="1:10" ht="16.5" customHeight="1">
      <c r="A9" s="11" t="s">
        <v>408</v>
      </c>
      <c r="B9" s="11" t="s">
        <v>650</v>
      </c>
      <c r="C9" s="9" t="s">
        <v>398</v>
      </c>
      <c r="D9" s="9" t="s">
        <v>311</v>
      </c>
      <c r="E9" s="12" t="s">
        <v>409</v>
      </c>
      <c r="F9" s="52" t="str">
        <f t="shared" si="0"/>
        <v>B</v>
      </c>
      <c r="G9" s="52" t="str">
        <f t="shared" si="1"/>
        <v>8</v>
      </c>
      <c r="H9" s="52">
        <v>1</v>
      </c>
      <c r="I9" t="str">
        <f t="shared" si="2"/>
        <v>08</v>
      </c>
      <c r="J9" s="54" t="str">
        <f t="shared" si="3"/>
        <v>B08</v>
      </c>
    </row>
    <row r="10" spans="1:10" ht="16.5" customHeight="1">
      <c r="A10" s="11" t="s">
        <v>139</v>
      </c>
      <c r="B10" s="11" t="s">
        <v>382</v>
      </c>
      <c r="C10" s="9" t="s">
        <v>398</v>
      </c>
      <c r="D10" s="9" t="s">
        <v>311</v>
      </c>
      <c r="E10" s="12" t="s">
        <v>410</v>
      </c>
      <c r="F10" s="52" t="str">
        <f t="shared" si="0"/>
        <v>B</v>
      </c>
      <c r="G10" s="52" t="str">
        <f t="shared" si="1"/>
        <v>9</v>
      </c>
      <c r="H10" s="52">
        <v>1</v>
      </c>
      <c r="I10" t="str">
        <f t="shared" si="2"/>
        <v>09</v>
      </c>
      <c r="J10" s="54" t="str">
        <f t="shared" si="3"/>
        <v>B09</v>
      </c>
    </row>
    <row r="11" spans="1:10" ht="16.5" customHeight="1">
      <c r="A11" s="11" t="s">
        <v>411</v>
      </c>
      <c r="B11" s="11" t="s">
        <v>411</v>
      </c>
      <c r="C11" s="9" t="s">
        <v>398</v>
      </c>
      <c r="D11" s="9" t="s">
        <v>311</v>
      </c>
      <c r="E11" s="12" t="s">
        <v>412</v>
      </c>
      <c r="F11" s="52" t="str">
        <f t="shared" si="0"/>
        <v>B</v>
      </c>
      <c r="G11" s="52" t="str">
        <f t="shared" si="1"/>
        <v>10</v>
      </c>
      <c r="H11" s="52">
        <v>1</v>
      </c>
      <c r="I11" t="str">
        <f t="shared" si="2"/>
        <v>10</v>
      </c>
      <c r="J11" s="54" t="str">
        <f t="shared" si="3"/>
        <v>B10</v>
      </c>
    </row>
    <row r="12" spans="1:10" ht="16.5" customHeight="1">
      <c r="A12" s="11" t="s">
        <v>133</v>
      </c>
      <c r="B12" s="11" t="s">
        <v>133</v>
      </c>
      <c r="C12" s="9" t="s">
        <v>398</v>
      </c>
      <c r="D12" s="9" t="s">
        <v>311</v>
      </c>
      <c r="E12" s="12" t="s">
        <v>413</v>
      </c>
      <c r="F12" s="52" t="str">
        <f t="shared" si="0"/>
        <v>B</v>
      </c>
      <c r="G12" s="52" t="str">
        <f t="shared" si="1"/>
        <v>11</v>
      </c>
      <c r="H12" s="52">
        <v>1</v>
      </c>
      <c r="I12" t="str">
        <f t="shared" si="2"/>
        <v>11</v>
      </c>
      <c r="J12" s="54" t="str">
        <f t="shared" si="3"/>
        <v>B11</v>
      </c>
    </row>
    <row r="13" spans="1:10" ht="16.5" customHeight="1">
      <c r="A13" s="11" t="s">
        <v>134</v>
      </c>
      <c r="B13" s="11" t="s">
        <v>134</v>
      </c>
      <c r="C13" s="9" t="s">
        <v>398</v>
      </c>
      <c r="D13" s="9" t="s">
        <v>311</v>
      </c>
      <c r="E13" s="12" t="s">
        <v>414</v>
      </c>
      <c r="F13" s="52" t="str">
        <f t="shared" si="0"/>
        <v>B</v>
      </c>
      <c r="G13" s="52" t="str">
        <f t="shared" si="1"/>
        <v>12</v>
      </c>
      <c r="H13" s="52">
        <v>1</v>
      </c>
      <c r="I13" t="str">
        <f t="shared" si="2"/>
        <v>12</v>
      </c>
      <c r="J13" s="54" t="str">
        <f t="shared" si="3"/>
        <v>B12</v>
      </c>
    </row>
    <row r="14" spans="1:10" ht="16.5" customHeight="1">
      <c r="A14" s="11" t="s">
        <v>415</v>
      </c>
      <c r="B14" s="11" t="s">
        <v>415</v>
      </c>
      <c r="C14" s="9" t="s">
        <v>398</v>
      </c>
      <c r="D14" s="9" t="s">
        <v>311</v>
      </c>
      <c r="E14" s="12" t="s">
        <v>416</v>
      </c>
      <c r="F14" s="52" t="str">
        <f t="shared" si="0"/>
        <v>B</v>
      </c>
      <c r="G14" s="52" t="str">
        <f t="shared" si="1"/>
        <v>13</v>
      </c>
      <c r="H14" s="52">
        <v>1</v>
      </c>
      <c r="I14" t="str">
        <f t="shared" si="2"/>
        <v>13</v>
      </c>
      <c r="J14" s="54" t="str">
        <f t="shared" si="3"/>
        <v>B13</v>
      </c>
    </row>
    <row r="15" spans="1:10" ht="16.5" customHeight="1">
      <c r="A15" s="13" t="s">
        <v>161</v>
      </c>
      <c r="B15" s="13" t="s">
        <v>357</v>
      </c>
      <c r="C15" s="14" t="s">
        <v>417</v>
      </c>
      <c r="D15" s="15" t="s">
        <v>314</v>
      </c>
      <c r="E15" s="16" t="s">
        <v>418</v>
      </c>
      <c r="F15" s="52" t="str">
        <f t="shared" si="0"/>
        <v>S</v>
      </c>
      <c r="G15" s="52" t="str">
        <f t="shared" si="1"/>
        <v>1</v>
      </c>
      <c r="H15" s="52">
        <v>1</v>
      </c>
      <c r="I15" t="str">
        <f t="shared" si="2"/>
        <v>01</v>
      </c>
      <c r="J15" s="54" t="str">
        <f t="shared" si="3"/>
        <v>S01</v>
      </c>
    </row>
    <row r="16" spans="1:10" ht="16.5" customHeight="1">
      <c r="A16" s="17" t="s">
        <v>168</v>
      </c>
      <c r="B16" s="17" t="s">
        <v>358</v>
      </c>
      <c r="C16" s="14" t="s">
        <v>417</v>
      </c>
      <c r="D16" s="15" t="s">
        <v>314</v>
      </c>
      <c r="E16" s="18" t="s">
        <v>419</v>
      </c>
      <c r="F16" s="52" t="str">
        <f t="shared" si="0"/>
        <v>S</v>
      </c>
      <c r="G16" s="52" t="str">
        <f t="shared" si="1"/>
        <v>2</v>
      </c>
      <c r="H16" s="52">
        <v>1</v>
      </c>
      <c r="I16" t="str">
        <f t="shared" si="2"/>
        <v>02</v>
      </c>
      <c r="J16" s="54" t="str">
        <f t="shared" si="3"/>
        <v>S02</v>
      </c>
    </row>
    <row r="17" spans="1:10" ht="16.5" customHeight="1">
      <c r="A17" s="13" t="s">
        <v>169</v>
      </c>
      <c r="B17" s="13" t="s">
        <v>359</v>
      </c>
      <c r="C17" s="14" t="s">
        <v>417</v>
      </c>
      <c r="D17" s="15" t="s">
        <v>314</v>
      </c>
      <c r="E17" s="16" t="s">
        <v>420</v>
      </c>
      <c r="F17" s="52" t="str">
        <f t="shared" si="0"/>
        <v>S</v>
      </c>
      <c r="G17" s="52" t="str">
        <f t="shared" si="1"/>
        <v>3</v>
      </c>
      <c r="H17" s="52">
        <v>1</v>
      </c>
      <c r="I17" t="str">
        <f t="shared" si="2"/>
        <v>03</v>
      </c>
      <c r="J17" s="54" t="str">
        <f t="shared" si="3"/>
        <v>S03</v>
      </c>
    </row>
    <row r="18" spans="1:10" ht="16.5" customHeight="1">
      <c r="A18" s="17" t="s">
        <v>170</v>
      </c>
      <c r="B18" s="17" t="s">
        <v>360</v>
      </c>
      <c r="C18" s="14" t="s">
        <v>417</v>
      </c>
      <c r="D18" s="15" t="s">
        <v>314</v>
      </c>
      <c r="E18" s="18" t="s">
        <v>421</v>
      </c>
      <c r="F18" s="52" t="str">
        <f t="shared" si="0"/>
        <v>S</v>
      </c>
      <c r="G18" s="52" t="str">
        <f t="shared" si="1"/>
        <v>4</v>
      </c>
      <c r="H18" s="52">
        <v>1</v>
      </c>
      <c r="I18" t="str">
        <f t="shared" si="2"/>
        <v>04</v>
      </c>
      <c r="J18" s="54" t="str">
        <f t="shared" si="3"/>
        <v>S04</v>
      </c>
    </row>
    <row r="19" spans="1:10" ht="16.5" customHeight="1">
      <c r="A19" s="17" t="s">
        <v>171</v>
      </c>
      <c r="B19" s="17" t="s">
        <v>361</v>
      </c>
      <c r="C19" s="14" t="s">
        <v>417</v>
      </c>
      <c r="D19" s="15" t="s">
        <v>314</v>
      </c>
      <c r="E19" s="18" t="s">
        <v>422</v>
      </c>
      <c r="F19" s="52" t="str">
        <f t="shared" si="0"/>
        <v>S</v>
      </c>
      <c r="G19" s="52" t="str">
        <f t="shared" si="1"/>
        <v>5</v>
      </c>
      <c r="H19" s="52">
        <v>1</v>
      </c>
      <c r="I19" t="str">
        <f t="shared" si="2"/>
        <v>05</v>
      </c>
      <c r="J19" s="54" t="str">
        <f t="shared" si="3"/>
        <v>S05</v>
      </c>
    </row>
    <row r="20" spans="1:10" ht="16.5" customHeight="1">
      <c r="A20" s="13" t="s">
        <v>172</v>
      </c>
      <c r="B20" s="13" t="s">
        <v>362</v>
      </c>
      <c r="C20" s="14" t="s">
        <v>417</v>
      </c>
      <c r="D20" s="15" t="s">
        <v>314</v>
      </c>
      <c r="E20" s="16" t="s">
        <v>423</v>
      </c>
      <c r="F20" s="52" t="str">
        <f t="shared" si="0"/>
        <v>S</v>
      </c>
      <c r="G20" s="52" t="str">
        <f t="shared" si="1"/>
        <v>6</v>
      </c>
      <c r="H20" s="52">
        <v>1</v>
      </c>
      <c r="I20" t="str">
        <f t="shared" si="2"/>
        <v>06</v>
      </c>
      <c r="J20" s="54" t="str">
        <f t="shared" si="3"/>
        <v>S06</v>
      </c>
    </row>
    <row r="21" spans="1:10" ht="16.5" customHeight="1">
      <c r="A21" s="13" t="s">
        <v>173</v>
      </c>
      <c r="B21" s="13" t="s">
        <v>363</v>
      </c>
      <c r="C21" s="14" t="s">
        <v>417</v>
      </c>
      <c r="D21" s="15" t="s">
        <v>314</v>
      </c>
      <c r="E21" s="16" t="s">
        <v>424</v>
      </c>
      <c r="F21" s="52" t="str">
        <f t="shared" si="0"/>
        <v>S</v>
      </c>
      <c r="G21" s="52" t="str">
        <f t="shared" si="1"/>
        <v>7</v>
      </c>
      <c r="H21" s="52">
        <v>1</v>
      </c>
      <c r="I21" t="str">
        <f t="shared" si="2"/>
        <v>07</v>
      </c>
      <c r="J21" s="54" t="str">
        <f t="shared" si="3"/>
        <v>S07</v>
      </c>
    </row>
    <row r="22" spans="1:10" ht="16.5" customHeight="1">
      <c r="A22" s="17" t="s">
        <v>425</v>
      </c>
      <c r="B22" s="17" t="s">
        <v>651</v>
      </c>
      <c r="C22" s="14" t="s">
        <v>417</v>
      </c>
      <c r="D22" s="15" t="s">
        <v>314</v>
      </c>
      <c r="E22" s="18" t="s">
        <v>426</v>
      </c>
      <c r="F22" s="52" t="str">
        <f t="shared" si="0"/>
        <v>S</v>
      </c>
      <c r="G22" s="52" t="str">
        <f t="shared" si="1"/>
        <v>8</v>
      </c>
      <c r="H22" s="52">
        <v>1</v>
      </c>
      <c r="I22" t="str">
        <f t="shared" si="2"/>
        <v>08</v>
      </c>
      <c r="J22" s="54" t="str">
        <f t="shared" si="3"/>
        <v>S08</v>
      </c>
    </row>
    <row r="23" spans="1:10" ht="16.5" customHeight="1">
      <c r="A23" s="13" t="s">
        <v>174</v>
      </c>
      <c r="B23" s="13" t="s">
        <v>364</v>
      </c>
      <c r="C23" s="14" t="s">
        <v>417</v>
      </c>
      <c r="D23" s="15" t="s">
        <v>314</v>
      </c>
      <c r="E23" s="16" t="s">
        <v>427</v>
      </c>
      <c r="F23" s="52" t="str">
        <f t="shared" si="0"/>
        <v>S</v>
      </c>
      <c r="G23" s="52" t="str">
        <f t="shared" si="1"/>
        <v>9</v>
      </c>
      <c r="H23" s="52">
        <v>1</v>
      </c>
      <c r="I23" t="str">
        <f t="shared" si="2"/>
        <v>09</v>
      </c>
      <c r="J23" s="54" t="str">
        <f t="shared" si="3"/>
        <v>S09</v>
      </c>
    </row>
    <row r="24" spans="1:10" ht="16.5" customHeight="1">
      <c r="A24" s="13" t="s">
        <v>162</v>
      </c>
      <c r="B24" s="13" t="s">
        <v>162</v>
      </c>
      <c r="C24" s="14" t="s">
        <v>417</v>
      </c>
      <c r="D24" s="15" t="s">
        <v>314</v>
      </c>
      <c r="E24" s="16" t="s">
        <v>428</v>
      </c>
      <c r="F24" s="52" t="str">
        <f t="shared" si="0"/>
        <v>S</v>
      </c>
      <c r="G24" s="52" t="str">
        <f t="shared" si="1"/>
        <v>10</v>
      </c>
      <c r="H24" s="52">
        <v>1</v>
      </c>
      <c r="I24" t="str">
        <f t="shared" si="2"/>
        <v>10</v>
      </c>
      <c r="J24" s="54" t="str">
        <f t="shared" si="3"/>
        <v>S10</v>
      </c>
    </row>
    <row r="25" spans="1:10" ht="16.5" customHeight="1">
      <c r="A25" s="13" t="s">
        <v>163</v>
      </c>
      <c r="B25" s="13" t="s">
        <v>163</v>
      </c>
      <c r="C25" s="14" t="s">
        <v>417</v>
      </c>
      <c r="D25" s="15" t="s">
        <v>314</v>
      </c>
      <c r="E25" s="16" t="s">
        <v>429</v>
      </c>
      <c r="F25" s="52" t="str">
        <f t="shared" si="0"/>
        <v>S</v>
      </c>
      <c r="G25" s="52" t="str">
        <f t="shared" si="1"/>
        <v>11</v>
      </c>
      <c r="H25" s="52">
        <v>1</v>
      </c>
      <c r="I25" t="str">
        <f t="shared" si="2"/>
        <v>11</v>
      </c>
      <c r="J25" s="54" t="str">
        <f t="shared" si="3"/>
        <v>S11</v>
      </c>
    </row>
    <row r="26" spans="1:10" ht="16.5" customHeight="1">
      <c r="A26" s="13" t="s">
        <v>164</v>
      </c>
      <c r="B26" s="13" t="s">
        <v>164</v>
      </c>
      <c r="C26" s="14" t="s">
        <v>417</v>
      </c>
      <c r="D26" s="15" t="s">
        <v>314</v>
      </c>
      <c r="E26" s="16" t="s">
        <v>430</v>
      </c>
      <c r="F26" s="52" t="str">
        <f t="shared" si="0"/>
        <v>S</v>
      </c>
      <c r="G26" s="52" t="str">
        <f t="shared" si="1"/>
        <v>12</v>
      </c>
      <c r="H26" s="52">
        <v>1</v>
      </c>
      <c r="I26" t="str">
        <f t="shared" si="2"/>
        <v>12</v>
      </c>
      <c r="J26" s="54" t="str">
        <f t="shared" si="3"/>
        <v>S12</v>
      </c>
    </row>
    <row r="27" spans="1:10" ht="16.5" customHeight="1">
      <c r="A27" s="13" t="s">
        <v>165</v>
      </c>
      <c r="B27" s="13" t="s">
        <v>165</v>
      </c>
      <c r="C27" s="14" t="s">
        <v>417</v>
      </c>
      <c r="D27" s="15" t="s">
        <v>314</v>
      </c>
      <c r="E27" s="16" t="s">
        <v>431</v>
      </c>
      <c r="F27" s="52" t="str">
        <f t="shared" si="0"/>
        <v>S</v>
      </c>
      <c r="G27" s="52" t="str">
        <f t="shared" si="1"/>
        <v>13</v>
      </c>
      <c r="H27" s="52">
        <v>1</v>
      </c>
      <c r="I27" t="str">
        <f t="shared" si="2"/>
        <v>13</v>
      </c>
      <c r="J27" s="54" t="str">
        <f t="shared" si="3"/>
        <v>S13</v>
      </c>
    </row>
    <row r="28" spans="1:10" ht="16.5" customHeight="1">
      <c r="A28" s="17" t="s">
        <v>166</v>
      </c>
      <c r="B28" s="17" t="s">
        <v>166</v>
      </c>
      <c r="C28" s="14" t="s">
        <v>417</v>
      </c>
      <c r="D28" s="15" t="s">
        <v>314</v>
      </c>
      <c r="E28" s="18" t="s">
        <v>432</v>
      </c>
      <c r="F28" s="52" t="str">
        <f t="shared" si="0"/>
        <v>S</v>
      </c>
      <c r="G28" s="52" t="str">
        <f t="shared" si="1"/>
        <v>14</v>
      </c>
      <c r="H28" s="52">
        <v>1</v>
      </c>
      <c r="I28" t="str">
        <f t="shared" si="2"/>
        <v>14</v>
      </c>
      <c r="J28" s="54" t="str">
        <f t="shared" si="3"/>
        <v>S14</v>
      </c>
    </row>
    <row r="29" spans="1:10" ht="16.5" customHeight="1">
      <c r="A29" s="17" t="s">
        <v>167</v>
      </c>
      <c r="B29" s="17" t="s">
        <v>167</v>
      </c>
      <c r="C29" s="14" t="s">
        <v>417</v>
      </c>
      <c r="D29" s="15" t="s">
        <v>314</v>
      </c>
      <c r="E29" s="18" t="s">
        <v>433</v>
      </c>
      <c r="F29" s="52" t="str">
        <f t="shared" si="0"/>
        <v>S</v>
      </c>
      <c r="G29" s="52" t="str">
        <f t="shared" si="1"/>
        <v>15</v>
      </c>
      <c r="H29" s="52">
        <v>1</v>
      </c>
      <c r="I29" t="str">
        <f t="shared" si="2"/>
        <v>15</v>
      </c>
      <c r="J29" s="54" t="str">
        <f t="shared" si="3"/>
        <v>S15</v>
      </c>
    </row>
    <row r="30" spans="1:10" ht="16.5" customHeight="1">
      <c r="A30" s="17" t="s">
        <v>434</v>
      </c>
      <c r="B30" s="17" t="s">
        <v>434</v>
      </c>
      <c r="C30" s="14" t="s">
        <v>417</v>
      </c>
      <c r="D30" s="15" t="s">
        <v>314</v>
      </c>
      <c r="E30" s="18" t="s">
        <v>435</v>
      </c>
      <c r="F30" s="52" t="str">
        <f t="shared" si="0"/>
        <v>S</v>
      </c>
      <c r="G30" s="52" t="str">
        <f t="shared" si="1"/>
        <v>17</v>
      </c>
      <c r="H30" s="52">
        <v>1</v>
      </c>
      <c r="I30" t="str">
        <f t="shared" si="2"/>
        <v>17</v>
      </c>
      <c r="J30" s="54" t="str">
        <f t="shared" si="3"/>
        <v>S17</v>
      </c>
    </row>
    <row r="31" spans="1:10" ht="16.5" customHeight="1">
      <c r="A31" s="17" t="s">
        <v>436</v>
      </c>
      <c r="B31" s="17" t="s">
        <v>436</v>
      </c>
      <c r="C31" s="14" t="s">
        <v>417</v>
      </c>
      <c r="D31" s="15" t="s">
        <v>314</v>
      </c>
      <c r="E31" s="18" t="s">
        <v>437</v>
      </c>
      <c r="F31" s="52" t="str">
        <f t="shared" si="0"/>
        <v>S</v>
      </c>
      <c r="G31" s="52" t="str">
        <f t="shared" si="1"/>
        <v>18</v>
      </c>
      <c r="H31" s="52">
        <v>1</v>
      </c>
      <c r="I31" t="str">
        <f t="shared" si="2"/>
        <v>18</v>
      </c>
      <c r="J31" s="54" t="str">
        <f t="shared" si="3"/>
        <v>S18</v>
      </c>
    </row>
    <row r="32" spans="1:10" ht="16.5" customHeight="1">
      <c r="A32" s="17" t="s">
        <v>438</v>
      </c>
      <c r="B32" s="17" t="s">
        <v>438</v>
      </c>
      <c r="C32" s="14" t="s">
        <v>417</v>
      </c>
      <c r="D32" s="15" t="s">
        <v>314</v>
      </c>
      <c r="E32" s="18" t="s">
        <v>439</v>
      </c>
      <c r="F32" s="52" t="str">
        <f t="shared" si="0"/>
        <v>S</v>
      </c>
      <c r="G32" s="52" t="str">
        <f t="shared" si="1"/>
        <v>19</v>
      </c>
      <c r="H32" s="52">
        <v>1</v>
      </c>
      <c r="I32" t="str">
        <f t="shared" si="2"/>
        <v>19</v>
      </c>
      <c r="J32" s="54" t="str">
        <f t="shared" si="3"/>
        <v>S19</v>
      </c>
    </row>
    <row r="33" spans="1:10" ht="16.5" customHeight="1">
      <c r="A33" s="17" t="s">
        <v>440</v>
      </c>
      <c r="B33" s="17" t="s">
        <v>440</v>
      </c>
      <c r="C33" s="14" t="s">
        <v>417</v>
      </c>
      <c r="D33" s="15" t="s">
        <v>314</v>
      </c>
      <c r="E33" s="18" t="s">
        <v>441</v>
      </c>
      <c r="F33" s="52" t="str">
        <f t="shared" si="0"/>
        <v>S</v>
      </c>
      <c r="G33" s="52" t="str">
        <f t="shared" si="1"/>
        <v>20</v>
      </c>
      <c r="H33" s="52">
        <v>1</v>
      </c>
      <c r="I33" t="str">
        <f t="shared" si="2"/>
        <v>20</v>
      </c>
      <c r="J33" s="54" t="str">
        <f t="shared" si="3"/>
        <v>S20</v>
      </c>
    </row>
    <row r="34" spans="1:10" ht="16.5" customHeight="1">
      <c r="A34" s="19" t="s">
        <v>176</v>
      </c>
      <c r="B34" s="19" t="s">
        <v>366</v>
      </c>
      <c r="C34" s="19" t="s">
        <v>442</v>
      </c>
      <c r="D34" s="19" t="s">
        <v>175</v>
      </c>
      <c r="E34" s="20" t="s">
        <v>443</v>
      </c>
      <c r="F34" s="52" t="str">
        <f t="shared" si="0"/>
        <v>TC</v>
      </c>
      <c r="G34" s="52" t="str">
        <f t="shared" si="1"/>
        <v>1</v>
      </c>
      <c r="H34" s="52">
        <v>2</v>
      </c>
      <c r="I34" t="str">
        <f t="shared" si="2"/>
        <v>01</v>
      </c>
      <c r="J34" s="54" t="str">
        <f t="shared" si="3"/>
        <v>TC01</v>
      </c>
    </row>
    <row r="35" spans="1:10" ht="16.5" customHeight="1">
      <c r="A35" s="19" t="s">
        <v>184</v>
      </c>
      <c r="B35" s="19" t="s">
        <v>367</v>
      </c>
      <c r="C35" s="19" t="s">
        <v>442</v>
      </c>
      <c r="D35" s="19" t="s">
        <v>175</v>
      </c>
      <c r="E35" s="20" t="s">
        <v>444</v>
      </c>
      <c r="F35" s="52" t="str">
        <f t="shared" si="0"/>
        <v>TC</v>
      </c>
      <c r="G35" s="52" t="str">
        <f t="shared" si="1"/>
        <v>2</v>
      </c>
      <c r="H35" s="52">
        <v>2</v>
      </c>
      <c r="I35" t="str">
        <f t="shared" si="2"/>
        <v>02</v>
      </c>
      <c r="J35" s="54" t="str">
        <f t="shared" si="3"/>
        <v>TC02</v>
      </c>
    </row>
    <row r="36" spans="1:10" ht="16.5" customHeight="1">
      <c r="A36" s="19" t="s">
        <v>186</v>
      </c>
      <c r="B36" s="19" t="s">
        <v>368</v>
      </c>
      <c r="C36" s="19" t="s">
        <v>442</v>
      </c>
      <c r="D36" s="19" t="s">
        <v>175</v>
      </c>
      <c r="E36" s="20" t="s">
        <v>445</v>
      </c>
      <c r="F36" s="52" t="str">
        <f t="shared" si="0"/>
        <v>TC</v>
      </c>
      <c r="G36" s="52" t="str">
        <f t="shared" si="1"/>
        <v>3</v>
      </c>
      <c r="H36" s="52">
        <v>2</v>
      </c>
      <c r="I36" t="str">
        <f t="shared" si="2"/>
        <v>03</v>
      </c>
      <c r="J36" s="54" t="str">
        <f t="shared" si="3"/>
        <v>TC03</v>
      </c>
    </row>
    <row r="37" spans="1:10" ht="16.5" customHeight="1">
      <c r="A37" s="19" t="s">
        <v>187</v>
      </c>
      <c r="B37" s="19" t="s">
        <v>365</v>
      </c>
      <c r="C37" s="19" t="s">
        <v>442</v>
      </c>
      <c r="D37" s="19" t="s">
        <v>175</v>
      </c>
      <c r="E37" s="20" t="s">
        <v>446</v>
      </c>
      <c r="F37" s="52" t="str">
        <f t="shared" si="0"/>
        <v>TC</v>
      </c>
      <c r="G37" s="52" t="str">
        <f t="shared" si="1"/>
        <v>4</v>
      </c>
      <c r="H37" s="52">
        <v>2</v>
      </c>
      <c r="I37" t="str">
        <f t="shared" si="2"/>
        <v>04</v>
      </c>
      <c r="J37" s="54" t="str">
        <f t="shared" si="3"/>
        <v>TC04</v>
      </c>
    </row>
    <row r="38" spans="1:10" ht="16.5" customHeight="1">
      <c r="A38" s="19" t="s">
        <v>188</v>
      </c>
      <c r="B38" s="19" t="s">
        <v>369</v>
      </c>
      <c r="C38" s="19" t="s">
        <v>442</v>
      </c>
      <c r="D38" s="19" t="s">
        <v>175</v>
      </c>
      <c r="E38" s="20" t="s">
        <v>447</v>
      </c>
      <c r="F38" s="52" t="str">
        <f t="shared" si="0"/>
        <v>TC</v>
      </c>
      <c r="G38" s="52" t="str">
        <f t="shared" si="1"/>
        <v>5</v>
      </c>
      <c r="H38" s="52">
        <v>2</v>
      </c>
      <c r="I38" t="str">
        <f t="shared" si="2"/>
        <v>05</v>
      </c>
      <c r="J38" s="54" t="str">
        <f t="shared" si="3"/>
        <v>TC05</v>
      </c>
    </row>
    <row r="39" spans="1:10" ht="16.5" customHeight="1">
      <c r="A39" s="19" t="s">
        <v>189</v>
      </c>
      <c r="B39" s="19" t="s">
        <v>370</v>
      </c>
      <c r="C39" s="19" t="s">
        <v>442</v>
      </c>
      <c r="D39" s="19" t="s">
        <v>175</v>
      </c>
      <c r="E39" s="20" t="s">
        <v>448</v>
      </c>
      <c r="F39" s="52" t="str">
        <f t="shared" si="0"/>
        <v>TC</v>
      </c>
      <c r="G39" s="52" t="str">
        <f t="shared" si="1"/>
        <v>6</v>
      </c>
      <c r="H39" s="52">
        <v>2</v>
      </c>
      <c r="I39" t="str">
        <f t="shared" si="2"/>
        <v>06</v>
      </c>
      <c r="J39" s="54" t="str">
        <f t="shared" si="3"/>
        <v>TC06</v>
      </c>
    </row>
    <row r="40" spans="1:10" ht="16.5" customHeight="1">
      <c r="A40" s="19" t="s">
        <v>190</v>
      </c>
      <c r="B40" s="19" t="s">
        <v>371</v>
      </c>
      <c r="C40" s="19" t="s">
        <v>442</v>
      </c>
      <c r="D40" s="19" t="s">
        <v>175</v>
      </c>
      <c r="E40" s="20" t="s">
        <v>449</v>
      </c>
      <c r="F40" s="52" t="str">
        <f t="shared" si="0"/>
        <v>TC</v>
      </c>
      <c r="G40" s="52" t="str">
        <f t="shared" si="1"/>
        <v>7</v>
      </c>
      <c r="H40" s="52">
        <v>2</v>
      </c>
      <c r="I40" t="str">
        <f t="shared" si="2"/>
        <v>07</v>
      </c>
      <c r="J40" s="54" t="str">
        <f t="shared" si="3"/>
        <v>TC07</v>
      </c>
    </row>
    <row r="41" spans="1:10" ht="16.5" customHeight="1">
      <c r="A41" s="19" t="s">
        <v>191</v>
      </c>
      <c r="B41" s="19" t="s">
        <v>372</v>
      </c>
      <c r="C41" s="19" t="s">
        <v>442</v>
      </c>
      <c r="D41" s="19" t="s">
        <v>175</v>
      </c>
      <c r="E41" s="20" t="s">
        <v>450</v>
      </c>
      <c r="F41" s="52" t="str">
        <f t="shared" si="0"/>
        <v>TC</v>
      </c>
      <c r="G41" s="52" t="str">
        <f t="shared" si="1"/>
        <v>8</v>
      </c>
      <c r="H41" s="52">
        <v>2</v>
      </c>
      <c r="I41" t="str">
        <f t="shared" si="2"/>
        <v>08</v>
      </c>
      <c r="J41" s="54" t="str">
        <f t="shared" si="3"/>
        <v>TC08</v>
      </c>
    </row>
    <row r="42" spans="1:10" ht="16.5" customHeight="1">
      <c r="A42" s="21" t="s">
        <v>192</v>
      </c>
      <c r="B42" s="21" t="s">
        <v>373</v>
      </c>
      <c r="C42" s="19" t="s">
        <v>442</v>
      </c>
      <c r="D42" s="19" t="s">
        <v>175</v>
      </c>
      <c r="E42" s="22" t="s">
        <v>451</v>
      </c>
      <c r="F42" s="52" t="str">
        <f t="shared" si="0"/>
        <v>TC</v>
      </c>
      <c r="G42" s="52" t="str">
        <f t="shared" si="1"/>
        <v>9</v>
      </c>
      <c r="H42" s="52">
        <v>2</v>
      </c>
      <c r="I42" t="str">
        <f t="shared" si="2"/>
        <v>09</v>
      </c>
      <c r="J42" s="54" t="str">
        <f t="shared" si="3"/>
        <v>TC09</v>
      </c>
    </row>
    <row r="43" spans="1:10" ht="16.5" customHeight="1">
      <c r="A43" s="21" t="s">
        <v>177</v>
      </c>
      <c r="B43" s="21" t="s">
        <v>177</v>
      </c>
      <c r="C43" s="19" t="s">
        <v>442</v>
      </c>
      <c r="D43" s="19" t="s">
        <v>175</v>
      </c>
      <c r="E43" s="22" t="s">
        <v>452</v>
      </c>
      <c r="F43" s="52" t="str">
        <f t="shared" si="0"/>
        <v>TC</v>
      </c>
      <c r="G43" s="52" t="str">
        <f t="shared" si="1"/>
        <v>10</v>
      </c>
      <c r="H43" s="52">
        <v>2</v>
      </c>
      <c r="I43" t="str">
        <f t="shared" si="2"/>
        <v>10</v>
      </c>
      <c r="J43" s="54" t="str">
        <f t="shared" si="3"/>
        <v>TC10</v>
      </c>
    </row>
    <row r="44" spans="1:10" ht="16.5" customHeight="1">
      <c r="A44" s="19" t="s">
        <v>178</v>
      </c>
      <c r="B44" s="19" t="s">
        <v>178</v>
      </c>
      <c r="C44" s="19" t="s">
        <v>442</v>
      </c>
      <c r="D44" s="19" t="s">
        <v>175</v>
      </c>
      <c r="E44" s="20" t="s">
        <v>453</v>
      </c>
      <c r="F44" s="52" t="str">
        <f t="shared" si="0"/>
        <v>TC</v>
      </c>
      <c r="G44" s="52" t="str">
        <f t="shared" si="1"/>
        <v>11</v>
      </c>
      <c r="H44" s="52">
        <v>2</v>
      </c>
      <c r="I44" t="str">
        <f t="shared" si="2"/>
        <v>11</v>
      </c>
      <c r="J44" s="54" t="str">
        <f t="shared" si="3"/>
        <v>TC11</v>
      </c>
    </row>
    <row r="45" spans="1:10" ht="16.5" customHeight="1">
      <c r="A45" s="21" t="s">
        <v>179</v>
      </c>
      <c r="B45" s="21" t="s">
        <v>179</v>
      </c>
      <c r="C45" s="19" t="s">
        <v>442</v>
      </c>
      <c r="D45" s="19" t="s">
        <v>175</v>
      </c>
      <c r="E45" s="22" t="s">
        <v>454</v>
      </c>
      <c r="F45" s="52" t="str">
        <f t="shared" si="0"/>
        <v>TC</v>
      </c>
      <c r="G45" s="52" t="str">
        <f t="shared" si="1"/>
        <v>12</v>
      </c>
      <c r="H45" s="52">
        <v>2</v>
      </c>
      <c r="I45" t="str">
        <f t="shared" si="2"/>
        <v>12</v>
      </c>
      <c r="J45" s="54" t="str">
        <f t="shared" si="3"/>
        <v>TC12</v>
      </c>
    </row>
    <row r="46" spans="1:10" ht="16.5" customHeight="1">
      <c r="A46" s="21" t="s">
        <v>180</v>
      </c>
      <c r="B46" s="21" t="s">
        <v>180</v>
      </c>
      <c r="C46" s="19" t="s">
        <v>442</v>
      </c>
      <c r="D46" s="19" t="s">
        <v>175</v>
      </c>
      <c r="E46" s="22" t="s">
        <v>455</v>
      </c>
      <c r="F46" s="52" t="str">
        <f t="shared" si="0"/>
        <v>TC</v>
      </c>
      <c r="G46" s="52" t="str">
        <f t="shared" si="1"/>
        <v>13</v>
      </c>
      <c r="H46" s="52">
        <v>2</v>
      </c>
      <c r="I46" t="str">
        <f t="shared" si="2"/>
        <v>13</v>
      </c>
      <c r="J46" s="54" t="str">
        <f t="shared" si="3"/>
        <v>TC13</v>
      </c>
    </row>
    <row r="47" spans="1:10" ht="16.5" customHeight="1">
      <c r="A47" s="21" t="s">
        <v>181</v>
      </c>
      <c r="B47" s="21" t="s">
        <v>181</v>
      </c>
      <c r="C47" s="19" t="s">
        <v>442</v>
      </c>
      <c r="D47" s="19" t="s">
        <v>175</v>
      </c>
      <c r="E47" s="22" t="s">
        <v>456</v>
      </c>
      <c r="F47" s="52" t="str">
        <f t="shared" si="0"/>
        <v>TC</v>
      </c>
      <c r="G47" s="52" t="str">
        <f t="shared" si="1"/>
        <v>14</v>
      </c>
      <c r="H47" s="52">
        <v>2</v>
      </c>
      <c r="I47" t="str">
        <f t="shared" si="2"/>
        <v>14</v>
      </c>
      <c r="J47" s="54" t="str">
        <f t="shared" si="3"/>
        <v>TC14</v>
      </c>
    </row>
    <row r="48" spans="1:10" ht="16.5" customHeight="1">
      <c r="A48" s="21" t="s">
        <v>182</v>
      </c>
      <c r="B48" s="21" t="s">
        <v>182</v>
      </c>
      <c r="C48" s="19" t="s">
        <v>442</v>
      </c>
      <c r="D48" s="19" t="s">
        <v>175</v>
      </c>
      <c r="E48" s="22" t="s">
        <v>457</v>
      </c>
      <c r="F48" s="52" t="str">
        <f t="shared" si="0"/>
        <v>TC</v>
      </c>
      <c r="G48" s="52" t="str">
        <f t="shared" si="1"/>
        <v>15</v>
      </c>
      <c r="H48" s="52">
        <v>2</v>
      </c>
      <c r="I48" t="str">
        <f t="shared" si="2"/>
        <v>15</v>
      </c>
      <c r="J48" s="54" t="str">
        <f t="shared" si="3"/>
        <v>TC15</v>
      </c>
    </row>
    <row r="49" spans="1:10" ht="16.5" customHeight="1">
      <c r="A49" s="21" t="s">
        <v>183</v>
      </c>
      <c r="B49" s="21" t="s">
        <v>183</v>
      </c>
      <c r="C49" s="19" t="s">
        <v>442</v>
      </c>
      <c r="D49" s="19" t="s">
        <v>175</v>
      </c>
      <c r="E49" s="22" t="s">
        <v>458</v>
      </c>
      <c r="F49" s="52" t="str">
        <f t="shared" si="0"/>
        <v>TC</v>
      </c>
      <c r="G49" s="52" t="str">
        <f t="shared" si="1"/>
        <v>16</v>
      </c>
      <c r="H49" s="52">
        <v>2</v>
      </c>
      <c r="I49" t="str">
        <f t="shared" si="2"/>
        <v>16</v>
      </c>
      <c r="J49" s="54" t="str">
        <f t="shared" si="3"/>
        <v>TC16</v>
      </c>
    </row>
    <row r="50" spans="1:10" ht="16.5" customHeight="1">
      <c r="A50" s="21" t="s">
        <v>459</v>
      </c>
      <c r="B50" s="21" t="s">
        <v>459</v>
      </c>
      <c r="C50" s="19" t="s">
        <v>442</v>
      </c>
      <c r="D50" s="19" t="s">
        <v>175</v>
      </c>
      <c r="E50" s="22" t="s">
        <v>460</v>
      </c>
      <c r="F50" s="52" t="str">
        <f t="shared" si="0"/>
        <v>TC</v>
      </c>
      <c r="G50" s="52" t="str">
        <f t="shared" si="1"/>
        <v>17</v>
      </c>
      <c r="H50" s="52">
        <v>2</v>
      </c>
      <c r="I50" t="str">
        <f t="shared" si="2"/>
        <v>17</v>
      </c>
      <c r="J50" s="54" t="str">
        <f t="shared" si="3"/>
        <v>TC17</v>
      </c>
    </row>
    <row r="51" spans="1:10" ht="16.5" customHeight="1">
      <c r="A51" s="21" t="s">
        <v>461</v>
      </c>
      <c r="B51" s="21" t="s">
        <v>461</v>
      </c>
      <c r="C51" s="19" t="s">
        <v>442</v>
      </c>
      <c r="D51" s="19" t="s">
        <v>175</v>
      </c>
      <c r="E51" s="22" t="s">
        <v>462</v>
      </c>
      <c r="F51" s="52" t="str">
        <f t="shared" si="0"/>
        <v>TC</v>
      </c>
      <c r="G51" s="52" t="str">
        <f t="shared" si="1"/>
        <v>18</v>
      </c>
      <c r="H51" s="52">
        <v>2</v>
      </c>
      <c r="I51" t="str">
        <f t="shared" si="2"/>
        <v>18</v>
      </c>
      <c r="J51" s="54" t="str">
        <f t="shared" si="3"/>
        <v>TC18</v>
      </c>
    </row>
    <row r="52" spans="1:10" ht="16.5" customHeight="1">
      <c r="A52" s="21" t="s">
        <v>463</v>
      </c>
      <c r="B52" s="21" t="s">
        <v>463</v>
      </c>
      <c r="C52" s="19" t="s">
        <v>442</v>
      </c>
      <c r="D52" s="19" t="s">
        <v>175</v>
      </c>
      <c r="E52" s="22" t="s">
        <v>464</v>
      </c>
      <c r="F52" s="52" t="str">
        <f t="shared" si="0"/>
        <v>TC</v>
      </c>
      <c r="G52" s="52" t="str">
        <f t="shared" si="1"/>
        <v>19</v>
      </c>
      <c r="H52" s="52">
        <v>2</v>
      </c>
      <c r="I52" t="str">
        <f t="shared" si="2"/>
        <v>19</v>
      </c>
      <c r="J52" s="54" t="str">
        <f t="shared" si="3"/>
        <v>TC19</v>
      </c>
    </row>
    <row r="53" spans="1:10" ht="16.5" customHeight="1">
      <c r="A53" s="21" t="s">
        <v>185</v>
      </c>
      <c r="B53" s="21" t="s">
        <v>185</v>
      </c>
      <c r="C53" s="19" t="s">
        <v>442</v>
      </c>
      <c r="D53" s="19" t="s">
        <v>175</v>
      </c>
      <c r="E53" s="22" t="s">
        <v>465</v>
      </c>
      <c r="F53" s="52" t="str">
        <f t="shared" si="0"/>
        <v>TC</v>
      </c>
      <c r="G53" s="52" t="str">
        <f t="shared" si="1"/>
        <v>20</v>
      </c>
      <c r="H53" s="52">
        <v>2</v>
      </c>
      <c r="I53" t="str">
        <f t="shared" si="2"/>
        <v>20</v>
      </c>
      <c r="J53" s="54" t="str">
        <f t="shared" si="3"/>
        <v>TC20</v>
      </c>
    </row>
    <row r="54" spans="1:10" ht="16.5" customHeight="1">
      <c r="A54" s="11" t="s">
        <v>152</v>
      </c>
      <c r="B54" s="11" t="s">
        <v>356</v>
      </c>
      <c r="C54" s="11" t="s">
        <v>466</v>
      </c>
      <c r="D54" s="11" t="s">
        <v>313</v>
      </c>
      <c r="E54" s="12" t="s">
        <v>467</v>
      </c>
      <c r="F54" s="52" t="str">
        <f t="shared" si="0"/>
        <v>R</v>
      </c>
      <c r="G54" s="52" t="str">
        <f t="shared" si="1"/>
        <v>1</v>
      </c>
      <c r="H54" s="52">
        <v>1</v>
      </c>
      <c r="I54" t="str">
        <f t="shared" si="2"/>
        <v>01</v>
      </c>
      <c r="J54" s="54" t="str">
        <f t="shared" si="3"/>
        <v>R01</v>
      </c>
    </row>
    <row r="55" spans="1:10" ht="16.5" customHeight="1">
      <c r="A55" s="11" t="s">
        <v>153</v>
      </c>
      <c r="B55" s="11" t="s">
        <v>384</v>
      </c>
      <c r="C55" s="11" t="s">
        <v>466</v>
      </c>
      <c r="D55" s="11" t="s">
        <v>313</v>
      </c>
      <c r="E55" s="12" t="s">
        <v>468</v>
      </c>
      <c r="F55" s="52" t="str">
        <f t="shared" si="0"/>
        <v>R</v>
      </c>
      <c r="G55" s="52" t="str">
        <f t="shared" si="1"/>
        <v>2</v>
      </c>
      <c r="H55" s="52">
        <v>1</v>
      </c>
      <c r="I55" t="str">
        <f t="shared" si="2"/>
        <v>02</v>
      </c>
      <c r="J55" s="54" t="str">
        <f t="shared" si="3"/>
        <v>R02</v>
      </c>
    </row>
    <row r="56" spans="1:10" ht="16.5" customHeight="1">
      <c r="A56" s="11" t="s">
        <v>154</v>
      </c>
      <c r="B56" s="11" t="s">
        <v>385</v>
      </c>
      <c r="C56" s="11" t="s">
        <v>466</v>
      </c>
      <c r="D56" s="11" t="s">
        <v>313</v>
      </c>
      <c r="E56" s="12" t="s">
        <v>469</v>
      </c>
      <c r="F56" s="52" t="str">
        <f t="shared" si="0"/>
        <v>R</v>
      </c>
      <c r="G56" s="52" t="str">
        <f t="shared" si="1"/>
        <v>3</v>
      </c>
      <c r="H56" s="52">
        <v>1</v>
      </c>
      <c r="I56" t="str">
        <f t="shared" si="2"/>
        <v>03</v>
      </c>
      <c r="J56" s="54" t="str">
        <f t="shared" si="3"/>
        <v>R03</v>
      </c>
    </row>
    <row r="57" spans="1:10" ht="16.5" customHeight="1">
      <c r="A57" s="11" t="s">
        <v>155</v>
      </c>
      <c r="B57" s="11" t="s">
        <v>386</v>
      </c>
      <c r="C57" s="11" t="s">
        <v>466</v>
      </c>
      <c r="D57" s="11" t="s">
        <v>313</v>
      </c>
      <c r="E57" s="12" t="s">
        <v>470</v>
      </c>
      <c r="F57" s="52" t="str">
        <f t="shared" si="0"/>
        <v>R</v>
      </c>
      <c r="G57" s="52" t="str">
        <f t="shared" si="1"/>
        <v>4</v>
      </c>
      <c r="H57" s="52">
        <v>1</v>
      </c>
      <c r="I57" t="str">
        <f t="shared" si="2"/>
        <v>04</v>
      </c>
      <c r="J57" s="54" t="str">
        <f t="shared" si="3"/>
        <v>R04</v>
      </c>
    </row>
    <row r="58" spans="1:10" ht="16.5" customHeight="1">
      <c r="A58" s="11" t="s">
        <v>156</v>
      </c>
      <c r="B58" s="11" t="s">
        <v>387</v>
      </c>
      <c r="C58" s="11" t="s">
        <v>466</v>
      </c>
      <c r="D58" s="11" t="s">
        <v>313</v>
      </c>
      <c r="E58" s="12" t="s">
        <v>471</v>
      </c>
      <c r="F58" s="52" t="str">
        <f t="shared" si="0"/>
        <v>R</v>
      </c>
      <c r="G58" s="52" t="str">
        <f t="shared" si="1"/>
        <v>5</v>
      </c>
      <c r="H58" s="52">
        <v>1</v>
      </c>
      <c r="I58" t="str">
        <f t="shared" si="2"/>
        <v>05</v>
      </c>
      <c r="J58" s="54" t="str">
        <f t="shared" si="3"/>
        <v>R05</v>
      </c>
    </row>
    <row r="59" spans="1:10" ht="16.5" customHeight="1">
      <c r="A59" s="11" t="s">
        <v>157</v>
      </c>
      <c r="B59" s="11" t="s">
        <v>388</v>
      </c>
      <c r="C59" s="11" t="s">
        <v>466</v>
      </c>
      <c r="D59" s="11" t="s">
        <v>313</v>
      </c>
      <c r="E59" s="12" t="s">
        <v>472</v>
      </c>
      <c r="F59" s="52" t="str">
        <f t="shared" si="0"/>
        <v>R</v>
      </c>
      <c r="G59" s="52" t="str">
        <f t="shared" si="1"/>
        <v>6</v>
      </c>
      <c r="H59" s="52">
        <v>1</v>
      </c>
      <c r="I59" t="str">
        <f t="shared" si="2"/>
        <v>06</v>
      </c>
      <c r="J59" s="54" t="str">
        <f t="shared" si="3"/>
        <v>R06</v>
      </c>
    </row>
    <row r="60" spans="1:10" ht="16.5" customHeight="1">
      <c r="A60" s="11" t="s">
        <v>158</v>
      </c>
      <c r="B60" s="11" t="s">
        <v>389</v>
      </c>
      <c r="C60" s="11" t="s">
        <v>466</v>
      </c>
      <c r="D60" s="11" t="s">
        <v>313</v>
      </c>
      <c r="E60" s="12" t="s">
        <v>473</v>
      </c>
      <c r="F60" s="52" t="str">
        <f t="shared" si="0"/>
        <v>R</v>
      </c>
      <c r="G60" s="52" t="str">
        <f t="shared" si="1"/>
        <v>7</v>
      </c>
      <c r="H60" s="52">
        <v>1</v>
      </c>
      <c r="I60" t="str">
        <f t="shared" si="2"/>
        <v>07</v>
      </c>
      <c r="J60" s="54" t="str">
        <f t="shared" si="3"/>
        <v>R07</v>
      </c>
    </row>
    <row r="61" spans="1:10" ht="16.5" customHeight="1">
      <c r="A61" s="11" t="s">
        <v>159</v>
      </c>
      <c r="B61" s="11" t="s">
        <v>390</v>
      </c>
      <c r="C61" s="11" t="s">
        <v>466</v>
      </c>
      <c r="D61" s="11" t="s">
        <v>313</v>
      </c>
      <c r="E61" s="12" t="s">
        <v>474</v>
      </c>
      <c r="F61" s="52" t="str">
        <f t="shared" si="0"/>
        <v>R</v>
      </c>
      <c r="G61" s="52" t="str">
        <f t="shared" si="1"/>
        <v>8</v>
      </c>
      <c r="H61" s="52">
        <v>1</v>
      </c>
      <c r="I61" t="str">
        <f t="shared" si="2"/>
        <v>08</v>
      </c>
      <c r="J61" s="54" t="str">
        <f t="shared" si="3"/>
        <v>R08</v>
      </c>
    </row>
    <row r="62" spans="1:10" ht="16.5" customHeight="1">
      <c r="A62" s="11" t="s">
        <v>160</v>
      </c>
      <c r="B62" s="11" t="s">
        <v>391</v>
      </c>
      <c r="C62" s="11" t="s">
        <v>466</v>
      </c>
      <c r="D62" s="11" t="s">
        <v>313</v>
      </c>
      <c r="E62" s="12" t="s">
        <v>475</v>
      </c>
      <c r="F62" s="52" t="str">
        <f t="shared" si="0"/>
        <v>R</v>
      </c>
      <c r="G62" s="52" t="str">
        <f t="shared" si="1"/>
        <v>9</v>
      </c>
      <c r="H62" s="52">
        <v>1</v>
      </c>
      <c r="I62" t="str">
        <f t="shared" si="2"/>
        <v>09</v>
      </c>
      <c r="J62" s="54" t="str">
        <f t="shared" si="3"/>
        <v>R09</v>
      </c>
    </row>
    <row r="63" spans="1:10" ht="16.5" customHeight="1">
      <c r="A63" s="11" t="s">
        <v>476</v>
      </c>
      <c r="B63" s="11" t="s">
        <v>476</v>
      </c>
      <c r="C63" s="11" t="s">
        <v>466</v>
      </c>
      <c r="D63" s="11" t="s">
        <v>313</v>
      </c>
      <c r="E63" s="23" t="s">
        <v>477</v>
      </c>
      <c r="F63" s="52" t="str">
        <f t="shared" si="0"/>
        <v>R</v>
      </c>
      <c r="G63" s="52" t="str">
        <f t="shared" si="1"/>
        <v>10</v>
      </c>
      <c r="H63" s="52">
        <v>1</v>
      </c>
      <c r="I63" t="str">
        <f t="shared" si="2"/>
        <v>10</v>
      </c>
      <c r="J63" s="54" t="str">
        <f t="shared" si="3"/>
        <v>R10</v>
      </c>
    </row>
    <row r="64" spans="1:10" ht="16.5" customHeight="1">
      <c r="A64" s="24" t="s">
        <v>193</v>
      </c>
      <c r="B64" s="24" t="s">
        <v>374</v>
      </c>
      <c r="C64" s="24" t="s">
        <v>478</v>
      </c>
      <c r="D64" s="24" t="s">
        <v>315</v>
      </c>
      <c r="E64" s="25" t="s">
        <v>479</v>
      </c>
      <c r="F64" s="52" t="str">
        <f t="shared" si="0"/>
        <v>TK</v>
      </c>
      <c r="G64" s="52" t="str">
        <f t="shared" si="1"/>
        <v>1</v>
      </c>
      <c r="H64" s="52">
        <v>2</v>
      </c>
      <c r="I64" t="str">
        <f t="shared" si="2"/>
        <v>01</v>
      </c>
      <c r="J64" s="54" t="str">
        <f t="shared" si="3"/>
        <v>TK01</v>
      </c>
    </row>
    <row r="65" spans="1:10" ht="16.5" customHeight="1">
      <c r="A65" s="24" t="s">
        <v>194</v>
      </c>
      <c r="B65" s="24" t="s">
        <v>375</v>
      </c>
      <c r="C65" s="24" t="s">
        <v>478</v>
      </c>
      <c r="D65" s="24" t="s">
        <v>315</v>
      </c>
      <c r="E65" s="25" t="s">
        <v>480</v>
      </c>
      <c r="F65" s="52" t="str">
        <f t="shared" si="0"/>
        <v>TK</v>
      </c>
      <c r="G65" s="52" t="str">
        <f t="shared" si="1"/>
        <v>2</v>
      </c>
      <c r="H65" s="52">
        <v>2</v>
      </c>
      <c r="I65" t="str">
        <f t="shared" si="2"/>
        <v>02</v>
      </c>
      <c r="J65" s="54" t="str">
        <f t="shared" si="3"/>
        <v>TK02</v>
      </c>
    </row>
    <row r="66" spans="1:10" ht="16.5" customHeight="1">
      <c r="A66" s="24" t="s">
        <v>195</v>
      </c>
      <c r="B66" s="24" t="s">
        <v>376</v>
      </c>
      <c r="C66" s="24" t="s">
        <v>478</v>
      </c>
      <c r="D66" s="24" t="s">
        <v>315</v>
      </c>
      <c r="E66" s="25" t="s">
        <v>481</v>
      </c>
      <c r="F66" s="52" t="str">
        <f t="shared" si="0"/>
        <v>TK</v>
      </c>
      <c r="G66" s="52" t="str">
        <f t="shared" si="1"/>
        <v>3</v>
      </c>
      <c r="H66" s="52">
        <v>2</v>
      </c>
      <c r="I66" t="str">
        <f t="shared" si="2"/>
        <v>03</v>
      </c>
      <c r="J66" s="54" t="str">
        <f t="shared" si="3"/>
        <v>TK03</v>
      </c>
    </row>
    <row r="67" spans="1:10" ht="16.5" customHeight="1">
      <c r="A67" s="24" t="s">
        <v>196</v>
      </c>
      <c r="B67" s="24" t="s">
        <v>377</v>
      </c>
      <c r="C67" s="24" t="s">
        <v>478</v>
      </c>
      <c r="D67" s="24" t="s">
        <v>315</v>
      </c>
      <c r="E67" s="25" t="s">
        <v>482</v>
      </c>
      <c r="F67" s="52" t="str">
        <f t="shared" ref="F67:F83" si="4">LEFT(A67,H67)</f>
        <v>TK</v>
      </c>
      <c r="G67" s="52" t="str">
        <f t="shared" ref="G67:G83" si="5">RIGHT(A67, LEN(A67)-H67)</f>
        <v>4</v>
      </c>
      <c r="H67" s="52">
        <v>2</v>
      </c>
      <c r="I67" t="str">
        <f t="shared" ref="I67:I83" si="6">TEXT(G67,"00")</f>
        <v>04</v>
      </c>
      <c r="J67" s="54" t="str">
        <f t="shared" ref="J67:J83" si="7" xml:space="preserve"> F67 &amp; I67</f>
        <v>TK04</v>
      </c>
    </row>
    <row r="68" spans="1:10" ht="16.5" customHeight="1">
      <c r="A68" s="19" t="s">
        <v>140</v>
      </c>
      <c r="B68" s="19" t="s">
        <v>348</v>
      </c>
      <c r="C68" s="19" t="s">
        <v>483</v>
      </c>
      <c r="D68" s="19" t="s">
        <v>312</v>
      </c>
      <c r="E68" s="20" t="s">
        <v>484</v>
      </c>
      <c r="F68" s="52" t="str">
        <f t="shared" si="4"/>
        <v>OF</v>
      </c>
      <c r="G68" s="52" t="str">
        <f t="shared" si="5"/>
        <v>1</v>
      </c>
      <c r="H68" s="52">
        <v>2</v>
      </c>
      <c r="I68" t="str">
        <f t="shared" si="6"/>
        <v>01</v>
      </c>
      <c r="J68" s="54" t="str">
        <f t="shared" si="7"/>
        <v>OF01</v>
      </c>
    </row>
    <row r="69" spans="1:10" ht="16.5" customHeight="1">
      <c r="A69" s="19" t="s">
        <v>145</v>
      </c>
      <c r="B69" s="19" t="s">
        <v>349</v>
      </c>
      <c r="C69" s="19" t="s">
        <v>483</v>
      </c>
      <c r="D69" s="19" t="s">
        <v>312</v>
      </c>
      <c r="E69" s="20" t="s">
        <v>485</v>
      </c>
      <c r="F69" s="52" t="str">
        <f t="shared" si="4"/>
        <v>OF</v>
      </c>
      <c r="G69" s="52" t="str">
        <f t="shared" si="5"/>
        <v>2</v>
      </c>
      <c r="H69" s="52">
        <v>2</v>
      </c>
      <c r="I69" t="str">
        <f t="shared" si="6"/>
        <v>02</v>
      </c>
      <c r="J69" s="54" t="str">
        <f t="shared" si="7"/>
        <v>OF02</v>
      </c>
    </row>
    <row r="70" spans="1:10" ht="16.5" customHeight="1">
      <c r="A70" s="19" t="s">
        <v>146</v>
      </c>
      <c r="B70" s="19" t="s">
        <v>350</v>
      </c>
      <c r="C70" s="19" t="s">
        <v>483</v>
      </c>
      <c r="D70" s="19" t="s">
        <v>312</v>
      </c>
      <c r="E70" s="20" t="s">
        <v>486</v>
      </c>
      <c r="F70" s="52" t="str">
        <f t="shared" si="4"/>
        <v>OF</v>
      </c>
      <c r="G70" s="52" t="str">
        <f t="shared" si="5"/>
        <v>3</v>
      </c>
      <c r="H70" s="52">
        <v>2</v>
      </c>
      <c r="I70" t="str">
        <f t="shared" si="6"/>
        <v>03</v>
      </c>
      <c r="J70" s="54" t="str">
        <f t="shared" si="7"/>
        <v>OF03</v>
      </c>
    </row>
    <row r="71" spans="1:10" ht="16.5" customHeight="1">
      <c r="A71" s="19" t="s">
        <v>147</v>
      </c>
      <c r="B71" s="19" t="s">
        <v>351</v>
      </c>
      <c r="C71" s="19" t="s">
        <v>483</v>
      </c>
      <c r="D71" s="19" t="s">
        <v>312</v>
      </c>
      <c r="E71" s="20" t="s">
        <v>654</v>
      </c>
      <c r="F71" s="52" t="str">
        <f t="shared" si="4"/>
        <v>OF</v>
      </c>
      <c r="G71" s="52" t="str">
        <f t="shared" si="5"/>
        <v>4</v>
      </c>
      <c r="H71" s="52">
        <v>2</v>
      </c>
      <c r="I71" t="str">
        <f t="shared" si="6"/>
        <v>04</v>
      </c>
      <c r="J71" s="54" t="str">
        <f t="shared" si="7"/>
        <v>OF04</v>
      </c>
    </row>
    <row r="72" spans="1:10" ht="16.5" customHeight="1">
      <c r="A72" s="19" t="s">
        <v>148</v>
      </c>
      <c r="B72" s="19" t="s">
        <v>352</v>
      </c>
      <c r="C72" s="19" t="s">
        <v>483</v>
      </c>
      <c r="D72" s="19" t="s">
        <v>312</v>
      </c>
      <c r="E72" s="20" t="s">
        <v>487</v>
      </c>
      <c r="F72" s="52" t="str">
        <f t="shared" si="4"/>
        <v>OF</v>
      </c>
      <c r="G72" s="52" t="str">
        <f t="shared" si="5"/>
        <v>5</v>
      </c>
      <c r="H72" s="52">
        <v>2</v>
      </c>
      <c r="I72" t="str">
        <f t="shared" si="6"/>
        <v>05</v>
      </c>
      <c r="J72" s="54" t="str">
        <f t="shared" si="7"/>
        <v>OF05</v>
      </c>
    </row>
    <row r="73" spans="1:10" ht="16.5" customHeight="1">
      <c r="A73" s="19" t="s">
        <v>149</v>
      </c>
      <c r="B73" s="19" t="s">
        <v>353</v>
      </c>
      <c r="C73" s="19" t="s">
        <v>483</v>
      </c>
      <c r="D73" s="19" t="s">
        <v>312</v>
      </c>
      <c r="E73" s="20" t="s">
        <v>488</v>
      </c>
      <c r="F73" s="52" t="str">
        <f t="shared" si="4"/>
        <v>OF</v>
      </c>
      <c r="G73" s="52" t="str">
        <f t="shared" si="5"/>
        <v>6</v>
      </c>
      <c r="H73" s="52">
        <v>2</v>
      </c>
      <c r="I73" t="str">
        <f t="shared" si="6"/>
        <v>06</v>
      </c>
      <c r="J73" s="54" t="str">
        <f t="shared" si="7"/>
        <v>OF06</v>
      </c>
    </row>
    <row r="74" spans="1:10" ht="16.5" customHeight="1">
      <c r="A74" s="19" t="s">
        <v>489</v>
      </c>
      <c r="B74" s="19" t="s">
        <v>652</v>
      </c>
      <c r="C74" s="19" t="s">
        <v>483</v>
      </c>
      <c r="D74" s="19" t="s">
        <v>312</v>
      </c>
      <c r="E74" s="20" t="s">
        <v>490</v>
      </c>
      <c r="F74" s="52" t="str">
        <f t="shared" si="4"/>
        <v>OF</v>
      </c>
      <c r="G74" s="52" t="str">
        <f t="shared" si="5"/>
        <v>7</v>
      </c>
      <c r="H74" s="52">
        <v>2</v>
      </c>
      <c r="I74" t="str">
        <f t="shared" si="6"/>
        <v>07</v>
      </c>
      <c r="J74" s="54" t="str">
        <f t="shared" si="7"/>
        <v>OF07</v>
      </c>
    </row>
    <row r="75" spans="1:10" ht="16.5" customHeight="1">
      <c r="A75" s="19" t="s">
        <v>150</v>
      </c>
      <c r="B75" s="19" t="s">
        <v>354</v>
      </c>
      <c r="C75" s="19" t="s">
        <v>483</v>
      </c>
      <c r="D75" s="19" t="s">
        <v>312</v>
      </c>
      <c r="E75" s="20" t="s">
        <v>491</v>
      </c>
      <c r="F75" s="52" t="str">
        <f t="shared" si="4"/>
        <v>OF</v>
      </c>
      <c r="G75" s="52" t="str">
        <f t="shared" si="5"/>
        <v>8</v>
      </c>
      <c r="H75" s="52">
        <v>2</v>
      </c>
      <c r="I75" t="str">
        <f t="shared" si="6"/>
        <v>08</v>
      </c>
      <c r="J75" s="54" t="str">
        <f t="shared" si="7"/>
        <v>OF08</v>
      </c>
    </row>
    <row r="76" spans="1:10" ht="16.5" customHeight="1">
      <c r="A76" s="19" t="s">
        <v>151</v>
      </c>
      <c r="B76" s="19" t="s">
        <v>355</v>
      </c>
      <c r="C76" s="19" t="s">
        <v>483</v>
      </c>
      <c r="D76" s="19" t="s">
        <v>312</v>
      </c>
      <c r="E76" s="20" t="s">
        <v>492</v>
      </c>
      <c r="F76" s="52" t="str">
        <f t="shared" si="4"/>
        <v>OF</v>
      </c>
      <c r="G76" s="52" t="str">
        <f t="shared" si="5"/>
        <v>9</v>
      </c>
      <c r="H76" s="52">
        <v>2</v>
      </c>
      <c r="I76" t="str">
        <f t="shared" si="6"/>
        <v>09</v>
      </c>
      <c r="J76" s="54" t="str">
        <f t="shared" si="7"/>
        <v>OF09</v>
      </c>
    </row>
    <row r="77" spans="1:10" ht="16.5" customHeight="1">
      <c r="A77" s="19" t="s">
        <v>141</v>
      </c>
      <c r="B77" s="19" t="s">
        <v>141</v>
      </c>
      <c r="C77" s="19" t="s">
        <v>483</v>
      </c>
      <c r="D77" s="19" t="s">
        <v>312</v>
      </c>
      <c r="E77" s="20" t="s">
        <v>493</v>
      </c>
      <c r="F77" s="52" t="str">
        <f t="shared" si="4"/>
        <v>OF</v>
      </c>
      <c r="G77" s="52" t="str">
        <f t="shared" si="5"/>
        <v>10</v>
      </c>
      <c r="H77" s="52">
        <v>2</v>
      </c>
      <c r="I77" t="str">
        <f t="shared" si="6"/>
        <v>10</v>
      </c>
      <c r="J77" s="54" t="str">
        <f t="shared" si="7"/>
        <v>OF10</v>
      </c>
    </row>
    <row r="78" spans="1:10" ht="16.5" customHeight="1">
      <c r="A78" s="21" t="s">
        <v>142</v>
      </c>
      <c r="B78" s="21" t="s">
        <v>142</v>
      </c>
      <c r="C78" s="19" t="s">
        <v>483</v>
      </c>
      <c r="D78" s="19" t="s">
        <v>312</v>
      </c>
      <c r="E78" s="22" t="s">
        <v>494</v>
      </c>
      <c r="F78" s="52" t="str">
        <f t="shared" si="4"/>
        <v>OF</v>
      </c>
      <c r="G78" s="52" t="str">
        <f t="shared" si="5"/>
        <v>11</v>
      </c>
      <c r="H78" s="52">
        <v>2</v>
      </c>
      <c r="I78" t="str">
        <f t="shared" si="6"/>
        <v>11</v>
      </c>
      <c r="J78" s="54" t="str">
        <f t="shared" si="7"/>
        <v>OF11</v>
      </c>
    </row>
    <row r="79" spans="1:10" ht="16.5" customHeight="1">
      <c r="A79" s="21" t="s">
        <v>143</v>
      </c>
      <c r="B79" s="21" t="s">
        <v>143</v>
      </c>
      <c r="C79" s="19" t="s">
        <v>483</v>
      </c>
      <c r="D79" s="19" t="s">
        <v>312</v>
      </c>
      <c r="E79" s="22" t="s">
        <v>495</v>
      </c>
      <c r="F79" s="52" t="str">
        <f t="shared" si="4"/>
        <v>OF</v>
      </c>
      <c r="G79" s="52" t="str">
        <f t="shared" si="5"/>
        <v>12</v>
      </c>
      <c r="H79" s="52">
        <v>2</v>
      </c>
      <c r="I79" t="str">
        <f t="shared" si="6"/>
        <v>12</v>
      </c>
      <c r="J79" s="54" t="str">
        <f t="shared" si="7"/>
        <v>OF12</v>
      </c>
    </row>
    <row r="80" spans="1:10" ht="16.5" customHeight="1">
      <c r="A80" s="21" t="s">
        <v>144</v>
      </c>
      <c r="B80" s="21" t="s">
        <v>144</v>
      </c>
      <c r="C80" s="19" t="s">
        <v>483</v>
      </c>
      <c r="D80" s="19" t="s">
        <v>312</v>
      </c>
      <c r="E80" s="22" t="s">
        <v>496</v>
      </c>
      <c r="F80" s="52" t="str">
        <f t="shared" si="4"/>
        <v>OF</v>
      </c>
      <c r="G80" s="52" t="str">
        <f t="shared" si="5"/>
        <v>13</v>
      </c>
      <c r="H80" s="52">
        <v>2</v>
      </c>
      <c r="I80" t="str">
        <f t="shared" si="6"/>
        <v>13</v>
      </c>
      <c r="J80" s="54" t="str">
        <f t="shared" si="7"/>
        <v>OF13</v>
      </c>
    </row>
    <row r="81" spans="1:10" ht="16.5" customHeight="1">
      <c r="A81" s="21" t="s">
        <v>497</v>
      </c>
      <c r="B81" s="21" t="s">
        <v>497</v>
      </c>
      <c r="C81" s="19" t="s">
        <v>483</v>
      </c>
      <c r="D81" s="19" t="s">
        <v>312</v>
      </c>
      <c r="E81" s="22" t="s">
        <v>498</v>
      </c>
      <c r="F81" s="52" t="str">
        <f t="shared" si="4"/>
        <v>OF</v>
      </c>
      <c r="G81" s="52" t="str">
        <f t="shared" si="5"/>
        <v>14</v>
      </c>
      <c r="H81" s="52">
        <v>2</v>
      </c>
      <c r="I81" t="str">
        <f t="shared" si="6"/>
        <v>14</v>
      </c>
      <c r="J81" s="54" t="str">
        <f t="shared" si="7"/>
        <v>OF14</v>
      </c>
    </row>
    <row r="82" spans="1:10" ht="16.5" customHeight="1">
      <c r="A82" s="21" t="s">
        <v>499</v>
      </c>
      <c r="B82" s="21" t="s">
        <v>499</v>
      </c>
      <c r="C82" s="19" t="s">
        <v>483</v>
      </c>
      <c r="D82" s="19" t="s">
        <v>312</v>
      </c>
      <c r="E82" s="22" t="s">
        <v>500</v>
      </c>
      <c r="F82" s="52" t="str">
        <f t="shared" si="4"/>
        <v>OF</v>
      </c>
      <c r="G82" s="52" t="str">
        <f t="shared" si="5"/>
        <v>15</v>
      </c>
      <c r="H82" s="52">
        <v>2</v>
      </c>
      <c r="I82" t="str">
        <f t="shared" si="6"/>
        <v>15</v>
      </c>
      <c r="J82" s="54" t="str">
        <f t="shared" si="7"/>
        <v>OF15</v>
      </c>
    </row>
    <row r="83" spans="1:10" ht="16.5" customHeight="1">
      <c r="A83" s="21" t="s">
        <v>501</v>
      </c>
      <c r="B83" s="21" t="s">
        <v>501</v>
      </c>
      <c r="C83" s="19" t="s">
        <v>483</v>
      </c>
      <c r="D83" s="19" t="s">
        <v>312</v>
      </c>
      <c r="E83" s="22" t="s">
        <v>502</v>
      </c>
      <c r="F83" s="52" t="str">
        <f t="shared" si="4"/>
        <v>OF</v>
      </c>
      <c r="G83" s="52" t="str">
        <f t="shared" si="5"/>
        <v>16</v>
      </c>
      <c r="H83" s="52">
        <v>2</v>
      </c>
      <c r="I83" t="str">
        <f t="shared" si="6"/>
        <v>16</v>
      </c>
      <c r="J83" s="54" t="str">
        <f t="shared" si="7"/>
        <v>OF16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:N25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2:V323"/>
  <sheetViews>
    <sheetView topLeftCell="A248" zoomScale="80" zoomScaleNormal="80" workbookViewId="0">
      <selection activeCell="H255" sqref="H255:H264"/>
    </sheetView>
  </sheetViews>
  <sheetFormatPr baseColWidth="10" defaultRowHeight="15"/>
  <cols>
    <col min="5" max="5" width="22.7109375" customWidth="1"/>
    <col min="7" max="7" width="59" customWidth="1"/>
    <col min="8" max="8" width="201.5703125" customWidth="1"/>
    <col min="9" max="9" width="185.5703125" customWidth="1"/>
  </cols>
  <sheetData>
    <row r="2" spans="5:8" ht="19.5">
      <c r="E2" s="26" t="s">
        <v>503</v>
      </c>
    </row>
    <row r="3" spans="5:8" ht="18">
      <c r="F3" s="27" t="s">
        <v>316</v>
      </c>
      <c r="G3" s="28" t="s">
        <v>504</v>
      </c>
      <c r="H3" s="29" t="str">
        <f>"{ fld_name: """ &amp; F3 &amp; """, short_name: """ &amp;  G3 &amp;  """, long_name: """ &amp;  G3 &amp;  """, data_type: ""INT"", unit: ""nombre""},"</f>
        <v>{ fld_name: "FLD1", short_name: "Population à moins de 5 km d'un centre de santé (%)", long_name: "Population à moins de 5 km d'un centre de santé (%)", data_type: "INT", unit: "nombre"},</v>
      </c>
    </row>
    <row r="4" spans="5:8" ht="18">
      <c r="F4" s="27" t="s">
        <v>317</v>
      </c>
      <c r="G4" s="28" t="s">
        <v>505</v>
      </c>
      <c r="H4" s="29" t="str">
        <f t="shared" ref="H4:H6" si="0">"{ fld_name: """ &amp; F4 &amp; """, short_name: """ &amp;  G4 &amp;  """, long_name: """ &amp;  G4 &amp;  """, data_type: ""INT"", unit: ""nombre""},"</f>
        <v>{ fld_name: "FLD2", short_name: "Population entre 5 et 15 km d'un centre de santé (%)", long_name: "Population entre 5 et 15 km d'un centre de santé (%)", data_type: "INT", unit: "nombre"},</v>
      </c>
    </row>
    <row r="5" spans="5:8" ht="18">
      <c r="F5" s="27" t="s">
        <v>318</v>
      </c>
      <c r="G5" s="28" t="s">
        <v>506</v>
      </c>
      <c r="H5" s="29" t="str">
        <f t="shared" si="0"/>
        <v>{ fld_name: "FLD3", short_name: "Population au délà de 15 km d'un centre de santé (%)", long_name: "Population au délà de 15 km d'un centre de santé (%)", data_type: "INT", unit: "nombre"},</v>
      </c>
    </row>
    <row r="6" spans="5:8" ht="18">
      <c r="F6" s="27" t="s">
        <v>319</v>
      </c>
      <c r="G6" s="28" t="s">
        <v>507</v>
      </c>
      <c r="H6" s="29" t="str">
        <f t="shared" si="0"/>
        <v>{ fld_name: "FLD4", short_name: "Population au délà de 5 km d'un centre de santé (%)", long_name: "Population au délà de 5 km d'un centre de santé (%)", data_type: "INT", unit: "nombre"},</v>
      </c>
    </row>
    <row r="8" spans="5:8" ht="20.25" thickBot="1">
      <c r="E8" s="26" t="s">
        <v>508</v>
      </c>
    </row>
    <row r="9" spans="5:8" ht="18.75" thickBot="1">
      <c r="F9" s="27" t="s">
        <v>316</v>
      </c>
      <c r="G9" s="30" t="s">
        <v>509</v>
      </c>
      <c r="H9" s="29" t="str">
        <f t="shared" ref="H9:H11" si="1">"{ fld_name: """ &amp; F9 &amp; """, short_name: """ &amp;  G9 &amp;  """, long_name: """ &amp;  G9 &amp;  """, data_type: ""INT"", unit: ""nombre""},"</f>
        <v>{ fld_name: "FLD1", short_name: "Population totale 2017", long_name: "Population totale 2017", data_type: "INT", unit: "nombre"},</v>
      </c>
    </row>
    <row r="10" spans="5:8" ht="18.75" thickBot="1">
      <c r="F10" s="27" t="s">
        <v>317</v>
      </c>
      <c r="G10" s="30" t="s">
        <v>510</v>
      </c>
      <c r="H10" s="29" t="str">
        <f t="shared" si="1"/>
        <v>{ fld_name: "FLD2", short_name: "Nombre total de Consultants 2017", long_name: "Nombre total de Consultants 2017", data_type: "INT", unit: "nombre"},</v>
      </c>
    </row>
    <row r="11" spans="5:8" ht="18">
      <c r="F11" s="27" t="s">
        <v>318</v>
      </c>
      <c r="G11" s="30" t="s">
        <v>511</v>
      </c>
      <c r="H11" s="29" t="str">
        <f t="shared" si="1"/>
        <v>{ fld_name: "FLD3", short_name: "Taux d'utilisation 2017(%)", long_name: "Taux d'utilisation 2017(%)", data_type: "INT", unit: "nombre"},</v>
      </c>
    </row>
    <row r="17" spans="5:8" ht="20.25" thickBot="1">
      <c r="E17" s="26" t="s">
        <v>512</v>
      </c>
    </row>
    <row r="18" spans="5:8" ht="18.75" thickBot="1">
      <c r="F18" s="27" t="s">
        <v>316</v>
      </c>
      <c r="G18" s="31" t="s">
        <v>509</v>
      </c>
      <c r="H18" s="29" t="str">
        <f t="shared" ref="H18:H22" si="2">"{ fld_name: """ &amp; F18 &amp; """, short_name: """ &amp;  G18 &amp;  """, long_name: """ &amp;  G18 &amp;  """, data_type: ""INT"", unit: ""nombre""},"</f>
        <v>{ fld_name: "FLD1", short_name: "Population totale 2017", long_name: "Population totale 2017", data_type: "INT", unit: "nombre"},</v>
      </c>
    </row>
    <row r="19" spans="5:8" ht="18.75" thickBot="1">
      <c r="F19" s="27" t="s">
        <v>317</v>
      </c>
      <c r="G19" s="31" t="s">
        <v>513</v>
      </c>
      <c r="H19" s="29" t="str">
        <f t="shared" si="2"/>
        <v>{ fld_name: "FLD2", short_name: "Nombre total de Consultants ESPC 2017", long_name: "Nombre total de Consultants ESPC 2017", data_type: "INT", unit: "nombre"},</v>
      </c>
    </row>
    <row r="20" spans="5:8" ht="18.75" thickBot="1">
      <c r="F20" s="27" t="s">
        <v>318</v>
      </c>
      <c r="G20" s="31" t="s">
        <v>514</v>
      </c>
      <c r="H20" s="29" t="str">
        <f t="shared" si="2"/>
        <v>{ fld_name: "FLD3", short_name: "Taux d'utilisation ESPC 2017 (%)", long_name: "Taux d'utilisation ESPC 2017 (%)", data_type: "INT", unit: "nombre"},</v>
      </c>
    </row>
    <row r="21" spans="5:8" ht="18.75" thickBot="1">
      <c r="F21" s="27" t="s">
        <v>319</v>
      </c>
      <c r="G21" s="31" t="s">
        <v>515</v>
      </c>
      <c r="H21" s="29" t="str">
        <f t="shared" si="2"/>
        <v>{ fld_name: "FLD4", short_name: "Nombre total de Consultants Hopitaux de reference (HG &amp; CHR) 2017", long_name: "Nombre total de Consultants Hopitaux de reference (HG &amp; CHR) 2017", data_type: "INT", unit: "nombre"},</v>
      </c>
    </row>
    <row r="22" spans="5:8" ht="18">
      <c r="F22" s="27" t="s">
        <v>320</v>
      </c>
      <c r="G22" s="31" t="s">
        <v>516</v>
      </c>
      <c r="H22" s="29" t="str">
        <f t="shared" si="2"/>
        <v>{ fld_name: "FLD5", short_name: "Taux d'utilisation HR (HG&amp;2017 (%)", long_name: "Taux d'utilisation HR (HG&amp;2017 (%)", data_type: "INT", unit: "nombre"},</v>
      </c>
    </row>
    <row r="24" spans="5:8" ht="19.5">
      <c r="E24" s="26" t="s">
        <v>517</v>
      </c>
    </row>
    <row r="25" spans="5:8" ht="21" customHeight="1">
      <c r="F25" s="27" t="s">
        <v>316</v>
      </c>
      <c r="G25" s="32" t="s">
        <v>518</v>
      </c>
      <c r="H25" s="29" t="str">
        <f t="shared" ref="H25:H27" si="3">"{ fld_name: """ &amp; F25 &amp; """, short_name: """ &amp;  G25 &amp;  """, long_name: """ &amp;  G25 &amp;  """, data_type: ""INT"", unit: ""nombre""},"</f>
        <v>{ fld_name: "FLD1", short_name: "Population totale", long_name: "Population totale", data_type: "INT", unit: "nombre"},</v>
      </c>
    </row>
    <row r="26" spans="5:8" ht="21" customHeight="1">
      <c r="F26" s="27" t="s">
        <v>317</v>
      </c>
      <c r="G26" s="28" t="s">
        <v>519</v>
      </c>
      <c r="H26" s="29" t="str">
        <f t="shared" si="3"/>
        <v>{ fld_name: "FLD2", short_name: "Nombre de Consultations", long_name: "Nombre de Consultations", data_type: "INT", unit: "nombre"},</v>
      </c>
    </row>
    <row r="27" spans="5:8" ht="21" customHeight="1">
      <c r="F27" s="27" t="s">
        <v>318</v>
      </c>
      <c r="G27" s="28" t="s">
        <v>520</v>
      </c>
      <c r="H27" s="29" t="str">
        <f t="shared" si="3"/>
        <v>{ fld_name: "FLD3", short_name: "Taux de fréquentation (%)", long_name: "Taux de fréquentation (%)", data_type: "INT", unit: "nombre"},</v>
      </c>
    </row>
    <row r="33" spans="5:8" ht="20.25" thickBot="1">
      <c r="E33" s="26" t="s">
        <v>521</v>
      </c>
    </row>
    <row r="34" spans="5:8" ht="18.75" thickBot="1">
      <c r="F34" s="27" t="s">
        <v>316</v>
      </c>
      <c r="G34" s="31" t="s">
        <v>509</v>
      </c>
      <c r="H34" s="29" t="str">
        <f t="shared" ref="H34:H38" si="4">"{ fld_name: """ &amp; F34 &amp; """, short_name: """ &amp;  G34 &amp;  """, long_name: """ &amp;  G34 &amp;  """, data_type: ""INT"", unit: ""nombre""},"</f>
        <v>{ fld_name: "FLD1", short_name: "Population totale 2017", long_name: "Population totale 2017", data_type: "INT", unit: "nombre"},</v>
      </c>
    </row>
    <row r="35" spans="5:8" ht="18.75" thickBot="1">
      <c r="F35" s="27" t="s">
        <v>317</v>
      </c>
      <c r="G35" s="31" t="s">
        <v>522</v>
      </c>
      <c r="H35" s="29" t="str">
        <f t="shared" si="4"/>
        <v>{ fld_name: "FLD2", short_name: "Total Consultations ESPC 2017", long_name: "Total Consultations ESPC 2017", data_type: "INT", unit: "nombre"},</v>
      </c>
    </row>
    <row r="36" spans="5:8" ht="18.75" thickBot="1">
      <c r="F36" s="27" t="s">
        <v>318</v>
      </c>
      <c r="G36" s="31" t="s">
        <v>523</v>
      </c>
      <c r="H36" s="29" t="str">
        <f t="shared" si="4"/>
        <v>{ fld_name: "FLD3", short_name: "Taux de frequentation ESPC", long_name: "Taux de frequentation ESPC", data_type: "INT", unit: "nombre"},</v>
      </c>
    </row>
    <row r="37" spans="5:8" ht="18.75" thickBot="1">
      <c r="F37" s="27" t="s">
        <v>319</v>
      </c>
      <c r="G37" s="31" t="s">
        <v>524</v>
      </c>
      <c r="H37" s="29" t="str">
        <f t="shared" si="4"/>
        <v>{ fld_name: "FLD4", short_name: "Nombre total de consultation HR (CHR&amp;HG) 2017", long_name: "Nombre total de consultation HR (CHR&amp;HG) 2017", data_type: "INT", unit: "nombre"},</v>
      </c>
    </row>
    <row r="38" spans="5:8" ht="18">
      <c r="F38" s="27" t="s">
        <v>320</v>
      </c>
      <c r="G38" s="31" t="s">
        <v>525</v>
      </c>
      <c r="H38" s="29" t="str">
        <f t="shared" si="4"/>
        <v>{ fld_name: "FLD5", short_name: "Taux de frequentation HR (HG&amp;CHR) 2017 (%)", long_name: "Taux de frequentation HR (HG&amp;CHR) 2017 (%)", data_type: "INT", unit: "nombre"},</v>
      </c>
    </row>
    <row r="41" spans="5:8" ht="20.25" thickBot="1">
      <c r="E41" s="26" t="s">
        <v>526</v>
      </c>
    </row>
    <row r="42" spans="5:8" ht="18.75" thickBot="1">
      <c r="F42" s="27" t="s">
        <v>316</v>
      </c>
      <c r="G42" s="31" t="s">
        <v>527</v>
      </c>
      <c r="H42" s="29" t="str">
        <f t="shared" ref="H42:H46" si="5">"{ fld_name: """ &amp; F42 &amp; """, short_name: """ &amp;  G42 &amp;  """, long_name: """ &amp;  G42 &amp;  """, data_type: ""INT"", unit: ""nombre""},"</f>
        <v>{ fld_name: "FLD1", short_name: "Nombre total de consultants ESPC", long_name: "Nombre total de consultants ESPC", data_type: "INT", unit: "nombre"},</v>
      </c>
    </row>
    <row r="43" spans="5:8" ht="18.75" thickBot="1">
      <c r="F43" s="27" t="s">
        <v>317</v>
      </c>
      <c r="G43" s="31" t="s">
        <v>528</v>
      </c>
      <c r="H43" s="29" t="str">
        <f t="shared" si="5"/>
        <v>{ fld_name: "FLD2", short_name: "Nombre Total Consultants HG et CHR", long_name: "Nombre Total Consultants HG et CHR", data_type: "INT", unit: "nombre"},</v>
      </c>
    </row>
    <row r="44" spans="5:8" ht="18.75" thickBot="1">
      <c r="F44" s="27" t="s">
        <v>318</v>
      </c>
      <c r="G44" s="31" t="s">
        <v>529</v>
      </c>
      <c r="H44" s="29" t="str">
        <f t="shared" si="5"/>
        <v>{ fld_name: "FLD3", short_name: "Total Consultants", long_name: "Total Consultants", data_type: "INT", unit: "nombre"},</v>
      </c>
    </row>
    <row r="45" spans="5:8" ht="18.75" thickBot="1">
      <c r="F45" s="27" t="s">
        <v>319</v>
      </c>
      <c r="G45" s="31" t="s">
        <v>530</v>
      </c>
      <c r="H45" s="29" t="str">
        <f t="shared" si="5"/>
        <v>{ fld_name: "FLD4", short_name: "Proportion Consultants ESPC (%)", long_name: "Proportion Consultants ESPC (%)", data_type: "INT", unit: "nombre"},</v>
      </c>
    </row>
    <row r="46" spans="5:8" ht="18">
      <c r="F46" s="27" t="s">
        <v>320</v>
      </c>
      <c r="G46" s="31" t="s">
        <v>531</v>
      </c>
      <c r="H46" s="29" t="str">
        <f t="shared" si="5"/>
        <v>{ fld_name: "FLD5", short_name: "Proportion Consultants HG &amp; CHR (%)", long_name: "Proportion Consultants HG &amp; CHR (%)", data_type: "INT", unit: "nombre"},</v>
      </c>
    </row>
    <row r="50" spans="5:8" ht="20.25" thickBot="1">
      <c r="E50" s="26" t="s">
        <v>532</v>
      </c>
    </row>
    <row r="51" spans="5:8" ht="18.75" thickBot="1">
      <c r="F51" s="27" t="s">
        <v>316</v>
      </c>
      <c r="G51" s="33" t="s">
        <v>533</v>
      </c>
      <c r="H51" s="29" t="str">
        <f t="shared" ref="H51:H55" si="6">"{ fld_name: """ &amp; F51 &amp; """, short_name: """ &amp;  G51 &amp;  """, long_name: """ &amp;  G51 &amp;  """, data_type: ""INT"", unit: ""nombre""},"</f>
        <v>{ fld_name: "FLD1", short_name: " Nombre total de Consultations ESPC", long_name: " Nombre total de Consultations ESPC", data_type: "INT", unit: "nombre"},</v>
      </c>
    </row>
    <row r="52" spans="5:8" ht="18.75" thickBot="1">
      <c r="F52" s="27" t="s">
        <v>317</v>
      </c>
      <c r="G52" s="33" t="s">
        <v>534</v>
      </c>
      <c r="H52" s="29" t="str">
        <f t="shared" si="6"/>
        <v>{ fld_name: "FLD2", short_name: "Total Consultations HG et CHR", long_name: "Total Consultations HG et CHR", data_type: "INT", unit: "nombre"},</v>
      </c>
    </row>
    <row r="53" spans="5:8" ht="18.75" thickBot="1">
      <c r="F53" s="27" t="s">
        <v>318</v>
      </c>
      <c r="G53" s="33" t="s">
        <v>535</v>
      </c>
      <c r="H53" s="29" t="str">
        <f t="shared" si="6"/>
        <v>{ fld_name: "FLD3", short_name: "Total Consultations (%)", long_name: "Total Consultations (%)", data_type: "INT", unit: "nombre"},</v>
      </c>
    </row>
    <row r="54" spans="5:8" ht="18.75" thickBot="1">
      <c r="F54" s="27" t="s">
        <v>319</v>
      </c>
      <c r="G54" s="33" t="s">
        <v>536</v>
      </c>
      <c r="H54" s="29" t="str">
        <f t="shared" si="6"/>
        <v>{ fld_name: "FLD4", short_name: "Consultations ESPC(%)", long_name: "Consultations ESPC(%)", data_type: "INT", unit: "nombre"},</v>
      </c>
    </row>
    <row r="55" spans="5:8" ht="18">
      <c r="F55" s="27" t="s">
        <v>320</v>
      </c>
      <c r="G55" s="33" t="s">
        <v>537</v>
      </c>
      <c r="H55" s="29" t="str">
        <f t="shared" si="6"/>
        <v>{ fld_name: "FLD5", short_name: "Consultation HG &amp; CHR", long_name: "Consultation HG &amp; CHR", data_type: "INT", unit: "nombre"},</v>
      </c>
    </row>
    <row r="58" spans="5:8" ht="19.5">
      <c r="E58" s="26" t="s">
        <v>538</v>
      </c>
    </row>
    <row r="59" spans="5:8" ht="18">
      <c r="F59" s="34" t="s">
        <v>316</v>
      </c>
      <c r="G59" s="35" t="s">
        <v>539</v>
      </c>
      <c r="H59" s="29" t="str">
        <f t="shared" ref="H59:H63" si="7">"{ fld_name: """ &amp; F59 &amp; """, short_name: """ &amp;  G59 &amp;  """, long_name: """ &amp;  G59 &amp;  """, data_type: ""INT"", unit: ""nombre""},"</f>
        <v>{ fld_name: "FLD1", short_name: " Nombre total de lits ouverts 2017", long_name: " Nombre total de lits ouverts 2017", data_type: "INT", unit: "nombre"},</v>
      </c>
    </row>
    <row r="60" spans="5:8" ht="18">
      <c r="F60" s="34" t="s">
        <v>317</v>
      </c>
      <c r="G60" s="35" t="s">
        <v>540</v>
      </c>
      <c r="H60" s="29" t="str">
        <f t="shared" si="7"/>
        <v>{ fld_name: "FLD2", short_name: "Total Admission en Hospitalisations 2017", long_name: "Total Admission en Hospitalisations 2017", data_type: "INT", unit: "nombre"},</v>
      </c>
    </row>
    <row r="61" spans="5:8" ht="18">
      <c r="F61" s="34" t="s">
        <v>318</v>
      </c>
      <c r="G61" s="35" t="s">
        <v>541</v>
      </c>
      <c r="H61" s="29" t="str">
        <f t="shared" si="7"/>
        <v>{ fld_name: "FLD3", short_name: "Total Jrnée d'Hospi 2017", long_name: "Total Jrnée d'Hospi 2017", data_type: "INT", unit: "nombre"},</v>
      </c>
    </row>
    <row r="62" spans="5:8" ht="18">
      <c r="F62" s="34" t="s">
        <v>319</v>
      </c>
      <c r="G62" s="35" t="s">
        <v>542</v>
      </c>
      <c r="H62" s="29" t="str">
        <f t="shared" si="7"/>
        <v>{ fld_name: "FLD4", short_name: "Durée Moyenne de Séjour 2017", long_name: "Durée Moyenne de Séjour 2017", data_type: "INT", unit: "nombre"},</v>
      </c>
    </row>
    <row r="63" spans="5:8" ht="18">
      <c r="F63" s="34" t="s">
        <v>320</v>
      </c>
      <c r="G63" s="35" t="s">
        <v>543</v>
      </c>
      <c r="H63" s="29" t="str">
        <f t="shared" si="7"/>
        <v>{ fld_name: "FLD5", short_name: "Taux global d'Occupation des lits 2017", long_name: "Taux global d'Occupation des lits 2017", data_type: "INT", unit: "nombre"},</v>
      </c>
    </row>
    <row r="66" spans="5:8" ht="19.5">
      <c r="E66" s="26" t="s">
        <v>544</v>
      </c>
    </row>
    <row r="67" spans="5:8" ht="18">
      <c r="F67" s="34" t="s">
        <v>316</v>
      </c>
      <c r="G67" s="35" t="s">
        <v>545</v>
      </c>
      <c r="H67" s="29" t="str">
        <f t="shared" ref="H67:H71" si="8">"{ fld_name: """ &amp; F67 &amp; """, short_name: """ &amp;  G67 &amp;  """, long_name: """ &amp;  G67 &amp;  """, data_type: ""INT"", unit: ""nombre""},"</f>
        <v>{ fld_name: "FLD1", short_name: " Nb de 1ère CPN 2017", long_name: " Nb de 1ère CPN 2017", data_type: "INT", unit: "nombre"},</v>
      </c>
    </row>
    <row r="68" spans="5:8" ht="18">
      <c r="F68" s="34" t="s">
        <v>317</v>
      </c>
      <c r="G68" s="35" t="s">
        <v>546</v>
      </c>
      <c r="H68" s="29" t="str">
        <f t="shared" si="8"/>
        <v>{ fld_name: "FLD2", short_name: "Nb de 2ème CPN 2017", long_name: "Nb de 2ème CPN 2017", data_type: "INT", unit: "nombre"},</v>
      </c>
    </row>
    <row r="69" spans="5:8" ht="18">
      <c r="F69" s="34" t="s">
        <v>318</v>
      </c>
      <c r="G69" s="35" t="s">
        <v>547</v>
      </c>
      <c r="H69" s="29" t="str">
        <f t="shared" si="8"/>
        <v>{ fld_name: "FLD3", short_name: "Nb de 3ème CPN 2017", long_name: "Nb de 3ème CPN 2017", data_type: "INT", unit: "nombre"},</v>
      </c>
    </row>
    <row r="70" spans="5:8" ht="18">
      <c r="F70" s="34" t="s">
        <v>319</v>
      </c>
      <c r="G70" s="35" t="s">
        <v>548</v>
      </c>
      <c r="H70" s="29" t="str">
        <f t="shared" si="8"/>
        <v>{ fld_name: "FLD4", short_name: "Nb de 4ème CPN 2017", long_name: "Nb de 4ème CPN 2017", data_type: "INT", unit: "nombre"},</v>
      </c>
    </row>
    <row r="71" spans="5:8" ht="18">
      <c r="F71" s="34" t="s">
        <v>320</v>
      </c>
      <c r="G71" s="35" t="s">
        <v>549</v>
      </c>
      <c r="H71" s="29" t="str">
        <f t="shared" si="8"/>
        <v>{ fld_name: "FLD5", short_name: "Nb de CPoN 2017", long_name: "Nb de CPoN 2017", data_type: "INT", unit: "nombre"},</v>
      </c>
    </row>
    <row r="74" spans="5:8" ht="19.5">
      <c r="E74" s="26" t="s">
        <v>550</v>
      </c>
    </row>
    <row r="75" spans="5:8" ht="18">
      <c r="F75" s="34" t="s">
        <v>316</v>
      </c>
      <c r="G75" s="35" t="s">
        <v>551</v>
      </c>
      <c r="H75" s="29" t="str">
        <f t="shared" ref="H75:H79" si="9">"{ fld_name: """ &amp; F75 &amp; """, short_name: """ &amp;  G75 &amp;  """, long_name: """ &amp;  G75 &amp;  """, data_type: ""INT"", unit: ""nombre""},"</f>
        <v>{ fld_name: "FLD1", short_name: " Grossesses attendues", long_name: " Grossesses attendues", data_type: "INT", unit: "nombre"},</v>
      </c>
    </row>
    <row r="76" spans="5:8" ht="18">
      <c r="F76" s="34" t="s">
        <v>317</v>
      </c>
      <c r="G76" s="35" t="s">
        <v>552</v>
      </c>
      <c r="H76" s="29" t="str">
        <f t="shared" si="9"/>
        <v>{ fld_name: "FLD2", short_name: "Couverture en CPN1 (%) en 2017", long_name: "Couverture en CPN1 (%) en 2017", data_type: "INT", unit: "nombre"},</v>
      </c>
    </row>
    <row r="77" spans="5:8" ht="18">
      <c r="F77" s="34" t="s">
        <v>318</v>
      </c>
      <c r="G77" s="35" t="s">
        <v>553</v>
      </c>
      <c r="H77" s="29" t="str">
        <f t="shared" si="9"/>
        <v>{ fld_name: "FLD3", short_name: "Couverture en CPN4 (%) en 2017", long_name: "Couverture en CPN4 (%) en 2017", data_type: "INT", unit: "nombre"},</v>
      </c>
    </row>
    <row r="78" spans="5:8" ht="18">
      <c r="F78" s="34" t="s">
        <v>319</v>
      </c>
      <c r="G78" s="35" t="s">
        <v>554</v>
      </c>
      <c r="H78" s="29" t="str">
        <f t="shared" si="9"/>
        <v>{ fld_name: "FLD4", short_name: "Taux d'abandon de la CPN (%) en 2017", long_name: "Taux d'abandon de la CPN (%) en 2017", data_type: "INT", unit: "nombre"},</v>
      </c>
    </row>
    <row r="79" spans="5:8" ht="18">
      <c r="F79" s="34" t="s">
        <v>320</v>
      </c>
      <c r="G79" s="35" t="s">
        <v>555</v>
      </c>
      <c r="H79" s="29" t="str">
        <f t="shared" si="9"/>
        <v>{ fld_name: "FLD5", short_name: "Couverture en CPoN (%) en 2017", long_name: "Couverture en CPoN (%) en 2017", data_type: "INT", unit: "nombre"},</v>
      </c>
    </row>
    <row r="82" spans="5:8" ht="19.5">
      <c r="E82" s="26" t="s">
        <v>556</v>
      </c>
    </row>
    <row r="83" spans="5:8" ht="18">
      <c r="F83" s="34" t="s">
        <v>316</v>
      </c>
      <c r="G83" s="36" t="s">
        <v>545</v>
      </c>
      <c r="H83" s="29" t="str">
        <f t="shared" ref="H83:H87" si="10">"{ fld_name: """ &amp; F83 &amp; """, short_name: """ &amp;  G83 &amp;  """, long_name: """ &amp;  G83 &amp;  """, data_type: ""INT"", unit: ""nombre""},"</f>
        <v>{ fld_name: "FLD1", short_name: " Nb de 1ère CPN 2017", long_name: " Nb de 1ère CPN 2017", data_type: "INT", unit: "nombre"},</v>
      </c>
    </row>
    <row r="84" spans="5:8" ht="31.5">
      <c r="F84" s="34" t="s">
        <v>317</v>
      </c>
      <c r="G84" s="36" t="s">
        <v>557</v>
      </c>
      <c r="H84" s="29" t="str">
        <f t="shared" si="10"/>
        <v>{ fld_name: "FLD2", short_name: "Nombres de MILDA distribués aux femmes enceintes en CPN 2017 (Niveau Public)", long_name: "Nombres de MILDA distribués aux femmes enceintes en CPN 2017 (Niveau Public)", data_type: "INT", unit: "nombre"},</v>
      </c>
    </row>
    <row r="85" spans="5:8" ht="31.5">
      <c r="F85" s="34" t="s">
        <v>318</v>
      </c>
      <c r="G85" s="36" t="s">
        <v>558</v>
      </c>
      <c r="H85" s="29" t="str">
        <f t="shared" si="10"/>
        <v>{ fld_name: "FLD3", short_name: "Nombres de MILDA distribués aux femmes enceintes en CPN 2017 (Niveau Privé)", long_name: "Nombres de MILDA distribués aux femmes enceintes en CPN 2017 (Niveau Privé)", data_type: "INT", unit: "nombre"},</v>
      </c>
    </row>
    <row r="86" spans="5:8" ht="31.5">
      <c r="F86" s="34" t="s">
        <v>319</v>
      </c>
      <c r="G86" s="36" t="s">
        <v>559</v>
      </c>
      <c r="H86" s="29" t="str">
        <f t="shared" si="10"/>
        <v>{ fld_name: "FLD4", short_name: "Nombre Total de MILDA distribuées aux femmes enceintes en CPN 2017 (Niveau Public+Privé)", long_name: "Nombre Total de MILDA distribuées aux femmes enceintes en CPN 2017 (Niveau Public+Privé)", data_type: "INT", unit: "nombre"},</v>
      </c>
    </row>
    <row r="87" spans="5:8" ht="18">
      <c r="F87" s="34" t="s">
        <v>320</v>
      </c>
      <c r="G87" s="36" t="s">
        <v>560</v>
      </c>
      <c r="H87" s="29" t="str">
        <f t="shared" si="10"/>
        <v>{ fld_name: "FLD5", short_name: "Proportion de femmes enceintes ayant reçu une MILDA 2017", long_name: "Proportion de femmes enceintes ayant reçu une MILDA 2017", data_type: "INT", unit: "nombre"},</v>
      </c>
    </row>
    <row r="90" spans="5:8" ht="19.5">
      <c r="E90" s="26" t="s">
        <v>561</v>
      </c>
    </row>
    <row r="91" spans="5:8" ht="18">
      <c r="F91" s="34" t="s">
        <v>316</v>
      </c>
      <c r="G91" s="36" t="s">
        <v>562</v>
      </c>
      <c r="H91" s="29" t="str">
        <f t="shared" ref="H91:H94" si="11">"{ fld_name: """ &amp; F91 &amp; """, short_name: """ &amp;  G91 &amp;  """, long_name: """ &amp;  G91 &amp;  """, data_type: ""INT"", unit: ""nombre""},"</f>
        <v>{ fld_name: "FLD1", short_name: " Nombre d'enfants vaccinés PENTA-1", long_name: " Nombre d'enfants vaccinés PENTA-1", data_type: "INT", unit: "nombre"},</v>
      </c>
    </row>
    <row r="92" spans="5:8" ht="18">
      <c r="F92" s="34" t="s">
        <v>317</v>
      </c>
      <c r="G92" s="36" t="s">
        <v>563</v>
      </c>
      <c r="H92" s="29" t="str">
        <f t="shared" si="11"/>
        <v>{ fld_name: "FLD2", short_name: "Enfants ayant reçus une MILDA 2017 (Niveau Public)", long_name: "Enfants ayant reçus une MILDA 2017 (Niveau Public)", data_type: "INT", unit: "nombre"},</v>
      </c>
    </row>
    <row r="93" spans="5:8" ht="18">
      <c r="F93" s="34" t="s">
        <v>318</v>
      </c>
      <c r="G93" s="36" t="s">
        <v>564</v>
      </c>
      <c r="H93" s="29" t="str">
        <f t="shared" si="11"/>
        <v>{ fld_name: "FLD3", short_name: "Enfants ayant reçus une MILDA 2017 (Niveau Privé)", long_name: "Enfants ayant reçus une MILDA 2017 (Niveau Privé)", data_type: "INT", unit: "nombre"},</v>
      </c>
    </row>
    <row r="94" spans="5:8" ht="31.5">
      <c r="F94" s="34" t="s">
        <v>319</v>
      </c>
      <c r="G94" s="36" t="s">
        <v>565</v>
      </c>
      <c r="H94" s="29" t="str">
        <f t="shared" si="11"/>
        <v>{ fld_name: "FLD4", short_name: "Nombre total d'Enfants ayant reçus une MILDA (Niveau Public + Niveau Privé) en 2017", long_name: "Nombre total d'Enfants ayant reçus une MILDA (Niveau Public + Niveau Privé) en 2017", data_type: "INT", unit: "nombre"},</v>
      </c>
    </row>
    <row r="95" spans="5:8" ht="18">
      <c r="F95" s="34" t="s">
        <v>320</v>
      </c>
      <c r="G95" s="36" t="s">
        <v>566</v>
      </c>
      <c r="H95" s="29" t="str">
        <f>"{ fld_name: """ &amp; F95 &amp; """, short_name: """ &amp;  G95 &amp;  """, long_name: """ &amp;  G95 &amp;  """, data_type: ""INT"", unit: ""nombre""},"</f>
        <v>{ fld_name: "FLD5", short_name: "Proportion des Enfants ayant reçus une MILDA en 2017 (%)", long_name: "Proportion des Enfants ayant reçus une MILDA en 2017 (%)", data_type: "INT", unit: "nombre"},</v>
      </c>
    </row>
    <row r="98" spans="6:8" ht="15.75" thickBot="1"/>
    <row r="99" spans="6:8" ht="18.75" thickBot="1">
      <c r="F99" s="37" t="s">
        <v>316</v>
      </c>
      <c r="G99" s="38" t="s">
        <v>509</v>
      </c>
      <c r="H99" s="29" t="str">
        <f>"{ fld_name: """ &amp; F99 &amp; """, short_name: """ &amp;  G99 &amp;  """, long_name: """ &amp;  G99 &amp;  """, data_type: ""INT""},"</f>
        <v>{ fld_name: "FLD1", short_name: "Population totale 2017", long_name: "Population totale 2017", data_type: "INT"},</v>
      </c>
    </row>
    <row r="100" spans="6:8" ht="18.75" thickBot="1">
      <c r="F100" s="37" t="s">
        <v>317</v>
      </c>
      <c r="G100" s="38" t="s">
        <v>567</v>
      </c>
      <c r="H100" s="29" t="str">
        <f t="shared" ref="H100:H107" si="12">"{ fld_name: """ &amp; F100 &amp; """, short_name: """ &amp;  G100 &amp;  """, long_name: """ &amp;  G100 &amp;  """, data_type: ""INT""},"</f>
        <v>{ fld_name: "FLD2", short_name: " Population 0 à 11 mois", long_name: " Population 0 à 11 mois", data_type: "INT"},</v>
      </c>
    </row>
    <row r="101" spans="6:8" ht="18.75" thickBot="1">
      <c r="F101" s="37" t="s">
        <v>318</v>
      </c>
      <c r="G101" s="38" t="s">
        <v>568</v>
      </c>
      <c r="H101" s="29" t="str">
        <f t="shared" si="12"/>
        <v>{ fld_name: "FLD3", short_name: " Population 0 à 4 ans", long_name: " Population 0 à 4 ans", data_type: "INT"},</v>
      </c>
    </row>
    <row r="102" spans="6:8" ht="18.75" thickBot="1">
      <c r="F102" s="37" t="s">
        <v>319</v>
      </c>
      <c r="G102" s="38" t="s">
        <v>569</v>
      </c>
      <c r="H102" s="29" t="str">
        <f t="shared" si="12"/>
        <v>{ fld_name: "FLD4", short_name: " Population de moins de 15 ans", long_name: " Population de moins de 15 ans", data_type: "INT"},</v>
      </c>
    </row>
    <row r="103" spans="6:8" ht="18.75" thickBot="1">
      <c r="F103" s="37" t="s">
        <v>320</v>
      </c>
      <c r="G103" s="38" t="s">
        <v>570</v>
      </c>
      <c r="H103" s="29" t="str">
        <f t="shared" si="12"/>
        <v>{ fld_name: "FLD5", short_name: " Population de 15 ans et plus", long_name: " Population de 15 ans et plus", data_type: "INT"},</v>
      </c>
    </row>
    <row r="104" spans="6:8" ht="18.75" thickBot="1">
      <c r="F104" s="37" t="s">
        <v>321</v>
      </c>
      <c r="G104" s="38" t="s">
        <v>571</v>
      </c>
      <c r="H104" s="29" t="str">
        <f t="shared" si="12"/>
        <v>{ fld_name: "FLD6", short_name: " Femme en âge de procréer", long_name: " Femme en âge de procréer", data_type: "INT"},</v>
      </c>
    </row>
    <row r="105" spans="6:8" ht="18.75" thickBot="1">
      <c r="F105" s="37" t="s">
        <v>322</v>
      </c>
      <c r="G105" s="38" t="s">
        <v>551</v>
      </c>
      <c r="H105" s="29" t="str">
        <f t="shared" si="12"/>
        <v>{ fld_name: "FLD7", short_name: " Grossesses attendues", long_name: " Grossesses attendues", data_type: "INT"},</v>
      </c>
    </row>
    <row r="106" spans="6:8" ht="18.75" thickBot="1">
      <c r="F106" s="37" t="s">
        <v>323</v>
      </c>
      <c r="G106" s="38" t="s">
        <v>572</v>
      </c>
      <c r="H106" s="29" t="str">
        <f t="shared" si="12"/>
        <v>{ fld_name: "FLD8", short_name: " Naissances attendues", long_name: " Naissances attendues", data_type: "INT"},</v>
      </c>
    </row>
    <row r="107" spans="6:8" ht="18">
      <c r="F107" s="37" t="s">
        <v>324</v>
      </c>
      <c r="G107" s="39" t="s">
        <v>573</v>
      </c>
      <c r="H107" s="29" t="str">
        <f t="shared" si="12"/>
        <v>{ fld_name: "FLD9", short_name: " Complications obstétricales attendues", long_name: " Complications obstétricales attendues", data_type: "INT"},</v>
      </c>
    </row>
    <row r="109" spans="6:8" ht="15.75" thickBot="1"/>
    <row r="110" spans="6:8" ht="18.75" thickBot="1">
      <c r="F110" s="37" t="s">
        <v>574</v>
      </c>
      <c r="G110" s="38" t="s">
        <v>574</v>
      </c>
      <c r="H110" s="40" t="str">
        <f>"{ fld_name: """ &amp; F110 &amp; """, short_name: """ &amp;  G110 &amp;  """, long_name: """ &amp;  G110 &amp;  """, data_type: ""INT""},"</f>
        <v>{ fld_name: "ORD", short_name: "ORD", long_name: "ORD", data_type: "INT"},</v>
      </c>
    </row>
    <row r="111" spans="6:8" ht="18.75" thickBot="1">
      <c r="F111" s="37" t="s">
        <v>575</v>
      </c>
      <c r="G111" s="38" t="s">
        <v>575</v>
      </c>
      <c r="H111" s="40" t="str">
        <f t="shared" ref="H111:H126" si="13">"{ fld_name: """ &amp; F111 &amp; """, short_name: """ &amp;  G111 &amp;  """, long_name: """ &amp;  G111 &amp;  """, data_type: ""INT""},"</f>
        <v>{ fld_name: "CODE", short_name: "CODE", long_name: "CODE", data_type: "INT"},</v>
      </c>
    </row>
    <row r="112" spans="6:8" ht="18.75" thickBot="1">
      <c r="F112" s="37" t="s">
        <v>576</v>
      </c>
      <c r="G112" s="38" t="s">
        <v>577</v>
      </c>
      <c r="H112" s="40" t="str">
        <f t="shared" si="13"/>
        <v>{ fld_name: "ADM_NAME", short_name: "REGIONS/DISTRICTS", long_name: "REGIONS/DISTRICTS", data_type: "INT"},</v>
      </c>
    </row>
    <row r="113" spans="6:8" ht="18.75" thickBot="1">
      <c r="F113" s="37" t="s">
        <v>578</v>
      </c>
      <c r="G113" s="38" t="s">
        <v>578</v>
      </c>
      <c r="H113" s="40" t="str">
        <f t="shared" si="13"/>
        <v>{ fld_name: "GEOLOC", short_name: "GEOLOC", long_name: "GEOLOC", data_type: "INT"},</v>
      </c>
    </row>
    <row r="114" spans="6:8" ht="18.75" thickBot="1">
      <c r="F114" s="37" t="s">
        <v>344</v>
      </c>
      <c r="G114" s="38" t="s">
        <v>579</v>
      </c>
      <c r="H114" s="40" t="str">
        <f t="shared" si="13"/>
        <v>{ fld_name: "LEVEL", short_name: "NIVEAU", long_name: "NIVEAU", data_type: "INT"},</v>
      </c>
    </row>
    <row r="115" spans="6:8" ht="18.75" thickBot="1">
      <c r="F115" s="37" t="s">
        <v>316</v>
      </c>
      <c r="G115" s="38" t="s">
        <v>580</v>
      </c>
      <c r="H115" s="40" t="str">
        <f t="shared" si="13"/>
        <v>{ fld_name: "FLD1", short_name: "Nombre de laboratoires d'Analyse existant", long_name: "Nombre de laboratoires d'Analyse existant", data_type: "INT"},</v>
      </c>
    </row>
    <row r="116" spans="6:8" ht="18.75" thickBot="1">
      <c r="F116" s="37" t="s">
        <v>317</v>
      </c>
      <c r="G116" s="38" t="s">
        <v>581</v>
      </c>
      <c r="H116" s="40" t="str">
        <f t="shared" si="13"/>
        <v>{ fld_name: "FLD2", short_name: "Nombre de laboratoires d'Analyse Fonctionnels", long_name: "Nombre de laboratoires d'Analyse Fonctionnels", data_type: "INT"},</v>
      </c>
    </row>
    <row r="117" spans="6:8" ht="18.75" thickBot="1">
      <c r="F117" s="37" t="s">
        <v>318</v>
      </c>
      <c r="G117" s="38" t="s">
        <v>582</v>
      </c>
      <c r="H117" s="40" t="str">
        <f t="shared" si="13"/>
        <v>{ fld_name: "FLD3", short_name: "Nombre de laboratoires d'Analyse Non Fonctionnels", long_name: "Nombre de laboratoires d'Analyse Non Fonctionnels", data_type: "INT"},</v>
      </c>
    </row>
    <row r="118" spans="6:8" ht="18.75" thickBot="1">
      <c r="F118" s="37" t="s">
        <v>319</v>
      </c>
      <c r="G118" s="39" t="s">
        <v>583</v>
      </c>
      <c r="H118" s="40" t="str">
        <f t="shared" si="13"/>
        <v>{ fld_name: "FLD4", short_name: "Nombre de blocs Opératoires existant", long_name: "Nombre de blocs Opératoires existant", data_type: "INT"},</v>
      </c>
    </row>
    <row r="119" spans="6:8" ht="18.75" thickBot="1">
      <c r="F119" s="37" t="s">
        <v>320</v>
      </c>
      <c r="G119" s="38" t="s">
        <v>584</v>
      </c>
      <c r="H119" s="40" t="str">
        <f t="shared" si="13"/>
        <v>{ fld_name: "FLD5", short_name: "Nombre de blocs Opératoires Fonctionnels", long_name: "Nombre de blocs Opératoires Fonctionnels", data_type: "INT"},</v>
      </c>
    </row>
    <row r="120" spans="6:8" ht="18.75" thickBot="1">
      <c r="F120" s="37" t="s">
        <v>321</v>
      </c>
      <c r="G120" s="38" t="s">
        <v>585</v>
      </c>
      <c r="H120" s="40" t="str">
        <f t="shared" si="13"/>
        <v>{ fld_name: "FLD6", short_name: "Nombre de blocs Opératoires Non Fonctionnels", long_name: "Nombre de blocs Opératoires Non Fonctionnels", data_type: "INT"},</v>
      </c>
    </row>
    <row r="121" spans="6:8" ht="18.75" thickBot="1">
      <c r="F121" s="37" t="s">
        <v>322</v>
      </c>
      <c r="G121" s="38" t="s">
        <v>586</v>
      </c>
      <c r="H121" s="40" t="str">
        <f t="shared" si="13"/>
        <v>{ fld_name: "FLD7", short_name: "Nombre de services de radiologie existants", long_name: "Nombre de services de radiologie existants", data_type: "INT"},</v>
      </c>
    </row>
    <row r="122" spans="6:8" ht="18.75" thickBot="1">
      <c r="F122" s="37" t="s">
        <v>323</v>
      </c>
      <c r="G122" s="38" t="s">
        <v>587</v>
      </c>
      <c r="H122" s="40" t="str">
        <f t="shared" si="13"/>
        <v>{ fld_name: "FLD8", short_name: "Nombre de services de radiologie Fonctionnels", long_name: "Nombre de services de radiologie Fonctionnels", data_type: "INT"},</v>
      </c>
    </row>
    <row r="123" spans="6:8" ht="18.75" thickBot="1">
      <c r="F123" s="37" t="s">
        <v>324</v>
      </c>
      <c r="G123" s="38" t="s">
        <v>588</v>
      </c>
      <c r="H123" s="40" t="str">
        <f t="shared" si="13"/>
        <v>{ fld_name: "FLD9", short_name: "Nombre de services de radiologie Non Fonctionnels", long_name: "Nombre de services de radiologie Non Fonctionnels", data_type: "INT"},</v>
      </c>
    </row>
    <row r="124" spans="6:8" ht="18.75" thickBot="1">
      <c r="F124" s="37" t="s">
        <v>325</v>
      </c>
      <c r="G124" s="38" t="s">
        <v>589</v>
      </c>
      <c r="H124" s="40" t="str">
        <f t="shared" si="13"/>
        <v>{ fld_name: "FLD10", short_name: "Nombre de cabinets dentaires existant", long_name: "Nombre de cabinets dentaires existant", data_type: "INT"},</v>
      </c>
    </row>
    <row r="125" spans="6:8" ht="18.75" thickBot="1">
      <c r="F125" s="37" t="s">
        <v>326</v>
      </c>
      <c r="G125" s="38" t="s">
        <v>590</v>
      </c>
      <c r="H125" s="40" t="str">
        <f t="shared" si="13"/>
        <v>{ fld_name: "FLD11", short_name: "Nombre de cabinets dentaires Fonctionnels", long_name: "Nombre de cabinets dentaires Fonctionnels", data_type: "INT"},</v>
      </c>
    </row>
    <row r="126" spans="6:8" ht="18.75" thickBot="1">
      <c r="F126" s="37" t="s">
        <v>327</v>
      </c>
      <c r="G126" s="38" t="s">
        <v>591</v>
      </c>
      <c r="H126" s="40" t="str">
        <f t="shared" si="13"/>
        <v>{ fld_name: "FLD12", short_name: "Nombre de cabinets dentaires Non Fonctionnels ", long_name: "Nombre de cabinets dentaires Non Fonctionnels ", data_type: "INT"},</v>
      </c>
    </row>
    <row r="127" spans="6:8" ht="18">
      <c r="F127" s="37"/>
      <c r="G127" s="39"/>
    </row>
    <row r="129" spans="5:8" ht="20.25" thickBot="1">
      <c r="E129" s="26" t="s">
        <v>592</v>
      </c>
    </row>
    <row r="130" spans="5:8" ht="21.75" thickBot="1">
      <c r="E130" s="41"/>
      <c r="F130" s="37" t="s">
        <v>316</v>
      </c>
      <c r="G130" s="38" t="s">
        <v>518</v>
      </c>
      <c r="H130" s="42" t="str">
        <f>"{ fld_name: """ &amp; F130 &amp; """, short_name: """ &amp;  G130 &amp;  """, long_name: """ &amp;  G130 &amp;  """, data_type: ""INT"", unit: ""nombre""},"</f>
        <v>{ fld_name: "FLD1", short_name: "Population totale", long_name: "Population totale", data_type: "INT", unit: "nombre"},</v>
      </c>
    </row>
    <row r="131" spans="5:8" ht="21.75" thickBot="1">
      <c r="E131" s="41"/>
      <c r="F131" s="37" t="s">
        <v>317</v>
      </c>
      <c r="G131" s="38" t="s">
        <v>593</v>
      </c>
      <c r="H131" s="42" t="str">
        <f t="shared" ref="H131:H136" si="14">"{ fld_name: """ &amp; F131 &amp; """, short_name: """ &amp;  G131 &amp;  """, long_name: """ &amp;  G131 &amp;  """, data_type: ""INT"", unit: ""nombre""},"</f>
        <v>{ fld_name: "FLD2", short_name: "Nombre Total de cas de paludisme confirmés dans la population", long_name: "Nombre Total de cas de paludisme confirmés dans la population", data_type: "INT", unit: "nombre"},</v>
      </c>
    </row>
    <row r="132" spans="5:8" ht="21">
      <c r="E132" s="41"/>
      <c r="F132" s="37" t="s">
        <v>318</v>
      </c>
      <c r="G132" s="38" t="s">
        <v>594</v>
      </c>
      <c r="H132" s="42" t="str">
        <f t="shared" si="14"/>
        <v>{ fld_name: "FLD3", short_name: "Incidence du paludisme dans la population générale (‰)", long_name: "Incidence du paludisme dans la population générale (‰)", data_type: "INT", unit: "nombre"},</v>
      </c>
    </row>
    <row r="133" spans="5:8" ht="20.25" thickBot="1">
      <c r="E133" s="26" t="s">
        <v>595</v>
      </c>
      <c r="G133" s="43"/>
      <c r="H133" s="44"/>
    </row>
    <row r="134" spans="5:8" ht="21.75" thickBot="1">
      <c r="E134" s="41"/>
      <c r="F134" s="37" t="s">
        <v>316</v>
      </c>
      <c r="G134" s="38" t="s">
        <v>596</v>
      </c>
      <c r="H134" s="42" t="str">
        <f>"{ fld_name: """ &amp; F134 &amp; """, short_name: """ &amp;  G134 &amp;  """, long_name: """ &amp;  G134 &amp;  """, data_type: ""INT"", unit: ""nombre""},"</f>
        <v>{ fld_name: "FLD1", short_name: "Population 0 à 4 ans", long_name: "Population 0 à 4 ans", data_type: "INT", unit: "nombre"},</v>
      </c>
    </row>
    <row r="135" spans="5:8" ht="21.75" thickBot="1">
      <c r="E135" s="41"/>
      <c r="F135" s="37" t="s">
        <v>317</v>
      </c>
      <c r="G135" s="38" t="s">
        <v>597</v>
      </c>
      <c r="H135" s="42" t="str">
        <f t="shared" si="14"/>
        <v>{ fld_name: "FLD2", short_name: "Nombre Total de cas de paludisme confirmés chez les moins de 5 ans", long_name: "Nombre Total de cas de paludisme confirmés chez les moins de 5 ans", data_type: "INT", unit: "nombre"},</v>
      </c>
    </row>
    <row r="136" spans="5:8" ht="21">
      <c r="E136" s="41"/>
      <c r="F136" s="37" t="s">
        <v>318</v>
      </c>
      <c r="G136" s="38" t="s">
        <v>598</v>
      </c>
      <c r="H136" s="42" t="str">
        <f t="shared" si="14"/>
        <v>{ fld_name: "FLD3", short_name: "Incidence du paludisme chez les moins de 5 ans (‰)", long_name: "Incidence du paludisme chez les moins de 5 ans (‰)", data_type: "INT", unit: "nombre"},</v>
      </c>
    </row>
    <row r="137" spans="5:8" ht="21">
      <c r="E137" s="41"/>
      <c r="G137" s="43"/>
      <c r="H137" s="44"/>
    </row>
    <row r="138" spans="5:8" ht="19.5">
      <c r="E138" s="26" t="s">
        <v>599</v>
      </c>
      <c r="G138" s="43"/>
      <c r="H138" s="44"/>
    </row>
    <row r="139" spans="5:8" ht="21">
      <c r="E139" s="41"/>
      <c r="F139" s="45" t="s">
        <v>316</v>
      </c>
      <c r="G139" s="46" t="s">
        <v>600</v>
      </c>
      <c r="H139" s="42" t="str">
        <f>"{ fld_name: """ &amp; F139 &amp; """, short_name: """ &amp;  G139 &amp;  """, long_name: """ &amp;  G139 &amp;  """, data_type: ""INT"", unit: ""nombre""},"</f>
        <v>{ fld_name: "FLD1", short_name: " Population totale", long_name: " Population totale", data_type: "INT", unit: "nombre"},</v>
      </c>
    </row>
    <row r="140" spans="5:8" ht="21">
      <c r="E140" s="41"/>
      <c r="F140" s="45" t="s">
        <v>317</v>
      </c>
      <c r="G140" s="46" t="s">
        <v>601</v>
      </c>
      <c r="H140" s="42" t="str">
        <f t="shared" ref="H140:H141" si="15">"{ fld_name: """ &amp; F140 &amp; """, short_name: """ &amp;  G140 &amp;  """, long_name: """ &amp;  G140 &amp;  """, data_type: ""INT"", unit: ""nombre""},"</f>
        <v>{ fld_name: "FLD2", short_name: "Nombre de cas d'IRA dans la population générale 2017", long_name: "Nombre de cas d'IRA dans la population générale 2017", data_type: "INT", unit: "nombre"},</v>
      </c>
    </row>
    <row r="141" spans="5:8" ht="21">
      <c r="E141" s="41"/>
      <c r="F141" s="45" t="s">
        <v>318</v>
      </c>
      <c r="G141" s="46" t="s">
        <v>602</v>
      </c>
      <c r="H141" s="42" t="str">
        <f t="shared" si="15"/>
        <v>{ fld_name: "FLD3", short_name: "Incidence d'IRA dans la population générale (‰) en 2017", long_name: "Incidence d'IRA dans la population générale (‰) en 2017", data_type: "INT", unit: "nombre"},</v>
      </c>
    </row>
    <row r="142" spans="5:8" ht="21">
      <c r="E142" s="41"/>
      <c r="G142" s="43"/>
      <c r="H142" s="44"/>
    </row>
    <row r="143" spans="5:8" ht="19.5">
      <c r="E143" s="26" t="s">
        <v>603</v>
      </c>
      <c r="G143" s="43"/>
      <c r="H143" s="44"/>
    </row>
    <row r="144" spans="5:8" ht="21">
      <c r="E144" s="41"/>
      <c r="F144" s="45" t="s">
        <v>316</v>
      </c>
      <c r="G144" s="46" t="s">
        <v>604</v>
      </c>
      <c r="H144" s="42" t="str">
        <f>"{ fld_name: """ &amp; F144 &amp; """, short_name: """ &amp;  G144 &amp;  """, long_name: """ &amp;  G144 &amp;  """, data_type: ""INT"", unit: ""nombre""},"</f>
        <v>{ fld_name: "FLD1", short_name: " Population de 0 à 4 ans", long_name: " Population de 0 à 4 ans", data_type: "INT", unit: "nombre"},</v>
      </c>
    </row>
    <row r="145" spans="5:8" ht="21">
      <c r="E145" s="41"/>
      <c r="F145" s="45" t="s">
        <v>317</v>
      </c>
      <c r="G145" s="46" t="s">
        <v>605</v>
      </c>
      <c r="H145" s="42" t="str">
        <f t="shared" ref="H145:H146" si="16">"{ fld_name: """ &amp; F145 &amp; """, short_name: """ &amp;  G145 &amp;  """, long_name: """ &amp;  G145 &amp;  """, data_type: ""INT"", unit: ""nombre""},"</f>
        <v>{ fld_name: "FLD2", short_name: "Nombre de cas d’IRA chez les Enfants 2017", long_name: "Nombre de cas d’IRA chez les Enfants 2017", data_type: "INT", unit: "nombre"},</v>
      </c>
    </row>
    <row r="146" spans="5:8" ht="21">
      <c r="E146" s="41"/>
      <c r="F146" s="45" t="s">
        <v>318</v>
      </c>
      <c r="G146" s="46" t="s">
        <v>606</v>
      </c>
      <c r="H146" s="42" t="str">
        <f t="shared" si="16"/>
        <v>{ fld_name: "FLD3", short_name: "Incidence IRA chez les Enfants (‰) en 2017", long_name: "Incidence IRA chez les Enfants (‰) en 2017", data_type: "INT", unit: "nombre"},</v>
      </c>
    </row>
    <row r="147" spans="5:8" ht="21">
      <c r="E147" s="41"/>
      <c r="G147" s="43"/>
      <c r="H147" s="44"/>
    </row>
    <row r="148" spans="5:8" ht="19.5">
      <c r="E148" s="26" t="s">
        <v>607</v>
      </c>
      <c r="G148" s="43"/>
      <c r="H148" s="44"/>
    </row>
    <row r="149" spans="5:8" ht="21">
      <c r="E149" s="41"/>
      <c r="F149" s="45" t="s">
        <v>316</v>
      </c>
      <c r="G149" s="46" t="s">
        <v>600</v>
      </c>
      <c r="H149" s="42" t="str">
        <f>"{ fld_name: """ &amp; F149 &amp; """, short_name: """ &amp;  G149 &amp;  """, long_name: """ &amp;  G149 &amp;  """, data_type: ""INT"", unit: ""nombre""},"</f>
        <v>{ fld_name: "FLD1", short_name: " Population totale", long_name: " Population totale", data_type: "INT", unit: "nombre"},</v>
      </c>
    </row>
    <row r="150" spans="5:8" ht="21">
      <c r="E150" s="41"/>
      <c r="F150" s="45" t="s">
        <v>317</v>
      </c>
      <c r="G150" s="46" t="s">
        <v>608</v>
      </c>
      <c r="H150" s="42" t="str">
        <f t="shared" ref="H150:H151" si="17">"{ fld_name: """ &amp; F150 &amp; """, short_name: """ &amp;  G150 &amp;  """, long_name: """ &amp;  G150 &amp;  """, data_type: ""INT"", unit: ""nombre""},"</f>
        <v>{ fld_name: "FLD2", short_name: "Nombre de cas de Coqueluche 2017", long_name: "Nombre de cas de Coqueluche 2017", data_type: "INT", unit: "nombre"},</v>
      </c>
    </row>
    <row r="151" spans="5:8" ht="21">
      <c r="E151" s="41"/>
      <c r="F151" s="45" t="s">
        <v>318</v>
      </c>
      <c r="G151" s="46" t="s">
        <v>609</v>
      </c>
      <c r="H151" s="42" t="str">
        <f t="shared" si="17"/>
        <v>{ fld_name: "FLD3", short_name: "Incidence Coqueluche (‰) en 2017", long_name: "Incidence Coqueluche (‰) en 2017", data_type: "INT", unit: "nombre"},</v>
      </c>
    </row>
    <row r="153" spans="5:8" ht="19.5">
      <c r="E153" s="26" t="s">
        <v>610</v>
      </c>
      <c r="G153" s="43"/>
    </row>
    <row r="154" spans="5:8" ht="21">
      <c r="E154" s="41"/>
      <c r="F154" s="47" t="s">
        <v>316</v>
      </c>
      <c r="G154" s="46" t="s">
        <v>604</v>
      </c>
      <c r="H154" s="42" t="str">
        <f>"{ fld_name: """ &amp; F154 &amp; """, short_name: """ &amp;  G154 &amp;  """, long_name: """ &amp;  G154 &amp;  """, data_type: ""INT"", unit: ""nombre""},"</f>
        <v>{ fld_name: "FLD1", short_name: " Population de 0 à 4 ans", long_name: " Population de 0 à 4 ans", data_type: "INT", unit: "nombre"},</v>
      </c>
    </row>
    <row r="155" spans="5:8" ht="21">
      <c r="E155" s="41"/>
      <c r="F155" s="47" t="s">
        <v>317</v>
      </c>
      <c r="G155" s="46" t="s">
        <v>611</v>
      </c>
      <c r="H155" s="42" t="str">
        <f t="shared" ref="H155:H156" si="18">"{ fld_name: """ &amp; F155 &amp; """, short_name: """ &amp;  G155 &amp;  """, long_name: """ &amp;  G155 &amp;  """, data_type: ""INT"", unit: ""nombre""},"</f>
        <v>{ fld_name: "FLD2", short_name: "Nombre de cas d'Anémie 2017", long_name: "Nombre de cas d'Anémie 2017", data_type: "INT", unit: "nombre"},</v>
      </c>
    </row>
    <row r="156" spans="5:8" ht="21">
      <c r="E156" s="41"/>
      <c r="F156" s="47" t="s">
        <v>318</v>
      </c>
      <c r="G156" s="46" t="s">
        <v>612</v>
      </c>
      <c r="H156" s="42" t="str">
        <f t="shared" si="18"/>
        <v>{ fld_name: "FLD3", short_name: "Incidence Anémie (‰) en 2017", long_name: "Incidence Anémie (‰) en 2017", data_type: "INT", unit: "nombre"},</v>
      </c>
    </row>
    <row r="162" spans="5:8" ht="19.5">
      <c r="E162" s="26" t="s">
        <v>613</v>
      </c>
    </row>
    <row r="163" spans="5:8" ht="18">
      <c r="F163" s="45" t="s">
        <v>316</v>
      </c>
      <c r="G163" s="46" t="s">
        <v>614</v>
      </c>
      <c r="H163" s="29" t="str">
        <f>"{ fld_name: """ &amp; F163 &amp; """, short_name: """ &amp;  G163 &amp;  """, long_name: """ &amp;  G163 &amp;  """, data_type: ""INT"", unit: ""nombre""},"</f>
        <v>{ fld_name: "FLD1", short_name: " Couverture en BCG (%)", long_name: " Couverture en BCG (%)", data_type: "INT", unit: "nombre"},</v>
      </c>
    </row>
    <row r="164" spans="5:8" ht="18">
      <c r="F164" s="45" t="s">
        <v>317</v>
      </c>
      <c r="G164" s="46" t="s">
        <v>615</v>
      </c>
      <c r="H164" s="29" t="str">
        <f t="shared" ref="H164:H176" si="19">"{ fld_name: """ &amp; F164 &amp; """, short_name: """ &amp;  G164 &amp;  """, long_name: """ &amp;  G164 &amp;  """, data_type: ""INT"", unit: ""nombre""},"</f>
        <v>{ fld_name: "FLD2", short_name: "Couverture en VPO-1 (%)", long_name: "Couverture en VPO-1 (%)", data_type: "INT", unit: "nombre"},</v>
      </c>
    </row>
    <row r="165" spans="5:8" ht="18">
      <c r="F165" s="45" t="s">
        <v>318</v>
      </c>
      <c r="G165" s="46" t="s">
        <v>616</v>
      </c>
      <c r="H165" s="29" t="str">
        <f t="shared" si="19"/>
        <v>{ fld_name: "FLD3", short_name: "Couverture en VPO-2 (%)", long_name: "Couverture en VPO-2 (%)", data_type: "INT", unit: "nombre"},</v>
      </c>
    </row>
    <row r="166" spans="5:8" ht="18">
      <c r="F166" s="45" t="s">
        <v>319</v>
      </c>
      <c r="G166" s="46" t="s">
        <v>617</v>
      </c>
      <c r="H166" s="29" t="str">
        <f t="shared" si="19"/>
        <v>{ fld_name: "FLD4", short_name: "Couverture en VPO-3(%)", long_name: "Couverture en VPO-3(%)", data_type: "INT", unit: "nombre"},</v>
      </c>
    </row>
    <row r="167" spans="5:8" ht="18">
      <c r="F167" s="45" t="s">
        <v>320</v>
      </c>
      <c r="G167" s="46" t="s">
        <v>618</v>
      </c>
      <c r="H167" s="29" t="str">
        <f t="shared" si="19"/>
        <v>{ fld_name: "FLD5", short_name: "Couverture en Penta-1 (%)", long_name: "Couverture en Penta-1 (%)", data_type: "INT", unit: "nombre"},</v>
      </c>
    </row>
    <row r="168" spans="5:8" ht="18">
      <c r="F168" s="45" t="s">
        <v>321</v>
      </c>
      <c r="G168" s="46" t="s">
        <v>619</v>
      </c>
      <c r="H168" s="29" t="str">
        <f t="shared" si="19"/>
        <v>{ fld_name: "FLD6", short_name: "Couverture en Penta-2(%)", long_name: "Couverture en Penta-2(%)", data_type: "INT", unit: "nombre"},</v>
      </c>
    </row>
    <row r="169" spans="5:8" ht="18">
      <c r="F169" s="45" t="s">
        <v>322</v>
      </c>
      <c r="G169" s="46" t="s">
        <v>620</v>
      </c>
      <c r="H169" s="29" t="str">
        <f t="shared" si="19"/>
        <v>{ fld_name: "FLD7", short_name: "Couverture en Penta-3(%)", long_name: "Couverture en Penta-3(%)", data_type: "INT", unit: "nombre"},</v>
      </c>
    </row>
    <row r="170" spans="5:8" ht="18">
      <c r="F170" s="45" t="s">
        <v>323</v>
      </c>
      <c r="G170" s="46" t="s">
        <v>621</v>
      </c>
      <c r="H170" s="29" t="str">
        <f t="shared" si="19"/>
        <v>{ fld_name: "FLD8", short_name: "Couverture en PCV13-1 (%)", long_name: "Couverture en PCV13-1 (%)", data_type: "INT", unit: "nombre"},</v>
      </c>
    </row>
    <row r="171" spans="5:8" ht="18">
      <c r="F171" s="45" t="s">
        <v>324</v>
      </c>
      <c r="G171" s="46" t="s">
        <v>622</v>
      </c>
      <c r="H171" s="29" t="str">
        <f t="shared" si="19"/>
        <v>{ fld_name: "FLD9", short_name: "Couverture en PCV13- 2 (%)", long_name: "Couverture en PCV13- 2 (%)", data_type: "INT", unit: "nombre"},</v>
      </c>
    </row>
    <row r="172" spans="5:8" ht="18">
      <c r="F172" s="45" t="s">
        <v>325</v>
      </c>
      <c r="G172" s="46" t="s">
        <v>623</v>
      </c>
      <c r="H172" s="29" t="str">
        <f t="shared" si="19"/>
        <v>{ fld_name: "FLD10", short_name: "Couverture en PCV13-3 (%)", long_name: "Couverture en PCV13-3 (%)", data_type: "INT", unit: "nombre"},</v>
      </c>
    </row>
    <row r="173" spans="5:8" ht="18">
      <c r="F173" s="45" t="s">
        <v>326</v>
      </c>
      <c r="G173" s="46" t="s">
        <v>624</v>
      </c>
      <c r="H173" s="29" t="str">
        <f t="shared" si="19"/>
        <v>{ fld_name: "FLD11", short_name: "Couverture en VPI (%)", long_name: "Couverture en VPI (%)", data_type: "INT", unit: "nombre"},</v>
      </c>
    </row>
    <row r="174" spans="5:8" ht="18">
      <c r="F174" s="45" t="s">
        <v>327</v>
      </c>
      <c r="G174" s="46" t="s">
        <v>625</v>
      </c>
      <c r="H174" s="29" t="str">
        <f t="shared" si="19"/>
        <v>{ fld_name: "FLD12", short_name: "VAR-2", long_name: "VAR-2", data_type: "INT", unit: "nombre"},</v>
      </c>
    </row>
    <row r="175" spans="5:8" ht="18">
      <c r="F175" s="45" t="s">
        <v>328</v>
      </c>
      <c r="G175" s="46" t="s">
        <v>626</v>
      </c>
      <c r="H175" s="29" t="str">
        <f t="shared" si="19"/>
        <v>{ fld_name: "FLD13", short_name: "VAA", long_name: "VAA", data_type: "INT", unit: "nombre"},</v>
      </c>
    </row>
    <row r="176" spans="5:8" ht="18">
      <c r="F176" s="45" t="s">
        <v>329</v>
      </c>
      <c r="G176" s="46" t="s">
        <v>627</v>
      </c>
      <c r="H176" s="29" t="str">
        <f t="shared" si="19"/>
        <v>{ fld_name: "FLD14", short_name: "Couverture en VAT 2+ (%)", long_name: "Couverture en VAT 2+ (%)", data_type: "INT", unit: "nombre"},</v>
      </c>
    </row>
    <row r="183" spans="5:22" ht="19.5">
      <c r="E183" s="26" t="s">
        <v>628</v>
      </c>
    </row>
    <row r="184" spans="5:22" ht="19.5">
      <c r="F184" s="45" t="s">
        <v>316</v>
      </c>
      <c r="G184" s="48" t="s">
        <v>629</v>
      </c>
      <c r="H184" s="91" t="str">
        <f t="shared" ref="H184:H199" si="20">"{ fld_name: """ &amp; F184 &amp; """, short_name: """ &amp;  G184 &amp;  """, long_name: """ &amp;  G184 &amp;  """, data_type: ""INT"", unit: ""nombre""},"</f>
        <v>{ fld_name: "FLD1", short_name: "Décès liés au Paludisme", long_name: "Décès liés au Paludisme", data_type: "INT", unit: "nombre"},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spans="5:22" ht="19.5">
      <c r="F185" s="45" t="s">
        <v>317</v>
      </c>
      <c r="G185" s="48" t="s">
        <v>630</v>
      </c>
      <c r="H185" s="91" t="str">
        <f t="shared" si="20"/>
        <v>{ fld_name: "FLD2", short_name: "Décès liés à la Diarrhée", long_name: "Décès liés à la Diarrhée", data_type: "INT", unit: "nombre"},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spans="5:22" ht="19.5">
      <c r="F186" s="45" t="s">
        <v>318</v>
      </c>
      <c r="G186" s="48" t="s">
        <v>631</v>
      </c>
      <c r="H186" s="91" t="str">
        <f t="shared" si="20"/>
        <v>{ fld_name: "FLD3", short_name: "Décès liés à l'Anémie", long_name: "Décès liés à l'Anémie", data_type: "INT", unit: "nombre"},</v>
      </c>
    </row>
    <row r="187" spans="5:22" ht="19.5">
      <c r="F187" s="45" t="s">
        <v>319</v>
      </c>
      <c r="G187" s="48" t="s">
        <v>632</v>
      </c>
      <c r="H187" s="91" t="str">
        <f t="shared" si="20"/>
        <v>{ fld_name: "FLD4", short_name: "Décès liés au Choléra", long_name: "Décès liés au Choléra", data_type: "INT", unit: "nombre"},</v>
      </c>
    </row>
    <row r="188" spans="5:22" ht="19.5">
      <c r="F188" s="45" t="s">
        <v>320</v>
      </c>
      <c r="G188" s="48" t="s">
        <v>633</v>
      </c>
      <c r="H188" s="91" t="str">
        <f t="shared" si="20"/>
        <v>{ fld_name: "FLD5", short_name: "Décès liés à la Fièvre Typhoide", long_name: "Décès liés à la Fièvre Typhoide", data_type: "INT", unit: "nombre"},</v>
      </c>
    </row>
    <row r="189" spans="5:22" ht="19.5">
      <c r="F189" s="45" t="s">
        <v>321</v>
      </c>
      <c r="G189" s="48" t="s">
        <v>634</v>
      </c>
      <c r="H189" s="91" t="str">
        <f t="shared" si="20"/>
        <v>{ fld_name: "FLD6", short_name: "Décès liés à la Méningite", long_name: "Décès liés à la Méningite", data_type: "INT", unit: "nombre"},</v>
      </c>
    </row>
    <row r="190" spans="5:22" ht="19.5">
      <c r="F190" s="45" t="s">
        <v>322</v>
      </c>
      <c r="G190" s="48" t="s">
        <v>635</v>
      </c>
      <c r="H190" s="91" t="str">
        <f t="shared" si="20"/>
        <v>{ fld_name: "FLD7", short_name: "Décès liés aux IRA", long_name: "Décès liés aux IRA", data_type: "INT", unit: "nombre"},</v>
      </c>
    </row>
    <row r="191" spans="5:22" ht="19.5">
      <c r="F191" s="45" t="s">
        <v>323</v>
      </c>
      <c r="G191" s="48" t="s">
        <v>636</v>
      </c>
      <c r="H191" s="91" t="str">
        <f t="shared" si="20"/>
        <v>{ fld_name: "FLD8", short_name: "Décès liés au COMA", long_name: "Décès liés au COMA", data_type: "INT", unit: "nombre"},</v>
      </c>
    </row>
    <row r="192" spans="5:22" ht="19.5">
      <c r="F192" s="45" t="s">
        <v>324</v>
      </c>
      <c r="G192" s="48" t="s">
        <v>637</v>
      </c>
      <c r="H192" s="91" t="str">
        <f t="shared" si="20"/>
        <v>{ fld_name: "FLD9", short_name: "Décès liés au VIH/SIDA", long_name: "Décès liés au VIH/SIDA", data_type: "INT", unit: "nombre"},</v>
      </c>
    </row>
    <row r="193" spans="5:8" ht="19.5">
      <c r="F193" s="45" t="s">
        <v>325</v>
      </c>
      <c r="G193" s="48" t="s">
        <v>638</v>
      </c>
      <c r="H193" s="91" t="str">
        <f t="shared" si="20"/>
        <v>{ fld_name: "FLD10", short_name: "Décès liés aux AVC", long_name: "Décès liés aux AVC", data_type: "INT", unit: "nombre"},</v>
      </c>
    </row>
    <row r="194" spans="5:8" ht="19.5">
      <c r="F194" s="45" t="s">
        <v>326</v>
      </c>
      <c r="G194" s="48" t="s">
        <v>639</v>
      </c>
      <c r="H194" s="91" t="str">
        <f t="shared" si="20"/>
        <v>{ fld_name: "FLD11", short_name: "Morts-Nés", long_name: "Morts-Nés", data_type: "INT", unit: "nombre"},</v>
      </c>
    </row>
    <row r="195" spans="5:8" ht="19.5">
      <c r="F195" s="45" t="s">
        <v>327</v>
      </c>
      <c r="G195" s="48" t="s">
        <v>640</v>
      </c>
      <c r="H195" s="91" t="str">
        <f t="shared" si="20"/>
        <v>{ fld_name: "FLD12", short_name: "Décès au bloc opératoire", long_name: "Décès au bloc opératoire", data_type: "INT", unit: "nombre"},</v>
      </c>
    </row>
    <row r="196" spans="5:8" ht="19.5">
      <c r="F196" s="45" t="s">
        <v>328</v>
      </c>
      <c r="G196" s="48" t="s">
        <v>641</v>
      </c>
      <c r="H196" s="91" t="str">
        <f t="shared" si="20"/>
        <v>{ fld_name: "FLD13", short_name: "Décès Maternel", long_name: "Décès Maternel", data_type: "INT", unit: "nombre"},</v>
      </c>
    </row>
    <row r="197" spans="5:8" ht="19.5">
      <c r="F197" s="45" t="s">
        <v>329</v>
      </c>
      <c r="G197" s="48" t="s">
        <v>642</v>
      </c>
      <c r="H197" s="91" t="str">
        <f t="shared" si="20"/>
        <v>{ fld_name: "FLD14", short_name: "Décès néonatal (entre 0 et 28 jours après naissance)", long_name: "Décès néonatal (entre 0 et 28 jours après naissance)", data_type: "INT", unit: "nombre"},</v>
      </c>
    </row>
    <row r="198" spans="5:8" ht="19.5">
      <c r="F198" s="45" t="s">
        <v>330</v>
      </c>
      <c r="G198" s="48" t="s">
        <v>643</v>
      </c>
      <c r="H198" s="91" t="str">
        <f t="shared" si="20"/>
        <v>{ fld_name: "FLD15", short_name: "Autres types de décès", long_name: "Autres types de décès", data_type: "INT", unit: "nombre"},</v>
      </c>
    </row>
    <row r="199" spans="5:8" ht="19.5">
      <c r="F199" s="45" t="s">
        <v>331</v>
      </c>
      <c r="G199" s="48" t="s">
        <v>644</v>
      </c>
      <c r="H199" s="91" t="str">
        <f t="shared" si="20"/>
        <v>{ fld_name: "FLD16", short_name: "Total décès", long_name: "Total décès", data_type: "INT", unit: "nombre"},</v>
      </c>
    </row>
    <row r="201" spans="5:8" ht="18">
      <c r="E201" s="50" t="s">
        <v>645</v>
      </c>
      <c r="F201" s="51"/>
      <c r="G201" s="51"/>
      <c r="H201" s="51"/>
    </row>
    <row r="202" spans="5:8" ht="17.25">
      <c r="F202" s="45" t="s">
        <v>316</v>
      </c>
      <c r="G202" s="1" t="s">
        <v>0</v>
      </c>
      <c r="H202" s="91" t="str">
        <f>"{ fld_name: """ &amp; F202 &amp; """, short_name: """ &amp;  G202 &amp;  """, long_name: """ &amp;  G202 &amp;  """, data_type: ""INT"", unit: ""XOF""},"</f>
        <v>{ fld_name: "FLD1", short_name: "AFRILAND FIRST BANK", long_name: "AFRILAND FIRST BANK", data_type: "INT", unit: "XOF"},</v>
      </c>
    </row>
    <row r="203" spans="5:8" ht="17.25">
      <c r="F203" s="45" t="s">
        <v>317</v>
      </c>
      <c r="G203" s="1" t="s">
        <v>1</v>
      </c>
      <c r="H203" s="91" t="str">
        <f t="shared" ref="H203:H227" si="21">"{ fld_name: """ &amp; F203 &amp; """, short_name: """ &amp;  G203 &amp;  """, long_name: """ &amp;  G203 &amp;  """, data_type: ""INT"", unit: ""XOF""},"</f>
        <v>{ fld_name: "FLD2", short_name: "BACI", long_name: "BACI", data_type: "INT", unit: "XOF"},</v>
      </c>
    </row>
    <row r="204" spans="5:8" ht="17.25">
      <c r="F204" s="45" t="s">
        <v>318</v>
      </c>
      <c r="G204" s="1" t="s">
        <v>2</v>
      </c>
      <c r="H204" s="91" t="str">
        <f t="shared" si="21"/>
        <v>{ fld_name: "FLD3", short_name: "BBG-CI", long_name: "BBG-CI", data_type: "INT", unit: "XOF"},</v>
      </c>
    </row>
    <row r="205" spans="5:8" ht="17.25">
      <c r="F205" s="45" t="s">
        <v>319</v>
      </c>
      <c r="G205" s="1" t="s">
        <v>3</v>
      </c>
      <c r="H205" s="91" t="str">
        <f t="shared" si="21"/>
        <v>{ fld_name: "FLD4", short_name: "BDA", long_name: "BDA", data_type: "INT", unit: "XOF"},</v>
      </c>
    </row>
    <row r="206" spans="5:8" ht="17.25">
      <c r="F206" s="45" t="s">
        <v>320</v>
      </c>
      <c r="G206" s="1" t="s">
        <v>4</v>
      </c>
      <c r="H206" s="91" t="str">
        <f t="shared" si="21"/>
        <v>{ fld_name: "FLD5", short_name: "BGFIBank", long_name: "BGFIBank", data_type: "INT", unit: "XOF"},</v>
      </c>
    </row>
    <row r="207" spans="5:8" ht="17.25">
      <c r="F207" s="45" t="s">
        <v>321</v>
      </c>
      <c r="G207" s="1" t="s">
        <v>5</v>
      </c>
      <c r="H207" s="91" t="str">
        <f t="shared" si="21"/>
        <v>{ fld_name: "FLD6", short_name: "BHCI", long_name: "BHCI", data_type: "INT", unit: "XOF"},</v>
      </c>
    </row>
    <row r="208" spans="5:8" ht="17.25">
      <c r="F208" s="45" t="s">
        <v>322</v>
      </c>
      <c r="G208" s="1" t="s">
        <v>6</v>
      </c>
      <c r="H208" s="91" t="str">
        <f t="shared" si="21"/>
        <v>{ fld_name: "FLD7", short_name: "BICICI", long_name: "BICICI", data_type: "INT", unit: "XOF"},</v>
      </c>
    </row>
    <row r="209" spans="6:8" ht="17.25">
      <c r="F209" s="45" t="s">
        <v>323</v>
      </c>
      <c r="G209" s="1" t="s">
        <v>7</v>
      </c>
      <c r="H209" s="91" t="str">
        <f t="shared" si="21"/>
        <v>{ fld_name: "FLD8", short_name: "BMS", long_name: "BMS", data_type: "INT", unit: "XOF"},</v>
      </c>
    </row>
    <row r="210" spans="6:8" ht="17.25">
      <c r="F210" s="45" t="s">
        <v>324</v>
      </c>
      <c r="G210" s="1" t="s">
        <v>8</v>
      </c>
      <c r="H210" s="91" t="str">
        <f t="shared" si="21"/>
        <v>{ fld_name: "FLD9", short_name: "BNI", long_name: "BNI", data_type: "INT", unit: "XOF"},</v>
      </c>
    </row>
    <row r="211" spans="6:8" ht="17.25">
      <c r="F211" s="45" t="s">
        <v>325</v>
      </c>
      <c r="G211" s="1" t="s">
        <v>9</v>
      </c>
      <c r="H211" s="91" t="str">
        <f t="shared" si="21"/>
        <v>{ fld_name: "FLD10", short_name: "BOA-CI", long_name: "BOA-CI", data_type: "INT", unit: "XOF"},</v>
      </c>
    </row>
    <row r="212" spans="6:8" ht="17.25">
      <c r="F212" s="45" t="s">
        <v>326</v>
      </c>
      <c r="G212" s="1" t="s">
        <v>10</v>
      </c>
      <c r="H212" s="91" t="str">
        <f t="shared" si="21"/>
        <v>{ fld_name: "FLD11", short_name: "BRM-CI", long_name: "BRM-CI", data_type: "INT", unit: "XOF"},</v>
      </c>
    </row>
    <row r="213" spans="6:8" ht="17.25">
      <c r="F213" s="45" t="s">
        <v>327</v>
      </c>
      <c r="G213" s="1" t="s">
        <v>11</v>
      </c>
      <c r="H213" s="91" t="str">
        <f t="shared" si="21"/>
        <v>{ fld_name: "FLD12", short_name: "BSIC-CI", long_name: "BSIC-CI", data_type: "INT", unit: "XOF"},</v>
      </c>
    </row>
    <row r="214" spans="6:8" ht="17.25">
      <c r="F214" s="45" t="s">
        <v>328</v>
      </c>
      <c r="G214" s="1" t="s">
        <v>12</v>
      </c>
      <c r="H214" s="91" t="str">
        <f t="shared" si="21"/>
        <v>{ fld_name: "FLD13", short_name: "CBI-CI", long_name: "CBI-CI", data_type: "INT", unit: "XOF"},</v>
      </c>
    </row>
    <row r="215" spans="6:8" ht="17.25">
      <c r="F215" s="45" t="s">
        <v>329</v>
      </c>
      <c r="G215" s="1" t="s">
        <v>13</v>
      </c>
      <c r="H215" s="91" t="str">
        <f t="shared" si="21"/>
        <v>{ fld_name: "FLD14", short_name: "CITIBANK", long_name: "CITIBANK", data_type: "INT", unit: "XOF"},</v>
      </c>
    </row>
    <row r="216" spans="6:8" ht="17.25">
      <c r="F216" s="45" t="s">
        <v>330</v>
      </c>
      <c r="G216" s="1" t="s">
        <v>14</v>
      </c>
      <c r="H216" s="91" t="str">
        <f t="shared" si="21"/>
        <v>{ fld_name: "FLD15", short_name: "CNCE", long_name: "CNCE", data_type: "INT", unit: "XOF"},</v>
      </c>
    </row>
    <row r="217" spans="6:8" ht="17.25">
      <c r="F217" s="45" t="s">
        <v>331</v>
      </c>
      <c r="G217" s="1" t="s">
        <v>15</v>
      </c>
      <c r="H217" s="91" t="str">
        <f t="shared" si="21"/>
        <v>{ fld_name: "FLD16", short_name: "DBCI", long_name: "DBCI", data_type: "INT", unit: "XOF"},</v>
      </c>
    </row>
    <row r="218" spans="6:8" ht="17.25">
      <c r="F218" s="45" t="s">
        <v>332</v>
      </c>
      <c r="G218" s="1" t="s">
        <v>16</v>
      </c>
      <c r="H218" s="91" t="str">
        <f t="shared" si="21"/>
        <v>{ fld_name: "FLD17", short_name: "ECOBANK-CI", long_name: "ECOBANK-CI", data_type: "INT", unit: "XOF"},</v>
      </c>
    </row>
    <row r="219" spans="6:8" ht="17.25">
      <c r="F219" s="45" t="s">
        <v>333</v>
      </c>
      <c r="G219" s="1" t="s">
        <v>17</v>
      </c>
      <c r="H219" s="91" t="str">
        <f t="shared" si="21"/>
        <v>{ fld_name: "FLD18", short_name: "GTBANK-CI", long_name: "GTBANK-CI", data_type: "INT", unit: "XOF"},</v>
      </c>
    </row>
    <row r="220" spans="6:8" ht="17.25">
      <c r="F220" s="45" t="s">
        <v>334</v>
      </c>
      <c r="G220" s="1" t="s">
        <v>18</v>
      </c>
      <c r="H220" s="91" t="str">
        <f t="shared" si="21"/>
        <v>{ fld_name: "FLD19", short_name: "NSIA BANQUE", long_name: "NSIA BANQUE", data_type: "INT", unit: "XOF"},</v>
      </c>
    </row>
    <row r="221" spans="6:8" ht="17.25">
      <c r="F221" s="45" t="s">
        <v>335</v>
      </c>
      <c r="G221" s="1" t="s">
        <v>19</v>
      </c>
      <c r="H221" s="91" t="str">
        <f t="shared" si="21"/>
        <v>{ fld_name: "FLD20", short_name: "ORABANK", long_name: "ORABANK", data_type: "INT", unit: "XOF"},</v>
      </c>
    </row>
    <row r="222" spans="6:8" ht="17.25">
      <c r="F222" s="45" t="s">
        <v>336</v>
      </c>
      <c r="G222" s="1" t="s">
        <v>20</v>
      </c>
      <c r="H222" s="91" t="str">
        <f t="shared" si="21"/>
        <v>{ fld_name: "FLD21", short_name: "SCBCI", long_name: "SCBCI", data_type: "INT", unit: "XOF"},</v>
      </c>
    </row>
    <row r="223" spans="6:8" ht="17.25">
      <c r="F223" s="45" t="s">
        <v>337</v>
      </c>
      <c r="G223" s="1" t="s">
        <v>21</v>
      </c>
      <c r="H223" s="91" t="str">
        <f t="shared" si="21"/>
        <v>{ fld_name: "FLD22", short_name: "SGCI", long_name: "SGCI", data_type: "INT", unit: "XOF"},</v>
      </c>
    </row>
    <row r="224" spans="6:8" ht="17.25">
      <c r="F224" s="45" t="s">
        <v>338</v>
      </c>
      <c r="G224" s="1" t="s">
        <v>22</v>
      </c>
      <c r="H224" s="91" t="str">
        <f t="shared" si="21"/>
        <v>{ fld_name: "FLD23", short_name: "SIB", long_name: "SIB", data_type: "INT", unit: "XOF"},</v>
      </c>
    </row>
    <row r="225" spans="6:9" ht="17.25">
      <c r="F225" s="45" t="s">
        <v>339</v>
      </c>
      <c r="G225" s="1" t="s">
        <v>23</v>
      </c>
      <c r="H225" s="91" t="str">
        <f t="shared" si="21"/>
        <v>{ fld_name: "FLD24", short_name: "STABIC BANK", long_name: "STABIC BANK", data_type: "INT", unit: "XOF"},</v>
      </c>
    </row>
    <row r="226" spans="6:9" ht="17.25">
      <c r="F226" s="45" t="s">
        <v>340</v>
      </c>
      <c r="G226" s="1" t="s">
        <v>24</v>
      </c>
      <c r="H226" s="91" t="str">
        <f t="shared" si="21"/>
        <v>{ fld_name: "FLD25", short_name: "UBA", long_name: "UBA", data_type: "INT", unit: "XOF"},</v>
      </c>
    </row>
    <row r="227" spans="6:9" ht="17.25">
      <c r="F227" s="45" t="s">
        <v>341</v>
      </c>
      <c r="G227" s="1" t="s">
        <v>25</v>
      </c>
      <c r="H227" s="91" t="str">
        <f t="shared" si="21"/>
        <v>{ fld_name: "FLD26", short_name: "VERSUSBANK", long_name: "VERSUSBANK", data_type: "INT", unit: "XOF"},</v>
      </c>
    </row>
    <row r="231" spans="6:9">
      <c r="F231" s="55" t="s">
        <v>316</v>
      </c>
      <c r="G231" s="63" t="s">
        <v>347</v>
      </c>
      <c r="H231" s="65" t="str">
        <f t="shared" ref="H231:H294" si="22">"{ fld_name: """ &amp; F231 &amp; """, short_name: """ &amp;  G231 &amp;  """, long_name: """ &amp;  I231 &amp;  """, data_type: ""INT"", unit: ""XOF""},"</f>
        <v>{ fld_name: "FLD1", short_name: "Flux Total en Fcfa", long_name: "FLUX DE CHANGE TOTAL (FCFA)", data_type: "INT", unit: "XOF"},</v>
      </c>
      <c r="I231" s="64" t="s">
        <v>653</v>
      </c>
    </row>
    <row r="232" spans="6:9">
      <c r="F232" s="55" t="s">
        <v>317</v>
      </c>
      <c r="G232" s="63" t="s">
        <v>311</v>
      </c>
      <c r="H232" s="65" t="str">
        <f t="shared" si="22"/>
        <v>{ fld_name: "FLD2", short_name: "B", long_name: "OPERATIONS COMMERCIALES", data_type: "INT", unit: "XOF"},</v>
      </c>
      <c r="I232" s="64" t="s">
        <v>398</v>
      </c>
    </row>
    <row r="233" spans="6:9">
      <c r="F233" s="55" t="s">
        <v>318</v>
      </c>
      <c r="G233" s="63" t="s">
        <v>383</v>
      </c>
      <c r="H233" s="65" t="str">
        <f t="shared" si="22"/>
        <v>{ fld_name: "FLD3", short_name: "B01", long_name: "Règlement de facture (s) d’importation effective de marchandises", data_type: "INT", unit: "XOF"},</v>
      </c>
      <c r="I233" s="64" t="str">
        <f>VLOOKUP(G233,NOMENCLATURE!$B$2:$E$83, 4,FALSE)</f>
        <v>Règlement de facture (s) d’importation effective de marchandises</v>
      </c>
    </row>
    <row r="234" spans="6:9">
      <c r="F234" s="55" t="s">
        <v>319</v>
      </c>
      <c r="G234" s="63" t="s">
        <v>378</v>
      </c>
      <c r="H234" s="65" t="str">
        <f t="shared" si="22"/>
        <v>{ fld_name: "FLD4", short_name: "B02", long_name: "Règlement de facture (s) d’importation non effective de marchandises ", data_type: "INT", unit: "XOF"},</v>
      </c>
      <c r="I234" s="64" t="str">
        <f>VLOOKUP(G234,NOMENCLATURE!$B$2:$E$83, 4,FALSE)</f>
        <v xml:space="preserve">Règlement de facture (s) d’importation non effective de marchandises </v>
      </c>
    </row>
    <row r="235" spans="6:9">
      <c r="F235" s="55" t="s">
        <v>320</v>
      </c>
      <c r="G235" s="63" t="s">
        <v>379</v>
      </c>
      <c r="H235" s="65" t="str">
        <f t="shared" si="22"/>
        <v>{ fld_name: "FLD5", short_name: "B04", long_name: "Remboursements des avances ou des trop perçus d'exportations", data_type: "INT", unit: "XOF"},</v>
      </c>
      <c r="I235" s="64" t="str">
        <f>VLOOKUP(G235,NOMENCLATURE!$B$2:$E$83, 4,FALSE)</f>
        <v>Remboursements des avances ou des trop perçus d'exportations</v>
      </c>
    </row>
    <row r="236" spans="6:9">
      <c r="F236" s="55" t="s">
        <v>321</v>
      </c>
      <c r="G236" s="63" t="s">
        <v>380</v>
      </c>
      <c r="H236" s="65" t="str">
        <f t="shared" si="22"/>
        <v>{ fld_name: "FLD6", short_name: "B05", long_name: "Transferts effectués par des sociétés ivoiriennes sur leurs comptes à l’étranger (hors UEMOA) pour des règlements d’importation effective de marchandises.", data_type: "INT", unit: "XOF"},</v>
      </c>
      <c r="I236" s="64" t="str">
        <f>VLOOKUP(G236,NOMENCLATURE!$B$2:$E$83, 4,FALSE)</f>
        <v>Transferts effectués par des sociétés ivoiriennes sur leurs comptes à l’étranger (hors UEMOA) pour des règlements d’importation effective de marchandises.</v>
      </c>
    </row>
    <row r="237" spans="6:9">
      <c r="F237" s="55" t="s">
        <v>322</v>
      </c>
      <c r="G237" s="63" t="s">
        <v>381</v>
      </c>
      <c r="H237" s="65" t="str">
        <f t="shared" si="22"/>
        <v>{ fld_name: "FLD7", short_name: "B06", long_name: "Transferts effectués par des sociétés ivoiriennes sur leurs comptes à l’étranger pour des règlements d’importation non effective de marchandises.", data_type: "INT", unit: "XOF"},</v>
      </c>
      <c r="I237" s="64" t="str">
        <f>VLOOKUP(G237,NOMENCLATURE!$B$2:$E$83, 4,FALSE)</f>
        <v>Transferts effectués par des sociétés ivoiriennes sur leurs comptes à l’étranger pour des règlements d’importation non effective de marchandises.</v>
      </c>
    </row>
    <row r="238" spans="6:9">
      <c r="F238" s="55" t="s">
        <v>323</v>
      </c>
      <c r="G238" s="63" t="s">
        <v>382</v>
      </c>
      <c r="H238" s="65" t="str">
        <f t="shared" si="22"/>
        <v>{ fld_name: "FLD8", short_name: "B09", long_name: "Apurement de dettes fournisseurs, exclusivement en cas d’importation effective de marchandises.", data_type: "INT", unit: "XOF"},</v>
      </c>
      <c r="I238" s="64" t="str">
        <f>VLOOKUP(G238,NOMENCLATURE!$B$2:$E$83, 4,FALSE)</f>
        <v>Apurement de dettes fournisseurs, exclusivement en cas d’importation effective de marchandises.</v>
      </c>
    </row>
    <row r="239" spans="6:9">
      <c r="F239" s="55" t="s">
        <v>324</v>
      </c>
      <c r="G239" s="63" t="s">
        <v>133</v>
      </c>
      <c r="H239" s="65" t="str">
        <f t="shared" si="22"/>
        <v>{ fld_name: "FLD9", short_name: "B11", long_name: "Dénouement d’une remise documentaire (REMDOC) pour le règlement d’importation de marchandises.", data_type: "INT", unit: "XOF"},</v>
      </c>
      <c r="I239" s="64" t="str">
        <f>VLOOKUP(G239,NOMENCLATURE!$B$2:$E$83, 4,FALSE)</f>
        <v>Dénouement d’une remise documentaire (REMDOC) pour le règlement d’importation de marchandises.</v>
      </c>
    </row>
    <row r="240" spans="6:9">
      <c r="F240" s="55" t="s">
        <v>325</v>
      </c>
      <c r="G240" s="66" t="s">
        <v>134</v>
      </c>
      <c r="H240" s="65" t="str">
        <f t="shared" si="22"/>
        <v>{ fld_name: "FLD10", short_name: "B12", long_name: "Transferts des revenus issus des parts de production (minière, pétrolière, etc.)", data_type: "INT", unit: "XOF"},</v>
      </c>
      <c r="I240" s="67" t="str">
        <f>VLOOKUP(G240,NOMENCLATURE!$B$2:$E$83, 4,FALSE)</f>
        <v>Transferts des revenus issus des parts de production (minière, pétrolière, etc.)</v>
      </c>
    </row>
    <row r="241" spans="6:9" ht="17.25">
      <c r="F241" s="59" t="s">
        <v>316</v>
      </c>
      <c r="G241" s="60" t="s">
        <v>312</v>
      </c>
      <c r="H241" s="62" t="str">
        <f t="shared" si="22"/>
        <v>{ fld_name: "FLD1", short_name: "OF", long_name: "OPERATIONS FINANCIERES", data_type: "INT", unit: "XOF"},</v>
      </c>
      <c r="I241" s="61" t="s">
        <v>483</v>
      </c>
    </row>
    <row r="242" spans="6:9" ht="17.25">
      <c r="F242" s="59" t="s">
        <v>317</v>
      </c>
      <c r="G242" s="60" t="s">
        <v>348</v>
      </c>
      <c r="H242" s="62" t="str">
        <f t="shared" si="22"/>
        <v>{ fld_name: "FLD2", short_name: "OF01", long_name: "Constitution d'investissement de résident à l'étranger", data_type: "INT", unit: "XOF"},</v>
      </c>
      <c r="I242" s="61" t="str">
        <f>VLOOKUP(G242,NOMENCLATURE!$B$2:$E$83, 4,FALSE)</f>
        <v>Constitution d'investissement de résident à l'étranger</v>
      </c>
    </row>
    <row r="243" spans="6:9" ht="17.25">
      <c r="F243" s="59" t="s">
        <v>318</v>
      </c>
      <c r="G243" s="60" t="s">
        <v>349</v>
      </c>
      <c r="H243" s="62" t="str">
        <f t="shared" si="22"/>
        <v>{ fld_name: "FLD3", short_name: "OF02", long_name: "Constitution d'investissement à l'étranger / Octroi de prêt à un non-résident", data_type: "INT", unit: "XOF"},</v>
      </c>
      <c r="I243" s="61" t="str">
        <f>VLOOKUP(G243,NOMENCLATURE!$B$2:$E$83, 4,FALSE)</f>
        <v>Constitution d'investissement à l'étranger / Octroi de prêt à un non-résident</v>
      </c>
    </row>
    <row r="244" spans="6:9" ht="17.25">
      <c r="F244" s="59" t="s">
        <v>319</v>
      </c>
      <c r="G244" s="60" t="s">
        <v>350</v>
      </c>
      <c r="H244" s="62" t="str">
        <f t="shared" si="22"/>
        <v>{ fld_name: "FLD4", short_name: "OF03", long_name: "Acquisition immobilière ou Achat de maison /appartement", data_type: "INT", unit: "XOF"},</v>
      </c>
      <c r="I244" s="61" t="str">
        <f>VLOOKUP(G244,NOMENCLATURE!$B$2:$E$83, 4,FALSE)</f>
        <v>Acquisition immobilière ou Achat de maison /appartement</v>
      </c>
    </row>
    <row r="245" spans="6:9" ht="17.25">
      <c r="F245" s="59" t="s">
        <v>320</v>
      </c>
      <c r="G245" s="60" t="s">
        <v>351</v>
      </c>
      <c r="H245" s="62" t="str">
        <f t="shared" si="22"/>
        <v>{ fld_name: "FLD5", short_name: "OF04", long_name: "Remboursement du principal d'un emprunt reçu de l'étranger", data_type: "INT", unit: "XOF"},</v>
      </c>
      <c r="I245" s="61" t="str">
        <f>VLOOKUP(G245,NOMENCLATURE!$B$2:$E$83, 4,FALSE)</f>
        <v>Remboursement du principal d'un emprunt reçu de l'étranger</v>
      </c>
    </row>
    <row r="246" spans="6:9" ht="17.25">
      <c r="F246" s="59" t="s">
        <v>321</v>
      </c>
      <c r="G246" s="60" t="s">
        <v>351</v>
      </c>
      <c r="H246" s="62" t="str">
        <f t="shared" si="22"/>
        <v>{ fld_name: "FLD6", short_name: "OF04", long_name: "Remboursement du principal d'un emprunt reçu de l'étranger", data_type: "INT", unit: "XOF"},</v>
      </c>
      <c r="I246" s="61" t="str">
        <f>VLOOKUP(G246,NOMENCLATURE!$B$2:$E$83, 4,FALSE)</f>
        <v>Remboursement du principal d'un emprunt reçu de l'étranger</v>
      </c>
    </row>
    <row r="247" spans="6:9" ht="17.25">
      <c r="F247" s="59" t="s">
        <v>322</v>
      </c>
      <c r="G247" s="60" t="s">
        <v>352</v>
      </c>
      <c r="H247" s="62" t="str">
        <f t="shared" si="22"/>
        <v>{ fld_name: "FLD7", short_name: "OF05", long_name: "Transfert du produit de la liquidation d'investissement étranger", data_type: "INT", unit: "XOF"},</v>
      </c>
      <c r="I247" s="61" t="str">
        <f>VLOOKUP(G247,NOMENCLATURE!$B$2:$E$83, 4,FALSE)</f>
        <v>Transfert du produit de la liquidation d'investissement étranger</v>
      </c>
    </row>
    <row r="248" spans="6:9" ht="17.25">
      <c r="F248" s="59" t="s">
        <v>323</v>
      </c>
      <c r="G248" s="60" t="s">
        <v>353</v>
      </c>
      <c r="H248" s="62" t="str">
        <f t="shared" si="22"/>
        <v>{ fld_name: "FLD8", short_name: "OF06", long_name: "Transferts du produit de rachats de titresnationaux (valeurs mobilières nationales) ", data_type: "INT", unit: "XOF"},</v>
      </c>
      <c r="I248" s="61" t="str">
        <f>VLOOKUP(G248,NOMENCLATURE!$B$2:$E$83, 4,FALSE)</f>
        <v xml:space="preserve">Transferts du produit de rachats de titresnationaux (valeurs mobilières nationales) </v>
      </c>
    </row>
    <row r="249" spans="6:9" ht="17.25">
      <c r="F249" s="59" t="s">
        <v>324</v>
      </c>
      <c r="G249" s="60" t="s">
        <v>354</v>
      </c>
      <c r="H249" s="62" t="str">
        <f t="shared" si="22"/>
        <v>{ fld_name: "FLD9", short_name: "OF08", long_name: "Transfert du produit d'une vente immobilière", data_type: "INT", unit: "XOF"},</v>
      </c>
      <c r="I249" s="61" t="str">
        <f>VLOOKUP(G249,NOMENCLATURE!$B$2:$E$83, 4,FALSE)</f>
        <v>Transfert du produit d'une vente immobilière</v>
      </c>
    </row>
    <row r="250" spans="6:9" ht="17.25">
      <c r="F250" s="59" t="s">
        <v>325</v>
      </c>
      <c r="G250" s="60" t="s">
        <v>355</v>
      </c>
      <c r="H250" s="62" t="str">
        <f t="shared" si="22"/>
        <v>{ fld_name: "FLD10", short_name: "OF09", long_name: "Approvisionnement de compte ou Constitution de dépôts à l'étranger (Epargne à l'étranger)", data_type: "INT", unit: "XOF"},</v>
      </c>
      <c r="I250" s="61" t="str">
        <f>VLOOKUP(G250,NOMENCLATURE!$B$2:$E$83, 4,FALSE)</f>
        <v>Approvisionnement de compte ou Constitution de dépôts à l'étranger (Epargne à l'étranger)</v>
      </c>
    </row>
    <row r="251" spans="6:9" ht="17.25">
      <c r="F251" s="59" t="s">
        <v>326</v>
      </c>
      <c r="G251" s="60" t="s">
        <v>141</v>
      </c>
      <c r="H251" s="62" t="str">
        <f t="shared" si="22"/>
        <v>{ fld_name: "FLD11", short_name: "OF10", long_name: "Commerce triangulaire dans l’UEMOA : Prêt commercial pour livraison de marchandises dans un autre pays de l'UEMOA : Cas d’importation effective", data_type: "INT", unit: "XOF"},</v>
      </c>
      <c r="I251" s="61" t="str">
        <f>VLOOKUP(G251,NOMENCLATURE!$B$2:$E$83, 4,FALSE)</f>
        <v>Commerce triangulaire dans l’UEMOA : Prêt commercial pour livraison de marchandises dans un autre pays de l'UEMOA : Cas d’importation effective</v>
      </c>
    </row>
    <row r="252" spans="6:9" ht="17.25">
      <c r="F252" s="59" t="s">
        <v>327</v>
      </c>
      <c r="G252" s="60" t="s">
        <v>142</v>
      </c>
      <c r="H252" s="62" t="str">
        <f t="shared" si="22"/>
        <v>{ fld_name: "FLD12", short_name: "OF11", long_name: "Commerce triangulaire dans l’UEMOA : Prêt commercial pour livraison de marchandises dans un autre pays de l'UEMOA : Cas d’importation non effective", data_type: "INT", unit: "XOF"},</v>
      </c>
      <c r="I252" s="61" t="str">
        <f>VLOOKUP(G252,NOMENCLATURE!$B$2:$E$83, 4,FALSE)</f>
        <v>Commerce triangulaire dans l’UEMOA : Prêt commercial pour livraison de marchandises dans un autre pays de l'UEMOA : Cas d’importation non effective</v>
      </c>
    </row>
    <row r="253" spans="6:9" ht="17.25">
      <c r="F253" s="59" t="s">
        <v>328</v>
      </c>
      <c r="G253" s="60" t="s">
        <v>143</v>
      </c>
      <c r="H253" s="62" t="str">
        <f t="shared" si="22"/>
        <v>{ fld_name: "FLD13", short_name: "OF12", long_name: "Commerce triangulaire hors UEMOA : Prêt commercial pour livraison de marchandises dans un pays situé hors de l'UEMOA", data_type: "INT", unit: "XOF"},</v>
      </c>
      <c r="I253" s="61" t="str">
        <f>VLOOKUP(G253,NOMENCLATURE!$B$2:$E$83, 4,FALSE)</f>
        <v>Commerce triangulaire hors UEMOA : Prêt commercial pour livraison de marchandises dans un pays situé hors de l'UEMOA</v>
      </c>
    </row>
    <row r="254" spans="6:9" ht="17.25">
      <c r="F254" s="59" t="s">
        <v>329</v>
      </c>
      <c r="G254" s="60" t="s">
        <v>144</v>
      </c>
      <c r="H254" s="62" t="str">
        <f t="shared" si="22"/>
        <v>{ fld_name: "FLD14", short_name: "OF13", long_name: "Règlement du prix de cession de créances", data_type: "INT", unit: "XOF"},</v>
      </c>
      <c r="I254" s="61" t="str">
        <f>VLOOKUP(G254,NOMENCLATURE!$B$2:$E$83, 4,FALSE)</f>
        <v>Règlement du prix de cession de créances</v>
      </c>
    </row>
    <row r="255" spans="6:9">
      <c r="F255" s="55" t="s">
        <v>316</v>
      </c>
      <c r="G255" s="63" t="s">
        <v>313</v>
      </c>
      <c r="H255" s="65" t="str">
        <f t="shared" si="22"/>
        <v>{ fld_name: "FLD1", short_name: "R", long_name: "REVENUS", data_type: "INT", unit: "XOF"},</v>
      </c>
      <c r="I255" s="64" t="s">
        <v>466</v>
      </c>
    </row>
    <row r="256" spans="6:9">
      <c r="F256" s="55" t="s">
        <v>317</v>
      </c>
      <c r="G256" s="63" t="s">
        <v>356</v>
      </c>
      <c r="H256" s="65" t="str">
        <f t="shared" si="22"/>
        <v>{ fld_name: "FLD2", short_name: "R01", long_name: "Paiement de salaires ou d'honoraires", data_type: "INT", unit: "XOF"},</v>
      </c>
      <c r="I256" s="64" t="str">
        <f>VLOOKUP(G256,NOMENCLATURE!$B$2:$E$83, 4,FALSE)</f>
        <v>Paiement de salaires ou d'honoraires</v>
      </c>
    </row>
    <row r="257" spans="6:9">
      <c r="F257" s="55" t="s">
        <v>318</v>
      </c>
      <c r="G257" s="63" t="s">
        <v>384</v>
      </c>
      <c r="H257" s="65" t="str">
        <f t="shared" si="22"/>
        <v>{ fld_name: "FLD3", short_name: "R02", long_name: "Paiement d'indemnités de dédit,de rupture de contrat ou de fin de carrière", data_type: "INT", unit: "XOF"},</v>
      </c>
      <c r="I257" s="64" t="str">
        <f>VLOOKUP(G257,NOMENCLATURE!$B$2:$E$83, 4,FALSE)</f>
        <v>Paiement d'indemnités de dédit,de rupture de contrat ou de fin de carrière</v>
      </c>
    </row>
    <row r="258" spans="6:9">
      <c r="F258" s="55" t="s">
        <v>319</v>
      </c>
      <c r="G258" s="63" t="s">
        <v>385</v>
      </c>
      <c r="H258" s="65" t="str">
        <f t="shared" si="22"/>
        <v>{ fld_name: "FLD4", short_name: "R03", long_name: "Cotisations sociales payées par l’employeur", data_type: "INT", unit: "XOF"},</v>
      </c>
      <c r="I258" s="64" t="str">
        <f>VLOOKUP(G258,NOMENCLATURE!$B$2:$E$83, 4,FALSE)</f>
        <v>Cotisations sociales payées par l’employeur</v>
      </c>
    </row>
    <row r="259" spans="6:9">
      <c r="F259" s="55" t="s">
        <v>320</v>
      </c>
      <c r="G259" s="63" t="s">
        <v>386</v>
      </c>
      <c r="H259" s="65" t="str">
        <f t="shared" si="22"/>
        <v>{ fld_name: "FLD5", short_name: "R04", long_name: "Cotisations sociales payées par l’employé", data_type: "INT", unit: "XOF"},</v>
      </c>
      <c r="I259" s="64" t="str">
        <f>VLOOKUP(G259,NOMENCLATURE!$B$2:$E$83, 4,FALSE)</f>
        <v>Cotisations sociales payées par l’employé</v>
      </c>
    </row>
    <row r="260" spans="6:9">
      <c r="F260" s="55" t="s">
        <v>321</v>
      </c>
      <c r="G260" s="63" t="s">
        <v>387</v>
      </c>
      <c r="H260" s="65" t="str">
        <f t="shared" si="22"/>
        <v>{ fld_name: "FLD6", short_name: "R05", long_name: "Rapatriement de dividendes", data_type: "INT", unit: "XOF"},</v>
      </c>
      <c r="I260" s="64" t="str">
        <f>VLOOKUP(G260,NOMENCLATURE!$B$2:$E$83, 4,FALSE)</f>
        <v>Rapatriement de dividendes</v>
      </c>
    </row>
    <row r="261" spans="6:9">
      <c r="F261" s="55" t="s">
        <v>322</v>
      </c>
      <c r="G261" s="63" t="s">
        <v>388</v>
      </c>
      <c r="H261" s="65" t="str">
        <f t="shared" si="22"/>
        <v>{ fld_name: "FLD7", short_name: "R06", long_name: "Paiement des intérêts sur emprunt reçu de l'étranger", data_type: "INT", unit: "XOF"},</v>
      </c>
      <c r="I261" s="64" t="str">
        <f>VLOOKUP(G261,NOMENCLATURE!$B$2:$E$83, 4,FALSE)</f>
        <v>Paiement des intérêts sur emprunt reçu de l'étranger</v>
      </c>
    </row>
    <row r="262" spans="6:9">
      <c r="F262" s="55" t="s">
        <v>323</v>
      </c>
      <c r="G262" s="63" t="s">
        <v>389</v>
      </c>
      <c r="H262" s="65" t="str">
        <f t="shared" si="22"/>
        <v>{ fld_name: "FLD8", short_name: "R07", long_name: "Reversements de loyers ou autres revenus d'investissements immobiliers étrangers", data_type: "INT", unit: "XOF"},</v>
      </c>
      <c r="I262" s="64" t="str">
        <f>VLOOKUP(G262,NOMENCLATURE!$B$2:$E$83, 4,FALSE)</f>
        <v>Reversements de loyers ou autres revenus d'investissements immobiliers étrangers</v>
      </c>
    </row>
    <row r="263" spans="6:9">
      <c r="F263" s="55" t="s">
        <v>324</v>
      </c>
      <c r="G263" s="63" t="s">
        <v>390</v>
      </c>
      <c r="H263" s="65" t="str">
        <f t="shared" si="22"/>
        <v>{ fld_name: "FLD9", short_name: "R08", long_name: "Reversement de pension par un organisme de sécurité sociale ", data_type: "INT", unit: "XOF"},</v>
      </c>
      <c r="I263" s="64" t="str">
        <f>VLOOKUP(G263,NOMENCLATURE!$B$2:$E$83, 4,FALSE)</f>
        <v xml:space="preserve">Reversement de pension par un organisme de sécurité sociale </v>
      </c>
    </row>
    <row r="264" spans="6:9">
      <c r="F264" s="55" t="s">
        <v>325</v>
      </c>
      <c r="G264" s="63" t="s">
        <v>391</v>
      </c>
      <c r="H264" s="65" t="str">
        <f t="shared" si="22"/>
        <v>{ fld_name: "FLD10", short_name: "R09", long_name: "Paiement de coupons d’obligations ou d’autres titres d’emprunts", data_type: "INT", unit: "XOF"},</v>
      </c>
      <c r="I264" s="64" t="str">
        <f>VLOOKUP(G264,NOMENCLATURE!$B$2:$E$83, 4,FALSE)</f>
        <v>Paiement de coupons d’obligations ou d’autres titres d’emprunts</v>
      </c>
    </row>
    <row r="265" spans="6:9">
      <c r="F265" s="55" t="s">
        <v>326</v>
      </c>
      <c r="G265" s="63" t="s">
        <v>476</v>
      </c>
      <c r="H265" s="65" t="str">
        <f t="shared" si="22"/>
        <v>{ fld_name: "FLD11", short_name: "R10", long_name: "Rapatriement de fonds de la succursale", data_type: "INT", unit: "XOF"},</v>
      </c>
      <c r="I265" s="64" t="str">
        <f>VLOOKUP(G265,NOMENCLATURE!$B$2:$E$83, 4,FALSE)</f>
        <v>Rapatriement de fonds de la succursale</v>
      </c>
    </row>
    <row r="266" spans="6:9" ht="17.25">
      <c r="F266" s="59" t="s">
        <v>316</v>
      </c>
      <c r="G266" s="60" t="s">
        <v>314</v>
      </c>
      <c r="H266" s="62" t="str">
        <f t="shared" si="22"/>
        <v>{ fld_name: "FLD1", short_name: "S", long_name: "SERVICES", data_type: "INT", unit: "XOF"},</v>
      </c>
      <c r="I266" s="61" t="s">
        <v>417</v>
      </c>
    </row>
    <row r="267" spans="6:9" ht="17.25">
      <c r="F267" s="59" t="s">
        <v>317</v>
      </c>
      <c r="G267" s="60" t="s">
        <v>357</v>
      </c>
      <c r="H267" s="62" t="str">
        <f t="shared" si="22"/>
        <v>{ fld_name: "FLD2", short_name: "S01", long_name: "Règlement de facture (s) de prestation effective de services", data_type: "INT", unit: "XOF"},</v>
      </c>
      <c r="I267" s="61" t="str">
        <f>VLOOKUP(G267,NOMENCLATURE!$B$2:$E$83, 4,FALSE)</f>
        <v>Règlement de facture (s) de prestation effective de services</v>
      </c>
    </row>
    <row r="268" spans="6:9" ht="17.25">
      <c r="F268" s="59" t="s">
        <v>318</v>
      </c>
      <c r="G268" s="60" t="s">
        <v>358</v>
      </c>
      <c r="H268" s="62" t="str">
        <f t="shared" si="22"/>
        <v>{ fld_name: "FLD3", short_name: "S02", long_name: "Règlement de facture (s) de prestation de services non effective et/ou Acompte surrèglement de facture (s) de prestation de", data_type: "INT", unit: "XOF"},</v>
      </c>
      <c r="I268" s="61" t="str">
        <f>VLOOKUP(G268,NOMENCLATURE!$B$2:$E$83, 4,FALSE)</f>
        <v>Règlement de facture (s) de prestation de services non effective et/ou Acompte surrèglement de facture (s) de prestation de</v>
      </c>
    </row>
    <row r="269" spans="6:9" ht="17.25">
      <c r="F269" s="59" t="s">
        <v>319</v>
      </c>
      <c r="G269" s="60" t="s">
        <v>359</v>
      </c>
      <c r="H269" s="62" t="str">
        <f t="shared" si="22"/>
        <v>{ fld_name: "FLD4", short_name: "S03", long_name: "CONSTITUTION DE DEPOT DE GARANTIE, NOTE DE DEBIT, SCOLARITE ET AUTRES", data_type: "INT", unit: "XOF"},</v>
      </c>
      <c r="I269" s="61" t="str">
        <f>VLOOKUP(G269,NOMENCLATURE!$B$2:$E$83, 4,FALSE)</f>
        <v>CONSTITUTION DE DEPOT DE GARANTIE, NOTE DE DEBIT, SCOLARITE ET AUTRES</v>
      </c>
    </row>
    <row r="270" spans="6:9" ht="17.25">
      <c r="F270" s="59" t="s">
        <v>320</v>
      </c>
      <c r="G270" s="60" t="s">
        <v>360</v>
      </c>
      <c r="H270" s="62" t="str">
        <f t="shared" si="22"/>
        <v>{ fld_name: "FLD5", short_name: "S04", long_name: "Transport / Fret maritime, aérien, ferroviaire ou terrestre", data_type: "INT", unit: "XOF"},</v>
      </c>
      <c r="I270" s="61" t="str">
        <f>VLOOKUP(G270,NOMENCLATURE!$B$2:$E$83, 4,FALSE)</f>
        <v>Transport / Fret maritime, aérien, ferroviaire ou terrestre</v>
      </c>
    </row>
    <row r="271" spans="6:9" ht="17.25">
      <c r="F271" s="59" t="s">
        <v>321</v>
      </c>
      <c r="G271" s="60" t="s">
        <v>361</v>
      </c>
      <c r="H271" s="62" t="str">
        <f t="shared" si="22"/>
        <v>{ fld_name: "FLD6", short_name: "S05", long_name: "Services des Administrations publiques ivoiriennes", data_type: "INT", unit: "XOF"},</v>
      </c>
      <c r="I271" s="61" t="str">
        <f>VLOOKUP(G271,NOMENCLATURE!$B$2:$E$83, 4,FALSE)</f>
        <v>Services des Administrations publiques ivoiriennes</v>
      </c>
    </row>
    <row r="272" spans="6:9" ht="17.25">
      <c r="F272" s="59" t="s">
        <v>322</v>
      </c>
      <c r="G272" s="60" t="s">
        <v>362</v>
      </c>
      <c r="H272" s="62" t="str">
        <f t="shared" si="22"/>
        <v>{ fld_name: "FLD7", short_name: "S06", long_name: "Frais de scolarité", data_type: "INT", unit: "XOF"},</v>
      </c>
      <c r="I272" s="61" t="str">
        <f>VLOOKUP(G272,NOMENCLATURE!$B$2:$E$83, 4,FALSE)</f>
        <v>Frais de scolarité</v>
      </c>
    </row>
    <row r="273" spans="6:9" ht="17.25">
      <c r="F273" s="59" t="s">
        <v>323</v>
      </c>
      <c r="G273" s="60" t="s">
        <v>363</v>
      </c>
      <c r="H273" s="62" t="str">
        <f t="shared" si="22"/>
        <v>{ fld_name: "FLD8", short_name: "S07", long_name: "Allocation de voyage", data_type: "INT", unit: "XOF"},</v>
      </c>
      <c r="I273" s="61" t="str">
        <f>VLOOKUP(G273,NOMENCLATURE!$B$2:$E$83, 4,FALSE)</f>
        <v>Allocation de voyage</v>
      </c>
    </row>
    <row r="274" spans="6:9" ht="17.25">
      <c r="F274" s="59" t="s">
        <v>324</v>
      </c>
      <c r="G274" s="60" t="s">
        <v>364</v>
      </c>
      <c r="H274" s="62" t="str">
        <f t="shared" si="22"/>
        <v>{ fld_name: "FLD9", short_name: "S09", long_name: "Transferts de soldes créditeurs des comptes d’escale et de soldes créditeurs des comptes courants d’escale, au profit des armateurs étrangers.", data_type: "INT", unit: "XOF"},</v>
      </c>
      <c r="I274" s="61" t="str">
        <f>VLOOKUP(G274,NOMENCLATURE!$B$2:$E$83, 4,FALSE)</f>
        <v>Transferts de soldes créditeurs des comptes d’escale et de soldes créditeurs des comptes courants d’escale, au profit des armateurs étrangers.</v>
      </c>
    </row>
    <row r="275" spans="6:9" ht="17.25">
      <c r="F275" s="59" t="s">
        <v>325</v>
      </c>
      <c r="G275" s="60" t="s">
        <v>162</v>
      </c>
      <c r="H275" s="62" t="str">
        <f t="shared" si="22"/>
        <v>{ fld_name: "FLD10", short_name: "S10", long_name: "Services des Ambassades étrangères et des représentations diplomatiques", data_type: "INT", unit: "XOF"},</v>
      </c>
      <c r="I275" s="61" t="str">
        <f>VLOOKUP(G275,NOMENCLATURE!$B$2:$E$83, 4,FALSE)</f>
        <v>Services des Ambassades étrangères et des représentations diplomatiques</v>
      </c>
    </row>
    <row r="276" spans="6:9" ht="17.25">
      <c r="F276" s="59" t="s">
        <v>326</v>
      </c>
      <c r="G276" s="60" t="s">
        <v>163</v>
      </c>
      <c r="H276" s="62" t="str">
        <f t="shared" si="22"/>
        <v>{ fld_name: "FLD11", short_name: "S11", long_name: "Paiement de prime d’assurance", data_type: "INT", unit: "XOF"},</v>
      </c>
      <c r="I276" s="61" t="str">
        <f>VLOOKUP(G276,NOMENCLATURE!$B$2:$E$83, 4,FALSE)</f>
        <v>Paiement de prime d’assurance</v>
      </c>
    </row>
    <row r="277" spans="6:9" ht="17.25">
      <c r="F277" s="59" t="s">
        <v>327</v>
      </c>
      <c r="G277" s="60" t="s">
        <v>164</v>
      </c>
      <c r="H277" s="62" t="str">
        <f t="shared" si="22"/>
        <v>{ fld_name: "FLD12", short_name: "S12", long_name: "Paiement des indemnités, Dédommagements, Autres règlements de sinistres en cas d’assurance", data_type: "INT", unit: "XOF"},</v>
      </c>
      <c r="I277" s="61" t="str">
        <f>VLOOKUP(G277,NOMENCLATURE!$B$2:$E$83, 4,FALSE)</f>
        <v>Paiement des indemnités, Dédommagements, Autres règlements de sinistres en cas d’assurance</v>
      </c>
    </row>
    <row r="278" spans="6:9" ht="17.25">
      <c r="F278" s="59" t="s">
        <v>328</v>
      </c>
      <c r="G278" s="60" t="s">
        <v>165</v>
      </c>
      <c r="H278" s="62" t="str">
        <f t="shared" si="22"/>
        <v>{ fld_name: "FLD13", short_name: "S13", long_name: "Paiement de prime de réassurance", data_type: "INT", unit: "XOF"},</v>
      </c>
      <c r="I278" s="61" t="str">
        <f>VLOOKUP(G278,NOMENCLATURE!$B$2:$E$83, 4,FALSE)</f>
        <v>Paiement de prime de réassurance</v>
      </c>
    </row>
    <row r="279" spans="6:9" ht="17.25">
      <c r="F279" s="59" t="s">
        <v>329</v>
      </c>
      <c r="G279" s="60" t="s">
        <v>166</v>
      </c>
      <c r="H279" s="62" t="str">
        <f t="shared" si="22"/>
        <v>{ fld_name: "FLD14", short_name: "S14", long_name: "Paiement des indemnités, Dédommagements, Autres règlements de sinistres en cas de réassurance", data_type: "INT", unit: "XOF"},</v>
      </c>
      <c r="I279" s="61" t="str">
        <f>VLOOKUP(G279,NOMENCLATURE!$B$2:$E$83, 4,FALSE)</f>
        <v>Paiement des indemnités, Dédommagements, Autres règlements de sinistres en cas de réassurance</v>
      </c>
    </row>
    <row r="280" spans="6:9" ht="17.25">
      <c r="F280" s="59" t="s">
        <v>330</v>
      </c>
      <c r="G280" s="60" t="s">
        <v>167</v>
      </c>
      <c r="H280" s="62" t="str">
        <f t="shared" si="22"/>
        <v>{ fld_name: "FLD15", short_name: "S15", long_name: "Rapatriement de fret international encaissé par les représentations nationales de compagnies de transit ou de consignation étrangères", data_type: "INT", unit: "XOF"},</v>
      </c>
      <c r="I280" s="61" t="str">
        <f>VLOOKUP(G280,NOMENCLATURE!$B$2:$E$83, 4,FALSE)</f>
        <v>Rapatriement de fret international encaissé par les représentations nationales de compagnies de transit ou de consignation étrangères</v>
      </c>
    </row>
    <row r="281" spans="6:9">
      <c r="F281" s="55" t="s">
        <v>316</v>
      </c>
      <c r="G281" s="56" t="s">
        <v>175</v>
      </c>
      <c r="H281" s="57" t="str">
        <f t="shared" si="22"/>
        <v>{ fld_name: "FLD1", short_name: "TC", long_name: "TRANSFERTS COURANTS (SANS CONTREPARTIE)", data_type: "INT", unit: "XOF"},</v>
      </c>
      <c r="I281" s="56" t="s">
        <v>442</v>
      </c>
    </row>
    <row r="282" spans="6:9">
      <c r="F282" s="55" t="s">
        <v>317</v>
      </c>
      <c r="G282" s="56" t="s">
        <v>366</v>
      </c>
      <c r="H282" s="57" t="str">
        <f t="shared" si="22"/>
        <v>{ fld_name: "FLD2", short_name: "TC01", long_name: "Aides familiales ou Secours familial", data_type: "INT", unit: "XOF"},</v>
      </c>
      <c r="I282" s="56" t="str">
        <f>VLOOKUP(G282,NOMENCLATURE!$B$2:$E$83, 4,FALSE)</f>
        <v>Aides familiales ou Secours familial</v>
      </c>
    </row>
    <row r="283" spans="6:9">
      <c r="F283" s="55" t="s">
        <v>318</v>
      </c>
      <c r="G283" s="56" t="s">
        <v>367</v>
      </c>
      <c r="H283" s="57" t="str">
        <f t="shared" si="22"/>
        <v>{ fld_name: "FLD3", short_name: "TC02", long_name: "Economie sur salaire d’expatriés ou de non-résidents", data_type: "INT", unit: "XOF"},</v>
      </c>
      <c r="I283" s="56" t="str">
        <f>VLOOKUP(G283,NOMENCLATURE!$B$2:$E$83, 4,FALSE)</f>
        <v>Economie sur salaire d’expatriés ou de non-résidents</v>
      </c>
    </row>
    <row r="284" spans="6:9">
      <c r="F284" s="55" t="s">
        <v>319</v>
      </c>
      <c r="G284" s="56" t="s">
        <v>368</v>
      </c>
      <c r="H284" s="57" t="str">
        <f t="shared" si="22"/>
        <v>{ fld_name: "FLD4", short_name: "TC03", long_name: "Couverture des soldes débiteurs de transferts rapides d'argent", data_type: "INT", unit: "XOF"},</v>
      </c>
      <c r="I284" s="56" t="str">
        <f>VLOOKUP(G284,NOMENCLATURE!$B$2:$E$83, 4,FALSE)</f>
        <v>Couverture des soldes débiteurs de transferts rapides d'argent</v>
      </c>
    </row>
    <row r="285" spans="6:9">
      <c r="F285" s="55" t="s">
        <v>320</v>
      </c>
      <c r="G285" s="56" t="s">
        <v>365</v>
      </c>
      <c r="H285" s="57" t="str">
        <f t="shared" si="22"/>
        <v>{ fld_name: "FLD5", short_name: "TC04", long_name: "Approvisionnement de comptes d'expatriés", data_type: "INT", unit: "XOF"},</v>
      </c>
      <c r="I285" s="56" t="str">
        <f>VLOOKUP(G285,NOMENCLATURE!$B$2:$E$83, 4,FALSE)</f>
        <v>Approvisionnement de comptes d'expatriés</v>
      </c>
    </row>
    <row r="286" spans="6:9">
      <c r="F286" s="55" t="s">
        <v>321</v>
      </c>
      <c r="G286" s="56" t="s">
        <v>365</v>
      </c>
      <c r="H286" s="57" t="str">
        <f t="shared" si="22"/>
        <v>{ fld_name: "FLD6", short_name: "TC04", long_name: "Approvisionnement de comptes d'expatriés", data_type: "INT", unit: "XOF"},</v>
      </c>
      <c r="I286" s="56" t="str">
        <f>VLOOKUP(G286,NOMENCLATURE!$B$2:$E$83, 4,FALSE)</f>
        <v>Approvisionnement de comptes d'expatriés</v>
      </c>
    </row>
    <row r="287" spans="6:9">
      <c r="F287" s="55" t="s">
        <v>322</v>
      </c>
      <c r="G287" s="56" t="s">
        <v>369</v>
      </c>
      <c r="H287" s="57" t="str">
        <f t="shared" si="22"/>
        <v>{ fld_name: "FLD7", short_name: "TC05", long_name: "Approvisionnement de comptes à l'étranger par les résidents ayant acquis le statut de non-résidents", data_type: "INT", unit: "XOF"},</v>
      </c>
      <c r="I287" s="56" t="str">
        <f>VLOOKUP(G287,NOMENCLATURE!$B$2:$E$83, 4,FALSE)</f>
        <v>Approvisionnement de comptes à l'étranger par les résidents ayant acquis le statut de non-résidents</v>
      </c>
    </row>
    <row r="288" spans="6:9">
      <c r="F288" s="55" t="s">
        <v>323</v>
      </c>
      <c r="G288" s="56" t="s">
        <v>370</v>
      </c>
      <c r="H288" s="57" t="str">
        <f t="shared" si="22"/>
        <v>{ fld_name: "FLD8", short_name: "TC06", long_name: "Cotisation au fonctionnement d'association ou d'organisation", data_type: "INT", unit: "XOF"},</v>
      </c>
      <c r="I288" s="56" t="str">
        <f>VLOOKUP(G288,NOMENCLATURE!$B$2:$E$83, 4,FALSE)</f>
        <v>Cotisation au fonctionnement d'association ou d'organisation</v>
      </c>
    </row>
    <row r="289" spans="6:9">
      <c r="F289" s="55" t="s">
        <v>324</v>
      </c>
      <c r="G289" s="56" t="s">
        <v>371</v>
      </c>
      <c r="H289" s="57" t="str">
        <f t="shared" si="22"/>
        <v>{ fld_name: "FLD9", short_name: "TC07", long_name: "Rapatriement des parts d'héritage ou de succession", data_type: "INT", unit: "XOF"},</v>
      </c>
      <c r="I289" s="56" t="str">
        <f>VLOOKUP(G289,NOMENCLATURE!$B$2:$E$83, 4,FALSE)</f>
        <v>Rapatriement des parts d'héritage ou de succession</v>
      </c>
    </row>
    <row r="290" spans="6:9">
      <c r="F290" s="55" t="s">
        <v>325</v>
      </c>
      <c r="G290" s="58" t="s">
        <v>372</v>
      </c>
      <c r="H290" s="57" t="str">
        <f t="shared" si="22"/>
        <v>{ fld_name: "FLD10", short_name: "TC08", long_name: "Cotisations de l'Etat de Côte d’Ivoire (ou de ses démembrements) au budget d'organisations internationales", data_type: "INT", unit: "XOF"},</v>
      </c>
      <c r="I290" s="58" t="str">
        <f>VLOOKUP(G290,NOMENCLATURE!$B$2:$E$83, 4,FALSE)</f>
        <v>Cotisations de l'Etat de Côte d’Ivoire (ou de ses démembrements) au budget d'organisations internationales</v>
      </c>
    </row>
    <row r="291" spans="6:9">
      <c r="F291" s="55" t="s">
        <v>326</v>
      </c>
      <c r="G291" s="56" t="s">
        <v>373</v>
      </c>
      <c r="H291" s="57" t="str">
        <f t="shared" si="22"/>
        <v>{ fld_name: "FLD11", short_name: "TC09", long_name: "Appel de fonds sur compte d'ivoiriens de la diaspora", data_type: "INT", unit: "XOF"},</v>
      </c>
      <c r="I291" s="56" t="str">
        <f>VLOOKUP(G291,NOMENCLATURE!$B$2:$E$83, 4,FALSE)</f>
        <v>Appel de fonds sur compte d'ivoiriens de la diaspora</v>
      </c>
    </row>
    <row r="292" spans="6:9">
      <c r="F292" s="55" t="s">
        <v>327</v>
      </c>
      <c r="G292" s="56" t="s">
        <v>177</v>
      </c>
      <c r="H292" s="57" t="str">
        <f t="shared" si="22"/>
        <v>{ fld_name: "FLD12",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92" s="56" t="str">
        <f>VLOOKUP(G292,NOMENCLATURE!$B$2:$E$83, 4,FALSE)</f>
        <v>Retour à l’ordonnateur basé hors de l’UEMOA de fonds perçus par erreur en Côte d’Ivoire ou consécutif à l’annulation de transaction commerciale ou financière non réalisée</v>
      </c>
    </row>
    <row r="293" spans="6:9">
      <c r="F293" s="55" t="s">
        <v>328</v>
      </c>
      <c r="G293" s="56" t="s">
        <v>177</v>
      </c>
      <c r="H293" s="57" t="str">
        <f t="shared" si="22"/>
        <v>{ fld_name: "FLD13",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93" s="56" t="str">
        <f>VLOOKUP(G293,NOMENCLATURE!$B$2:$E$83, 4,FALSE)</f>
        <v>Retour à l’ordonnateur basé hors de l’UEMOA de fonds perçus par erreur en Côte d’Ivoire ou consécutif à l’annulation de transaction commerciale ou financière non réalisée</v>
      </c>
    </row>
    <row r="294" spans="6:9">
      <c r="F294" s="55" t="s">
        <v>329</v>
      </c>
      <c r="G294" s="56" t="s">
        <v>178</v>
      </c>
      <c r="H294" s="57" t="str">
        <f t="shared" si="22"/>
        <v>{ fld_name: "FLD14", short_name: "TC11", long_name: "Transfert du reliquat definancements extérieurs.", data_type: "INT", unit: "XOF"},</v>
      </c>
      <c r="I294" s="56" t="str">
        <f>VLOOKUP(G294,NOMENCLATURE!$B$2:$E$83, 4,FALSE)</f>
        <v>Transfert du reliquat definancements extérieurs.</v>
      </c>
    </row>
    <row r="295" spans="6:9">
      <c r="F295" s="55" t="s">
        <v>330</v>
      </c>
      <c r="G295" s="56" t="s">
        <v>179</v>
      </c>
      <c r="H295" s="57" t="str">
        <f t="shared" ref="H295:H306" si="23">"{ fld_name: """ &amp; F295 &amp; """, short_name: """ &amp;  G295 &amp;  """, long_name: """ &amp;  I295 &amp;  """, data_type: ""INT"", unit: ""XOF""},"</f>
        <v>{ fld_name: "FLD15", short_name: "TC12", long_name: "Appel de fonds sur compte étranger détenu en Côte d'Ivoire", data_type: "INT", unit: "XOF"},</v>
      </c>
      <c r="I295" s="56" t="str">
        <f>VLOOKUP(G295,NOMENCLATURE!$B$2:$E$83, 4,FALSE)</f>
        <v>Appel de fonds sur compte étranger détenu en Côte d'Ivoire</v>
      </c>
    </row>
    <row r="296" spans="6:9">
      <c r="F296" s="55" t="s">
        <v>331</v>
      </c>
      <c r="G296" s="56" t="s">
        <v>180</v>
      </c>
      <c r="H296" s="57" t="str">
        <f t="shared" si="23"/>
        <v>{ fld_name: "FLD16", short_name: "TC13", long_name: "Paiement de condamnation pécuniaire (amendes, dommages et intérêts, indemnités diverses, …) issue d’une Décision de Justice", data_type: "INT", unit: "XOF"},</v>
      </c>
      <c r="I296" s="56" t="str">
        <f>VLOOKUP(G296,NOMENCLATURE!$B$2:$E$83, 4,FALSE)</f>
        <v>Paiement de condamnation pécuniaire (amendes, dommages et intérêts, indemnités diverses, …) issue d’une Décision de Justice</v>
      </c>
    </row>
    <row r="297" spans="6:9">
      <c r="F297" s="55" t="s">
        <v>332</v>
      </c>
      <c r="G297" s="56" t="s">
        <v>181</v>
      </c>
      <c r="H297" s="57" t="str">
        <f t="shared" si="23"/>
        <v>{ fld_name: "FLD17", short_name: "TC14", long_name: "Transfert de fonds encaissés en Côte d’Ivoire pour le compte de partenaires extérieurs", data_type: "INT", unit: "XOF"},</v>
      </c>
      <c r="I297" s="56" t="str">
        <f>VLOOKUP(G297,NOMENCLATURE!$B$2:$E$83, 4,FALSE)</f>
        <v>Transfert de fonds encaissés en Côte d’Ivoire pour le compte de partenaires extérieurs</v>
      </c>
    </row>
    <row r="298" spans="6:9">
      <c r="F298" s="55" t="s">
        <v>333</v>
      </c>
      <c r="G298" s="56" t="s">
        <v>182</v>
      </c>
      <c r="H298" s="57" t="str">
        <f t="shared" si="23"/>
        <v>{ fld_name: "FLD18", short_name: "TC15", long_name: "Paiement d’impôts", data_type: "INT", unit: "XOF"},</v>
      </c>
      <c r="I298" s="56" t="str">
        <f>VLOOKUP(G298,NOMENCLATURE!$B$2:$E$83, 4,FALSE)</f>
        <v>Paiement d’impôts</v>
      </c>
    </row>
    <row r="299" spans="6:9">
      <c r="F299" s="55" t="s">
        <v>334</v>
      </c>
      <c r="G299" s="56" t="s">
        <v>183</v>
      </c>
      <c r="H299" s="57" t="str">
        <f t="shared" si="23"/>
        <v>{ fld_name: "FLD19", short_name: "TC16", long_name: "Dons financiers ", data_type: "INT", unit: "XOF"},</v>
      </c>
      <c r="I299" s="56" t="str">
        <f>VLOOKUP(G299,NOMENCLATURE!$B$2:$E$83, 4,FALSE)</f>
        <v xml:space="preserve">Dons financiers </v>
      </c>
    </row>
    <row r="300" spans="6:9">
      <c r="F300" s="55" t="s">
        <v>335</v>
      </c>
      <c r="G300" s="56" t="s">
        <v>185</v>
      </c>
      <c r="H300" s="57" t="str">
        <f t="shared" si="23"/>
        <v>{ fld_name: "FLD20", short_name: "TC20", long_name: "Règlements de dépenses ou frais au bénéfice d'un expatrié ou non résident", data_type: "INT", unit: "XOF"},</v>
      </c>
      <c r="I300" s="56" t="str">
        <f>VLOOKUP(G300,NOMENCLATURE!$B$2:$E$83, 4,FALSE)</f>
        <v>Règlements de dépenses ou frais au bénéfice d'un expatrié ou non résident</v>
      </c>
    </row>
    <row r="301" spans="6:9" ht="17.25">
      <c r="F301" s="59" t="s">
        <v>316</v>
      </c>
      <c r="G301" s="60" t="s">
        <v>315</v>
      </c>
      <c r="H301" s="62" t="str">
        <f t="shared" si="23"/>
        <v>{ fld_name: "FLD1", short_name: "TK", long_name: "TRANSFERTS DE CAPITAL", data_type: "INT", unit: "XOF"},</v>
      </c>
      <c r="I301" s="61" t="s">
        <v>478</v>
      </c>
    </row>
    <row r="302" spans="6:9" ht="17.25">
      <c r="F302" s="59" t="s">
        <v>317</v>
      </c>
      <c r="G302" s="60" t="s">
        <v>374</v>
      </c>
      <c r="H302" s="62" t="str">
        <f t="shared" si="23"/>
        <v>{ fld_name: "FLD2", short_name: "TK01", long_name: "Acquisition de brevets, licences, marques, fonds de commerce ou tout actif non financier non produit", data_type: "INT", unit: "XOF"},</v>
      </c>
      <c r="I302" s="61" t="str">
        <f>VLOOKUP(G302,NOMENCLATURE!$B$2:$E$83, 4,FALSE)</f>
        <v>Acquisition de brevets, licences, marques, fonds de commerce ou tout actif non financier non produit</v>
      </c>
    </row>
    <row r="303" spans="6:9" ht="17.25">
      <c r="F303" s="59" t="s">
        <v>318</v>
      </c>
      <c r="G303" s="60" t="s">
        <v>374</v>
      </c>
      <c r="H303" s="62" t="str">
        <f t="shared" si="23"/>
        <v>{ fld_name: "FLD3", short_name: "TK01", long_name: "Acquisition de brevets, licences, marques, fonds de commerce ou tout actif non financier non produit", data_type: "INT", unit: "XOF"},</v>
      </c>
      <c r="I303" s="61" t="str">
        <f>VLOOKUP(G303,NOMENCLATURE!$B$2:$E$83, 4,FALSE)</f>
        <v>Acquisition de brevets, licences, marques, fonds de commerce ou tout actif non financier non produit</v>
      </c>
    </row>
    <row r="304" spans="6:9" ht="17.25">
      <c r="F304" s="59" t="s">
        <v>319</v>
      </c>
      <c r="G304" s="60" t="s">
        <v>375</v>
      </c>
      <c r="H304" s="62" t="str">
        <f t="shared" si="23"/>
        <v>{ fld_name: "FLD4", short_name: "TK02", long_name: "Transferts de migrants de l’UEMOA à titre de départ définitif ou de changement de résidence", data_type: "INT", unit: "XOF"},</v>
      </c>
      <c r="I304" s="61" t="str">
        <f>VLOOKUP(G304,NOMENCLATURE!$B$2:$E$83, 4,FALSE)</f>
        <v>Transferts de migrants de l’UEMOA à titre de départ définitif ou de changement de résidence</v>
      </c>
    </row>
    <row r="305" spans="6:9" ht="17.25">
      <c r="F305" s="59" t="s">
        <v>320</v>
      </c>
      <c r="G305" s="60" t="s">
        <v>376</v>
      </c>
      <c r="H305" s="62" t="str">
        <f t="shared" si="23"/>
        <v>{ fld_name: "FLD5", short_name: "TK03", long_name: "Transferts d'avoirs financiers suite à la clôture d'un compte local", data_type: "INT", unit: "XOF"},</v>
      </c>
      <c r="I305" s="61" t="str">
        <f>VLOOKUP(G305,NOMENCLATURE!$B$2:$E$83, 4,FALSE)</f>
        <v>Transferts d'avoirs financiers suite à la clôture d'un compte local</v>
      </c>
    </row>
    <row r="306" spans="6:9" ht="17.25">
      <c r="F306" s="59" t="s">
        <v>321</v>
      </c>
      <c r="G306" s="60" t="s">
        <v>377</v>
      </c>
      <c r="H306" s="62" t="str">
        <f t="shared" si="23"/>
        <v>{ fld_name: "FLD6", short_name: "TK04", long_name: "Dons projets ou aides à l’investissement", data_type: "INT", unit: "XOF"},</v>
      </c>
      <c r="I306" s="61" t="str">
        <f>VLOOKUP(G306,NOMENCLATURE!$B$2:$E$83, 4,FALSE)</f>
        <v>Dons projets ou aides à l’investissement</v>
      </c>
    </row>
    <row r="314" spans="6:9">
      <c r="F314" s="88" t="s">
        <v>316</v>
      </c>
      <c r="G314" s="86" t="s">
        <v>313</v>
      </c>
    </row>
    <row r="315" spans="6:9">
      <c r="F315" s="88" t="s">
        <v>317</v>
      </c>
      <c r="G315" s="86" t="s">
        <v>356</v>
      </c>
    </row>
    <row r="316" spans="6:9">
      <c r="F316" s="88" t="s">
        <v>318</v>
      </c>
      <c r="G316" s="86" t="s">
        <v>384</v>
      </c>
    </row>
    <row r="317" spans="6:9">
      <c r="F317" s="88" t="s">
        <v>319</v>
      </c>
      <c r="G317" s="86" t="s">
        <v>385</v>
      </c>
    </row>
    <row r="318" spans="6:9">
      <c r="F318" s="88" t="s">
        <v>320</v>
      </c>
      <c r="G318" s="86" t="s">
        <v>386</v>
      </c>
    </row>
    <row r="319" spans="6:9">
      <c r="F319" s="88" t="s">
        <v>321</v>
      </c>
      <c r="G319" s="86" t="s">
        <v>387</v>
      </c>
    </row>
    <row r="320" spans="6:9">
      <c r="F320" s="88" t="s">
        <v>322</v>
      </c>
      <c r="G320" s="86" t="s">
        <v>388</v>
      </c>
    </row>
    <row r="321" spans="6:7">
      <c r="F321" s="88" t="s">
        <v>323</v>
      </c>
      <c r="G321" s="86" t="s">
        <v>389</v>
      </c>
    </row>
    <row r="322" spans="6:7">
      <c r="F322" s="88" t="s">
        <v>324</v>
      </c>
      <c r="G322" s="86" t="s">
        <v>390</v>
      </c>
    </row>
    <row r="323" spans="6:7">
      <c r="F323" s="88" t="s">
        <v>325</v>
      </c>
      <c r="G323" s="86" t="s">
        <v>391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E114"/>
  <sheetViews>
    <sheetView workbookViewId="0">
      <pane ySplit="2" topLeftCell="A6" activePane="bottomLeft" state="frozen"/>
      <selection pane="bottomLeft" activeCell="E3" sqref="E3:AE114"/>
    </sheetView>
  </sheetViews>
  <sheetFormatPr baseColWidth="10" defaultRowHeight="15"/>
  <cols>
    <col min="1" max="1" width="16.28515625" style="73" customWidth="1"/>
    <col min="2" max="2" width="33.7109375" style="73" bestFit="1" customWidth="1"/>
    <col min="3" max="3" width="16.85546875" style="73" customWidth="1"/>
    <col min="4" max="4" width="23.140625" style="73" customWidth="1"/>
    <col min="5" max="5" width="23.5703125" style="73" customWidth="1"/>
    <col min="6" max="6" width="21.140625" style="73" customWidth="1"/>
    <col min="7" max="7" width="20.140625" style="73" customWidth="1"/>
    <col min="8" max="10" width="17.85546875" style="73" customWidth="1"/>
    <col min="11" max="11" width="16.42578125" style="73" customWidth="1"/>
    <col min="12" max="12" width="18.85546875" style="73" customWidth="1"/>
    <col min="13" max="13" width="15.28515625" style="73" customWidth="1"/>
    <col min="14" max="14" width="17.85546875" style="73" customWidth="1"/>
    <col min="15" max="15" width="18.85546875" style="73" customWidth="1"/>
    <col min="16" max="16" width="14.28515625" style="73" customWidth="1"/>
    <col min="17" max="17" width="16.42578125" style="73" customWidth="1"/>
    <col min="18" max="18" width="17.85546875" style="73" customWidth="1"/>
    <col min="19" max="19" width="18.85546875" style="73" customWidth="1"/>
    <col min="20" max="20" width="15.28515625" style="73" customWidth="1"/>
    <col min="21" max="21" width="17.85546875" style="73" customWidth="1"/>
    <col min="22" max="22" width="18.85546875" style="73" customWidth="1"/>
    <col min="23" max="25" width="17.85546875" style="73" customWidth="1"/>
    <col min="26" max="26" width="19.85546875" style="73" customWidth="1"/>
    <col min="27" max="27" width="15.28515625" style="73" customWidth="1"/>
    <col min="28" max="28" width="19.85546875" style="73" customWidth="1"/>
    <col min="29" max="29" width="17.85546875" style="73" customWidth="1"/>
    <col min="30" max="30" width="19.85546875" style="73" customWidth="1"/>
    <col min="31" max="31" width="16.42578125" style="73" customWidth="1"/>
  </cols>
  <sheetData>
    <row r="1" spans="1:31">
      <c r="A1" s="85" t="s">
        <v>198</v>
      </c>
      <c r="B1" s="85" t="s">
        <v>343</v>
      </c>
      <c r="C1" s="85" t="s">
        <v>344</v>
      </c>
      <c r="D1" s="85" t="s">
        <v>346</v>
      </c>
      <c r="E1" s="85" t="s">
        <v>347</v>
      </c>
      <c r="F1" s="70" t="s">
        <v>0</v>
      </c>
      <c r="G1" s="70" t="s">
        <v>1</v>
      </c>
      <c r="H1" s="70" t="s">
        <v>2</v>
      </c>
      <c r="I1" s="70" t="s">
        <v>3</v>
      </c>
      <c r="J1" s="70" t="s">
        <v>4</v>
      </c>
      <c r="K1" s="70" t="s">
        <v>5</v>
      </c>
      <c r="L1" s="70" t="s">
        <v>6</v>
      </c>
      <c r="M1" s="70" t="s">
        <v>7</v>
      </c>
      <c r="N1" s="70" t="s">
        <v>8</v>
      </c>
      <c r="O1" s="70" t="s">
        <v>9</v>
      </c>
      <c r="P1" s="70" t="s">
        <v>10</v>
      </c>
      <c r="Q1" s="70" t="s">
        <v>11</v>
      </c>
      <c r="R1" s="70" t="s">
        <v>12</v>
      </c>
      <c r="S1" s="70" t="s">
        <v>13</v>
      </c>
      <c r="T1" s="70" t="s">
        <v>14</v>
      </c>
      <c r="U1" s="70" t="s">
        <v>15</v>
      </c>
      <c r="V1" s="70" t="s">
        <v>16</v>
      </c>
      <c r="W1" s="70" t="s">
        <v>17</v>
      </c>
      <c r="X1" s="70" t="s">
        <v>18</v>
      </c>
      <c r="Y1" s="70" t="s">
        <v>19</v>
      </c>
      <c r="Z1" s="70" t="s">
        <v>20</v>
      </c>
      <c r="AA1" s="70" t="s">
        <v>21</v>
      </c>
      <c r="AB1" s="70" t="s">
        <v>22</v>
      </c>
      <c r="AC1" s="70" t="s">
        <v>23</v>
      </c>
      <c r="AD1" s="70" t="s">
        <v>24</v>
      </c>
      <c r="AE1" s="70" t="s">
        <v>25</v>
      </c>
    </row>
    <row r="2" spans="1:31">
      <c r="A2" s="69" t="s">
        <v>656</v>
      </c>
      <c r="B2" s="69" t="s">
        <v>306</v>
      </c>
      <c r="C2" s="69" t="s">
        <v>655</v>
      </c>
      <c r="D2" s="87" t="s">
        <v>346</v>
      </c>
      <c r="E2" s="87" t="s">
        <v>316</v>
      </c>
      <c r="F2" s="70" t="s">
        <v>317</v>
      </c>
      <c r="G2" s="70" t="s">
        <v>318</v>
      </c>
      <c r="H2" s="70" t="s">
        <v>319</v>
      </c>
      <c r="I2" s="70" t="s">
        <v>320</v>
      </c>
      <c r="J2" s="70" t="s">
        <v>321</v>
      </c>
      <c r="K2" s="70" t="s">
        <v>322</v>
      </c>
      <c r="L2" s="70" t="s">
        <v>323</v>
      </c>
      <c r="M2" s="70" t="s">
        <v>324</v>
      </c>
      <c r="N2" s="70" t="s">
        <v>325</v>
      </c>
      <c r="O2" s="70" t="s">
        <v>326</v>
      </c>
      <c r="P2" s="70" t="s">
        <v>327</v>
      </c>
      <c r="Q2" s="70" t="s">
        <v>328</v>
      </c>
      <c r="R2" s="70" t="s">
        <v>329</v>
      </c>
      <c r="S2" s="70" t="s">
        <v>330</v>
      </c>
      <c r="T2" s="70" t="s">
        <v>331</v>
      </c>
      <c r="U2" s="70" t="s">
        <v>332</v>
      </c>
      <c r="V2" s="70" t="s">
        <v>333</v>
      </c>
      <c r="W2" s="70" t="s">
        <v>334</v>
      </c>
      <c r="X2" s="70" t="s">
        <v>335</v>
      </c>
      <c r="Y2" s="70" t="s">
        <v>336</v>
      </c>
      <c r="Z2" s="70" t="s">
        <v>337</v>
      </c>
      <c r="AA2" s="70" t="s">
        <v>338</v>
      </c>
      <c r="AB2" s="70" t="s">
        <v>339</v>
      </c>
      <c r="AC2" s="70" t="s">
        <v>340</v>
      </c>
      <c r="AD2" s="70" t="s">
        <v>341</v>
      </c>
      <c r="AE2" s="70" t="s">
        <v>342</v>
      </c>
    </row>
    <row r="3" spans="1:31">
      <c r="A3" s="69" t="s">
        <v>199</v>
      </c>
      <c r="B3" s="69" t="s">
        <v>26</v>
      </c>
      <c r="C3" s="69" t="s">
        <v>345</v>
      </c>
      <c r="D3" s="69" t="s">
        <v>306</v>
      </c>
      <c r="E3" s="74">
        <v>5941171290.9189997</v>
      </c>
      <c r="F3" s="74">
        <v>0</v>
      </c>
      <c r="G3" s="74">
        <v>9568000</v>
      </c>
      <c r="H3" s="74">
        <v>0</v>
      </c>
      <c r="I3" s="74">
        <v>0</v>
      </c>
      <c r="J3" s="74">
        <v>3474858</v>
      </c>
      <c r="K3" s="74">
        <v>0</v>
      </c>
      <c r="L3" s="74">
        <v>156239512</v>
      </c>
      <c r="M3" s="74">
        <v>0</v>
      </c>
      <c r="N3" s="74">
        <v>258119491</v>
      </c>
      <c r="O3" s="74">
        <v>68713857</v>
      </c>
      <c r="P3" s="74">
        <v>0</v>
      </c>
      <c r="Q3" s="74">
        <v>0</v>
      </c>
      <c r="R3" s="74">
        <v>1857510</v>
      </c>
      <c r="S3" s="74">
        <v>3491577935</v>
      </c>
      <c r="T3" s="74">
        <v>0</v>
      </c>
      <c r="U3" s="74">
        <v>68834717</v>
      </c>
      <c r="V3" s="74">
        <v>423682471</v>
      </c>
      <c r="W3" s="74">
        <v>28101847</v>
      </c>
      <c r="X3" s="74">
        <v>8938850</v>
      </c>
      <c r="Y3" s="74">
        <v>87392758</v>
      </c>
      <c r="Z3" s="74">
        <v>124096482.999</v>
      </c>
      <c r="AA3" s="74">
        <v>0</v>
      </c>
      <c r="AB3" s="74">
        <v>71573074</v>
      </c>
      <c r="AC3" s="74">
        <v>1073139051</v>
      </c>
      <c r="AD3" s="74">
        <v>60860876.920000002</v>
      </c>
      <c r="AE3" s="74">
        <v>0</v>
      </c>
    </row>
    <row r="4" spans="1:31">
      <c r="A4" s="69" t="s">
        <v>200</v>
      </c>
      <c r="B4" s="69" t="s">
        <v>27</v>
      </c>
      <c r="C4" s="69" t="s">
        <v>345</v>
      </c>
      <c r="D4" s="69" t="s">
        <v>307</v>
      </c>
      <c r="E4" s="74">
        <v>36005480</v>
      </c>
      <c r="F4" s="74">
        <v>0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36005480</v>
      </c>
      <c r="W4" s="74">
        <v>0</v>
      </c>
      <c r="X4" s="74">
        <v>0</v>
      </c>
      <c r="Y4" s="74">
        <v>0</v>
      </c>
      <c r="Z4" s="74">
        <v>0</v>
      </c>
      <c r="AA4" s="74">
        <v>0</v>
      </c>
      <c r="AB4" s="74">
        <v>0</v>
      </c>
      <c r="AC4" s="74">
        <v>0</v>
      </c>
      <c r="AD4" s="74">
        <v>0</v>
      </c>
      <c r="AE4" s="74">
        <v>0</v>
      </c>
    </row>
    <row r="5" spans="1:31">
      <c r="A5" s="69" t="s">
        <v>201</v>
      </c>
      <c r="B5" s="69" t="s">
        <v>28</v>
      </c>
      <c r="C5" s="69" t="s">
        <v>345</v>
      </c>
      <c r="D5" s="69" t="s">
        <v>306</v>
      </c>
      <c r="E5" s="74">
        <v>97732516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3527500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51253784</v>
      </c>
      <c r="W5" s="74">
        <v>0</v>
      </c>
      <c r="X5" s="74">
        <v>0</v>
      </c>
      <c r="Y5" s="74">
        <v>0</v>
      </c>
      <c r="Z5" s="74">
        <v>42951232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</row>
    <row r="6" spans="1:31">
      <c r="A6" s="69" t="s">
        <v>202</v>
      </c>
      <c r="B6" s="69" t="s">
        <v>29</v>
      </c>
      <c r="C6" s="69" t="s">
        <v>345</v>
      </c>
      <c r="D6" s="69" t="s">
        <v>307</v>
      </c>
      <c r="E6" s="74">
        <v>28152478993.068001</v>
      </c>
      <c r="F6" s="74">
        <v>28701857</v>
      </c>
      <c r="G6" s="74">
        <v>5129728927</v>
      </c>
      <c r="H6" s="74">
        <v>0</v>
      </c>
      <c r="I6" s="74">
        <v>182329707</v>
      </c>
      <c r="J6" s="74">
        <v>0</v>
      </c>
      <c r="K6" s="74">
        <v>0</v>
      </c>
      <c r="L6" s="74">
        <v>507013916</v>
      </c>
      <c r="M6" s="74">
        <v>0</v>
      </c>
      <c r="N6" s="74">
        <v>130306295</v>
      </c>
      <c r="O6" s="74">
        <v>319342972</v>
      </c>
      <c r="P6" s="74">
        <v>0</v>
      </c>
      <c r="Q6" s="74">
        <v>0</v>
      </c>
      <c r="R6" s="74">
        <v>179886372</v>
      </c>
      <c r="S6" s="74">
        <v>11466623863</v>
      </c>
      <c r="T6" s="74">
        <v>0</v>
      </c>
      <c r="U6" s="74">
        <v>1345279820</v>
      </c>
      <c r="V6" s="74">
        <v>1466989721.2280002</v>
      </c>
      <c r="W6" s="74">
        <v>10884492</v>
      </c>
      <c r="X6" s="74">
        <v>72319259</v>
      </c>
      <c r="Y6" s="74">
        <v>181747935.19999999</v>
      </c>
      <c r="Z6" s="74">
        <v>6107274526.6300001</v>
      </c>
      <c r="AA6" s="74">
        <v>0</v>
      </c>
      <c r="AB6" s="74">
        <v>219945244</v>
      </c>
      <c r="AC6" s="74">
        <v>47596534</v>
      </c>
      <c r="AD6" s="74">
        <v>677273709.00999999</v>
      </c>
      <c r="AE6" s="74">
        <v>0</v>
      </c>
    </row>
    <row r="7" spans="1:31">
      <c r="A7" s="69" t="s">
        <v>657</v>
      </c>
      <c r="B7" s="69" t="s">
        <v>308</v>
      </c>
      <c r="C7" s="69" t="s">
        <v>655</v>
      </c>
      <c r="D7" s="69" t="s">
        <v>307</v>
      </c>
      <c r="E7" s="74">
        <v>900691684</v>
      </c>
      <c r="F7" s="74">
        <v>0</v>
      </c>
      <c r="G7" s="74">
        <v>0</v>
      </c>
      <c r="H7" s="74">
        <v>0</v>
      </c>
      <c r="I7" s="74">
        <v>0</v>
      </c>
      <c r="J7" s="74">
        <v>7871484</v>
      </c>
      <c r="K7" s="74">
        <v>3181391</v>
      </c>
      <c r="L7" s="74">
        <v>0</v>
      </c>
      <c r="M7" s="74">
        <v>0</v>
      </c>
      <c r="N7" s="74">
        <v>1311914</v>
      </c>
      <c r="O7" s="74">
        <v>6559570</v>
      </c>
      <c r="P7" s="74">
        <v>0</v>
      </c>
      <c r="Q7" s="74">
        <v>0</v>
      </c>
      <c r="R7" s="74">
        <v>0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Y7" s="74">
        <v>6362783</v>
      </c>
      <c r="Z7" s="74">
        <v>152175345</v>
      </c>
      <c r="AA7" s="74">
        <v>0</v>
      </c>
      <c r="AB7" s="74">
        <v>723229197</v>
      </c>
      <c r="AC7" s="74">
        <v>0</v>
      </c>
      <c r="AD7" s="74">
        <v>0</v>
      </c>
      <c r="AE7" s="74">
        <v>0</v>
      </c>
    </row>
    <row r="8" spans="1:31">
      <c r="A8" s="69" t="s">
        <v>203</v>
      </c>
      <c r="B8" s="69" t="s">
        <v>30</v>
      </c>
      <c r="C8" s="69" t="s">
        <v>345</v>
      </c>
      <c r="D8" s="69" t="s">
        <v>308</v>
      </c>
      <c r="E8" s="74">
        <v>8609248.5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3609248.5</v>
      </c>
      <c r="V8" s="74">
        <v>0</v>
      </c>
      <c r="W8" s="74">
        <v>0</v>
      </c>
      <c r="X8" s="74">
        <v>0</v>
      </c>
      <c r="Y8" s="74">
        <v>5000000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</row>
    <row r="9" spans="1:31">
      <c r="A9" s="69" t="s">
        <v>204</v>
      </c>
      <c r="B9" s="69" t="s">
        <v>31</v>
      </c>
      <c r="C9" s="69" t="s">
        <v>345</v>
      </c>
      <c r="D9" s="69" t="s">
        <v>309</v>
      </c>
      <c r="E9" s="74">
        <v>163806894</v>
      </c>
      <c r="F9" s="74">
        <v>0</v>
      </c>
      <c r="G9" s="74">
        <v>0</v>
      </c>
      <c r="H9" s="74">
        <v>0</v>
      </c>
      <c r="I9" s="74">
        <v>65413344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98393550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</row>
    <row r="10" spans="1:31">
      <c r="A10" s="69" t="s">
        <v>205</v>
      </c>
      <c r="B10" s="69" t="s">
        <v>32</v>
      </c>
      <c r="C10" s="69" t="s">
        <v>345</v>
      </c>
      <c r="D10" s="69" t="s">
        <v>310</v>
      </c>
      <c r="E10" s="74">
        <v>27144505883.960003</v>
      </c>
      <c r="F10" s="74">
        <v>0</v>
      </c>
      <c r="G10" s="74">
        <v>303870088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10535530</v>
      </c>
      <c r="O10" s="74">
        <v>2248188</v>
      </c>
      <c r="P10" s="74">
        <v>0</v>
      </c>
      <c r="Q10" s="74">
        <v>0</v>
      </c>
      <c r="R10" s="74">
        <v>16991976</v>
      </c>
      <c r="S10" s="74">
        <v>7309220</v>
      </c>
      <c r="T10" s="74">
        <v>0</v>
      </c>
      <c r="U10" s="74">
        <v>0</v>
      </c>
      <c r="V10" s="74">
        <v>273655965.63</v>
      </c>
      <c r="W10" s="74">
        <v>0</v>
      </c>
      <c r="X10" s="74">
        <v>0</v>
      </c>
      <c r="Y10" s="74">
        <v>0</v>
      </c>
      <c r="Z10" s="74">
        <v>25679644743.330002</v>
      </c>
      <c r="AA10" s="74">
        <v>0</v>
      </c>
      <c r="AB10" s="74">
        <v>13500000</v>
      </c>
      <c r="AC10" s="74">
        <v>836750173</v>
      </c>
      <c r="AD10" s="74">
        <v>0</v>
      </c>
      <c r="AE10" s="74">
        <v>0</v>
      </c>
    </row>
    <row r="11" spans="1:31">
      <c r="A11" s="69" t="s">
        <v>658</v>
      </c>
      <c r="B11" s="69" t="s">
        <v>309</v>
      </c>
      <c r="C11" s="69" t="s">
        <v>655</v>
      </c>
      <c r="D11" s="69" t="s">
        <v>307</v>
      </c>
      <c r="E11" s="74">
        <v>300694815</v>
      </c>
      <c r="F11" s="74">
        <v>0</v>
      </c>
      <c r="G11" s="74">
        <v>6769148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50645784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9327708</v>
      </c>
      <c r="W11" s="74">
        <v>0</v>
      </c>
      <c r="X11" s="74">
        <v>0</v>
      </c>
      <c r="Y11" s="74">
        <v>0</v>
      </c>
      <c r="Z11" s="74">
        <v>223981629</v>
      </c>
      <c r="AA11" s="74">
        <v>0</v>
      </c>
      <c r="AB11" s="74">
        <v>0</v>
      </c>
      <c r="AC11" s="74">
        <v>9970546</v>
      </c>
      <c r="AD11" s="74">
        <v>0</v>
      </c>
      <c r="AE11" s="74">
        <v>0</v>
      </c>
    </row>
    <row r="12" spans="1:31">
      <c r="A12" s="69" t="s">
        <v>206</v>
      </c>
      <c r="B12" s="69" t="s">
        <v>33</v>
      </c>
      <c r="C12" s="69" t="s">
        <v>345</v>
      </c>
      <c r="D12" s="69" t="s">
        <v>308</v>
      </c>
      <c r="E12" s="74">
        <v>2389933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2389933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</row>
    <row r="13" spans="1:31">
      <c r="A13" s="69" t="s">
        <v>207</v>
      </c>
      <c r="B13" s="69" t="s">
        <v>34</v>
      </c>
      <c r="C13" s="69" t="s">
        <v>345</v>
      </c>
      <c r="D13" s="69" t="s">
        <v>307</v>
      </c>
      <c r="E13" s="74">
        <v>14569627174.309998</v>
      </c>
      <c r="F13" s="74">
        <v>0</v>
      </c>
      <c r="G13" s="74">
        <v>942581680</v>
      </c>
      <c r="H13" s="74">
        <v>0</v>
      </c>
      <c r="I13" s="74">
        <v>1114142281</v>
      </c>
      <c r="J13" s="74">
        <v>756543737</v>
      </c>
      <c r="K13" s="74">
        <v>0</v>
      </c>
      <c r="L13" s="74">
        <v>1974392619</v>
      </c>
      <c r="M13" s="74">
        <v>0</v>
      </c>
      <c r="N13" s="74">
        <v>254548428</v>
      </c>
      <c r="O13" s="74">
        <v>783031708</v>
      </c>
      <c r="P13" s="74">
        <v>0</v>
      </c>
      <c r="Q13" s="74">
        <v>0</v>
      </c>
      <c r="R13" s="74">
        <v>144020344</v>
      </c>
      <c r="S13" s="74">
        <v>277431635</v>
      </c>
      <c r="T13" s="74">
        <v>0</v>
      </c>
      <c r="U13" s="74">
        <v>210870371</v>
      </c>
      <c r="V13" s="74">
        <v>2021585587.0599999</v>
      </c>
      <c r="W13" s="74">
        <v>6264251</v>
      </c>
      <c r="X13" s="74">
        <v>720957382</v>
      </c>
      <c r="Y13" s="74">
        <v>40410696</v>
      </c>
      <c r="Z13" s="74">
        <v>2251098088.6999998</v>
      </c>
      <c r="AA13" s="74">
        <v>0</v>
      </c>
      <c r="AB13" s="74">
        <v>1979015779.4000001</v>
      </c>
      <c r="AC13" s="74">
        <v>396966988</v>
      </c>
      <c r="AD13" s="74">
        <v>25646500.149999999</v>
      </c>
      <c r="AE13" s="74">
        <v>567541255</v>
      </c>
    </row>
    <row r="14" spans="1:31">
      <c r="A14" s="69" t="s">
        <v>208</v>
      </c>
      <c r="B14" s="69" t="s">
        <v>35</v>
      </c>
      <c r="C14" s="69" t="s">
        <v>345</v>
      </c>
      <c r="D14" s="69" t="s">
        <v>306</v>
      </c>
      <c r="E14" s="74">
        <v>2062369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2062369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</row>
    <row r="15" spans="1:31">
      <c r="A15" s="69" t="s">
        <v>209</v>
      </c>
      <c r="B15" s="69" t="s">
        <v>36</v>
      </c>
      <c r="C15" s="69" t="s">
        <v>345</v>
      </c>
      <c r="D15" s="69" t="s">
        <v>308</v>
      </c>
      <c r="E15" s="74">
        <v>159791402</v>
      </c>
      <c r="F15" s="74">
        <v>0</v>
      </c>
      <c r="G15" s="74">
        <v>8494643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24986170</v>
      </c>
      <c r="W15" s="74">
        <v>0</v>
      </c>
      <c r="X15" s="74">
        <v>0</v>
      </c>
      <c r="Y15" s="74">
        <v>123358782</v>
      </c>
      <c r="Z15" s="74">
        <v>0</v>
      </c>
      <c r="AA15" s="74">
        <v>0</v>
      </c>
      <c r="AB15" s="74">
        <v>2951807</v>
      </c>
      <c r="AC15" s="74">
        <v>0</v>
      </c>
      <c r="AD15" s="74">
        <v>0</v>
      </c>
      <c r="AE15" s="74">
        <v>0</v>
      </c>
    </row>
    <row r="16" spans="1:31">
      <c r="A16" s="69" t="s">
        <v>210</v>
      </c>
      <c r="B16" s="69" t="s">
        <v>37</v>
      </c>
      <c r="C16" s="69" t="s">
        <v>345</v>
      </c>
      <c r="D16" s="69" t="s">
        <v>307</v>
      </c>
      <c r="E16" s="74">
        <v>539135342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131191400</v>
      </c>
      <c r="O16" s="74">
        <v>73989162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136439056</v>
      </c>
      <c r="W16" s="74">
        <v>0</v>
      </c>
      <c r="X16" s="74">
        <v>0</v>
      </c>
      <c r="Y16" s="74">
        <v>0</v>
      </c>
      <c r="Z16" s="74">
        <v>715505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</row>
    <row r="17" spans="1:31">
      <c r="A17" s="69" t="s">
        <v>211</v>
      </c>
      <c r="B17" s="69" t="s">
        <v>38</v>
      </c>
      <c r="C17" s="69" t="s">
        <v>345</v>
      </c>
      <c r="D17" s="69" t="s">
        <v>306</v>
      </c>
      <c r="E17" s="74">
        <v>42744420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40696000</v>
      </c>
      <c r="W17" s="74">
        <v>0</v>
      </c>
      <c r="X17" s="74">
        <v>0</v>
      </c>
      <c r="Y17" s="74">
        <v>0</v>
      </c>
      <c r="Z17" s="74">
        <v>563420</v>
      </c>
      <c r="AA17" s="74">
        <v>0</v>
      </c>
      <c r="AB17" s="74">
        <v>0</v>
      </c>
      <c r="AC17" s="74">
        <v>0</v>
      </c>
      <c r="AD17" s="74">
        <v>1485000</v>
      </c>
      <c r="AE17" s="74">
        <v>0</v>
      </c>
    </row>
    <row r="18" spans="1:31">
      <c r="A18" s="69" t="s">
        <v>212</v>
      </c>
      <c r="B18" s="69" t="s">
        <v>39</v>
      </c>
      <c r="C18" s="69" t="s">
        <v>345</v>
      </c>
      <c r="D18" s="69" t="s">
        <v>306</v>
      </c>
      <c r="E18" s="74">
        <v>2366092852.5100002</v>
      </c>
      <c r="F18" s="74">
        <v>188632929</v>
      </c>
      <c r="G18" s="74">
        <v>35566700</v>
      </c>
      <c r="H18" s="74">
        <v>0</v>
      </c>
      <c r="I18" s="74">
        <v>0</v>
      </c>
      <c r="J18" s="74">
        <v>191153588</v>
      </c>
      <c r="K18" s="74">
        <v>0</v>
      </c>
      <c r="L18" s="74">
        <v>0</v>
      </c>
      <c r="M18" s="74">
        <v>0</v>
      </c>
      <c r="N18" s="74">
        <v>71436891</v>
      </c>
      <c r="O18" s="74">
        <v>283899521</v>
      </c>
      <c r="P18" s="74">
        <v>0</v>
      </c>
      <c r="Q18" s="74">
        <v>0</v>
      </c>
      <c r="R18" s="74">
        <v>2143667</v>
      </c>
      <c r="S18" s="74">
        <v>644093170</v>
      </c>
      <c r="T18" s="74">
        <v>0</v>
      </c>
      <c r="U18" s="74">
        <v>0</v>
      </c>
      <c r="V18" s="74">
        <v>44171157.700000003</v>
      </c>
      <c r="W18" s="74">
        <v>500495</v>
      </c>
      <c r="X18" s="74">
        <v>0</v>
      </c>
      <c r="Y18" s="74">
        <v>6000000</v>
      </c>
      <c r="Z18" s="74">
        <v>795887152.80999994</v>
      </c>
      <c r="AA18" s="74">
        <v>0</v>
      </c>
      <c r="AB18" s="74">
        <v>30225941</v>
      </c>
      <c r="AC18" s="74">
        <v>0</v>
      </c>
      <c r="AD18" s="74">
        <v>72381640</v>
      </c>
      <c r="AE18" s="74">
        <v>0</v>
      </c>
    </row>
    <row r="19" spans="1:31">
      <c r="A19" s="69" t="s">
        <v>213</v>
      </c>
      <c r="B19" s="69" t="s">
        <v>40</v>
      </c>
      <c r="C19" s="69" t="s">
        <v>345</v>
      </c>
      <c r="D19" s="69" t="s">
        <v>308</v>
      </c>
      <c r="E19" s="74">
        <v>7019319870.9200001</v>
      </c>
      <c r="F19" s="74">
        <v>0</v>
      </c>
      <c r="G19" s="74">
        <v>550845205</v>
      </c>
      <c r="H19" s="74">
        <v>84657659</v>
      </c>
      <c r="I19" s="74">
        <v>355193062</v>
      </c>
      <c r="J19" s="74">
        <v>0</v>
      </c>
      <c r="K19" s="74">
        <v>41922519</v>
      </c>
      <c r="L19" s="74">
        <v>175215558</v>
      </c>
      <c r="M19" s="74">
        <v>0</v>
      </c>
      <c r="N19" s="74">
        <v>609046121</v>
      </c>
      <c r="O19" s="74">
        <v>353455376</v>
      </c>
      <c r="P19" s="74">
        <v>0</v>
      </c>
      <c r="Q19" s="74">
        <v>69117850</v>
      </c>
      <c r="R19" s="74">
        <v>27140223</v>
      </c>
      <c r="S19" s="74">
        <v>96434980</v>
      </c>
      <c r="T19" s="74">
        <v>11650187</v>
      </c>
      <c r="U19" s="74">
        <v>390436302</v>
      </c>
      <c r="V19" s="74">
        <v>1485665409.0899999</v>
      </c>
      <c r="W19" s="74">
        <v>71833591</v>
      </c>
      <c r="X19" s="74">
        <v>357595000</v>
      </c>
      <c r="Y19" s="74">
        <v>138581293</v>
      </c>
      <c r="Z19" s="74">
        <v>1332863426.9300001</v>
      </c>
      <c r="AA19" s="74">
        <v>0</v>
      </c>
      <c r="AB19" s="74">
        <v>495992522</v>
      </c>
      <c r="AC19" s="74">
        <v>14490747</v>
      </c>
      <c r="AD19" s="74">
        <v>357182839.89999998</v>
      </c>
      <c r="AE19" s="74">
        <v>0</v>
      </c>
    </row>
    <row r="20" spans="1:31">
      <c r="A20" s="69" t="s">
        <v>215</v>
      </c>
      <c r="B20" s="69" t="s">
        <v>41</v>
      </c>
      <c r="C20" s="69" t="s">
        <v>345</v>
      </c>
      <c r="D20" s="69" t="s">
        <v>306</v>
      </c>
      <c r="E20" s="74">
        <v>30000000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30000000</v>
      </c>
      <c r="AC20" s="74">
        <v>0</v>
      </c>
      <c r="AD20" s="74">
        <v>0</v>
      </c>
      <c r="AE20" s="74">
        <v>0</v>
      </c>
    </row>
    <row r="21" spans="1:31">
      <c r="A21" s="69" t="s">
        <v>216</v>
      </c>
      <c r="B21" s="69" t="s">
        <v>42</v>
      </c>
      <c r="C21" s="69" t="s">
        <v>345</v>
      </c>
      <c r="D21" s="69" t="s">
        <v>306</v>
      </c>
      <c r="E21" s="74">
        <v>74806166.140000001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70774132</v>
      </c>
      <c r="O21" s="74">
        <v>0</v>
      </c>
      <c r="P21" s="74">
        <v>0</v>
      </c>
      <c r="Q21" s="74">
        <v>0</v>
      </c>
      <c r="R21" s="74">
        <v>0</v>
      </c>
      <c r="S21" s="74">
        <v>2142034.14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1890000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</row>
    <row r="22" spans="1:31">
      <c r="A22" s="69" t="s">
        <v>214</v>
      </c>
      <c r="B22" s="69" t="s">
        <v>43</v>
      </c>
      <c r="C22" s="69" t="s">
        <v>345</v>
      </c>
      <c r="D22" s="69" t="s">
        <v>308</v>
      </c>
      <c r="E22" s="74">
        <v>4100000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4100000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</row>
    <row r="23" spans="1:31">
      <c r="A23" s="69" t="s">
        <v>285</v>
      </c>
      <c r="B23" s="69" t="s">
        <v>44</v>
      </c>
      <c r="C23" s="69" t="s">
        <v>345</v>
      </c>
      <c r="D23" s="69" t="s">
        <v>309</v>
      </c>
      <c r="E23" s="74">
        <v>9666665556.0899982</v>
      </c>
      <c r="F23" s="74">
        <v>2901375</v>
      </c>
      <c r="G23" s="74">
        <v>1750174865</v>
      </c>
      <c r="H23" s="74">
        <v>0</v>
      </c>
      <c r="I23" s="74">
        <v>0</v>
      </c>
      <c r="J23" s="74">
        <v>134268078</v>
      </c>
      <c r="K23" s="74">
        <v>0</v>
      </c>
      <c r="L23" s="74">
        <v>44748092</v>
      </c>
      <c r="M23" s="74">
        <v>0</v>
      </c>
      <c r="N23" s="74">
        <v>7180906</v>
      </c>
      <c r="O23" s="74">
        <v>125797406</v>
      </c>
      <c r="P23" s="74">
        <v>0</v>
      </c>
      <c r="Q23" s="74">
        <v>0</v>
      </c>
      <c r="R23" s="74">
        <v>55182261</v>
      </c>
      <c r="S23" s="74">
        <v>305760931</v>
      </c>
      <c r="T23" s="74">
        <v>0</v>
      </c>
      <c r="U23" s="74">
        <v>679622946</v>
      </c>
      <c r="V23" s="74">
        <v>3210107584</v>
      </c>
      <c r="W23" s="74">
        <v>12419050</v>
      </c>
      <c r="X23" s="74">
        <v>18747251</v>
      </c>
      <c r="Y23" s="74">
        <v>0</v>
      </c>
      <c r="Z23" s="74">
        <v>2432147991.71</v>
      </c>
      <c r="AA23" s="74">
        <v>0</v>
      </c>
      <c r="AB23" s="74">
        <v>552000488</v>
      </c>
      <c r="AC23" s="74">
        <v>156165385</v>
      </c>
      <c r="AD23" s="74">
        <v>179440946.38</v>
      </c>
      <c r="AE23" s="74">
        <v>0</v>
      </c>
    </row>
    <row r="24" spans="1:31">
      <c r="A24" s="69" t="s">
        <v>217</v>
      </c>
      <c r="B24" s="69" t="s">
        <v>197</v>
      </c>
      <c r="C24" s="69" t="s">
        <v>345</v>
      </c>
      <c r="D24" s="69" t="s">
        <v>309</v>
      </c>
      <c r="E24" s="74">
        <v>324680601</v>
      </c>
      <c r="F24" s="74">
        <v>0</v>
      </c>
      <c r="G24" s="74">
        <v>0</v>
      </c>
      <c r="H24" s="74">
        <v>0</v>
      </c>
      <c r="I24" s="74">
        <v>0</v>
      </c>
      <c r="J24" s="74">
        <v>163989250</v>
      </c>
      <c r="K24" s="74">
        <v>0</v>
      </c>
      <c r="L24" s="74">
        <v>0</v>
      </c>
      <c r="M24" s="74">
        <v>0</v>
      </c>
      <c r="N24" s="74">
        <v>14537654</v>
      </c>
      <c r="O24" s="74">
        <v>20602101</v>
      </c>
      <c r="P24" s="74">
        <v>0</v>
      </c>
      <c r="Q24" s="74">
        <v>0</v>
      </c>
      <c r="R24" s="74">
        <v>0</v>
      </c>
      <c r="S24" s="74">
        <v>28678440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1443735</v>
      </c>
      <c r="Z24" s="74">
        <v>2106370</v>
      </c>
      <c r="AA24" s="74">
        <v>0</v>
      </c>
      <c r="AB24" s="74">
        <v>0</v>
      </c>
      <c r="AC24" s="74">
        <v>0</v>
      </c>
      <c r="AD24" s="74">
        <v>93323051</v>
      </c>
      <c r="AE24" s="74">
        <v>0</v>
      </c>
    </row>
    <row r="25" spans="1:31">
      <c r="A25" s="69" t="s">
        <v>218</v>
      </c>
      <c r="B25" s="69" t="s">
        <v>45</v>
      </c>
      <c r="C25" s="69" t="s">
        <v>345</v>
      </c>
      <c r="D25" s="69" t="s">
        <v>308</v>
      </c>
      <c r="E25" s="74">
        <v>34360134</v>
      </c>
      <c r="F25" s="74">
        <v>0</v>
      </c>
      <c r="G25" s="74">
        <v>10999086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12361962</v>
      </c>
      <c r="AA25" s="74">
        <v>0</v>
      </c>
      <c r="AB25" s="74">
        <v>0</v>
      </c>
      <c r="AC25" s="74">
        <v>0</v>
      </c>
      <c r="AD25" s="74">
        <v>0</v>
      </c>
      <c r="AE25" s="74">
        <v>0</v>
      </c>
    </row>
    <row r="26" spans="1:31">
      <c r="A26" s="69" t="s">
        <v>219</v>
      </c>
      <c r="B26" s="69" t="s">
        <v>46</v>
      </c>
      <c r="C26" s="69" t="s">
        <v>345</v>
      </c>
      <c r="D26" s="69" t="s">
        <v>306</v>
      </c>
      <c r="E26" s="74">
        <v>1450976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1450976</v>
      </c>
      <c r="W26" s="74">
        <v>0</v>
      </c>
      <c r="X26" s="74">
        <v>0</v>
      </c>
      <c r="Y26" s="74">
        <v>0</v>
      </c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</row>
    <row r="27" spans="1:31">
      <c r="A27" s="69" t="s">
        <v>220</v>
      </c>
      <c r="B27" s="69" t="s">
        <v>47</v>
      </c>
      <c r="C27" s="69" t="s">
        <v>345</v>
      </c>
      <c r="D27" s="69" t="s">
        <v>309</v>
      </c>
      <c r="E27" s="74">
        <v>418775569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295719846</v>
      </c>
      <c r="M27" s="74">
        <v>0</v>
      </c>
      <c r="N27" s="74">
        <v>0</v>
      </c>
      <c r="O27" s="74">
        <v>31369747</v>
      </c>
      <c r="P27" s="74">
        <v>0</v>
      </c>
      <c r="Q27" s="74">
        <v>0</v>
      </c>
      <c r="R27" s="74">
        <v>0</v>
      </c>
      <c r="S27" s="74">
        <v>85000232</v>
      </c>
      <c r="T27" s="74">
        <v>0</v>
      </c>
      <c r="U27" s="74">
        <v>0</v>
      </c>
      <c r="V27" s="74">
        <v>2185744</v>
      </c>
      <c r="W27" s="74">
        <v>0</v>
      </c>
      <c r="X27" s="74">
        <v>0</v>
      </c>
      <c r="Y27" s="74">
        <v>0</v>
      </c>
      <c r="Z27" s="74">
        <v>4500000</v>
      </c>
      <c r="AA27" s="74">
        <v>0</v>
      </c>
      <c r="AB27" s="74">
        <v>0</v>
      </c>
      <c r="AC27" s="74">
        <v>0</v>
      </c>
      <c r="AD27" s="74">
        <v>0</v>
      </c>
      <c r="AE27" s="74">
        <v>0</v>
      </c>
    </row>
    <row r="28" spans="1:31">
      <c r="A28" s="69" t="s">
        <v>221</v>
      </c>
      <c r="B28" s="69" t="s">
        <v>48</v>
      </c>
      <c r="C28" s="69" t="s">
        <v>345</v>
      </c>
      <c r="D28" s="69" t="s">
        <v>307</v>
      </c>
      <c r="E28" s="74">
        <v>12066329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12066329</v>
      </c>
      <c r="P28" s="74">
        <v>0</v>
      </c>
      <c r="Q28" s="74">
        <v>0</v>
      </c>
      <c r="R28" s="74">
        <v>0</v>
      </c>
      <c r="S28" s="74">
        <v>0</v>
      </c>
      <c r="T28" s="74">
        <v>0</v>
      </c>
      <c r="U28" s="74">
        <v>0</v>
      </c>
      <c r="V28" s="74">
        <v>0</v>
      </c>
      <c r="W28" s="74">
        <v>0</v>
      </c>
      <c r="X28" s="74">
        <v>0</v>
      </c>
      <c r="Y28" s="74">
        <v>0</v>
      </c>
      <c r="Z28" s="74">
        <v>0</v>
      </c>
      <c r="AA28" s="74">
        <v>0</v>
      </c>
      <c r="AB28" s="74">
        <v>0</v>
      </c>
      <c r="AC28" s="74">
        <v>0</v>
      </c>
      <c r="AD28" s="74">
        <v>0</v>
      </c>
      <c r="AE28" s="74">
        <v>0</v>
      </c>
    </row>
    <row r="29" spans="1:31">
      <c r="A29" s="69" t="s">
        <v>224</v>
      </c>
      <c r="B29" s="69" t="s">
        <v>49</v>
      </c>
      <c r="C29" s="69" t="s">
        <v>345</v>
      </c>
      <c r="D29" s="69" t="s">
        <v>308</v>
      </c>
      <c r="E29" s="74">
        <v>1092600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1092600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</row>
    <row r="30" spans="1:31">
      <c r="A30" s="69" t="s">
        <v>225</v>
      </c>
      <c r="B30" s="69" t="s">
        <v>50</v>
      </c>
      <c r="C30" s="69" t="s">
        <v>345</v>
      </c>
      <c r="D30" s="69" t="s">
        <v>307</v>
      </c>
      <c r="E30" s="74">
        <v>638006073</v>
      </c>
      <c r="F30" s="74">
        <v>3179088</v>
      </c>
      <c r="G30" s="74">
        <v>16611366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44790326</v>
      </c>
      <c r="P30" s="74">
        <v>0</v>
      </c>
      <c r="Q30" s="74">
        <v>0</v>
      </c>
      <c r="R30" s="74">
        <v>2866500</v>
      </c>
      <c r="S30" s="74">
        <v>787148</v>
      </c>
      <c r="T30" s="74">
        <v>0</v>
      </c>
      <c r="U30" s="74">
        <v>0</v>
      </c>
      <c r="V30" s="74">
        <v>434043729</v>
      </c>
      <c r="W30" s="74">
        <v>0</v>
      </c>
      <c r="X30" s="74">
        <v>0</v>
      </c>
      <c r="Y30" s="74">
        <v>0</v>
      </c>
      <c r="Z30" s="74">
        <v>81811619</v>
      </c>
      <c r="AA30" s="74">
        <v>0</v>
      </c>
      <c r="AB30" s="74">
        <v>41954774</v>
      </c>
      <c r="AC30" s="74">
        <v>1145583</v>
      </c>
      <c r="AD30" s="74">
        <v>10815940</v>
      </c>
      <c r="AE30" s="74">
        <v>0</v>
      </c>
    </row>
    <row r="31" spans="1:31">
      <c r="A31" s="69" t="s">
        <v>226</v>
      </c>
      <c r="B31" s="69" t="s">
        <v>51</v>
      </c>
      <c r="C31" s="69" t="s">
        <v>345</v>
      </c>
      <c r="D31" s="69" t="s">
        <v>306</v>
      </c>
      <c r="E31" s="74">
        <v>6998868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6998868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  <c r="AD31" s="74">
        <v>0</v>
      </c>
      <c r="AE31" s="74">
        <v>0</v>
      </c>
    </row>
    <row r="32" spans="1:31">
      <c r="A32" s="69" t="s">
        <v>227</v>
      </c>
      <c r="B32" s="69" t="s">
        <v>52</v>
      </c>
      <c r="C32" s="69" t="s">
        <v>345</v>
      </c>
      <c r="D32" s="69" t="s">
        <v>308</v>
      </c>
      <c r="E32" s="74">
        <v>5772000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4">
        <v>0</v>
      </c>
      <c r="V32" s="74">
        <v>5772000</v>
      </c>
      <c r="W32" s="74">
        <v>0</v>
      </c>
      <c r="X32" s="74">
        <v>0</v>
      </c>
      <c r="Y32" s="74">
        <v>0</v>
      </c>
      <c r="Z32" s="74">
        <v>0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</row>
    <row r="33" spans="1:31">
      <c r="A33" s="69" t="s">
        <v>228</v>
      </c>
      <c r="B33" s="69" t="s">
        <v>53</v>
      </c>
      <c r="C33" s="69" t="s">
        <v>345</v>
      </c>
      <c r="D33" s="69" t="s">
        <v>306</v>
      </c>
      <c r="E33" s="74">
        <v>897571271.95000005</v>
      </c>
      <c r="F33" s="74">
        <v>0</v>
      </c>
      <c r="G33" s="74">
        <v>109931000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26685598</v>
      </c>
      <c r="O33" s="74">
        <v>0</v>
      </c>
      <c r="P33" s="74">
        <v>0</v>
      </c>
      <c r="Q33" s="74">
        <v>0</v>
      </c>
      <c r="R33" s="74">
        <v>0</v>
      </c>
      <c r="S33" s="74">
        <v>556071589</v>
      </c>
      <c r="T33" s="74">
        <v>0</v>
      </c>
      <c r="U33" s="74">
        <v>0</v>
      </c>
      <c r="V33" s="74">
        <v>33389100</v>
      </c>
      <c r="W33" s="74">
        <v>0</v>
      </c>
      <c r="X33" s="74">
        <v>0</v>
      </c>
      <c r="Y33" s="74">
        <v>0</v>
      </c>
      <c r="Z33" s="74">
        <v>114046128</v>
      </c>
      <c r="AA33" s="74">
        <v>0</v>
      </c>
      <c r="AB33" s="74">
        <v>43293162</v>
      </c>
      <c r="AC33" s="74">
        <v>0</v>
      </c>
      <c r="AD33" s="74">
        <v>14154694.949999999</v>
      </c>
      <c r="AE33" s="74">
        <v>0</v>
      </c>
    </row>
    <row r="34" spans="1:31">
      <c r="A34" s="69" t="s">
        <v>230</v>
      </c>
      <c r="B34" s="69" t="s">
        <v>54</v>
      </c>
      <c r="C34" s="69" t="s">
        <v>345</v>
      </c>
      <c r="D34" s="69" t="s">
        <v>309</v>
      </c>
      <c r="E34" s="74">
        <v>897292683114.68799</v>
      </c>
      <c r="F34" s="74">
        <v>52476560</v>
      </c>
      <c r="G34" s="74">
        <v>4785426248</v>
      </c>
      <c r="H34" s="74">
        <v>0</v>
      </c>
      <c r="I34" s="74">
        <v>7046832</v>
      </c>
      <c r="J34" s="74">
        <v>29475000</v>
      </c>
      <c r="K34" s="74">
        <v>0</v>
      </c>
      <c r="L34" s="74">
        <v>84952086</v>
      </c>
      <c r="M34" s="74">
        <v>0</v>
      </c>
      <c r="N34" s="74">
        <v>268911017</v>
      </c>
      <c r="O34" s="74">
        <v>854075096</v>
      </c>
      <c r="P34" s="74">
        <v>1215000</v>
      </c>
      <c r="Q34" s="74">
        <v>0</v>
      </c>
      <c r="R34" s="74">
        <v>1104174785</v>
      </c>
      <c r="S34" s="74">
        <v>4684007048</v>
      </c>
      <c r="T34" s="74">
        <v>0</v>
      </c>
      <c r="U34" s="74">
        <v>211580450</v>
      </c>
      <c r="V34" s="74">
        <v>1910231145.848</v>
      </c>
      <c r="W34" s="74">
        <v>265812868</v>
      </c>
      <c r="X34" s="74">
        <v>78073610</v>
      </c>
      <c r="Y34" s="74">
        <v>11332105</v>
      </c>
      <c r="Z34" s="74">
        <v>882556733094.83997</v>
      </c>
      <c r="AA34" s="74">
        <v>0</v>
      </c>
      <c r="AB34" s="74">
        <v>281651202</v>
      </c>
      <c r="AC34" s="74">
        <v>29500000</v>
      </c>
      <c r="AD34" s="74">
        <v>74815347</v>
      </c>
      <c r="AE34" s="74">
        <v>0</v>
      </c>
    </row>
    <row r="35" spans="1:31">
      <c r="A35" s="69" t="s">
        <v>231</v>
      </c>
      <c r="B35" s="69" t="s">
        <v>55</v>
      </c>
      <c r="C35" s="69" t="s">
        <v>345</v>
      </c>
      <c r="D35" s="69" t="s">
        <v>307</v>
      </c>
      <c r="E35" s="74">
        <v>3705597482.0599999</v>
      </c>
      <c r="F35" s="74">
        <v>2623828</v>
      </c>
      <c r="G35" s="74">
        <v>298306035</v>
      </c>
      <c r="H35" s="74">
        <v>0</v>
      </c>
      <c r="I35" s="74">
        <v>16398925</v>
      </c>
      <c r="J35" s="74">
        <v>367038858</v>
      </c>
      <c r="K35" s="74">
        <v>100800000</v>
      </c>
      <c r="L35" s="74">
        <v>0</v>
      </c>
      <c r="M35" s="74">
        <v>3226652</v>
      </c>
      <c r="N35" s="74">
        <v>61915529</v>
      </c>
      <c r="O35" s="74">
        <v>446321621</v>
      </c>
      <c r="P35" s="74">
        <v>0</v>
      </c>
      <c r="Q35" s="74">
        <v>33453807</v>
      </c>
      <c r="R35" s="74">
        <v>727457</v>
      </c>
      <c r="S35" s="74">
        <v>58662431</v>
      </c>
      <c r="T35" s="74">
        <v>0</v>
      </c>
      <c r="U35" s="74">
        <v>39705674</v>
      </c>
      <c r="V35" s="74">
        <v>1088520867.6900001</v>
      </c>
      <c r="W35" s="74">
        <v>46224831.100000001</v>
      </c>
      <c r="X35" s="74">
        <v>0</v>
      </c>
      <c r="Y35" s="74">
        <v>229752216.22</v>
      </c>
      <c r="Z35" s="74">
        <v>590537146</v>
      </c>
      <c r="AA35" s="74">
        <v>0</v>
      </c>
      <c r="AB35" s="74">
        <v>266637321</v>
      </c>
      <c r="AC35" s="74">
        <v>2295850</v>
      </c>
      <c r="AD35" s="74">
        <v>19922329.049999997</v>
      </c>
      <c r="AE35" s="74">
        <v>0</v>
      </c>
    </row>
    <row r="36" spans="1:31">
      <c r="A36" s="69" t="s">
        <v>232</v>
      </c>
      <c r="B36" s="69" t="s">
        <v>56</v>
      </c>
      <c r="C36" s="69" t="s">
        <v>345</v>
      </c>
      <c r="D36" s="69" t="s">
        <v>307</v>
      </c>
      <c r="E36" s="74">
        <v>70401175.099999994</v>
      </c>
      <c r="F36" s="74">
        <v>0</v>
      </c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1479183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1705488.1</v>
      </c>
      <c r="W36" s="74">
        <v>0</v>
      </c>
      <c r="X36" s="74">
        <v>0</v>
      </c>
      <c r="Y36" s="74">
        <v>0</v>
      </c>
      <c r="Z36" s="74">
        <v>67216504</v>
      </c>
      <c r="AA36" s="74">
        <v>0</v>
      </c>
      <c r="AB36" s="74">
        <v>0</v>
      </c>
      <c r="AC36" s="74">
        <v>0</v>
      </c>
      <c r="AD36" s="74">
        <v>0</v>
      </c>
      <c r="AE36" s="74">
        <v>0</v>
      </c>
    </row>
    <row r="37" spans="1:31">
      <c r="A37" s="69" t="s">
        <v>233</v>
      </c>
      <c r="B37" s="69" t="s">
        <v>57</v>
      </c>
      <c r="C37" s="69" t="s">
        <v>345</v>
      </c>
      <c r="D37" s="69" t="s">
        <v>308</v>
      </c>
      <c r="E37" s="74">
        <v>94071180170.636993</v>
      </c>
      <c r="F37" s="74">
        <v>170000903</v>
      </c>
      <c r="G37" s="74">
        <v>1219340737</v>
      </c>
      <c r="H37" s="74">
        <v>14000000</v>
      </c>
      <c r="I37" s="74">
        <v>158729937</v>
      </c>
      <c r="J37" s="74">
        <v>268537656</v>
      </c>
      <c r="K37" s="74">
        <v>75164765.5</v>
      </c>
      <c r="L37" s="74">
        <v>821503010</v>
      </c>
      <c r="M37" s="74">
        <v>0</v>
      </c>
      <c r="N37" s="74">
        <v>409875523</v>
      </c>
      <c r="O37" s="74">
        <v>264408663</v>
      </c>
      <c r="P37" s="74">
        <v>0</v>
      </c>
      <c r="Q37" s="74">
        <v>9020000</v>
      </c>
      <c r="R37" s="74">
        <v>273230820</v>
      </c>
      <c r="S37" s="74">
        <v>28828554241</v>
      </c>
      <c r="T37" s="74">
        <v>0</v>
      </c>
      <c r="U37" s="74">
        <v>128519203</v>
      </c>
      <c r="V37" s="74">
        <v>11804651820.797001</v>
      </c>
      <c r="W37" s="74">
        <v>187240401</v>
      </c>
      <c r="X37" s="74">
        <v>388444879</v>
      </c>
      <c r="Y37" s="74">
        <v>118788590</v>
      </c>
      <c r="Z37" s="74">
        <v>45877956575.449997</v>
      </c>
      <c r="AA37" s="74">
        <v>0</v>
      </c>
      <c r="AB37" s="74">
        <v>497968816.60000002</v>
      </c>
      <c r="AC37" s="74">
        <v>1145766357</v>
      </c>
      <c r="AD37" s="74">
        <v>1353636674.04</v>
      </c>
      <c r="AE37" s="74">
        <v>0</v>
      </c>
    </row>
    <row r="38" spans="1:31">
      <c r="A38" s="69" t="s">
        <v>234</v>
      </c>
      <c r="B38" s="69" t="s">
        <v>58</v>
      </c>
      <c r="C38" s="69" t="s">
        <v>345</v>
      </c>
      <c r="D38" s="69" t="s">
        <v>306</v>
      </c>
      <c r="E38" s="74">
        <v>1295308861</v>
      </c>
      <c r="F38" s="74">
        <v>0</v>
      </c>
      <c r="G38" s="74">
        <v>4061911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1194000</v>
      </c>
      <c r="O38" s="74">
        <v>0</v>
      </c>
      <c r="P38" s="74">
        <v>0</v>
      </c>
      <c r="Q38" s="74">
        <v>0</v>
      </c>
      <c r="R38" s="74">
        <v>0</v>
      </c>
      <c r="S38" s="74">
        <v>1283500000</v>
      </c>
      <c r="T38" s="74">
        <v>0</v>
      </c>
      <c r="U38" s="74">
        <v>0</v>
      </c>
      <c r="V38" s="74">
        <v>0</v>
      </c>
      <c r="W38" s="74">
        <v>3528000</v>
      </c>
      <c r="X38" s="74">
        <v>0</v>
      </c>
      <c r="Y38" s="74">
        <v>0</v>
      </c>
      <c r="Z38" s="74">
        <v>0</v>
      </c>
      <c r="AA38" s="74">
        <v>0</v>
      </c>
      <c r="AB38" s="74">
        <v>0</v>
      </c>
      <c r="AC38" s="74">
        <v>0</v>
      </c>
      <c r="AD38" s="74">
        <v>3024950</v>
      </c>
      <c r="AE38" s="74">
        <v>0</v>
      </c>
    </row>
    <row r="39" spans="1:31">
      <c r="A39" s="69" t="s">
        <v>235</v>
      </c>
      <c r="B39" s="69" t="s">
        <v>59</v>
      </c>
      <c r="C39" s="69" t="s">
        <v>345</v>
      </c>
      <c r="D39" s="69" t="s">
        <v>307</v>
      </c>
      <c r="E39" s="74">
        <v>1589561771.5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24618499</v>
      </c>
      <c r="P39" s="74">
        <v>0</v>
      </c>
      <c r="Q39" s="74">
        <v>0</v>
      </c>
      <c r="R39" s="74">
        <v>0</v>
      </c>
      <c r="S39" s="74">
        <v>1502627358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0</v>
      </c>
      <c r="Z39" s="74">
        <v>31157957.5</v>
      </c>
      <c r="AA39" s="74">
        <v>0</v>
      </c>
      <c r="AB39" s="74">
        <v>31157957</v>
      </c>
      <c r="AC39" s="74">
        <v>0</v>
      </c>
      <c r="AD39" s="74">
        <v>0</v>
      </c>
      <c r="AE39" s="74">
        <v>0</v>
      </c>
    </row>
    <row r="40" spans="1:31">
      <c r="A40" s="69" t="s">
        <v>236</v>
      </c>
      <c r="B40" s="69" t="s">
        <v>60</v>
      </c>
      <c r="C40" s="69" t="s">
        <v>345</v>
      </c>
      <c r="D40" s="69" t="s">
        <v>307</v>
      </c>
      <c r="E40" s="74">
        <v>332040065501.47192</v>
      </c>
      <c r="F40" s="74">
        <v>268533416</v>
      </c>
      <c r="G40" s="74">
        <v>22977320418</v>
      </c>
      <c r="H40" s="74">
        <v>563352492.63499999</v>
      </c>
      <c r="I40" s="74">
        <v>1174576945.7690001</v>
      </c>
      <c r="J40" s="74">
        <v>1777631517.01</v>
      </c>
      <c r="K40" s="74">
        <v>347924659</v>
      </c>
      <c r="L40" s="74">
        <v>13644060363</v>
      </c>
      <c r="M40" s="74">
        <v>38111344.75</v>
      </c>
      <c r="N40" s="74">
        <v>5631134007.25</v>
      </c>
      <c r="O40" s="74">
        <v>30291014697.950001</v>
      </c>
      <c r="P40" s="74">
        <v>1836679.6</v>
      </c>
      <c r="Q40" s="74">
        <v>261840546.16999999</v>
      </c>
      <c r="R40" s="74">
        <v>5571278894</v>
      </c>
      <c r="S40" s="74">
        <v>16116285760.190001</v>
      </c>
      <c r="T40" s="74">
        <v>4591000</v>
      </c>
      <c r="U40" s="74">
        <v>1026582119.87</v>
      </c>
      <c r="V40" s="74">
        <v>55578001832.455002</v>
      </c>
      <c r="W40" s="74">
        <v>1982707510.9389999</v>
      </c>
      <c r="X40" s="74">
        <v>4108612365.1799998</v>
      </c>
      <c r="Y40" s="74">
        <v>2867345937.6100001</v>
      </c>
      <c r="Z40" s="74">
        <v>46677907794.144997</v>
      </c>
      <c r="AA40" s="74">
        <v>91368694</v>
      </c>
      <c r="AB40" s="74">
        <v>10018039622.637001</v>
      </c>
      <c r="AC40" s="74">
        <v>819549540.88999999</v>
      </c>
      <c r="AD40" s="74">
        <v>104936134244.37199</v>
      </c>
      <c r="AE40" s="74">
        <v>254859829</v>
      </c>
    </row>
    <row r="41" spans="1:31">
      <c r="A41" s="69" t="s">
        <v>659</v>
      </c>
      <c r="B41" s="69" t="s">
        <v>307</v>
      </c>
      <c r="C41" s="69" t="s">
        <v>655</v>
      </c>
      <c r="D41" s="69" t="s">
        <v>306</v>
      </c>
      <c r="E41" s="74">
        <v>1736068362.2199998</v>
      </c>
      <c r="F41" s="74">
        <v>0</v>
      </c>
      <c r="G41" s="74">
        <v>0</v>
      </c>
      <c r="H41" s="74">
        <v>0</v>
      </c>
      <c r="I41" s="74">
        <v>0</v>
      </c>
      <c r="J41" s="74">
        <v>995769106</v>
      </c>
      <c r="K41" s="74">
        <v>0</v>
      </c>
      <c r="L41" s="74">
        <v>30000000</v>
      </c>
      <c r="M41" s="74">
        <v>0</v>
      </c>
      <c r="N41" s="74">
        <v>32566527</v>
      </c>
      <c r="O41" s="74">
        <v>193976069</v>
      </c>
      <c r="P41" s="74">
        <v>0</v>
      </c>
      <c r="Q41" s="74">
        <v>0</v>
      </c>
      <c r="R41" s="74">
        <v>1815310</v>
      </c>
      <c r="S41" s="74">
        <v>134636654</v>
      </c>
      <c r="T41" s="74">
        <v>0</v>
      </c>
      <c r="U41" s="74">
        <v>0</v>
      </c>
      <c r="V41" s="74">
        <v>0</v>
      </c>
      <c r="W41" s="74">
        <v>7851844</v>
      </c>
      <c r="X41" s="74">
        <v>137460000</v>
      </c>
      <c r="Y41" s="74">
        <v>0</v>
      </c>
      <c r="Z41" s="74">
        <v>88384712.599999994</v>
      </c>
      <c r="AA41" s="74">
        <v>0</v>
      </c>
      <c r="AB41" s="74">
        <v>18000000</v>
      </c>
      <c r="AC41" s="74">
        <v>0</v>
      </c>
      <c r="AD41" s="74">
        <v>95608139.620000005</v>
      </c>
      <c r="AE41" s="74">
        <v>0</v>
      </c>
    </row>
    <row r="42" spans="1:31">
      <c r="A42" s="87" t="s">
        <v>198</v>
      </c>
      <c r="B42" s="87" t="s">
        <v>343</v>
      </c>
      <c r="C42" s="87" t="s">
        <v>344</v>
      </c>
      <c r="D42" s="69" t="s">
        <v>306</v>
      </c>
      <c r="E42" s="74">
        <v>181991549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18002299</v>
      </c>
      <c r="W42" s="74">
        <v>0</v>
      </c>
      <c r="X42" s="74">
        <v>0</v>
      </c>
      <c r="Y42" s="74">
        <v>0</v>
      </c>
      <c r="Z42" s="74">
        <v>163989250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</row>
    <row r="43" spans="1:31">
      <c r="A43" s="69" t="s">
        <v>237</v>
      </c>
      <c r="B43" s="69" t="s">
        <v>61</v>
      </c>
      <c r="C43" s="69" t="s">
        <v>345</v>
      </c>
      <c r="D43" s="69" t="s">
        <v>306</v>
      </c>
      <c r="E43" s="74">
        <v>3939746558.3700004</v>
      </c>
      <c r="F43" s="74">
        <v>0</v>
      </c>
      <c r="G43" s="74">
        <v>0</v>
      </c>
      <c r="H43" s="74">
        <v>0</v>
      </c>
      <c r="I43" s="74">
        <v>0</v>
      </c>
      <c r="J43" s="74">
        <v>1133494</v>
      </c>
      <c r="K43" s="74">
        <v>1466870.72</v>
      </c>
      <c r="L43" s="74">
        <v>362392263</v>
      </c>
      <c r="M43" s="74">
        <v>0</v>
      </c>
      <c r="N43" s="74">
        <v>11831117</v>
      </c>
      <c r="O43" s="74">
        <v>158225654</v>
      </c>
      <c r="P43" s="74">
        <v>0</v>
      </c>
      <c r="Q43" s="74">
        <v>0</v>
      </c>
      <c r="R43" s="74">
        <v>6169425</v>
      </c>
      <c r="S43" s="74">
        <v>2300324971</v>
      </c>
      <c r="T43" s="74">
        <v>0</v>
      </c>
      <c r="U43" s="74">
        <v>0</v>
      </c>
      <c r="V43" s="74">
        <v>794525898.5</v>
      </c>
      <c r="W43" s="74">
        <v>16223756</v>
      </c>
      <c r="X43" s="74">
        <v>14423596</v>
      </c>
      <c r="Y43" s="74">
        <v>0</v>
      </c>
      <c r="Z43" s="74">
        <v>221891254.15000001</v>
      </c>
      <c r="AA43" s="74">
        <v>0</v>
      </c>
      <c r="AB43" s="74">
        <v>19545463</v>
      </c>
      <c r="AC43" s="74">
        <v>697862</v>
      </c>
      <c r="AD43" s="74">
        <v>29067662</v>
      </c>
      <c r="AE43" s="74">
        <v>0</v>
      </c>
    </row>
    <row r="44" spans="1:31">
      <c r="A44" s="69" t="s">
        <v>238</v>
      </c>
      <c r="B44" s="69" t="s">
        <v>62</v>
      </c>
      <c r="C44" s="69" t="s">
        <v>345</v>
      </c>
      <c r="D44" s="69" t="s">
        <v>307</v>
      </c>
      <c r="E44" s="74">
        <v>122320556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6061043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655957</v>
      </c>
      <c r="W44" s="74">
        <v>1214000</v>
      </c>
      <c r="X44" s="74">
        <v>111512690</v>
      </c>
      <c r="Y44" s="74">
        <v>984300</v>
      </c>
      <c r="Z44" s="74">
        <v>1892566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</row>
    <row r="45" spans="1:31">
      <c r="A45" s="69" t="s">
        <v>239</v>
      </c>
      <c r="B45" s="69" t="s">
        <v>63</v>
      </c>
      <c r="C45" s="69" t="s">
        <v>345</v>
      </c>
      <c r="D45" s="69" t="s">
        <v>306</v>
      </c>
      <c r="E45" s="74">
        <v>1145412978</v>
      </c>
      <c r="F45" s="74">
        <v>0</v>
      </c>
      <c r="G45" s="74">
        <v>8133868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12254732</v>
      </c>
      <c r="P45" s="74">
        <v>0</v>
      </c>
      <c r="Q45" s="74">
        <v>0</v>
      </c>
      <c r="R45" s="74">
        <v>0</v>
      </c>
      <c r="S45" s="74">
        <v>883036444</v>
      </c>
      <c r="T45" s="74">
        <v>0</v>
      </c>
      <c r="U45" s="74">
        <v>0</v>
      </c>
      <c r="V45" s="74">
        <v>36579376</v>
      </c>
      <c r="W45" s="74">
        <v>127242596</v>
      </c>
      <c r="X45" s="74">
        <v>0</v>
      </c>
      <c r="Y45" s="74">
        <v>0</v>
      </c>
      <c r="Z45" s="74">
        <v>72918306</v>
      </c>
      <c r="AA45" s="74">
        <v>0</v>
      </c>
      <c r="AB45" s="74">
        <v>5247656</v>
      </c>
      <c r="AC45" s="74">
        <v>0</v>
      </c>
      <c r="AD45" s="74">
        <v>0</v>
      </c>
      <c r="AE45" s="74">
        <v>0</v>
      </c>
    </row>
    <row r="46" spans="1:31">
      <c r="A46" s="69" t="s">
        <v>240</v>
      </c>
      <c r="B46" s="69" t="s">
        <v>64</v>
      </c>
      <c r="C46" s="69" t="s">
        <v>345</v>
      </c>
      <c r="D46" s="69" t="s">
        <v>308</v>
      </c>
      <c r="E46" s="74">
        <v>2181865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2181865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</row>
    <row r="47" spans="1:31">
      <c r="A47" s="69" t="s">
        <v>241</v>
      </c>
      <c r="B47" s="69" t="s">
        <v>65</v>
      </c>
      <c r="C47" s="69" t="s">
        <v>345</v>
      </c>
      <c r="D47" s="69" t="s">
        <v>308</v>
      </c>
      <c r="E47" s="74">
        <v>1500000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1500000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</row>
    <row r="48" spans="1:31">
      <c r="A48" s="69" t="s">
        <v>242</v>
      </c>
      <c r="B48" s="69" t="s">
        <v>66</v>
      </c>
      <c r="C48" s="69" t="s">
        <v>345</v>
      </c>
      <c r="D48" s="69" t="s">
        <v>309</v>
      </c>
      <c r="E48" s="74">
        <v>694126244.51399994</v>
      </c>
      <c r="F48" s="74">
        <v>0</v>
      </c>
      <c r="G48" s="74">
        <v>122607284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93152454</v>
      </c>
      <c r="P48" s="74">
        <v>0</v>
      </c>
      <c r="Q48" s="74">
        <v>0</v>
      </c>
      <c r="R48" s="74">
        <v>0</v>
      </c>
      <c r="S48" s="74">
        <v>352097509</v>
      </c>
      <c r="T48" s="74">
        <v>0</v>
      </c>
      <c r="U48" s="74">
        <v>0</v>
      </c>
      <c r="V48" s="74">
        <v>21662508</v>
      </c>
      <c r="W48" s="74">
        <v>0</v>
      </c>
      <c r="X48" s="74">
        <v>0</v>
      </c>
      <c r="Y48" s="74">
        <v>0</v>
      </c>
      <c r="Z48" s="74">
        <v>30865196.373999998</v>
      </c>
      <c r="AA48" s="74">
        <v>0</v>
      </c>
      <c r="AB48" s="74">
        <v>57998840</v>
      </c>
      <c r="AC48" s="74">
        <v>7046363</v>
      </c>
      <c r="AD48" s="74">
        <v>8696090.1400000006</v>
      </c>
      <c r="AE48" s="74">
        <v>0</v>
      </c>
    </row>
    <row r="49" spans="1:31">
      <c r="A49" s="69" t="s">
        <v>243</v>
      </c>
      <c r="B49" s="69" t="s">
        <v>67</v>
      </c>
      <c r="C49" s="69" t="s">
        <v>345</v>
      </c>
      <c r="D49" s="69" t="s">
        <v>307</v>
      </c>
      <c r="E49" s="74">
        <v>45803390</v>
      </c>
      <c r="F49" s="74">
        <v>0</v>
      </c>
      <c r="G49" s="74">
        <v>0</v>
      </c>
      <c r="H49" s="74">
        <v>0</v>
      </c>
      <c r="I49" s="74">
        <v>30154343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3801927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11847120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</row>
    <row r="50" spans="1:31">
      <c r="A50" s="69" t="s">
        <v>244</v>
      </c>
      <c r="B50" s="69" t="s">
        <v>68</v>
      </c>
      <c r="C50" s="69" t="s">
        <v>345</v>
      </c>
      <c r="D50" s="69" t="s">
        <v>309</v>
      </c>
      <c r="E50" s="74">
        <v>2771772926.7200003</v>
      </c>
      <c r="F50" s="74">
        <v>0</v>
      </c>
      <c r="G50" s="74">
        <v>174072408</v>
      </c>
      <c r="H50" s="74">
        <v>0</v>
      </c>
      <c r="I50" s="74">
        <v>1842750</v>
      </c>
      <c r="J50" s="74">
        <v>185453651</v>
      </c>
      <c r="K50" s="74">
        <v>0</v>
      </c>
      <c r="L50" s="74">
        <v>0</v>
      </c>
      <c r="M50" s="74">
        <v>0</v>
      </c>
      <c r="N50" s="74">
        <v>173036765</v>
      </c>
      <c r="O50" s="74">
        <v>68424935.5</v>
      </c>
      <c r="P50" s="74">
        <v>0</v>
      </c>
      <c r="Q50" s="74">
        <v>4783840</v>
      </c>
      <c r="R50" s="74">
        <v>86302193</v>
      </c>
      <c r="S50" s="74">
        <v>209610575</v>
      </c>
      <c r="T50" s="74">
        <v>0</v>
      </c>
      <c r="U50" s="74">
        <v>316635106</v>
      </c>
      <c r="V50" s="74">
        <v>526765603.19999999</v>
      </c>
      <c r="W50" s="74">
        <v>62355247</v>
      </c>
      <c r="X50" s="74">
        <v>43481950</v>
      </c>
      <c r="Y50" s="74">
        <v>24653312</v>
      </c>
      <c r="Z50" s="74">
        <v>192209785.02000001</v>
      </c>
      <c r="AA50" s="74">
        <v>0</v>
      </c>
      <c r="AB50" s="74">
        <v>0</v>
      </c>
      <c r="AC50" s="74">
        <v>495931000</v>
      </c>
      <c r="AD50" s="74">
        <v>148462789</v>
      </c>
      <c r="AE50" s="74">
        <v>0</v>
      </c>
    </row>
    <row r="51" spans="1:31">
      <c r="A51" s="69" t="s">
        <v>245</v>
      </c>
      <c r="B51" s="69" t="s">
        <v>69</v>
      </c>
      <c r="C51" s="69" t="s">
        <v>345</v>
      </c>
      <c r="D51" s="69" t="s">
        <v>309</v>
      </c>
      <c r="E51" s="74">
        <v>2523917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2523917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  <c r="AD51" s="74">
        <v>0</v>
      </c>
      <c r="AE51" s="74">
        <v>0</v>
      </c>
    </row>
    <row r="52" spans="1:31">
      <c r="A52" s="69" t="s">
        <v>246</v>
      </c>
      <c r="B52" s="69" t="s">
        <v>70</v>
      </c>
      <c r="C52" s="69" t="s">
        <v>345</v>
      </c>
      <c r="D52" s="69" t="s">
        <v>309</v>
      </c>
      <c r="E52" s="74">
        <v>1894840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947420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</row>
    <row r="53" spans="1:31">
      <c r="A53" s="69" t="s">
        <v>247</v>
      </c>
      <c r="B53" s="69" t="s">
        <v>71</v>
      </c>
      <c r="C53" s="69" t="s">
        <v>345</v>
      </c>
      <c r="D53" s="69" t="s">
        <v>307</v>
      </c>
      <c r="E53" s="74">
        <v>1692090780</v>
      </c>
      <c r="F53" s="74">
        <v>0</v>
      </c>
      <c r="G53" s="74">
        <v>6814368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24430925</v>
      </c>
      <c r="O53" s="74">
        <v>0</v>
      </c>
      <c r="P53" s="74">
        <v>0</v>
      </c>
      <c r="Q53" s="74">
        <v>0</v>
      </c>
      <c r="R53" s="74">
        <v>0</v>
      </c>
      <c r="S53" s="74">
        <v>227530195</v>
      </c>
      <c r="T53" s="74">
        <v>0</v>
      </c>
      <c r="U53" s="74">
        <v>56711081</v>
      </c>
      <c r="V53" s="74">
        <v>336795332</v>
      </c>
      <c r="W53" s="74">
        <v>0</v>
      </c>
      <c r="X53" s="74">
        <v>0</v>
      </c>
      <c r="Y53" s="74">
        <v>3243486</v>
      </c>
      <c r="Z53" s="74">
        <v>918201508</v>
      </c>
      <c r="AA53" s="74">
        <v>0</v>
      </c>
      <c r="AB53" s="74">
        <v>109515026</v>
      </c>
      <c r="AC53" s="74">
        <v>0</v>
      </c>
      <c r="AD53" s="74">
        <v>6428378</v>
      </c>
      <c r="AE53" s="74">
        <v>0</v>
      </c>
    </row>
    <row r="54" spans="1:31">
      <c r="A54" s="69" t="s">
        <v>248</v>
      </c>
      <c r="B54" s="69" t="s">
        <v>72</v>
      </c>
      <c r="C54" s="69" t="s">
        <v>345</v>
      </c>
      <c r="D54" s="69" t="s">
        <v>309</v>
      </c>
      <c r="E54" s="74">
        <v>1544315807.8600001</v>
      </c>
      <c r="F54" s="74">
        <v>0</v>
      </c>
      <c r="G54" s="74">
        <v>92805982</v>
      </c>
      <c r="H54" s="74">
        <v>0</v>
      </c>
      <c r="I54" s="74">
        <v>33189975</v>
      </c>
      <c r="J54" s="74">
        <v>27956886</v>
      </c>
      <c r="K54" s="74">
        <v>0</v>
      </c>
      <c r="L54" s="74">
        <v>16914084</v>
      </c>
      <c r="M54" s="74">
        <v>0</v>
      </c>
      <c r="N54" s="74">
        <v>127487141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56740280</v>
      </c>
      <c r="V54" s="74">
        <v>569291682</v>
      </c>
      <c r="W54" s="74">
        <v>53166763.859999999</v>
      </c>
      <c r="X54" s="74">
        <v>49999994</v>
      </c>
      <c r="Y54" s="74">
        <v>26528960</v>
      </c>
      <c r="Z54" s="74">
        <v>126772708</v>
      </c>
      <c r="AA54" s="74">
        <v>0</v>
      </c>
      <c r="AB54" s="74">
        <v>222602008</v>
      </c>
      <c r="AC54" s="74">
        <v>0</v>
      </c>
      <c r="AD54" s="74">
        <v>134299774</v>
      </c>
      <c r="AE54" s="74">
        <v>0</v>
      </c>
    </row>
    <row r="55" spans="1:31">
      <c r="A55" s="69" t="s">
        <v>249</v>
      </c>
      <c r="B55" s="69" t="s">
        <v>73</v>
      </c>
      <c r="C55" s="69" t="s">
        <v>345</v>
      </c>
      <c r="D55" s="69" t="s">
        <v>307</v>
      </c>
      <c r="E55" s="74">
        <v>4459584598.4749994</v>
      </c>
      <c r="F55" s="74">
        <v>0</v>
      </c>
      <c r="G55" s="74">
        <v>2185161619</v>
      </c>
      <c r="H55" s="74">
        <v>0</v>
      </c>
      <c r="I55" s="74">
        <v>111755059</v>
      </c>
      <c r="J55" s="74">
        <v>12296570.18</v>
      </c>
      <c r="K55" s="74">
        <v>0</v>
      </c>
      <c r="L55" s="74">
        <v>17710839</v>
      </c>
      <c r="M55" s="74">
        <v>23086407.5</v>
      </c>
      <c r="N55" s="74">
        <v>116190971</v>
      </c>
      <c r="O55" s="74">
        <v>12280827</v>
      </c>
      <c r="P55" s="74">
        <v>0</v>
      </c>
      <c r="Q55" s="74">
        <v>0</v>
      </c>
      <c r="R55" s="74">
        <v>60300396</v>
      </c>
      <c r="S55" s="74">
        <v>11220932</v>
      </c>
      <c r="T55" s="74">
        <v>0</v>
      </c>
      <c r="U55" s="74">
        <v>0</v>
      </c>
      <c r="V55" s="74">
        <v>735353044.42499995</v>
      </c>
      <c r="W55" s="74">
        <v>918340</v>
      </c>
      <c r="X55" s="74">
        <v>12700000</v>
      </c>
      <c r="Y55" s="74">
        <v>307368810</v>
      </c>
      <c r="Z55" s="74">
        <v>541108560.37</v>
      </c>
      <c r="AA55" s="74">
        <v>0</v>
      </c>
      <c r="AB55" s="74">
        <v>301232843</v>
      </c>
      <c r="AC55" s="74">
        <v>0</v>
      </c>
      <c r="AD55" s="74">
        <v>10899380</v>
      </c>
      <c r="AE55" s="74">
        <v>0</v>
      </c>
    </row>
    <row r="56" spans="1:31">
      <c r="A56" s="69" t="s">
        <v>250</v>
      </c>
      <c r="B56" s="69" t="s">
        <v>74</v>
      </c>
      <c r="C56" s="69" t="s">
        <v>345</v>
      </c>
      <c r="D56" s="69" t="s">
        <v>309</v>
      </c>
      <c r="E56" s="74">
        <v>57073214795</v>
      </c>
      <c r="F56" s="74">
        <v>0</v>
      </c>
      <c r="G56" s="74">
        <v>101193255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56825912045</v>
      </c>
      <c r="T56" s="74">
        <v>0</v>
      </c>
      <c r="U56" s="74">
        <v>0</v>
      </c>
      <c r="V56" s="74">
        <v>3531036</v>
      </c>
      <c r="W56" s="74">
        <v>0</v>
      </c>
      <c r="X56" s="74">
        <v>0</v>
      </c>
      <c r="Y56" s="74">
        <v>0</v>
      </c>
      <c r="Z56" s="74">
        <v>81986372</v>
      </c>
      <c r="AA56" s="74">
        <v>0</v>
      </c>
      <c r="AB56" s="74">
        <v>0</v>
      </c>
      <c r="AC56" s="74">
        <v>0</v>
      </c>
      <c r="AD56" s="74">
        <v>60592087</v>
      </c>
      <c r="AE56" s="74">
        <v>0</v>
      </c>
    </row>
    <row r="57" spans="1:31">
      <c r="A57" s="69" t="s">
        <v>251</v>
      </c>
      <c r="B57" s="69" t="s">
        <v>75</v>
      </c>
      <c r="C57" s="69" t="s">
        <v>345</v>
      </c>
      <c r="D57" s="69" t="s">
        <v>309</v>
      </c>
      <c r="E57" s="74">
        <v>9390487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6765217</v>
      </c>
      <c r="P57" s="74">
        <v>0</v>
      </c>
      <c r="Q57" s="74">
        <v>0</v>
      </c>
      <c r="R57" s="74">
        <v>2625270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</row>
    <row r="58" spans="1:31">
      <c r="A58" s="69" t="s">
        <v>252</v>
      </c>
      <c r="B58" s="69" t="s">
        <v>76</v>
      </c>
      <c r="C58" s="69" t="s">
        <v>345</v>
      </c>
      <c r="D58" s="69" t="s">
        <v>306</v>
      </c>
      <c r="E58" s="74">
        <v>4288634859.1599998</v>
      </c>
      <c r="F58" s="74">
        <v>0</v>
      </c>
      <c r="G58" s="74">
        <v>68775000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5220424</v>
      </c>
      <c r="S58" s="74">
        <v>153303467</v>
      </c>
      <c r="T58" s="74">
        <v>0</v>
      </c>
      <c r="U58" s="74">
        <v>0</v>
      </c>
      <c r="V58" s="74">
        <v>3762609823</v>
      </c>
      <c r="W58" s="74">
        <v>114913078</v>
      </c>
      <c r="X58" s="74">
        <v>0</v>
      </c>
      <c r="Y58" s="74">
        <v>660000</v>
      </c>
      <c r="Z58" s="74">
        <v>150276935</v>
      </c>
      <c r="AA58" s="74">
        <v>0</v>
      </c>
      <c r="AB58" s="74">
        <v>16176818</v>
      </c>
      <c r="AC58" s="74">
        <v>0</v>
      </c>
      <c r="AD58" s="74">
        <v>10699314.16</v>
      </c>
      <c r="AE58" s="74">
        <v>0</v>
      </c>
    </row>
    <row r="59" spans="1:31">
      <c r="A59" s="69" t="s">
        <v>253</v>
      </c>
      <c r="B59" s="69" t="s">
        <v>77</v>
      </c>
      <c r="C59" s="69" t="s">
        <v>345</v>
      </c>
      <c r="D59" s="69" t="s">
        <v>307</v>
      </c>
      <c r="E59" s="74">
        <v>180367915</v>
      </c>
      <c r="F59" s="74">
        <v>0</v>
      </c>
      <c r="G59" s="74">
        <v>32317839</v>
      </c>
      <c r="H59" s="74">
        <v>0</v>
      </c>
      <c r="I59" s="74">
        <v>0</v>
      </c>
      <c r="J59" s="74">
        <v>44830069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22858645</v>
      </c>
      <c r="S59" s="74">
        <v>0</v>
      </c>
      <c r="T59" s="74">
        <v>0</v>
      </c>
      <c r="U59" s="74">
        <v>0</v>
      </c>
      <c r="V59" s="74">
        <v>78852661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1508701</v>
      </c>
      <c r="AE59" s="74">
        <v>0</v>
      </c>
    </row>
    <row r="60" spans="1:31">
      <c r="A60" s="69" t="s">
        <v>254</v>
      </c>
      <c r="B60" s="69" t="s">
        <v>78</v>
      </c>
      <c r="C60" s="69" t="s">
        <v>345</v>
      </c>
      <c r="D60" s="69" t="s">
        <v>309</v>
      </c>
      <c r="E60" s="74">
        <v>5648137853</v>
      </c>
      <c r="F60" s="74">
        <v>0</v>
      </c>
      <c r="G60" s="74">
        <v>298600103</v>
      </c>
      <c r="H60" s="74">
        <v>16463209</v>
      </c>
      <c r="I60" s="74">
        <v>22950495</v>
      </c>
      <c r="J60" s="74">
        <v>20794626</v>
      </c>
      <c r="K60" s="74">
        <v>0</v>
      </c>
      <c r="L60" s="74">
        <v>59278506</v>
      </c>
      <c r="M60" s="74">
        <v>0</v>
      </c>
      <c r="N60" s="74">
        <v>28345625</v>
      </c>
      <c r="O60" s="74">
        <v>1055023021</v>
      </c>
      <c r="P60" s="74">
        <v>0</v>
      </c>
      <c r="Q60" s="74">
        <v>0</v>
      </c>
      <c r="R60" s="74">
        <v>224557179</v>
      </c>
      <c r="S60" s="74">
        <v>205400366</v>
      </c>
      <c r="T60" s="74">
        <v>0</v>
      </c>
      <c r="U60" s="74">
        <v>0</v>
      </c>
      <c r="V60" s="74">
        <v>154518602</v>
      </c>
      <c r="W60" s="74">
        <v>0</v>
      </c>
      <c r="X60" s="74">
        <v>32797850</v>
      </c>
      <c r="Y60" s="74">
        <v>162321267</v>
      </c>
      <c r="Z60" s="74">
        <v>2709165016</v>
      </c>
      <c r="AA60" s="74">
        <v>0</v>
      </c>
      <c r="AB60" s="74">
        <v>657324028</v>
      </c>
      <c r="AC60" s="74">
        <v>0</v>
      </c>
      <c r="AD60" s="74">
        <v>597960</v>
      </c>
      <c r="AE60" s="74">
        <v>0</v>
      </c>
    </row>
    <row r="61" spans="1:31">
      <c r="A61" s="69" t="s">
        <v>255</v>
      </c>
      <c r="B61" s="69" t="s">
        <v>79</v>
      </c>
      <c r="C61" s="69" t="s">
        <v>345</v>
      </c>
      <c r="D61" s="69" t="s">
        <v>306</v>
      </c>
      <c r="E61" s="74">
        <v>253920550</v>
      </c>
      <c r="F61" s="74">
        <v>0</v>
      </c>
      <c r="G61" s="74">
        <v>9961390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42897452</v>
      </c>
      <c r="T61" s="74">
        <v>0</v>
      </c>
      <c r="U61" s="74">
        <v>0</v>
      </c>
      <c r="V61" s="74">
        <v>177095459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13354000</v>
      </c>
      <c r="AC61" s="74">
        <v>10612249</v>
      </c>
      <c r="AD61" s="74">
        <v>0</v>
      </c>
      <c r="AE61" s="74">
        <v>0</v>
      </c>
    </row>
    <row r="62" spans="1:31">
      <c r="A62" s="69" t="s">
        <v>256</v>
      </c>
      <c r="B62" s="69" t="s">
        <v>80</v>
      </c>
      <c r="C62" s="69" t="s">
        <v>345</v>
      </c>
      <c r="D62" s="69" t="s">
        <v>307</v>
      </c>
      <c r="E62" s="74">
        <v>33900813</v>
      </c>
      <c r="F62" s="74">
        <v>0</v>
      </c>
      <c r="G62" s="74">
        <v>26569701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6532583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798529</v>
      </c>
      <c r="AA62" s="74">
        <v>0</v>
      </c>
      <c r="AB62" s="74">
        <v>0</v>
      </c>
      <c r="AC62" s="74">
        <v>0</v>
      </c>
      <c r="AD62" s="74">
        <v>0</v>
      </c>
      <c r="AE62" s="74">
        <v>0</v>
      </c>
    </row>
    <row r="63" spans="1:31">
      <c r="A63" s="69" t="s">
        <v>257</v>
      </c>
      <c r="B63" s="69" t="s">
        <v>81</v>
      </c>
      <c r="C63" s="69" t="s">
        <v>345</v>
      </c>
      <c r="D63" s="69" t="s">
        <v>307</v>
      </c>
      <c r="E63" s="74">
        <v>79339981376.839996</v>
      </c>
      <c r="F63" s="74">
        <v>0</v>
      </c>
      <c r="G63" s="74">
        <v>149308040</v>
      </c>
      <c r="H63" s="74">
        <v>1089095678</v>
      </c>
      <c r="I63" s="74">
        <v>1406497297.5999999</v>
      </c>
      <c r="J63" s="74">
        <v>22958495</v>
      </c>
      <c r="K63" s="74">
        <v>0</v>
      </c>
      <c r="L63" s="74">
        <v>5931281320</v>
      </c>
      <c r="M63" s="74">
        <v>0</v>
      </c>
      <c r="N63" s="74">
        <v>2713078285.2399998</v>
      </c>
      <c r="O63" s="74">
        <v>19095138</v>
      </c>
      <c r="P63" s="74">
        <v>0</v>
      </c>
      <c r="Q63" s="74">
        <v>0</v>
      </c>
      <c r="R63" s="74">
        <v>0</v>
      </c>
      <c r="S63" s="74">
        <v>49453987252</v>
      </c>
      <c r="T63" s="74">
        <v>0</v>
      </c>
      <c r="U63" s="74">
        <v>0</v>
      </c>
      <c r="V63" s="74">
        <v>109665047</v>
      </c>
      <c r="W63" s="74">
        <v>0</v>
      </c>
      <c r="X63" s="74">
        <v>109861844</v>
      </c>
      <c r="Y63" s="74">
        <v>0</v>
      </c>
      <c r="Z63" s="74">
        <v>17573736421</v>
      </c>
      <c r="AA63" s="74">
        <v>0</v>
      </c>
      <c r="AB63" s="74">
        <v>80654375</v>
      </c>
      <c r="AC63" s="74">
        <v>0</v>
      </c>
      <c r="AD63" s="74">
        <v>32797850</v>
      </c>
      <c r="AE63" s="74">
        <v>22958495</v>
      </c>
    </row>
    <row r="64" spans="1:31">
      <c r="A64" s="69" t="s">
        <v>258</v>
      </c>
      <c r="B64" s="69" t="s">
        <v>82</v>
      </c>
      <c r="C64" s="69" t="s">
        <v>345</v>
      </c>
      <c r="D64" s="69" t="s">
        <v>307</v>
      </c>
      <c r="E64" s="74">
        <v>6036247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0</v>
      </c>
      <c r="V64" s="74">
        <v>1419800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2951807</v>
      </c>
      <c r="AC64" s="74">
        <v>0</v>
      </c>
      <c r="AD64" s="74">
        <v>1664640</v>
      </c>
      <c r="AE64" s="74">
        <v>0</v>
      </c>
    </row>
    <row r="65" spans="1:31">
      <c r="A65" s="69" t="s">
        <v>259</v>
      </c>
      <c r="B65" s="69" t="s">
        <v>83</v>
      </c>
      <c r="C65" s="69" t="s">
        <v>345</v>
      </c>
      <c r="D65" s="69" t="s">
        <v>306</v>
      </c>
      <c r="E65" s="74">
        <v>42234606</v>
      </c>
      <c r="F65" s="74">
        <v>0</v>
      </c>
      <c r="G65" s="74">
        <v>0</v>
      </c>
      <c r="H65" s="74">
        <v>0</v>
      </c>
      <c r="I65" s="74">
        <v>5654349</v>
      </c>
      <c r="J65" s="74">
        <v>11151268</v>
      </c>
      <c r="K65" s="74">
        <v>0</v>
      </c>
      <c r="L65" s="74">
        <v>0</v>
      </c>
      <c r="M65" s="74">
        <v>0</v>
      </c>
      <c r="N65" s="74">
        <v>0</v>
      </c>
      <c r="O65" s="74">
        <v>14817393</v>
      </c>
      <c r="P65" s="74">
        <v>0</v>
      </c>
      <c r="Q65" s="74">
        <v>0</v>
      </c>
      <c r="R65" s="74">
        <v>0</v>
      </c>
      <c r="S65" s="74">
        <v>0</v>
      </c>
      <c r="T65" s="74">
        <v>0</v>
      </c>
      <c r="U65" s="74">
        <v>0</v>
      </c>
      <c r="V65" s="74">
        <v>2011596</v>
      </c>
      <c r="W65" s="74">
        <v>0</v>
      </c>
      <c r="X65" s="74">
        <v>0</v>
      </c>
      <c r="Y65" s="74">
        <v>0</v>
      </c>
      <c r="Z65" s="74">
        <v>8600000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</row>
    <row r="66" spans="1:31">
      <c r="A66" s="69" t="s">
        <v>260</v>
      </c>
      <c r="B66" s="69" t="s">
        <v>84</v>
      </c>
      <c r="C66" s="69" t="s">
        <v>345</v>
      </c>
      <c r="D66" s="69" t="s">
        <v>309</v>
      </c>
      <c r="E66" s="74">
        <v>82726418.599999994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7215527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0</v>
      </c>
      <c r="V66" s="74">
        <v>28765643.600000001</v>
      </c>
      <c r="W66" s="74">
        <v>0</v>
      </c>
      <c r="X66" s="74">
        <v>0</v>
      </c>
      <c r="Y66" s="74">
        <v>0</v>
      </c>
      <c r="Z66" s="74">
        <v>6145248</v>
      </c>
      <c r="AA66" s="74">
        <v>0</v>
      </c>
      <c r="AB66" s="74">
        <v>40600000</v>
      </c>
      <c r="AC66" s="74">
        <v>0</v>
      </c>
      <c r="AD66" s="74">
        <v>0</v>
      </c>
      <c r="AE66" s="74">
        <v>0</v>
      </c>
    </row>
    <row r="67" spans="1:31">
      <c r="A67" s="69" t="s">
        <v>261</v>
      </c>
      <c r="B67" s="69" t="s">
        <v>85</v>
      </c>
      <c r="C67" s="69" t="s">
        <v>345</v>
      </c>
      <c r="D67" s="69" t="s">
        <v>306</v>
      </c>
      <c r="E67" s="74">
        <v>10120800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10120800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</row>
    <row r="68" spans="1:31">
      <c r="A68" s="69" t="s">
        <v>262</v>
      </c>
      <c r="B68" s="69" t="s">
        <v>86</v>
      </c>
      <c r="C68" s="69" t="s">
        <v>345</v>
      </c>
      <c r="D68" s="69" t="s">
        <v>309</v>
      </c>
      <c r="E68" s="74">
        <v>61686332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61686332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</row>
    <row r="69" spans="1:31">
      <c r="A69" s="69" t="s">
        <v>263</v>
      </c>
      <c r="B69" s="69" t="s">
        <v>87</v>
      </c>
      <c r="C69" s="69" t="s">
        <v>345</v>
      </c>
      <c r="D69" s="69" t="s">
        <v>307</v>
      </c>
      <c r="E69" s="74">
        <v>246328317.32999998</v>
      </c>
      <c r="F69" s="74">
        <v>0</v>
      </c>
      <c r="G69" s="74">
        <v>43138592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16985686</v>
      </c>
      <c r="O69" s="74">
        <v>0</v>
      </c>
      <c r="P69" s="74">
        <v>5035781.83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123752627</v>
      </c>
      <c r="W69" s="74">
        <v>0</v>
      </c>
      <c r="X69" s="74">
        <v>56920.5</v>
      </c>
      <c r="Y69" s="74">
        <v>0</v>
      </c>
      <c r="Z69" s="74">
        <v>37680000</v>
      </c>
      <c r="AA69" s="74">
        <v>0</v>
      </c>
      <c r="AB69" s="74">
        <v>0</v>
      </c>
      <c r="AC69" s="74">
        <v>0</v>
      </c>
      <c r="AD69" s="74">
        <v>19678710</v>
      </c>
      <c r="AE69" s="74">
        <v>0</v>
      </c>
    </row>
    <row r="70" spans="1:31">
      <c r="A70" s="69" t="s">
        <v>264</v>
      </c>
      <c r="B70" s="69" t="s">
        <v>88</v>
      </c>
      <c r="C70" s="69" t="s">
        <v>345</v>
      </c>
      <c r="D70" s="69" t="s">
        <v>306</v>
      </c>
      <c r="E70" s="74">
        <v>203664103270.34</v>
      </c>
      <c r="F70" s="74">
        <v>0</v>
      </c>
      <c r="G70" s="74">
        <v>5225751427</v>
      </c>
      <c r="H70" s="74">
        <v>0</v>
      </c>
      <c r="I70" s="74">
        <v>6440270</v>
      </c>
      <c r="J70" s="74">
        <v>0</v>
      </c>
      <c r="K70" s="74">
        <v>103903562</v>
      </c>
      <c r="L70" s="74">
        <v>0</v>
      </c>
      <c r="M70" s="74">
        <v>0</v>
      </c>
      <c r="N70" s="74">
        <v>370984227</v>
      </c>
      <c r="O70" s="74">
        <v>28284788529</v>
      </c>
      <c r="P70" s="74">
        <v>0</v>
      </c>
      <c r="Q70" s="74">
        <v>0</v>
      </c>
      <c r="R70" s="74">
        <v>130909881</v>
      </c>
      <c r="S70" s="74">
        <v>301735099</v>
      </c>
      <c r="T70" s="74">
        <v>0</v>
      </c>
      <c r="U70" s="74">
        <v>10731726</v>
      </c>
      <c r="V70" s="74">
        <v>342888326.62</v>
      </c>
      <c r="W70" s="74">
        <v>9445780</v>
      </c>
      <c r="X70" s="74">
        <v>655595700</v>
      </c>
      <c r="Y70" s="74">
        <v>786831351</v>
      </c>
      <c r="Z70" s="74">
        <v>3028406539</v>
      </c>
      <c r="AA70" s="74">
        <v>0</v>
      </c>
      <c r="AB70" s="74">
        <v>163523547371</v>
      </c>
      <c r="AC70" s="74">
        <v>90146684</v>
      </c>
      <c r="AD70" s="74">
        <v>448449911.71999997</v>
      </c>
      <c r="AE70" s="74">
        <v>0</v>
      </c>
    </row>
    <row r="71" spans="1:31">
      <c r="A71" s="69" t="s">
        <v>265</v>
      </c>
      <c r="B71" s="69" t="s">
        <v>89</v>
      </c>
      <c r="C71" s="69" t="s">
        <v>345</v>
      </c>
      <c r="D71" s="69" t="s">
        <v>306</v>
      </c>
      <c r="E71" s="74">
        <v>55194032630.583</v>
      </c>
      <c r="F71" s="74">
        <v>0</v>
      </c>
      <c r="G71" s="74">
        <v>314305586</v>
      </c>
      <c r="H71" s="74">
        <v>0</v>
      </c>
      <c r="I71" s="74">
        <v>0</v>
      </c>
      <c r="J71" s="74">
        <v>244412052</v>
      </c>
      <c r="K71" s="74">
        <v>0</v>
      </c>
      <c r="L71" s="74">
        <v>129929924</v>
      </c>
      <c r="M71" s="74">
        <v>0</v>
      </c>
      <c r="N71" s="74">
        <v>334532005</v>
      </c>
      <c r="O71" s="74">
        <v>346413787</v>
      </c>
      <c r="P71" s="74">
        <v>0</v>
      </c>
      <c r="Q71" s="74">
        <v>0</v>
      </c>
      <c r="R71" s="74">
        <v>92756350</v>
      </c>
      <c r="S71" s="74">
        <v>9949298202</v>
      </c>
      <c r="T71" s="74">
        <v>0</v>
      </c>
      <c r="U71" s="74">
        <v>1842176.52</v>
      </c>
      <c r="V71" s="74">
        <v>2102548728.9929998</v>
      </c>
      <c r="W71" s="74">
        <v>16981742</v>
      </c>
      <c r="X71" s="74">
        <v>570000064</v>
      </c>
      <c r="Y71" s="74">
        <v>69321183</v>
      </c>
      <c r="Z71" s="74">
        <v>28900137490.07</v>
      </c>
      <c r="AA71" s="74">
        <v>0</v>
      </c>
      <c r="AB71" s="74">
        <v>5019114013</v>
      </c>
      <c r="AC71" s="74">
        <v>1072771232</v>
      </c>
      <c r="AD71" s="74">
        <v>3231768495</v>
      </c>
      <c r="AE71" s="74">
        <v>0</v>
      </c>
    </row>
    <row r="72" spans="1:31">
      <c r="A72" s="69" t="s">
        <v>266</v>
      </c>
      <c r="B72" s="69" t="s">
        <v>90</v>
      </c>
      <c r="C72" s="69" t="s">
        <v>345</v>
      </c>
      <c r="D72" s="69" t="s">
        <v>306</v>
      </c>
      <c r="E72" s="74">
        <v>1910223271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3368337</v>
      </c>
      <c r="O72" s="74">
        <v>109453018</v>
      </c>
      <c r="P72" s="74">
        <v>0</v>
      </c>
      <c r="Q72" s="74">
        <v>0</v>
      </c>
      <c r="R72" s="74">
        <v>0</v>
      </c>
      <c r="S72" s="74">
        <v>78662349</v>
      </c>
      <c r="T72" s="74">
        <v>0</v>
      </c>
      <c r="U72" s="74">
        <v>0</v>
      </c>
      <c r="V72" s="74">
        <v>15103137</v>
      </c>
      <c r="W72" s="74">
        <v>0</v>
      </c>
      <c r="X72" s="74">
        <v>0</v>
      </c>
      <c r="Y72" s="74">
        <v>93735576</v>
      </c>
      <c r="Z72" s="74">
        <v>706984854</v>
      </c>
      <c r="AA72" s="74">
        <v>0</v>
      </c>
      <c r="AB72" s="74">
        <v>0</v>
      </c>
      <c r="AC72" s="74">
        <v>902916000</v>
      </c>
      <c r="AD72" s="74">
        <v>0</v>
      </c>
      <c r="AE72" s="74">
        <v>0</v>
      </c>
    </row>
    <row r="73" spans="1:31">
      <c r="A73" s="69" t="s">
        <v>267</v>
      </c>
      <c r="B73" s="69" t="s">
        <v>91</v>
      </c>
      <c r="C73" s="69" t="s">
        <v>345</v>
      </c>
      <c r="D73" s="69" t="s">
        <v>306</v>
      </c>
      <c r="E73" s="74">
        <v>2633640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2633640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</row>
    <row r="74" spans="1:31">
      <c r="A74" s="69" t="s">
        <v>268</v>
      </c>
      <c r="B74" s="69" t="s">
        <v>92</v>
      </c>
      <c r="C74" s="69" t="s">
        <v>345</v>
      </c>
      <c r="D74" s="69" t="s">
        <v>306</v>
      </c>
      <c r="E74" s="74">
        <v>1590409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0</v>
      </c>
      <c r="V74" s="74">
        <v>1590409</v>
      </c>
      <c r="W74" s="74">
        <v>0</v>
      </c>
      <c r="X74" s="74">
        <v>0</v>
      </c>
      <c r="Y74" s="74">
        <v>0</v>
      </c>
      <c r="Z74" s="74">
        <v>0</v>
      </c>
      <c r="AA74" s="74">
        <v>0</v>
      </c>
      <c r="AB74" s="74">
        <v>0</v>
      </c>
      <c r="AC74" s="74">
        <v>0</v>
      </c>
      <c r="AD74" s="74">
        <v>0</v>
      </c>
      <c r="AE74" s="74">
        <v>0</v>
      </c>
    </row>
    <row r="75" spans="1:31">
      <c r="A75" s="69" t="s">
        <v>269</v>
      </c>
      <c r="B75" s="69" t="s">
        <v>93</v>
      </c>
      <c r="C75" s="69" t="s">
        <v>345</v>
      </c>
      <c r="D75" s="69" t="s">
        <v>309</v>
      </c>
      <c r="E75" s="74">
        <v>1548059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0</v>
      </c>
      <c r="V75" s="74">
        <v>0</v>
      </c>
      <c r="W75" s="74">
        <v>0</v>
      </c>
      <c r="X75" s="74">
        <v>0</v>
      </c>
      <c r="Y75" s="74">
        <v>0</v>
      </c>
      <c r="Z75" s="74">
        <v>0</v>
      </c>
      <c r="AA75" s="74">
        <v>0</v>
      </c>
      <c r="AB75" s="74">
        <v>1548059</v>
      </c>
      <c r="AC75" s="74">
        <v>0</v>
      </c>
      <c r="AD75" s="74">
        <v>0</v>
      </c>
      <c r="AE75" s="74">
        <v>0</v>
      </c>
    </row>
    <row r="76" spans="1:31">
      <c r="A76" s="69" t="s">
        <v>270</v>
      </c>
      <c r="B76" s="69" t="s">
        <v>94</v>
      </c>
      <c r="C76" s="69" t="s">
        <v>345</v>
      </c>
      <c r="D76" s="69" t="s">
        <v>306</v>
      </c>
      <c r="E76" s="74">
        <v>11240530716.209999</v>
      </c>
      <c r="F76" s="74">
        <v>0</v>
      </c>
      <c r="G76" s="74">
        <v>426262000</v>
      </c>
      <c r="H76" s="74">
        <v>0</v>
      </c>
      <c r="I76" s="74">
        <v>102932175</v>
      </c>
      <c r="J76" s="74">
        <v>416480000</v>
      </c>
      <c r="K76" s="74">
        <v>65608819.140000001</v>
      </c>
      <c r="L76" s="74">
        <v>0</v>
      </c>
      <c r="M76" s="74">
        <v>0</v>
      </c>
      <c r="N76" s="74">
        <v>12610434</v>
      </c>
      <c r="O76" s="74">
        <v>34861929</v>
      </c>
      <c r="P76" s="74">
        <v>0</v>
      </c>
      <c r="Q76" s="74">
        <v>0</v>
      </c>
      <c r="R76" s="74">
        <v>14544200</v>
      </c>
      <c r="S76" s="74">
        <v>497180367.62</v>
      </c>
      <c r="T76" s="74">
        <v>0</v>
      </c>
      <c r="U76" s="74">
        <v>98459330</v>
      </c>
      <c r="V76" s="74">
        <v>136767015.44999999</v>
      </c>
      <c r="W76" s="74">
        <v>297659946</v>
      </c>
      <c r="X76" s="74">
        <v>26136000</v>
      </c>
      <c r="Y76" s="74">
        <v>9932374</v>
      </c>
      <c r="Z76" s="74">
        <v>98669737</v>
      </c>
      <c r="AA76" s="74">
        <v>0</v>
      </c>
      <c r="AB76" s="74">
        <v>3600000</v>
      </c>
      <c r="AC76" s="74">
        <v>0</v>
      </c>
      <c r="AD76" s="74">
        <v>8998826389</v>
      </c>
      <c r="AE76" s="74">
        <v>0</v>
      </c>
    </row>
    <row r="77" spans="1:31">
      <c r="A77" s="69" t="s">
        <v>271</v>
      </c>
      <c r="B77" s="69" t="s">
        <v>95</v>
      </c>
      <c r="C77" s="69" t="s">
        <v>345</v>
      </c>
      <c r="D77" s="69" t="s">
        <v>307</v>
      </c>
      <c r="E77" s="74">
        <v>699780479.33999991</v>
      </c>
      <c r="F77" s="74">
        <v>0</v>
      </c>
      <c r="G77" s="74">
        <v>108423184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1504765</v>
      </c>
      <c r="N77" s="74">
        <v>0</v>
      </c>
      <c r="O77" s="74">
        <v>193503714</v>
      </c>
      <c r="P77" s="74">
        <v>0</v>
      </c>
      <c r="Q77" s="74">
        <v>0</v>
      </c>
      <c r="R77" s="74">
        <v>0</v>
      </c>
      <c r="S77" s="74">
        <v>134065797</v>
      </c>
      <c r="T77" s="74">
        <v>0</v>
      </c>
      <c r="U77" s="74">
        <v>0</v>
      </c>
      <c r="V77" s="74">
        <v>3612262.34</v>
      </c>
      <c r="W77" s="74">
        <v>0</v>
      </c>
      <c r="X77" s="74">
        <v>0</v>
      </c>
      <c r="Y77" s="74">
        <v>0</v>
      </c>
      <c r="Z77" s="74">
        <v>258670757</v>
      </c>
      <c r="AA77" s="74">
        <v>0</v>
      </c>
      <c r="AB77" s="74">
        <v>0</v>
      </c>
      <c r="AC77" s="74">
        <v>0</v>
      </c>
      <c r="AD77" s="74">
        <v>0</v>
      </c>
      <c r="AE77" s="74">
        <v>0</v>
      </c>
    </row>
    <row r="78" spans="1:31">
      <c r="A78" s="69" t="s">
        <v>272</v>
      </c>
      <c r="B78" s="69" t="s">
        <v>96</v>
      </c>
      <c r="C78" s="69" t="s">
        <v>345</v>
      </c>
      <c r="D78" s="69" t="s">
        <v>310</v>
      </c>
      <c r="E78" s="74">
        <v>21587545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  <c r="P78" s="74">
        <v>0</v>
      </c>
      <c r="Q78" s="74">
        <v>0</v>
      </c>
      <c r="R78" s="74">
        <v>0</v>
      </c>
      <c r="S78" s="74">
        <v>21587545</v>
      </c>
      <c r="T78" s="74">
        <v>0</v>
      </c>
      <c r="U78" s="74">
        <v>0</v>
      </c>
      <c r="V78" s="74">
        <v>0</v>
      </c>
      <c r="W78" s="74">
        <v>0</v>
      </c>
      <c r="X78" s="74">
        <v>0</v>
      </c>
      <c r="Y78" s="74">
        <v>0</v>
      </c>
      <c r="Z78" s="74">
        <v>0</v>
      </c>
      <c r="AA78" s="74">
        <v>0</v>
      </c>
      <c r="AB78" s="74">
        <v>0</v>
      </c>
      <c r="AC78" s="74">
        <v>0</v>
      </c>
      <c r="AD78" s="74">
        <v>0</v>
      </c>
      <c r="AE78" s="74">
        <v>0</v>
      </c>
    </row>
    <row r="79" spans="1:31">
      <c r="A79" s="69" t="s">
        <v>273</v>
      </c>
      <c r="B79" s="69" t="s">
        <v>97</v>
      </c>
      <c r="C79" s="69" t="s">
        <v>345</v>
      </c>
      <c r="D79" s="69" t="s">
        <v>306</v>
      </c>
      <c r="E79" s="74">
        <v>34032429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21266433</v>
      </c>
      <c r="W79" s="74">
        <v>0</v>
      </c>
      <c r="X79" s="74">
        <v>0</v>
      </c>
      <c r="Y79" s="74">
        <v>0</v>
      </c>
      <c r="Z79" s="74">
        <v>3018450</v>
      </c>
      <c r="AA79" s="74">
        <v>0</v>
      </c>
      <c r="AB79" s="74">
        <v>0</v>
      </c>
      <c r="AC79" s="74">
        <v>0</v>
      </c>
      <c r="AD79" s="74">
        <v>9222840</v>
      </c>
      <c r="AE79" s="74">
        <v>0</v>
      </c>
    </row>
    <row r="80" spans="1:31">
      <c r="A80" s="69" t="s">
        <v>274</v>
      </c>
      <c r="B80" s="69" t="s">
        <v>98</v>
      </c>
      <c r="C80" s="69" t="s">
        <v>345</v>
      </c>
      <c r="D80" s="69" t="s">
        <v>309</v>
      </c>
      <c r="E80" s="74">
        <v>175878408</v>
      </c>
      <c r="F80" s="74">
        <v>0</v>
      </c>
      <c r="G80" s="74">
        <v>94654658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13552738</v>
      </c>
      <c r="O80" s="74">
        <v>0</v>
      </c>
      <c r="P80" s="74">
        <v>0</v>
      </c>
      <c r="Q80" s="74">
        <v>0</v>
      </c>
      <c r="R80" s="74">
        <v>0</v>
      </c>
      <c r="S80" s="74">
        <v>0</v>
      </c>
      <c r="T80" s="74">
        <v>0</v>
      </c>
      <c r="U80" s="74">
        <v>0</v>
      </c>
      <c r="V80" s="74">
        <v>0</v>
      </c>
      <c r="W80" s="74">
        <v>0</v>
      </c>
      <c r="X80" s="74">
        <v>0</v>
      </c>
      <c r="Y80" s="74">
        <v>0</v>
      </c>
      <c r="Z80" s="74">
        <v>61711012</v>
      </c>
      <c r="AA80" s="74">
        <v>0</v>
      </c>
      <c r="AB80" s="74">
        <v>0</v>
      </c>
      <c r="AC80" s="74">
        <v>0</v>
      </c>
      <c r="AD80" s="74">
        <v>5960000</v>
      </c>
      <c r="AE80" s="74">
        <v>0</v>
      </c>
    </row>
    <row r="81" spans="1:31">
      <c r="A81" s="69" t="s">
        <v>275</v>
      </c>
      <c r="B81" s="69" t="s">
        <v>99</v>
      </c>
      <c r="C81" s="69" t="s">
        <v>345</v>
      </c>
      <c r="D81" s="69" t="s">
        <v>308</v>
      </c>
      <c r="E81" s="74">
        <v>104475000</v>
      </c>
      <c r="F81" s="74">
        <v>0</v>
      </c>
      <c r="G81" s="74">
        <v>104475000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  <c r="P81" s="74">
        <v>0</v>
      </c>
      <c r="Q81" s="74">
        <v>0</v>
      </c>
      <c r="R81" s="74">
        <v>0</v>
      </c>
      <c r="S81" s="74">
        <v>0</v>
      </c>
      <c r="T81" s="74">
        <v>0</v>
      </c>
      <c r="U81" s="74">
        <v>0</v>
      </c>
      <c r="V81" s="74">
        <v>0</v>
      </c>
      <c r="W81" s="74">
        <v>0</v>
      </c>
      <c r="X81" s="74">
        <v>0</v>
      </c>
      <c r="Y81" s="74">
        <v>0</v>
      </c>
      <c r="Z81" s="74">
        <v>0</v>
      </c>
      <c r="AA81" s="74">
        <v>0</v>
      </c>
      <c r="AB81" s="74">
        <v>0</v>
      </c>
      <c r="AC81" s="74">
        <v>0</v>
      </c>
      <c r="AD81" s="74">
        <v>0</v>
      </c>
      <c r="AE81" s="74">
        <v>0</v>
      </c>
    </row>
    <row r="82" spans="1:31">
      <c r="A82" s="69" t="s">
        <v>276</v>
      </c>
      <c r="B82" s="69" t="s">
        <v>100</v>
      </c>
      <c r="C82" s="69" t="s">
        <v>345</v>
      </c>
      <c r="D82" s="69" t="s">
        <v>307</v>
      </c>
      <c r="E82" s="74">
        <v>21106398711.32</v>
      </c>
      <c r="F82" s="74">
        <v>0</v>
      </c>
      <c r="G82" s="74">
        <v>188572041</v>
      </c>
      <c r="H82" s="74">
        <v>0</v>
      </c>
      <c r="I82" s="74">
        <v>504057642.67000002</v>
      </c>
      <c r="J82" s="74">
        <v>25819445</v>
      </c>
      <c r="K82" s="74">
        <v>0</v>
      </c>
      <c r="L82" s="74">
        <v>1673922250</v>
      </c>
      <c r="M82" s="74">
        <v>5567107</v>
      </c>
      <c r="N82" s="74">
        <v>1413937255</v>
      </c>
      <c r="O82" s="74">
        <v>492923474</v>
      </c>
      <c r="P82" s="74">
        <v>0</v>
      </c>
      <c r="Q82" s="74">
        <v>0</v>
      </c>
      <c r="R82" s="74">
        <v>73549599</v>
      </c>
      <c r="S82" s="74">
        <v>1636415817.24</v>
      </c>
      <c r="T82" s="74">
        <v>0</v>
      </c>
      <c r="U82" s="74">
        <v>0</v>
      </c>
      <c r="V82" s="74">
        <v>353706683.77999997</v>
      </c>
      <c r="W82" s="74">
        <v>165936963.63</v>
      </c>
      <c r="X82" s="74">
        <v>141172730</v>
      </c>
      <c r="Y82" s="74">
        <v>0</v>
      </c>
      <c r="Z82" s="74">
        <v>13294965457</v>
      </c>
      <c r="AA82" s="74">
        <v>0</v>
      </c>
      <c r="AB82" s="74">
        <v>441489548</v>
      </c>
      <c r="AC82" s="74">
        <v>668480825</v>
      </c>
      <c r="AD82" s="74">
        <v>25881873</v>
      </c>
      <c r="AE82" s="74">
        <v>0</v>
      </c>
    </row>
    <row r="83" spans="1:31">
      <c r="A83" s="69" t="s">
        <v>660</v>
      </c>
      <c r="B83" s="69" t="s">
        <v>310</v>
      </c>
      <c r="C83" s="69" t="s">
        <v>655</v>
      </c>
      <c r="D83" s="69" t="s">
        <v>308</v>
      </c>
      <c r="E83" s="74">
        <v>28706404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28706404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</row>
    <row r="84" spans="1:31">
      <c r="A84" s="69" t="s">
        <v>277</v>
      </c>
      <c r="B84" s="69" t="s">
        <v>101</v>
      </c>
      <c r="C84" s="69" t="s">
        <v>345</v>
      </c>
      <c r="D84" s="69" t="s">
        <v>309</v>
      </c>
      <c r="E84" s="74">
        <v>553855740</v>
      </c>
      <c r="F84" s="74">
        <v>0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0</v>
      </c>
      <c r="Q84" s="74">
        <v>0</v>
      </c>
      <c r="R84" s="74">
        <v>0</v>
      </c>
      <c r="S84" s="74">
        <v>5179880</v>
      </c>
      <c r="T84" s="74">
        <v>0</v>
      </c>
      <c r="U84" s="74">
        <v>0</v>
      </c>
      <c r="V84" s="74">
        <v>32049605</v>
      </c>
      <c r="W84" s="74">
        <v>0</v>
      </c>
      <c r="X84" s="74">
        <v>0</v>
      </c>
      <c r="Y84" s="74">
        <v>0</v>
      </c>
      <c r="Z84" s="74">
        <v>0</v>
      </c>
      <c r="AA84" s="74">
        <v>0</v>
      </c>
      <c r="AB84" s="74">
        <v>0</v>
      </c>
      <c r="AC84" s="74">
        <v>0</v>
      </c>
      <c r="AD84" s="74">
        <v>516626255</v>
      </c>
      <c r="AE84" s="74">
        <v>0</v>
      </c>
    </row>
    <row r="85" spans="1:31">
      <c r="A85" s="69" t="s">
        <v>278</v>
      </c>
      <c r="B85" s="69" t="s">
        <v>102</v>
      </c>
      <c r="C85" s="69" t="s">
        <v>345</v>
      </c>
      <c r="D85" s="69" t="s">
        <v>307</v>
      </c>
      <c r="E85" s="74">
        <v>183588206.88999999</v>
      </c>
      <c r="F85" s="74">
        <v>3227308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102329292</v>
      </c>
      <c r="M85" s="74">
        <v>0</v>
      </c>
      <c r="N85" s="74">
        <v>0</v>
      </c>
      <c r="O85" s="74">
        <v>0</v>
      </c>
      <c r="P85" s="74">
        <v>0</v>
      </c>
      <c r="Q85" s="74">
        <v>0</v>
      </c>
      <c r="R85" s="74">
        <v>0</v>
      </c>
      <c r="S85" s="74">
        <v>0</v>
      </c>
      <c r="T85" s="74">
        <v>0</v>
      </c>
      <c r="U85" s="74">
        <v>0</v>
      </c>
      <c r="V85" s="74">
        <v>25672462.890000001</v>
      </c>
      <c r="W85" s="74">
        <v>0</v>
      </c>
      <c r="X85" s="74">
        <v>0</v>
      </c>
      <c r="Y85" s="74">
        <v>0</v>
      </c>
      <c r="Z85" s="74">
        <v>52359144</v>
      </c>
      <c r="AA85" s="74">
        <v>0</v>
      </c>
      <c r="AB85" s="74">
        <v>0</v>
      </c>
      <c r="AC85" s="74">
        <v>0</v>
      </c>
      <c r="AD85" s="74">
        <v>0</v>
      </c>
      <c r="AE85" s="74">
        <v>0</v>
      </c>
    </row>
    <row r="86" spans="1:31">
      <c r="A86" s="69" t="s">
        <v>279</v>
      </c>
      <c r="B86" s="69" t="s">
        <v>103</v>
      </c>
      <c r="C86" s="69" t="s">
        <v>345</v>
      </c>
      <c r="D86" s="69" t="s">
        <v>307</v>
      </c>
      <c r="E86" s="74">
        <v>2426478556.3470001</v>
      </c>
      <c r="F86" s="74">
        <v>0</v>
      </c>
      <c r="G86" s="74">
        <v>58708351</v>
      </c>
      <c r="H86" s="74">
        <v>0</v>
      </c>
      <c r="I86" s="74">
        <v>39357420</v>
      </c>
      <c r="J86" s="74">
        <v>0</v>
      </c>
      <c r="K86" s="74">
        <v>0</v>
      </c>
      <c r="L86" s="74">
        <v>146440393</v>
      </c>
      <c r="M86" s="74">
        <v>0</v>
      </c>
      <c r="N86" s="74">
        <v>71423222</v>
      </c>
      <c r="O86" s="74">
        <v>128251644</v>
      </c>
      <c r="P86" s="74">
        <v>0</v>
      </c>
      <c r="Q86" s="74">
        <v>0</v>
      </c>
      <c r="R86" s="74">
        <v>25000000</v>
      </c>
      <c r="S86" s="74">
        <v>777198114</v>
      </c>
      <c r="T86" s="74">
        <v>0</v>
      </c>
      <c r="U86" s="74">
        <v>0</v>
      </c>
      <c r="V86" s="74">
        <v>410532958</v>
      </c>
      <c r="W86" s="74">
        <v>5705700</v>
      </c>
      <c r="X86" s="74">
        <v>0</v>
      </c>
      <c r="Y86" s="74">
        <v>0</v>
      </c>
      <c r="Z86" s="74">
        <v>123119208.90000001</v>
      </c>
      <c r="AA86" s="74">
        <v>0</v>
      </c>
      <c r="AB86" s="74">
        <v>136902077</v>
      </c>
      <c r="AC86" s="74">
        <v>0</v>
      </c>
      <c r="AD86" s="74">
        <v>503839468.44700003</v>
      </c>
      <c r="AE86" s="74">
        <v>0</v>
      </c>
    </row>
    <row r="87" spans="1:31">
      <c r="A87" s="69" t="s">
        <v>280</v>
      </c>
      <c r="B87" s="69" t="s">
        <v>104</v>
      </c>
      <c r="C87" s="69" t="s">
        <v>345</v>
      </c>
      <c r="D87" s="69" t="s">
        <v>306</v>
      </c>
      <c r="E87" s="74">
        <v>291685739</v>
      </c>
      <c r="F87" s="74">
        <v>0</v>
      </c>
      <c r="G87" s="74">
        <v>4462833</v>
      </c>
      <c r="H87" s="74">
        <v>0</v>
      </c>
      <c r="I87" s="74">
        <v>0</v>
      </c>
      <c r="J87" s="74">
        <v>1612867</v>
      </c>
      <c r="K87" s="74">
        <v>0</v>
      </c>
      <c r="L87" s="74">
        <v>0</v>
      </c>
      <c r="M87" s="74">
        <v>0</v>
      </c>
      <c r="N87" s="74">
        <v>88391152</v>
      </c>
      <c r="O87" s="74">
        <v>13000000</v>
      </c>
      <c r="P87" s="74">
        <v>0</v>
      </c>
      <c r="Q87" s="74">
        <v>0</v>
      </c>
      <c r="R87" s="74">
        <v>0</v>
      </c>
      <c r="S87" s="74">
        <v>13408756</v>
      </c>
      <c r="T87" s="74">
        <v>0</v>
      </c>
      <c r="U87" s="74">
        <v>0</v>
      </c>
      <c r="V87" s="74">
        <v>51991463</v>
      </c>
      <c r="W87" s="74">
        <v>2144979</v>
      </c>
      <c r="X87" s="74">
        <v>0</v>
      </c>
      <c r="Y87" s="74">
        <v>0</v>
      </c>
      <c r="Z87" s="74">
        <v>95835601</v>
      </c>
      <c r="AA87" s="74">
        <v>0</v>
      </c>
      <c r="AB87" s="74">
        <v>0</v>
      </c>
      <c r="AC87" s="74">
        <v>0</v>
      </c>
      <c r="AD87" s="74">
        <v>18564388</v>
      </c>
      <c r="AE87" s="74">
        <v>0</v>
      </c>
    </row>
    <row r="88" spans="1:31">
      <c r="A88" s="69" t="s">
        <v>281</v>
      </c>
      <c r="B88" s="69" t="s">
        <v>105</v>
      </c>
      <c r="C88" s="69" t="s">
        <v>345</v>
      </c>
      <c r="D88" s="69" t="s">
        <v>308</v>
      </c>
      <c r="E88" s="74">
        <v>40326378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  <c r="Q88" s="74">
        <v>0</v>
      </c>
      <c r="R88" s="74">
        <v>0</v>
      </c>
      <c r="S88" s="74">
        <v>0</v>
      </c>
      <c r="T88" s="74">
        <v>0</v>
      </c>
      <c r="U88" s="74">
        <v>0</v>
      </c>
      <c r="V88" s="74">
        <v>40326378</v>
      </c>
      <c r="W88" s="74">
        <v>0</v>
      </c>
      <c r="X88" s="74">
        <v>0</v>
      </c>
      <c r="Y88" s="74">
        <v>0</v>
      </c>
      <c r="Z88" s="74">
        <v>0</v>
      </c>
      <c r="AA88" s="74">
        <v>0</v>
      </c>
      <c r="AB88" s="74">
        <v>0</v>
      </c>
      <c r="AC88" s="74">
        <v>0</v>
      </c>
      <c r="AD88" s="74">
        <v>0</v>
      </c>
      <c r="AE88" s="74">
        <v>0</v>
      </c>
    </row>
    <row r="89" spans="1:31">
      <c r="A89" s="69" t="s">
        <v>282</v>
      </c>
      <c r="B89" s="69" t="s">
        <v>106</v>
      </c>
      <c r="C89" s="69" t="s">
        <v>345</v>
      </c>
      <c r="D89" s="69" t="s">
        <v>306</v>
      </c>
      <c r="E89" s="74">
        <v>1526200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  <c r="P89" s="74">
        <v>0</v>
      </c>
      <c r="Q89" s="74">
        <v>0</v>
      </c>
      <c r="R89" s="74">
        <v>0</v>
      </c>
      <c r="S89" s="74">
        <v>0</v>
      </c>
      <c r="T89" s="74">
        <v>0</v>
      </c>
      <c r="U89" s="74">
        <v>0</v>
      </c>
      <c r="V89" s="74">
        <v>0</v>
      </c>
      <c r="W89" s="74">
        <v>0</v>
      </c>
      <c r="X89" s="74">
        <v>0</v>
      </c>
      <c r="Y89" s="74">
        <v>0</v>
      </c>
      <c r="Z89" s="74">
        <v>0</v>
      </c>
      <c r="AA89" s="74">
        <v>0</v>
      </c>
      <c r="AB89" s="74">
        <v>0</v>
      </c>
      <c r="AC89" s="74">
        <v>0</v>
      </c>
      <c r="AD89" s="74">
        <v>1526200</v>
      </c>
      <c r="AE89" s="74">
        <v>0</v>
      </c>
    </row>
    <row r="90" spans="1:31">
      <c r="A90" s="69" t="s">
        <v>283</v>
      </c>
      <c r="B90" s="69" t="s">
        <v>107</v>
      </c>
      <c r="C90" s="69" t="s">
        <v>345</v>
      </c>
      <c r="D90" s="69" t="s">
        <v>307</v>
      </c>
      <c r="E90" s="74">
        <v>5906626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5090226</v>
      </c>
      <c r="W90" s="74">
        <v>0</v>
      </c>
      <c r="X90" s="74">
        <v>0</v>
      </c>
      <c r="Y90" s="74">
        <v>0</v>
      </c>
      <c r="Z90" s="74">
        <v>816400</v>
      </c>
      <c r="AA90" s="74">
        <v>0</v>
      </c>
      <c r="AB90" s="74">
        <v>0</v>
      </c>
      <c r="AC90" s="74">
        <v>0</v>
      </c>
      <c r="AD90" s="74">
        <v>0</v>
      </c>
      <c r="AE90" s="74">
        <v>0</v>
      </c>
    </row>
    <row r="91" spans="1:31">
      <c r="A91" s="69" t="s">
        <v>284</v>
      </c>
      <c r="B91" s="69" t="s">
        <v>108</v>
      </c>
      <c r="C91" s="69" t="s">
        <v>345</v>
      </c>
      <c r="D91" s="69" t="s">
        <v>307</v>
      </c>
      <c r="E91" s="74">
        <v>70733034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850000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69883034</v>
      </c>
      <c r="AA91" s="74">
        <v>0</v>
      </c>
      <c r="AB91" s="74">
        <v>0</v>
      </c>
      <c r="AC91" s="74">
        <v>0</v>
      </c>
      <c r="AD91" s="74">
        <v>0</v>
      </c>
      <c r="AE91" s="74">
        <v>0</v>
      </c>
    </row>
    <row r="92" spans="1:31">
      <c r="A92" s="69" t="s">
        <v>223</v>
      </c>
      <c r="B92" s="69" t="s">
        <v>109</v>
      </c>
      <c r="C92" s="69" t="s">
        <v>345</v>
      </c>
      <c r="D92" s="69" t="s">
        <v>307</v>
      </c>
      <c r="E92" s="74">
        <v>350026033693.98248</v>
      </c>
      <c r="F92" s="74">
        <v>80886950</v>
      </c>
      <c r="G92" s="74">
        <v>6762752659</v>
      </c>
      <c r="H92" s="74">
        <v>0</v>
      </c>
      <c r="I92" s="74">
        <v>11135061</v>
      </c>
      <c r="J92" s="74">
        <v>138775426</v>
      </c>
      <c r="K92" s="74">
        <v>10895312</v>
      </c>
      <c r="L92" s="74">
        <v>2072289327</v>
      </c>
      <c r="M92" s="74">
        <v>5304068</v>
      </c>
      <c r="N92" s="74">
        <v>981526602</v>
      </c>
      <c r="O92" s="74">
        <v>1519418035</v>
      </c>
      <c r="P92" s="74">
        <v>0</v>
      </c>
      <c r="Q92" s="74">
        <v>0</v>
      </c>
      <c r="R92" s="74">
        <v>45232377</v>
      </c>
      <c r="S92" s="74">
        <v>41655789255</v>
      </c>
      <c r="T92" s="74">
        <v>0</v>
      </c>
      <c r="U92" s="74">
        <v>9052206</v>
      </c>
      <c r="V92" s="74">
        <v>2258124026.5019999</v>
      </c>
      <c r="W92" s="74">
        <v>169004245.47</v>
      </c>
      <c r="X92" s="74">
        <v>25607500</v>
      </c>
      <c r="Y92" s="74">
        <v>3010122837</v>
      </c>
      <c r="Z92" s="74">
        <v>284115414995.99054</v>
      </c>
      <c r="AA92" s="74">
        <v>0</v>
      </c>
      <c r="AB92" s="74">
        <v>3565191173.5999999</v>
      </c>
      <c r="AC92" s="74">
        <v>1631508581</v>
      </c>
      <c r="AD92" s="74">
        <v>1045424835.4200001</v>
      </c>
      <c r="AE92" s="74">
        <v>42646192</v>
      </c>
    </row>
    <row r="93" spans="1:31">
      <c r="A93" s="69" t="s">
        <v>229</v>
      </c>
      <c r="B93" s="69" t="s">
        <v>110</v>
      </c>
      <c r="C93" s="69" t="s">
        <v>345</v>
      </c>
      <c r="D93" s="69" t="s">
        <v>307</v>
      </c>
      <c r="E93" s="74">
        <v>958909478.74000001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4294408</v>
      </c>
      <c r="O93" s="74">
        <v>16600000</v>
      </c>
      <c r="P93" s="74">
        <v>0</v>
      </c>
      <c r="Q93" s="74">
        <v>0</v>
      </c>
      <c r="R93" s="74">
        <v>729031</v>
      </c>
      <c r="S93" s="74">
        <v>885380303</v>
      </c>
      <c r="T93" s="74">
        <v>0</v>
      </c>
      <c r="U93" s="74">
        <v>0</v>
      </c>
      <c r="V93" s="74">
        <v>2178771</v>
      </c>
      <c r="W93" s="74">
        <v>4274308</v>
      </c>
      <c r="X93" s="74">
        <v>0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45452657.739999995</v>
      </c>
      <c r="AE93" s="74">
        <v>0</v>
      </c>
    </row>
    <row r="94" spans="1:31">
      <c r="A94" s="69" t="s">
        <v>222</v>
      </c>
      <c r="B94" s="69" t="s">
        <v>111</v>
      </c>
      <c r="C94" s="69" t="s">
        <v>345</v>
      </c>
      <c r="D94" s="69" t="s">
        <v>306</v>
      </c>
      <c r="E94" s="74">
        <v>148278533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12627780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  <c r="V94" s="74">
        <v>125485522</v>
      </c>
      <c r="W94" s="74">
        <v>0</v>
      </c>
      <c r="X94" s="74">
        <v>0</v>
      </c>
      <c r="Y94" s="74">
        <v>0</v>
      </c>
      <c r="Z94" s="74">
        <v>6375670</v>
      </c>
      <c r="AA94" s="74">
        <v>0</v>
      </c>
      <c r="AB94" s="74">
        <v>3279785</v>
      </c>
      <c r="AC94" s="74">
        <v>0</v>
      </c>
      <c r="AD94" s="74">
        <v>509776</v>
      </c>
      <c r="AE94" s="74">
        <v>0</v>
      </c>
    </row>
    <row r="95" spans="1:31">
      <c r="A95" s="69" t="s">
        <v>300</v>
      </c>
      <c r="B95" s="69" t="s">
        <v>112</v>
      </c>
      <c r="C95" s="69" t="s">
        <v>345</v>
      </c>
      <c r="D95" s="69" t="s">
        <v>306</v>
      </c>
      <c r="E95" s="74">
        <v>383283458.63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81076286</v>
      </c>
      <c r="M95" s="74">
        <v>0</v>
      </c>
      <c r="N95" s="74">
        <v>0</v>
      </c>
      <c r="O95" s="74">
        <v>213186325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79040850.629999995</v>
      </c>
      <c r="W95" s="74">
        <v>0</v>
      </c>
      <c r="X95" s="74">
        <v>0</v>
      </c>
      <c r="Y95" s="74">
        <v>0</v>
      </c>
      <c r="Z95" s="74">
        <v>9979997</v>
      </c>
      <c r="AA95" s="74">
        <v>0</v>
      </c>
      <c r="AB95" s="74">
        <v>0</v>
      </c>
      <c r="AC95" s="74">
        <v>0</v>
      </c>
      <c r="AD95" s="74">
        <v>0</v>
      </c>
      <c r="AE95" s="74">
        <v>0</v>
      </c>
    </row>
    <row r="96" spans="1:31">
      <c r="A96" s="69" t="s">
        <v>286</v>
      </c>
      <c r="B96" s="69" t="s">
        <v>113</v>
      </c>
      <c r="C96" s="69" t="s">
        <v>345</v>
      </c>
      <c r="D96" s="69" t="s">
        <v>306</v>
      </c>
      <c r="E96" s="74">
        <v>50374630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979965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49394665</v>
      </c>
      <c r="W96" s="74">
        <v>0</v>
      </c>
      <c r="X96" s="74">
        <v>0</v>
      </c>
      <c r="Y96" s="74">
        <v>0</v>
      </c>
      <c r="Z96" s="74">
        <v>0</v>
      </c>
      <c r="AA96" s="74">
        <v>0</v>
      </c>
      <c r="AB96" s="74">
        <v>0</v>
      </c>
      <c r="AC96" s="74">
        <v>0</v>
      </c>
      <c r="AD96" s="74">
        <v>0</v>
      </c>
      <c r="AE96" s="74">
        <v>0</v>
      </c>
    </row>
    <row r="97" spans="1:31">
      <c r="A97" s="69" t="s">
        <v>287</v>
      </c>
      <c r="B97" s="69" t="s">
        <v>114</v>
      </c>
      <c r="C97" s="69" t="s">
        <v>345</v>
      </c>
      <c r="D97" s="69" t="s">
        <v>309</v>
      </c>
      <c r="E97" s="74">
        <v>9684103785.3999996</v>
      </c>
      <c r="F97" s="74">
        <v>0</v>
      </c>
      <c r="G97" s="74">
        <v>12440800</v>
      </c>
      <c r="H97" s="74">
        <v>0</v>
      </c>
      <c r="I97" s="74">
        <v>0</v>
      </c>
      <c r="J97" s="74">
        <v>3474540</v>
      </c>
      <c r="K97" s="74">
        <v>0</v>
      </c>
      <c r="L97" s="74">
        <v>0</v>
      </c>
      <c r="M97" s="74">
        <v>0</v>
      </c>
      <c r="N97" s="74">
        <v>4800000</v>
      </c>
      <c r="O97" s="74">
        <v>133777784</v>
      </c>
      <c r="P97" s="74">
        <v>0</v>
      </c>
      <c r="Q97" s="74">
        <v>0</v>
      </c>
      <c r="R97" s="74">
        <v>5931702</v>
      </c>
      <c r="S97" s="74">
        <v>47322622</v>
      </c>
      <c r="T97" s="74">
        <v>0</v>
      </c>
      <c r="U97" s="74">
        <v>26050308</v>
      </c>
      <c r="V97" s="74">
        <v>1509057110</v>
      </c>
      <c r="W97" s="74">
        <v>0</v>
      </c>
      <c r="X97" s="74">
        <v>0</v>
      </c>
      <c r="Y97" s="74">
        <v>2970000</v>
      </c>
      <c r="Z97" s="74">
        <v>5971924158.75</v>
      </c>
      <c r="AA97" s="74">
        <v>0</v>
      </c>
      <c r="AB97" s="74">
        <v>1919128596</v>
      </c>
      <c r="AC97" s="74">
        <v>0</v>
      </c>
      <c r="AD97" s="74">
        <v>47226164.649999999</v>
      </c>
      <c r="AE97" s="74">
        <v>0</v>
      </c>
    </row>
    <row r="98" spans="1:31">
      <c r="A98" s="69" t="s">
        <v>288</v>
      </c>
      <c r="B98" s="69" t="s">
        <v>115</v>
      </c>
      <c r="C98" s="69" t="s">
        <v>345</v>
      </c>
      <c r="D98" s="69" t="s">
        <v>307</v>
      </c>
      <c r="E98" s="74">
        <v>13647614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13647614</v>
      </c>
      <c r="AC98" s="74">
        <v>0</v>
      </c>
      <c r="AD98" s="74">
        <v>0</v>
      </c>
      <c r="AE98" s="74">
        <v>0</v>
      </c>
    </row>
    <row r="99" spans="1:31">
      <c r="A99" s="69" t="s">
        <v>289</v>
      </c>
      <c r="B99" s="69" t="s">
        <v>116</v>
      </c>
      <c r="C99" s="69" t="s">
        <v>345</v>
      </c>
      <c r="D99" s="69" t="s">
        <v>307</v>
      </c>
      <c r="E99" s="74">
        <v>15504135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15504135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</row>
    <row r="100" spans="1:31">
      <c r="A100" s="69" t="s">
        <v>290</v>
      </c>
      <c r="B100" s="69" t="s">
        <v>117</v>
      </c>
      <c r="C100" s="69" t="s">
        <v>345</v>
      </c>
      <c r="D100" s="69" t="s">
        <v>307</v>
      </c>
      <c r="E100" s="74">
        <v>4379024757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16252467</v>
      </c>
      <c r="S100" s="74">
        <v>4082554824</v>
      </c>
      <c r="T100" s="74">
        <v>0</v>
      </c>
      <c r="U100" s="74">
        <v>0</v>
      </c>
      <c r="V100" s="74">
        <v>17889457</v>
      </c>
      <c r="W100" s="74">
        <v>0</v>
      </c>
      <c r="X100" s="74">
        <v>0</v>
      </c>
      <c r="Y100" s="74">
        <v>0</v>
      </c>
      <c r="Z100" s="74">
        <v>138089790</v>
      </c>
      <c r="AA100" s="74">
        <v>0</v>
      </c>
      <c r="AB100" s="74">
        <v>124238219</v>
      </c>
      <c r="AC100" s="74">
        <v>0</v>
      </c>
      <c r="AD100" s="74">
        <v>0</v>
      </c>
      <c r="AE100" s="74">
        <v>0</v>
      </c>
    </row>
    <row r="101" spans="1:31">
      <c r="A101" s="69" t="s">
        <v>291</v>
      </c>
      <c r="B101" s="69" t="s">
        <v>118</v>
      </c>
      <c r="C101" s="69" t="s">
        <v>345</v>
      </c>
      <c r="D101" s="69" t="s">
        <v>307</v>
      </c>
      <c r="E101" s="74">
        <v>18515895999.266998</v>
      </c>
      <c r="F101" s="74">
        <v>0</v>
      </c>
      <c r="G101" s="74">
        <v>700977685</v>
      </c>
      <c r="H101" s="74">
        <v>0</v>
      </c>
      <c r="I101" s="74">
        <v>71750058</v>
      </c>
      <c r="J101" s="74">
        <v>263055812</v>
      </c>
      <c r="K101" s="74">
        <v>2255000</v>
      </c>
      <c r="L101" s="74">
        <v>1689591454</v>
      </c>
      <c r="M101" s="74">
        <v>2378100</v>
      </c>
      <c r="N101" s="74">
        <v>779927430</v>
      </c>
      <c r="O101" s="74">
        <v>1164314767</v>
      </c>
      <c r="P101" s="74">
        <v>2975000</v>
      </c>
      <c r="Q101" s="74">
        <v>74855189</v>
      </c>
      <c r="R101" s="74">
        <v>168460551</v>
      </c>
      <c r="S101" s="74">
        <v>665736324</v>
      </c>
      <c r="T101" s="74">
        <v>0</v>
      </c>
      <c r="U101" s="74">
        <v>107285828</v>
      </c>
      <c r="V101" s="74">
        <v>1026725973.837</v>
      </c>
      <c r="W101" s="74">
        <v>34413502.149999999</v>
      </c>
      <c r="X101" s="74">
        <v>359267497</v>
      </c>
      <c r="Y101" s="74">
        <v>7663545</v>
      </c>
      <c r="Z101" s="74">
        <v>7141365717.5600004</v>
      </c>
      <c r="AA101" s="74">
        <v>0</v>
      </c>
      <c r="AB101" s="74">
        <v>2603243206</v>
      </c>
      <c r="AC101" s="74">
        <v>138312693</v>
      </c>
      <c r="AD101" s="74">
        <v>880925904.62</v>
      </c>
      <c r="AE101" s="74">
        <v>0</v>
      </c>
    </row>
    <row r="102" spans="1:31">
      <c r="A102" s="69" t="s">
        <v>292</v>
      </c>
      <c r="B102" s="69" t="s">
        <v>119</v>
      </c>
      <c r="C102" s="69" t="s">
        <v>345</v>
      </c>
      <c r="D102" s="69" t="s">
        <v>309</v>
      </c>
      <c r="E102" s="74">
        <v>27319835</v>
      </c>
      <c r="F102" s="74">
        <v>0</v>
      </c>
      <c r="G102" s="74">
        <v>27319835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</row>
    <row r="103" spans="1:31">
      <c r="A103" s="69" t="s">
        <v>293</v>
      </c>
      <c r="B103" s="69" t="s">
        <v>120</v>
      </c>
      <c r="C103" s="69" t="s">
        <v>345</v>
      </c>
      <c r="D103" s="69" t="s">
        <v>306</v>
      </c>
      <c r="E103" s="74">
        <v>115836946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28120636</v>
      </c>
      <c r="W103" s="74">
        <v>8980000</v>
      </c>
      <c r="X103" s="74">
        <v>0</v>
      </c>
      <c r="Y103" s="74">
        <v>0</v>
      </c>
      <c r="Z103" s="74">
        <v>77684288</v>
      </c>
      <c r="AA103" s="74">
        <v>0</v>
      </c>
      <c r="AB103" s="74">
        <v>0</v>
      </c>
      <c r="AC103" s="74">
        <v>0</v>
      </c>
      <c r="AD103" s="74">
        <v>0</v>
      </c>
      <c r="AE103" s="74">
        <v>0</v>
      </c>
    </row>
    <row r="104" spans="1:31">
      <c r="A104" s="69" t="s">
        <v>294</v>
      </c>
      <c r="B104" s="69" t="s">
        <v>121</v>
      </c>
      <c r="C104" s="69" t="s">
        <v>345</v>
      </c>
      <c r="D104" s="69" t="s">
        <v>306</v>
      </c>
      <c r="E104" s="74">
        <v>720082994</v>
      </c>
      <c r="F104" s="74">
        <v>3750000</v>
      </c>
      <c r="G104" s="74">
        <v>577262180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2596050</v>
      </c>
      <c r="P104" s="74">
        <v>0</v>
      </c>
      <c r="Q104" s="74">
        <v>0</v>
      </c>
      <c r="R104" s="74">
        <v>0</v>
      </c>
      <c r="S104" s="74">
        <v>0</v>
      </c>
      <c r="T104" s="74">
        <v>0</v>
      </c>
      <c r="U104" s="74">
        <v>0</v>
      </c>
      <c r="V104" s="74">
        <v>22474764</v>
      </c>
      <c r="W104" s="74">
        <v>0</v>
      </c>
      <c r="X104" s="74">
        <v>0</v>
      </c>
      <c r="Y104" s="74">
        <v>0</v>
      </c>
      <c r="Z104" s="74">
        <v>114000000</v>
      </c>
      <c r="AA104" s="74">
        <v>0</v>
      </c>
      <c r="AB104" s="74">
        <v>0</v>
      </c>
      <c r="AC104" s="74">
        <v>0</v>
      </c>
      <c r="AD104" s="74">
        <v>0</v>
      </c>
      <c r="AE104" s="74">
        <v>0</v>
      </c>
    </row>
    <row r="105" spans="1:31">
      <c r="A105" s="69" t="s">
        <v>295</v>
      </c>
      <c r="B105" s="69" t="s">
        <v>122</v>
      </c>
      <c r="C105" s="69" t="s">
        <v>345</v>
      </c>
      <c r="D105" s="69" t="s">
        <v>306</v>
      </c>
      <c r="E105" s="74">
        <v>4370860222.5419998</v>
      </c>
      <c r="F105" s="74">
        <v>0</v>
      </c>
      <c r="G105" s="74">
        <v>1049552534</v>
      </c>
      <c r="H105" s="74">
        <v>0</v>
      </c>
      <c r="I105" s="74">
        <v>35929519.412</v>
      </c>
      <c r="J105" s="74">
        <v>257632337</v>
      </c>
      <c r="K105" s="74">
        <v>1562489</v>
      </c>
      <c r="L105" s="74">
        <v>100616525</v>
      </c>
      <c r="M105" s="74">
        <v>0</v>
      </c>
      <c r="N105" s="74">
        <v>251891714</v>
      </c>
      <c r="O105" s="74">
        <v>84913615</v>
      </c>
      <c r="P105" s="74">
        <v>0</v>
      </c>
      <c r="Q105" s="74">
        <v>50421675</v>
      </c>
      <c r="R105" s="74">
        <v>454760965</v>
      </c>
      <c r="S105" s="74">
        <v>175485809</v>
      </c>
      <c r="T105" s="74">
        <v>0</v>
      </c>
      <c r="U105" s="74">
        <v>8069425</v>
      </c>
      <c r="V105" s="74">
        <v>665798027.05999994</v>
      </c>
      <c r="W105" s="74">
        <v>718800</v>
      </c>
      <c r="X105" s="74">
        <v>11426771</v>
      </c>
      <c r="Y105" s="74">
        <v>271162727</v>
      </c>
      <c r="Z105" s="74">
        <v>111709219</v>
      </c>
      <c r="AA105" s="74">
        <v>0</v>
      </c>
      <c r="AB105" s="74">
        <v>251487115</v>
      </c>
      <c r="AC105" s="74">
        <v>0</v>
      </c>
      <c r="AD105" s="74">
        <v>581695335.06999993</v>
      </c>
      <c r="AE105" s="74">
        <v>0</v>
      </c>
    </row>
    <row r="106" spans="1:31">
      <c r="A106" s="69" t="s">
        <v>296</v>
      </c>
      <c r="B106" s="69" t="s">
        <v>123</v>
      </c>
      <c r="C106" s="69" t="s">
        <v>345</v>
      </c>
      <c r="D106" s="69" t="s">
        <v>309</v>
      </c>
      <c r="E106" s="74">
        <v>1390629181.0699999</v>
      </c>
      <c r="F106" s="74">
        <v>0</v>
      </c>
      <c r="G106" s="74">
        <v>40013377</v>
      </c>
      <c r="H106" s="74">
        <v>0</v>
      </c>
      <c r="I106" s="74">
        <v>2955000</v>
      </c>
      <c r="J106" s="74">
        <v>0</v>
      </c>
      <c r="K106" s="74">
        <v>1311914</v>
      </c>
      <c r="L106" s="74">
        <v>0</v>
      </c>
      <c r="M106" s="74">
        <v>0</v>
      </c>
      <c r="N106" s="74">
        <v>9645215</v>
      </c>
      <c r="O106" s="74">
        <v>0</v>
      </c>
      <c r="P106" s="74">
        <v>0</v>
      </c>
      <c r="Q106" s="74">
        <v>0</v>
      </c>
      <c r="R106" s="74">
        <v>0</v>
      </c>
      <c r="S106" s="74">
        <v>0</v>
      </c>
      <c r="T106" s="74">
        <v>0</v>
      </c>
      <c r="U106" s="74">
        <v>0</v>
      </c>
      <c r="V106" s="74">
        <v>1070627887</v>
      </c>
      <c r="W106" s="74">
        <v>2492637</v>
      </c>
      <c r="X106" s="74">
        <v>3055000</v>
      </c>
      <c r="Y106" s="74">
        <v>65013376</v>
      </c>
      <c r="Z106" s="74">
        <v>10767651</v>
      </c>
      <c r="AA106" s="74">
        <v>0</v>
      </c>
      <c r="AB106" s="74">
        <v>9098123</v>
      </c>
      <c r="AC106" s="74">
        <v>0</v>
      </c>
      <c r="AD106" s="74">
        <v>175649001.06999999</v>
      </c>
      <c r="AE106" s="74">
        <v>0</v>
      </c>
    </row>
    <row r="107" spans="1:31">
      <c r="A107" s="69" t="s">
        <v>297</v>
      </c>
      <c r="B107" s="69" t="s">
        <v>124</v>
      </c>
      <c r="C107" s="69" t="s">
        <v>345</v>
      </c>
      <c r="D107" s="69" t="s">
        <v>309</v>
      </c>
      <c r="E107" s="74">
        <v>204055574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54378835</v>
      </c>
      <c r="M107" s="74">
        <v>0</v>
      </c>
      <c r="N107" s="74">
        <v>0</v>
      </c>
      <c r="O107" s="74">
        <v>0</v>
      </c>
      <c r="P107" s="74">
        <v>0</v>
      </c>
      <c r="Q107" s="74">
        <v>0</v>
      </c>
      <c r="R107" s="74">
        <v>0</v>
      </c>
      <c r="S107" s="74">
        <v>45530816</v>
      </c>
      <c r="T107" s="74">
        <v>0</v>
      </c>
      <c r="U107" s="74">
        <v>0</v>
      </c>
      <c r="V107" s="74">
        <v>77796503</v>
      </c>
      <c r="W107" s="74">
        <v>0</v>
      </c>
      <c r="X107" s="74">
        <v>9800000</v>
      </c>
      <c r="Y107" s="74">
        <v>0</v>
      </c>
      <c r="Z107" s="74">
        <v>0</v>
      </c>
      <c r="AA107" s="74">
        <v>0</v>
      </c>
      <c r="AB107" s="74">
        <v>0</v>
      </c>
      <c r="AC107" s="74">
        <v>0</v>
      </c>
      <c r="AD107" s="74">
        <v>16549420</v>
      </c>
      <c r="AE107" s="74">
        <v>0</v>
      </c>
    </row>
    <row r="108" spans="1:31">
      <c r="A108" s="69" t="s">
        <v>298</v>
      </c>
      <c r="B108" s="69" t="s">
        <v>125</v>
      </c>
      <c r="C108" s="69" t="s">
        <v>345</v>
      </c>
      <c r="D108" s="69" t="s">
        <v>306</v>
      </c>
      <c r="E108" s="74">
        <v>675559007</v>
      </c>
      <c r="F108" s="74">
        <v>600000000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75559007</v>
      </c>
      <c r="W108" s="74">
        <v>0</v>
      </c>
      <c r="X108" s="74">
        <v>0</v>
      </c>
      <c r="Y108" s="74">
        <v>0</v>
      </c>
      <c r="Z108" s="74">
        <v>0</v>
      </c>
      <c r="AA108" s="74">
        <v>0</v>
      </c>
      <c r="AB108" s="74">
        <v>0</v>
      </c>
      <c r="AC108" s="74">
        <v>0</v>
      </c>
      <c r="AD108" s="74">
        <v>0</v>
      </c>
      <c r="AE108" s="74">
        <v>0</v>
      </c>
    </row>
    <row r="109" spans="1:31">
      <c r="A109" s="69" t="s">
        <v>299</v>
      </c>
      <c r="B109" s="69" t="s">
        <v>126</v>
      </c>
      <c r="C109" s="69" t="s">
        <v>345</v>
      </c>
      <c r="D109" s="69" t="s">
        <v>306</v>
      </c>
      <c r="E109" s="74">
        <v>2128020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  <c r="P109" s="74">
        <v>0</v>
      </c>
      <c r="Q109" s="74">
        <v>0</v>
      </c>
      <c r="R109" s="74">
        <v>0</v>
      </c>
      <c r="S109" s="74">
        <v>0</v>
      </c>
      <c r="T109" s="74">
        <v>0</v>
      </c>
      <c r="U109" s="74">
        <v>0</v>
      </c>
      <c r="V109" s="74">
        <v>694500</v>
      </c>
      <c r="W109" s="74">
        <v>0</v>
      </c>
      <c r="X109" s="74">
        <v>0</v>
      </c>
      <c r="Y109" s="74">
        <v>0</v>
      </c>
      <c r="Z109" s="74">
        <v>0</v>
      </c>
      <c r="AA109" s="74">
        <v>0</v>
      </c>
      <c r="AB109" s="74">
        <v>0</v>
      </c>
      <c r="AC109" s="74">
        <v>1433520</v>
      </c>
      <c r="AD109" s="74">
        <v>0</v>
      </c>
      <c r="AE109" s="74">
        <v>0</v>
      </c>
    </row>
    <row r="110" spans="1:31">
      <c r="A110" s="69" t="s">
        <v>301</v>
      </c>
      <c r="B110" s="69" t="s">
        <v>127</v>
      </c>
      <c r="C110" s="69" t="s">
        <v>345</v>
      </c>
      <c r="D110" s="69" t="s">
        <v>306</v>
      </c>
      <c r="E110" s="74">
        <v>23778475896.870998</v>
      </c>
      <c r="F110" s="74">
        <v>83050000</v>
      </c>
      <c r="G110" s="74">
        <v>4544473269</v>
      </c>
      <c r="H110" s="74">
        <v>0</v>
      </c>
      <c r="I110" s="74">
        <v>142678136.412</v>
      </c>
      <c r="J110" s="74">
        <v>587089060</v>
      </c>
      <c r="K110" s="74">
        <v>172541740.85999998</v>
      </c>
      <c r="L110" s="74">
        <v>521925179</v>
      </c>
      <c r="M110" s="74">
        <v>0</v>
      </c>
      <c r="N110" s="74">
        <v>1056528615</v>
      </c>
      <c r="O110" s="74">
        <v>1547379655</v>
      </c>
      <c r="P110" s="74">
        <v>0</v>
      </c>
      <c r="Q110" s="74">
        <v>9999998</v>
      </c>
      <c r="R110" s="74">
        <v>487853760</v>
      </c>
      <c r="S110" s="74">
        <v>2384887240.7600002</v>
      </c>
      <c r="T110" s="74">
        <v>0</v>
      </c>
      <c r="U110" s="74">
        <v>130685619</v>
      </c>
      <c r="V110" s="74">
        <v>4537042720.1000004</v>
      </c>
      <c r="W110" s="74">
        <v>421310224</v>
      </c>
      <c r="X110" s="74">
        <v>21190064</v>
      </c>
      <c r="Y110" s="74">
        <v>593869839</v>
      </c>
      <c r="Z110" s="74">
        <v>2714916220.0289998</v>
      </c>
      <c r="AA110" s="74">
        <v>0</v>
      </c>
      <c r="AB110" s="74">
        <v>2228145386</v>
      </c>
      <c r="AC110" s="74">
        <v>732959186</v>
      </c>
      <c r="AD110" s="74">
        <v>859949984.71000004</v>
      </c>
      <c r="AE110" s="74">
        <v>0</v>
      </c>
    </row>
    <row r="111" spans="1:31">
      <c r="A111" s="69" t="s">
        <v>302</v>
      </c>
      <c r="B111" s="69" t="s">
        <v>128</v>
      </c>
      <c r="C111" s="69" t="s">
        <v>345</v>
      </c>
      <c r="D111" s="69" t="s">
        <v>308</v>
      </c>
      <c r="E111" s="74">
        <v>14782160177.417004</v>
      </c>
      <c r="F111" s="74">
        <v>30000000</v>
      </c>
      <c r="G111" s="74">
        <v>1759975151</v>
      </c>
      <c r="H111" s="74">
        <v>88657659</v>
      </c>
      <c r="I111" s="74">
        <v>234426999</v>
      </c>
      <c r="J111" s="74">
        <v>36090470</v>
      </c>
      <c r="K111" s="74">
        <v>88986686.5</v>
      </c>
      <c r="L111" s="74">
        <v>310452777</v>
      </c>
      <c r="M111" s="74">
        <v>0</v>
      </c>
      <c r="N111" s="74">
        <v>786727272</v>
      </c>
      <c r="O111" s="74">
        <v>439614586</v>
      </c>
      <c r="P111" s="74">
        <v>0</v>
      </c>
      <c r="Q111" s="74">
        <v>69117850</v>
      </c>
      <c r="R111" s="74">
        <v>280309098</v>
      </c>
      <c r="S111" s="74">
        <v>1274626188</v>
      </c>
      <c r="T111" s="74">
        <v>5831488</v>
      </c>
      <c r="U111" s="74">
        <v>337606149</v>
      </c>
      <c r="V111" s="74">
        <v>2756992429.5970001</v>
      </c>
      <c r="W111" s="74">
        <v>162447751</v>
      </c>
      <c r="X111" s="74">
        <v>522283919</v>
      </c>
      <c r="Y111" s="74">
        <v>372323688</v>
      </c>
      <c r="Z111" s="74">
        <v>2905156889.3800001</v>
      </c>
      <c r="AA111" s="74">
        <v>0</v>
      </c>
      <c r="AB111" s="74">
        <v>716682826</v>
      </c>
      <c r="AC111" s="74">
        <v>43100858</v>
      </c>
      <c r="AD111" s="74">
        <v>1560749442.9400001</v>
      </c>
      <c r="AE111" s="74">
        <v>0</v>
      </c>
    </row>
    <row r="112" spans="1:31">
      <c r="A112" s="69" t="s">
        <v>303</v>
      </c>
      <c r="B112" s="69" t="s">
        <v>129</v>
      </c>
      <c r="C112" s="69" t="s">
        <v>345</v>
      </c>
      <c r="D112" s="69" t="s">
        <v>309</v>
      </c>
      <c r="E112" s="74">
        <v>17688590773.809998</v>
      </c>
      <c r="F112" s="74">
        <v>2901375</v>
      </c>
      <c r="G112" s="74">
        <v>1840555979</v>
      </c>
      <c r="H112" s="74">
        <v>16463209</v>
      </c>
      <c r="I112" s="74">
        <v>133398396</v>
      </c>
      <c r="J112" s="74">
        <v>401308639</v>
      </c>
      <c r="K112" s="74">
        <v>1311914</v>
      </c>
      <c r="L112" s="74">
        <v>313500893</v>
      </c>
      <c r="M112" s="74">
        <v>0</v>
      </c>
      <c r="N112" s="74">
        <v>605142861</v>
      </c>
      <c r="O112" s="74">
        <v>1854208325.5</v>
      </c>
      <c r="P112" s="74">
        <v>1215000</v>
      </c>
      <c r="Q112" s="74">
        <v>4783840</v>
      </c>
      <c r="R112" s="74">
        <v>918217940</v>
      </c>
      <c r="S112" s="74">
        <v>1709548048</v>
      </c>
      <c r="T112" s="74">
        <v>0</v>
      </c>
      <c r="U112" s="74">
        <v>491626516</v>
      </c>
      <c r="V112" s="74">
        <v>4174966376.0699997</v>
      </c>
      <c r="W112" s="74">
        <v>204708163.86000001</v>
      </c>
      <c r="X112" s="74">
        <v>155325570</v>
      </c>
      <c r="Y112" s="74">
        <v>287681824</v>
      </c>
      <c r="Z112" s="74">
        <v>2199481292.2799997</v>
      </c>
      <c r="AA112" s="74">
        <v>0</v>
      </c>
      <c r="AB112" s="74">
        <v>1153246694</v>
      </c>
      <c r="AC112" s="74">
        <v>399309271</v>
      </c>
      <c r="AD112" s="74">
        <v>819688647.10000002</v>
      </c>
      <c r="AE112" s="74">
        <v>0</v>
      </c>
    </row>
    <row r="113" spans="1:31">
      <c r="A113" s="69" t="s">
        <v>304</v>
      </c>
      <c r="B113" s="69" t="s">
        <v>130</v>
      </c>
      <c r="C113" s="69" t="s">
        <v>345</v>
      </c>
      <c r="D113" s="69" t="s">
        <v>307</v>
      </c>
      <c r="E113" s="74">
        <v>120439950115.91798</v>
      </c>
      <c r="F113" s="74">
        <v>168091878</v>
      </c>
      <c r="G113" s="74">
        <v>15031616972</v>
      </c>
      <c r="H113" s="74">
        <v>367568465.63499999</v>
      </c>
      <c r="I113" s="74">
        <v>1150986590.1069999</v>
      </c>
      <c r="J113" s="74">
        <v>2576479859.1899996</v>
      </c>
      <c r="K113" s="74">
        <v>74221956</v>
      </c>
      <c r="L113" s="74">
        <v>5935046304</v>
      </c>
      <c r="M113" s="74">
        <v>69337790.5</v>
      </c>
      <c r="N113" s="74">
        <v>5875488764.4899998</v>
      </c>
      <c r="O113" s="74">
        <v>10708212100.950001</v>
      </c>
      <c r="P113" s="74">
        <v>9847461.4299999997</v>
      </c>
      <c r="Q113" s="74">
        <v>265858023.16999999</v>
      </c>
      <c r="R113" s="74">
        <v>2011221245</v>
      </c>
      <c r="S113" s="74">
        <v>8394281269.4299984</v>
      </c>
      <c r="T113" s="74">
        <v>0</v>
      </c>
      <c r="U113" s="74">
        <v>743716762.54999995</v>
      </c>
      <c r="V113" s="74">
        <v>15994604280.147995</v>
      </c>
      <c r="W113" s="74">
        <v>835454073.40900004</v>
      </c>
      <c r="X113" s="74">
        <v>2007888222.1800001</v>
      </c>
      <c r="Y113" s="74">
        <v>2207497993.4200001</v>
      </c>
      <c r="Z113" s="74">
        <v>29148669893.199993</v>
      </c>
      <c r="AA113" s="74">
        <v>15000000</v>
      </c>
      <c r="AB113" s="74">
        <v>9089128357.637001</v>
      </c>
      <c r="AC113" s="74">
        <v>1096809943.8899999</v>
      </c>
      <c r="AD113" s="74">
        <v>5815679131.5819998</v>
      </c>
      <c r="AE113" s="74">
        <v>831088991</v>
      </c>
    </row>
    <row r="114" spans="1:31">
      <c r="A114" s="69" t="s">
        <v>305</v>
      </c>
      <c r="B114" s="69" t="s">
        <v>131</v>
      </c>
      <c r="C114" s="69" t="s">
        <v>345</v>
      </c>
      <c r="D114" s="69" t="s">
        <v>310</v>
      </c>
      <c r="E114" s="74">
        <v>633589655.63</v>
      </c>
      <c r="F114" s="74">
        <v>0</v>
      </c>
      <c r="G114" s="74">
        <v>303870088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10535530</v>
      </c>
      <c r="O114" s="74">
        <v>2248188</v>
      </c>
      <c r="P114" s="74">
        <v>0</v>
      </c>
      <c r="Q114" s="74">
        <v>0</v>
      </c>
      <c r="R114" s="74">
        <v>9741683</v>
      </c>
      <c r="S114" s="74">
        <v>28896765</v>
      </c>
      <c r="T114" s="74">
        <v>0</v>
      </c>
      <c r="U114" s="74">
        <v>0</v>
      </c>
      <c r="V114" s="74">
        <v>177970392.63</v>
      </c>
      <c r="W114" s="74">
        <v>0</v>
      </c>
      <c r="X114" s="74">
        <v>0</v>
      </c>
      <c r="Y114" s="74">
        <v>0</v>
      </c>
      <c r="Z114" s="74">
        <v>67173557</v>
      </c>
      <c r="AA114" s="74">
        <v>0</v>
      </c>
      <c r="AB114" s="74">
        <v>8000000</v>
      </c>
      <c r="AC114" s="74">
        <v>25153452</v>
      </c>
      <c r="AD114" s="74">
        <v>0</v>
      </c>
      <c r="AE114" s="74">
        <v>0</v>
      </c>
    </row>
  </sheetData>
  <autoFilter ref="A1:C1">
    <sortState ref="A2:C114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N114"/>
  <sheetViews>
    <sheetView workbookViewId="0">
      <pane ySplit="2" topLeftCell="A30" activePane="bottomLeft" state="frozen"/>
      <selection pane="bottomLeft" activeCell="E3" sqref="E3:N114"/>
    </sheetView>
  </sheetViews>
  <sheetFormatPr baseColWidth="10" defaultRowHeight="15"/>
  <cols>
    <col min="1" max="2" width="19.85546875" customWidth="1"/>
    <col min="3" max="3" width="12.42578125" bestFit="1" customWidth="1"/>
    <col min="4" max="4" width="7" bestFit="1" customWidth="1"/>
    <col min="5" max="5" width="47.7109375" customWidth="1"/>
    <col min="6" max="6" width="13.5703125" bestFit="1" customWidth="1"/>
    <col min="7" max="7" width="11.5703125" bestFit="1" customWidth="1"/>
    <col min="8" max="8" width="10.5703125" bestFit="1" customWidth="1"/>
    <col min="9" max="9" width="11.5703125" bestFit="1" customWidth="1"/>
    <col min="10" max="10" width="12.5703125" bestFit="1" customWidth="1"/>
    <col min="11" max="11" width="11.5703125" bestFit="1" customWidth="1"/>
    <col min="12" max="12" width="13.5703125" bestFit="1" customWidth="1"/>
    <col min="13" max="13" width="11.5703125" bestFit="1" customWidth="1"/>
    <col min="14" max="14" width="10.5703125" bestFit="1" customWidth="1"/>
  </cols>
  <sheetData>
    <row r="1" spans="1:14">
      <c r="A1" s="85" t="s">
        <v>198</v>
      </c>
      <c r="B1" s="85" t="s">
        <v>393</v>
      </c>
      <c r="C1" s="85" t="s">
        <v>392</v>
      </c>
      <c r="D1" s="85" t="s">
        <v>394</v>
      </c>
      <c r="E1" s="85" t="s">
        <v>347</v>
      </c>
      <c r="F1" s="86" t="s">
        <v>311</v>
      </c>
      <c r="G1" s="86" t="s">
        <v>383</v>
      </c>
      <c r="H1" s="86" t="s">
        <v>378</v>
      </c>
      <c r="I1" s="86" t="s">
        <v>379</v>
      </c>
      <c r="J1" s="86" t="s">
        <v>380</v>
      </c>
      <c r="K1" s="86" t="s">
        <v>381</v>
      </c>
      <c r="L1" s="86" t="s">
        <v>382</v>
      </c>
      <c r="M1" s="86" t="s">
        <v>133</v>
      </c>
      <c r="N1" s="86" t="s">
        <v>134</v>
      </c>
    </row>
    <row r="2" spans="1:14">
      <c r="A2" s="87" t="s">
        <v>198</v>
      </c>
      <c r="B2" s="87" t="s">
        <v>343</v>
      </c>
      <c r="C2" s="87" t="s">
        <v>346</v>
      </c>
      <c r="D2" s="87" t="s">
        <v>344</v>
      </c>
      <c r="E2" s="87" t="s">
        <v>326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</row>
    <row r="3" spans="1:14">
      <c r="A3" s="68" t="s">
        <v>199</v>
      </c>
      <c r="B3" s="72" t="s">
        <v>26</v>
      </c>
      <c r="C3" s="72" t="s">
        <v>306</v>
      </c>
      <c r="D3" s="72" t="s">
        <v>345</v>
      </c>
      <c r="E3" s="90">
        <v>5941171290.9189997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</row>
    <row r="4" spans="1:14">
      <c r="A4" s="68" t="s">
        <v>200</v>
      </c>
      <c r="B4" s="72" t="s">
        <v>27</v>
      </c>
      <c r="C4" s="72" t="s">
        <v>307</v>
      </c>
      <c r="D4" s="72" t="s">
        <v>345</v>
      </c>
      <c r="E4" s="90">
        <v>36005480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</row>
    <row r="5" spans="1:14">
      <c r="A5" s="68" t="s">
        <v>201</v>
      </c>
      <c r="B5" s="72" t="s">
        <v>28</v>
      </c>
      <c r="C5" s="72" t="s">
        <v>306</v>
      </c>
      <c r="D5" s="72" t="s">
        <v>345</v>
      </c>
      <c r="E5" s="90">
        <v>97732516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</row>
    <row r="6" spans="1:14">
      <c r="A6" s="68" t="s">
        <v>202</v>
      </c>
      <c r="B6" s="72" t="s">
        <v>29</v>
      </c>
      <c r="C6" s="72" t="s">
        <v>307</v>
      </c>
      <c r="D6" s="72" t="s">
        <v>345</v>
      </c>
      <c r="E6" s="90">
        <v>28152478993.068001</v>
      </c>
      <c r="F6" s="90">
        <v>689726310</v>
      </c>
      <c r="G6" s="90">
        <v>0</v>
      </c>
      <c r="H6" s="90">
        <v>0</v>
      </c>
      <c r="I6" s="90">
        <v>5772422</v>
      </c>
      <c r="J6" s="90">
        <v>0</v>
      </c>
      <c r="K6" s="90">
        <v>0</v>
      </c>
      <c r="L6" s="90">
        <v>683953888</v>
      </c>
      <c r="M6" s="90">
        <v>0</v>
      </c>
      <c r="N6" s="90">
        <v>0</v>
      </c>
    </row>
    <row r="7" spans="1:14">
      <c r="A7" s="68" t="s">
        <v>203</v>
      </c>
      <c r="B7" s="72" t="s">
        <v>30</v>
      </c>
      <c r="C7" s="72" t="s">
        <v>307</v>
      </c>
      <c r="D7" s="72" t="s">
        <v>345</v>
      </c>
      <c r="E7" s="90">
        <v>900691684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</row>
    <row r="8" spans="1:14">
      <c r="A8" s="68" t="s">
        <v>204</v>
      </c>
      <c r="B8" s="72" t="s">
        <v>31</v>
      </c>
      <c r="C8" s="72" t="s">
        <v>308</v>
      </c>
      <c r="D8" s="72" t="s">
        <v>345</v>
      </c>
      <c r="E8" s="90">
        <v>8609248.5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</row>
    <row r="9" spans="1:14">
      <c r="A9" s="68" t="s">
        <v>205</v>
      </c>
      <c r="B9" s="72" t="s">
        <v>32</v>
      </c>
      <c r="C9" s="72" t="s">
        <v>309</v>
      </c>
      <c r="D9" s="72" t="s">
        <v>345</v>
      </c>
      <c r="E9" s="90">
        <v>163806894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</row>
    <row r="10" spans="1:14">
      <c r="A10" s="68" t="s">
        <v>206</v>
      </c>
      <c r="B10" s="72" t="s">
        <v>33</v>
      </c>
      <c r="C10" s="72" t="s">
        <v>310</v>
      </c>
      <c r="D10" s="72" t="s">
        <v>345</v>
      </c>
      <c r="E10" s="90">
        <v>27144505883.960003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</row>
    <row r="11" spans="1:14">
      <c r="A11" s="68" t="s">
        <v>207</v>
      </c>
      <c r="B11" s="72" t="s">
        <v>34</v>
      </c>
      <c r="C11" s="72" t="s">
        <v>307</v>
      </c>
      <c r="D11" s="72" t="s">
        <v>345</v>
      </c>
      <c r="E11" s="90">
        <v>300694815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</row>
    <row r="12" spans="1:14">
      <c r="A12" s="68" t="s">
        <v>208</v>
      </c>
      <c r="B12" s="72" t="s">
        <v>35</v>
      </c>
      <c r="C12" s="72" t="s">
        <v>308</v>
      </c>
      <c r="D12" s="72" t="s">
        <v>345</v>
      </c>
      <c r="E12" s="90">
        <v>2389933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</row>
    <row r="13" spans="1:14">
      <c r="A13" s="68" t="s">
        <v>209</v>
      </c>
      <c r="B13" s="72" t="s">
        <v>36</v>
      </c>
      <c r="C13" s="72" t="s">
        <v>307</v>
      </c>
      <c r="D13" s="72" t="s">
        <v>345</v>
      </c>
      <c r="E13" s="90">
        <v>14569627174.309998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</row>
    <row r="14" spans="1:14">
      <c r="A14" s="68" t="s">
        <v>210</v>
      </c>
      <c r="B14" s="72" t="s">
        <v>37</v>
      </c>
      <c r="C14" s="72" t="s">
        <v>306</v>
      </c>
      <c r="D14" s="72" t="s">
        <v>345</v>
      </c>
      <c r="E14" s="90">
        <v>2062369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</row>
    <row r="15" spans="1:14">
      <c r="A15" s="68" t="s">
        <v>211</v>
      </c>
      <c r="B15" s="72" t="s">
        <v>38</v>
      </c>
      <c r="C15" s="72" t="s">
        <v>308</v>
      </c>
      <c r="D15" s="72" t="s">
        <v>345</v>
      </c>
      <c r="E15" s="90">
        <v>159791402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</row>
    <row r="16" spans="1:14">
      <c r="A16" s="68" t="s">
        <v>212</v>
      </c>
      <c r="B16" s="72" t="s">
        <v>39</v>
      </c>
      <c r="C16" s="72" t="s">
        <v>307</v>
      </c>
      <c r="D16" s="72" t="s">
        <v>345</v>
      </c>
      <c r="E16" s="90">
        <v>539135342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</row>
    <row r="17" spans="1:14">
      <c r="A17" s="68" t="s">
        <v>213</v>
      </c>
      <c r="B17" s="72" t="s">
        <v>40</v>
      </c>
      <c r="C17" s="72" t="s">
        <v>306</v>
      </c>
      <c r="D17" s="72" t="s">
        <v>345</v>
      </c>
      <c r="E17" s="90">
        <v>42744420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</row>
    <row r="18" spans="1:14">
      <c r="A18" s="68" t="s">
        <v>215</v>
      </c>
      <c r="B18" s="72" t="s">
        <v>41</v>
      </c>
      <c r="C18" s="72" t="s">
        <v>306</v>
      </c>
      <c r="D18" s="72" t="s">
        <v>345</v>
      </c>
      <c r="E18" s="90">
        <v>2366092852.5100002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</row>
    <row r="19" spans="1:14">
      <c r="A19" s="68" t="s">
        <v>216</v>
      </c>
      <c r="B19" s="72" t="s">
        <v>42</v>
      </c>
      <c r="C19" s="72" t="s">
        <v>308</v>
      </c>
      <c r="D19" s="72" t="s">
        <v>345</v>
      </c>
      <c r="E19" s="90">
        <v>7019319870.9200001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</row>
    <row r="20" spans="1:14">
      <c r="A20" s="68" t="s">
        <v>214</v>
      </c>
      <c r="B20" s="72" t="s">
        <v>43</v>
      </c>
      <c r="C20" s="72" t="s">
        <v>306</v>
      </c>
      <c r="D20" s="72" t="s">
        <v>345</v>
      </c>
      <c r="E20" s="90">
        <v>30000000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</row>
    <row r="21" spans="1:14">
      <c r="A21" s="68" t="s">
        <v>285</v>
      </c>
      <c r="B21" s="72" t="s">
        <v>44</v>
      </c>
      <c r="C21" s="72" t="s">
        <v>306</v>
      </c>
      <c r="D21" s="72" t="s">
        <v>345</v>
      </c>
      <c r="E21" s="90">
        <v>74806166.140000001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</row>
    <row r="22" spans="1:14">
      <c r="A22" s="68" t="s">
        <v>217</v>
      </c>
      <c r="B22" s="72" t="s">
        <v>197</v>
      </c>
      <c r="C22" s="72" t="s">
        <v>308</v>
      </c>
      <c r="D22" s="72" t="s">
        <v>345</v>
      </c>
      <c r="E22" s="90">
        <v>4100000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</row>
    <row r="23" spans="1:14">
      <c r="A23" s="68" t="s">
        <v>218</v>
      </c>
      <c r="B23" s="72" t="s">
        <v>45</v>
      </c>
      <c r="C23" s="72" t="s">
        <v>309</v>
      </c>
      <c r="D23" s="72" t="s">
        <v>345</v>
      </c>
      <c r="E23" s="90">
        <v>9666665556.0899982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</row>
    <row r="24" spans="1:14">
      <c r="A24" s="68" t="s">
        <v>219</v>
      </c>
      <c r="B24" s="72" t="s">
        <v>46</v>
      </c>
      <c r="C24" s="72" t="s">
        <v>309</v>
      </c>
      <c r="D24" s="72" t="s">
        <v>345</v>
      </c>
      <c r="E24" s="90">
        <v>324680601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</row>
    <row r="25" spans="1:14">
      <c r="A25" s="68" t="s">
        <v>220</v>
      </c>
      <c r="B25" s="72" t="s">
        <v>47</v>
      </c>
      <c r="C25" s="72" t="s">
        <v>308</v>
      </c>
      <c r="D25" s="72" t="s">
        <v>345</v>
      </c>
      <c r="E25" s="90">
        <v>34360134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</row>
    <row r="26" spans="1:14">
      <c r="A26" s="68" t="s">
        <v>221</v>
      </c>
      <c r="B26" s="72" t="s">
        <v>48</v>
      </c>
      <c r="C26" s="72" t="s">
        <v>306</v>
      </c>
      <c r="D26" s="72" t="s">
        <v>345</v>
      </c>
      <c r="E26" s="90">
        <v>1450976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</row>
    <row r="27" spans="1:14">
      <c r="A27" s="68" t="s">
        <v>224</v>
      </c>
      <c r="B27" s="72" t="s">
        <v>49</v>
      </c>
      <c r="C27" s="72" t="s">
        <v>309</v>
      </c>
      <c r="D27" s="72" t="s">
        <v>345</v>
      </c>
      <c r="E27" s="90">
        <v>418775569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</row>
    <row r="28" spans="1:14">
      <c r="A28" s="68" t="s">
        <v>225</v>
      </c>
      <c r="B28" s="72" t="s">
        <v>50</v>
      </c>
      <c r="C28" s="72" t="s">
        <v>307</v>
      </c>
      <c r="D28" s="72" t="s">
        <v>345</v>
      </c>
      <c r="E28" s="90">
        <v>12066329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</row>
    <row r="29" spans="1:14">
      <c r="A29" s="68" t="s">
        <v>226</v>
      </c>
      <c r="B29" s="72" t="s">
        <v>51</v>
      </c>
      <c r="C29" s="72" t="s">
        <v>308</v>
      </c>
      <c r="D29" s="72" t="s">
        <v>345</v>
      </c>
      <c r="E29" s="90">
        <v>1092600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</row>
    <row r="30" spans="1:14">
      <c r="A30" s="68" t="s">
        <v>227</v>
      </c>
      <c r="B30" s="72" t="s">
        <v>52</v>
      </c>
      <c r="C30" s="72" t="s">
        <v>307</v>
      </c>
      <c r="D30" s="72" t="s">
        <v>345</v>
      </c>
      <c r="E30" s="90">
        <v>638006073</v>
      </c>
      <c r="F30" s="90">
        <v>560462</v>
      </c>
      <c r="G30" s="90">
        <v>0</v>
      </c>
      <c r="H30" s="90">
        <v>0</v>
      </c>
      <c r="I30" s="90">
        <v>560462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</row>
    <row r="31" spans="1:14">
      <c r="A31" s="68" t="s">
        <v>228</v>
      </c>
      <c r="B31" s="72" t="s">
        <v>53</v>
      </c>
      <c r="C31" s="72" t="s">
        <v>306</v>
      </c>
      <c r="D31" s="72" t="s">
        <v>345</v>
      </c>
      <c r="E31" s="90">
        <v>6998868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</row>
    <row r="32" spans="1:14">
      <c r="A32" s="68" t="s">
        <v>230</v>
      </c>
      <c r="B32" s="72" t="s">
        <v>54</v>
      </c>
      <c r="C32" s="72" t="s">
        <v>308</v>
      </c>
      <c r="D32" s="72" t="s">
        <v>345</v>
      </c>
      <c r="E32" s="90">
        <v>5772000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</row>
    <row r="33" spans="1:14">
      <c r="A33" s="68" t="s">
        <v>231</v>
      </c>
      <c r="B33" s="72" t="s">
        <v>55</v>
      </c>
      <c r="C33" s="72" t="s">
        <v>306</v>
      </c>
      <c r="D33" s="72" t="s">
        <v>345</v>
      </c>
      <c r="E33" s="90">
        <v>897571271.95000005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</row>
    <row r="34" spans="1:14">
      <c r="A34" s="68" t="s">
        <v>232</v>
      </c>
      <c r="B34" s="72" t="s">
        <v>56</v>
      </c>
      <c r="C34" s="72" t="s">
        <v>309</v>
      </c>
      <c r="D34" s="72" t="s">
        <v>345</v>
      </c>
      <c r="E34" s="90">
        <v>897292683114.68799</v>
      </c>
      <c r="F34" s="90">
        <v>41000289</v>
      </c>
      <c r="G34" s="90">
        <v>41000289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</row>
    <row r="35" spans="1:14">
      <c r="A35" s="68" t="s">
        <v>233</v>
      </c>
      <c r="B35" s="72" t="s">
        <v>57</v>
      </c>
      <c r="C35" s="72" t="s">
        <v>307</v>
      </c>
      <c r="D35" s="72" t="s">
        <v>345</v>
      </c>
      <c r="E35" s="90">
        <v>3705597482.0599999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</row>
    <row r="36" spans="1:14">
      <c r="A36" s="68" t="s">
        <v>234</v>
      </c>
      <c r="B36" s="72" t="s">
        <v>58</v>
      </c>
      <c r="C36" s="72" t="s">
        <v>307</v>
      </c>
      <c r="D36" s="72" t="s">
        <v>345</v>
      </c>
      <c r="E36" s="90">
        <v>70401175.099999994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</row>
    <row r="37" spans="1:14">
      <c r="A37" s="68" t="s">
        <v>235</v>
      </c>
      <c r="B37" s="72" t="s">
        <v>59</v>
      </c>
      <c r="C37" s="72" t="s">
        <v>308</v>
      </c>
      <c r="D37" s="72" t="s">
        <v>345</v>
      </c>
      <c r="E37" s="90">
        <v>94071180170.636993</v>
      </c>
      <c r="F37" s="90">
        <v>115013449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106005316</v>
      </c>
      <c r="M37" s="90">
        <v>0</v>
      </c>
      <c r="N37" s="90">
        <v>9008133</v>
      </c>
    </row>
    <row r="38" spans="1:14">
      <c r="A38" s="68" t="s">
        <v>236</v>
      </c>
      <c r="B38" s="72" t="s">
        <v>60</v>
      </c>
      <c r="C38" s="72" t="s">
        <v>306</v>
      </c>
      <c r="D38" s="72" t="s">
        <v>345</v>
      </c>
      <c r="E38" s="90">
        <v>1295308861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</row>
    <row r="39" spans="1:14">
      <c r="A39" s="68" t="s">
        <v>237</v>
      </c>
      <c r="B39" s="72" t="s">
        <v>61</v>
      </c>
      <c r="C39" s="72" t="s">
        <v>307</v>
      </c>
      <c r="D39" s="72" t="s">
        <v>345</v>
      </c>
      <c r="E39" s="90">
        <v>1589561771.5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</row>
    <row r="40" spans="1:14">
      <c r="A40" s="68" t="s">
        <v>238</v>
      </c>
      <c r="B40" s="72" t="s">
        <v>62</v>
      </c>
      <c r="C40" s="72" t="s">
        <v>307</v>
      </c>
      <c r="D40" s="72" t="s">
        <v>345</v>
      </c>
      <c r="E40" s="90">
        <v>332040065501.47192</v>
      </c>
      <c r="F40" s="90">
        <v>310911539</v>
      </c>
      <c r="G40" s="90">
        <v>0</v>
      </c>
      <c r="H40" s="90">
        <v>1668754</v>
      </c>
      <c r="I40" s="90">
        <v>34120000</v>
      </c>
      <c r="J40" s="90">
        <v>237569903</v>
      </c>
      <c r="K40" s="90">
        <v>37552882</v>
      </c>
      <c r="L40" s="90">
        <v>0</v>
      </c>
      <c r="M40" s="90">
        <v>0</v>
      </c>
      <c r="N40" s="90">
        <v>0</v>
      </c>
    </row>
    <row r="41" spans="1:14">
      <c r="A41" s="68" t="s">
        <v>239</v>
      </c>
      <c r="B41" s="72" t="s">
        <v>63</v>
      </c>
      <c r="C41" s="72" t="s">
        <v>306</v>
      </c>
      <c r="D41" s="72" t="s">
        <v>345</v>
      </c>
      <c r="E41" s="90">
        <v>1736068362.2199998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</row>
    <row r="42" spans="1:14">
      <c r="A42" s="68" t="s">
        <v>240</v>
      </c>
      <c r="B42" s="72" t="s">
        <v>64</v>
      </c>
      <c r="C42" s="72" t="s">
        <v>306</v>
      </c>
      <c r="D42" s="72" t="s">
        <v>345</v>
      </c>
      <c r="E42" s="90">
        <v>181991549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</row>
    <row r="43" spans="1:14">
      <c r="A43" s="68" t="s">
        <v>241</v>
      </c>
      <c r="B43" s="72" t="s">
        <v>65</v>
      </c>
      <c r="C43" s="72" t="s">
        <v>306</v>
      </c>
      <c r="D43" s="72" t="s">
        <v>345</v>
      </c>
      <c r="E43" s="90">
        <v>3939746558.3700004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</row>
    <row r="44" spans="1:14">
      <c r="A44" s="68" t="s">
        <v>242</v>
      </c>
      <c r="B44" s="72" t="s">
        <v>66</v>
      </c>
      <c r="C44" s="72" t="s">
        <v>307</v>
      </c>
      <c r="D44" s="72" t="s">
        <v>345</v>
      </c>
      <c r="E44" s="90">
        <v>122320556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</row>
    <row r="45" spans="1:14">
      <c r="A45" s="68" t="s">
        <v>243</v>
      </c>
      <c r="B45" s="72" t="s">
        <v>67</v>
      </c>
      <c r="C45" s="72" t="s">
        <v>306</v>
      </c>
      <c r="D45" s="72" t="s">
        <v>345</v>
      </c>
      <c r="E45" s="90">
        <v>1145412978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</row>
    <row r="46" spans="1:14">
      <c r="A46" s="68" t="s">
        <v>244</v>
      </c>
      <c r="B46" s="72" t="s">
        <v>68</v>
      </c>
      <c r="C46" s="72" t="s">
        <v>308</v>
      </c>
      <c r="D46" s="72" t="s">
        <v>345</v>
      </c>
      <c r="E46" s="90">
        <v>2181865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</row>
    <row r="47" spans="1:14">
      <c r="A47" s="68" t="s">
        <v>245</v>
      </c>
      <c r="B47" s="72" t="s">
        <v>69</v>
      </c>
      <c r="C47" s="72" t="s">
        <v>308</v>
      </c>
      <c r="D47" s="72" t="s">
        <v>345</v>
      </c>
      <c r="E47" s="90">
        <v>1500000</v>
      </c>
      <c r="F47" s="90">
        <v>0</v>
      </c>
      <c r="G47" s="90">
        <v>0</v>
      </c>
      <c r="H47" s="90">
        <v>0</v>
      </c>
      <c r="I47" s="90">
        <v>0</v>
      </c>
      <c r="J47" s="90">
        <v>0</v>
      </c>
      <c r="K47" s="90">
        <v>0</v>
      </c>
      <c r="L47" s="90">
        <v>0</v>
      </c>
      <c r="M47" s="90">
        <v>0</v>
      </c>
      <c r="N47" s="90">
        <v>0</v>
      </c>
    </row>
    <row r="48" spans="1:14">
      <c r="A48" s="68" t="s">
        <v>246</v>
      </c>
      <c r="B48" s="72" t="s">
        <v>70</v>
      </c>
      <c r="C48" s="72" t="s">
        <v>309</v>
      </c>
      <c r="D48" s="72" t="s">
        <v>345</v>
      </c>
      <c r="E48" s="90">
        <v>694126244.51399994</v>
      </c>
      <c r="F48" s="90">
        <v>0</v>
      </c>
      <c r="G48" s="90">
        <v>0</v>
      </c>
      <c r="H48" s="90">
        <v>0</v>
      </c>
      <c r="I48" s="90">
        <v>0</v>
      </c>
      <c r="J48" s="90">
        <v>0</v>
      </c>
      <c r="K48" s="90">
        <v>0</v>
      </c>
      <c r="L48" s="90">
        <v>0</v>
      </c>
      <c r="M48" s="90">
        <v>0</v>
      </c>
      <c r="N48" s="90">
        <v>0</v>
      </c>
    </row>
    <row r="49" spans="1:14">
      <c r="A49" s="68" t="s">
        <v>247</v>
      </c>
      <c r="B49" s="72" t="s">
        <v>71</v>
      </c>
      <c r="C49" s="72" t="s">
        <v>307</v>
      </c>
      <c r="D49" s="72" t="s">
        <v>345</v>
      </c>
      <c r="E49" s="90">
        <v>45803390</v>
      </c>
      <c r="F49" s="90">
        <v>0</v>
      </c>
      <c r="G49" s="90">
        <v>0</v>
      </c>
      <c r="H49" s="90">
        <v>0</v>
      </c>
      <c r="I49" s="90">
        <v>0</v>
      </c>
      <c r="J49" s="90">
        <v>0</v>
      </c>
      <c r="K49" s="90">
        <v>0</v>
      </c>
      <c r="L49" s="90">
        <v>0</v>
      </c>
      <c r="M49" s="90">
        <v>0</v>
      </c>
      <c r="N49" s="90">
        <v>0</v>
      </c>
    </row>
    <row r="50" spans="1:14">
      <c r="A50" s="68" t="s">
        <v>248</v>
      </c>
      <c r="B50" s="72" t="s">
        <v>72</v>
      </c>
      <c r="C50" s="72" t="s">
        <v>309</v>
      </c>
      <c r="D50" s="72" t="s">
        <v>345</v>
      </c>
      <c r="E50" s="90">
        <v>2771772926.7200003</v>
      </c>
      <c r="F50" s="90">
        <v>30769962</v>
      </c>
      <c r="G50" s="90">
        <v>0</v>
      </c>
      <c r="H50" s="90">
        <v>0</v>
      </c>
      <c r="I50" s="90">
        <v>18704400</v>
      </c>
      <c r="J50" s="90">
        <v>0</v>
      </c>
      <c r="K50" s="90">
        <v>0</v>
      </c>
      <c r="L50" s="90">
        <v>0</v>
      </c>
      <c r="M50" s="90">
        <v>12065562</v>
      </c>
      <c r="N50" s="90">
        <v>0</v>
      </c>
    </row>
    <row r="51" spans="1:14">
      <c r="A51" s="68" t="s">
        <v>249</v>
      </c>
      <c r="B51" s="72" t="s">
        <v>73</v>
      </c>
      <c r="C51" s="72" t="s">
        <v>309</v>
      </c>
      <c r="D51" s="72" t="s">
        <v>345</v>
      </c>
      <c r="E51" s="90">
        <v>2523917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</row>
    <row r="52" spans="1:14">
      <c r="A52" s="68" t="s">
        <v>250</v>
      </c>
      <c r="B52" s="72" t="s">
        <v>74</v>
      </c>
      <c r="C52" s="72" t="s">
        <v>309</v>
      </c>
      <c r="D52" s="72" t="s">
        <v>345</v>
      </c>
      <c r="E52" s="90">
        <v>1894840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</row>
    <row r="53" spans="1:14">
      <c r="A53" s="68" t="s">
        <v>251</v>
      </c>
      <c r="B53" s="72" t="s">
        <v>75</v>
      </c>
      <c r="C53" s="72" t="s">
        <v>307</v>
      </c>
      <c r="D53" s="72" t="s">
        <v>345</v>
      </c>
      <c r="E53" s="90">
        <v>1692090780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</row>
    <row r="54" spans="1:14">
      <c r="A54" s="68" t="s">
        <v>252</v>
      </c>
      <c r="B54" s="72" t="s">
        <v>76</v>
      </c>
      <c r="C54" s="72" t="s">
        <v>309</v>
      </c>
      <c r="D54" s="72" t="s">
        <v>345</v>
      </c>
      <c r="E54" s="90">
        <v>1544315807.8600001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</row>
    <row r="55" spans="1:14">
      <c r="A55" s="68" t="s">
        <v>253</v>
      </c>
      <c r="B55" s="72" t="s">
        <v>77</v>
      </c>
      <c r="C55" s="72" t="s">
        <v>307</v>
      </c>
      <c r="D55" s="72" t="s">
        <v>345</v>
      </c>
      <c r="E55" s="90">
        <v>4459584598.4749994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</row>
    <row r="56" spans="1:14">
      <c r="A56" s="68" t="s">
        <v>254</v>
      </c>
      <c r="B56" s="72" t="s">
        <v>78</v>
      </c>
      <c r="C56" s="72" t="s">
        <v>309</v>
      </c>
      <c r="D56" s="72" t="s">
        <v>345</v>
      </c>
      <c r="E56" s="90">
        <v>57073214795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</row>
    <row r="57" spans="1:14">
      <c r="A57" s="68" t="s">
        <v>255</v>
      </c>
      <c r="B57" s="72" t="s">
        <v>79</v>
      </c>
      <c r="C57" s="72" t="s">
        <v>309</v>
      </c>
      <c r="D57" s="72" t="s">
        <v>345</v>
      </c>
      <c r="E57" s="90">
        <v>9390487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</row>
    <row r="58" spans="1:14">
      <c r="A58" s="68" t="s">
        <v>256</v>
      </c>
      <c r="B58" s="72" t="s">
        <v>80</v>
      </c>
      <c r="C58" s="72" t="s">
        <v>306</v>
      </c>
      <c r="D58" s="72" t="s">
        <v>345</v>
      </c>
      <c r="E58" s="90">
        <v>4288634859.1599998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</row>
    <row r="59" spans="1:14">
      <c r="A59" s="68" t="s">
        <v>257</v>
      </c>
      <c r="B59" s="72" t="s">
        <v>81</v>
      </c>
      <c r="C59" s="72" t="s">
        <v>307</v>
      </c>
      <c r="D59" s="72" t="s">
        <v>345</v>
      </c>
      <c r="E59" s="90">
        <v>180367915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</row>
    <row r="60" spans="1:14">
      <c r="A60" s="68" t="s">
        <v>258</v>
      </c>
      <c r="B60" s="72" t="s">
        <v>82</v>
      </c>
      <c r="C60" s="72" t="s">
        <v>309</v>
      </c>
      <c r="D60" s="72" t="s">
        <v>345</v>
      </c>
      <c r="E60" s="90">
        <v>5648137853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</row>
    <row r="61" spans="1:14">
      <c r="A61" s="68" t="s">
        <v>259</v>
      </c>
      <c r="B61" s="72" t="s">
        <v>83</v>
      </c>
      <c r="C61" s="72" t="s">
        <v>306</v>
      </c>
      <c r="D61" s="72" t="s">
        <v>345</v>
      </c>
      <c r="E61" s="90">
        <v>253920550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</row>
    <row r="62" spans="1:14">
      <c r="A62" s="68" t="s">
        <v>260</v>
      </c>
      <c r="B62" s="72" t="s">
        <v>84</v>
      </c>
      <c r="C62" s="72" t="s">
        <v>307</v>
      </c>
      <c r="D62" s="72" t="s">
        <v>345</v>
      </c>
      <c r="E62" s="90">
        <v>33900813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</row>
    <row r="63" spans="1:14">
      <c r="A63" s="68" t="s">
        <v>261</v>
      </c>
      <c r="B63" s="72" t="s">
        <v>85</v>
      </c>
      <c r="C63" s="72" t="s">
        <v>307</v>
      </c>
      <c r="D63" s="72" t="s">
        <v>345</v>
      </c>
      <c r="E63" s="90">
        <v>79339981376.839996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</row>
    <row r="64" spans="1:14">
      <c r="A64" s="68" t="s">
        <v>262</v>
      </c>
      <c r="B64" s="72" t="s">
        <v>86</v>
      </c>
      <c r="C64" s="72" t="s">
        <v>307</v>
      </c>
      <c r="D64" s="72" t="s">
        <v>345</v>
      </c>
      <c r="E64" s="90">
        <v>6036247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</row>
    <row r="65" spans="1:14">
      <c r="A65" s="68" t="s">
        <v>263</v>
      </c>
      <c r="B65" s="72" t="s">
        <v>87</v>
      </c>
      <c r="C65" s="72" t="s">
        <v>306</v>
      </c>
      <c r="D65" s="72" t="s">
        <v>345</v>
      </c>
      <c r="E65" s="90">
        <v>42234606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</row>
    <row r="66" spans="1:14">
      <c r="A66" s="68" t="s">
        <v>264</v>
      </c>
      <c r="B66" s="72" t="s">
        <v>88</v>
      </c>
      <c r="C66" s="72" t="s">
        <v>309</v>
      </c>
      <c r="D66" s="72" t="s">
        <v>345</v>
      </c>
      <c r="E66" s="90">
        <v>82726418.599999994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</row>
    <row r="67" spans="1:14">
      <c r="A67" s="68" t="s">
        <v>265</v>
      </c>
      <c r="B67" s="72" t="s">
        <v>89</v>
      </c>
      <c r="C67" s="72" t="s">
        <v>306</v>
      </c>
      <c r="D67" s="72" t="s">
        <v>345</v>
      </c>
      <c r="E67" s="90">
        <v>10120800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</row>
    <row r="68" spans="1:14">
      <c r="A68" s="68" t="s">
        <v>266</v>
      </c>
      <c r="B68" s="72" t="s">
        <v>90</v>
      </c>
      <c r="C68" s="72" t="s">
        <v>309</v>
      </c>
      <c r="D68" s="72" t="s">
        <v>345</v>
      </c>
      <c r="E68" s="90">
        <v>61686332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</row>
    <row r="69" spans="1:14">
      <c r="A69" s="68" t="s">
        <v>267</v>
      </c>
      <c r="B69" s="72" t="s">
        <v>91</v>
      </c>
      <c r="C69" s="72" t="s">
        <v>307</v>
      </c>
      <c r="D69" s="72" t="s">
        <v>345</v>
      </c>
      <c r="E69" s="90">
        <v>246328317.32999998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</row>
    <row r="70" spans="1:14">
      <c r="A70" s="68" t="s">
        <v>268</v>
      </c>
      <c r="B70" s="72" t="s">
        <v>92</v>
      </c>
      <c r="C70" s="72" t="s">
        <v>306</v>
      </c>
      <c r="D70" s="72" t="s">
        <v>345</v>
      </c>
      <c r="E70" s="90">
        <v>203664103270.34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</row>
    <row r="71" spans="1:14">
      <c r="A71" s="68" t="s">
        <v>269</v>
      </c>
      <c r="B71" s="72" t="s">
        <v>93</v>
      </c>
      <c r="C71" s="72" t="s">
        <v>306</v>
      </c>
      <c r="D71" s="72" t="s">
        <v>345</v>
      </c>
      <c r="E71" s="90">
        <v>55194032630.583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</row>
    <row r="72" spans="1:14">
      <c r="A72" s="68" t="s">
        <v>270</v>
      </c>
      <c r="B72" s="72" t="s">
        <v>94</v>
      </c>
      <c r="C72" s="72" t="s">
        <v>306</v>
      </c>
      <c r="D72" s="72" t="s">
        <v>345</v>
      </c>
      <c r="E72" s="90">
        <v>1910223271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</row>
    <row r="73" spans="1:14">
      <c r="A73" s="68" t="s">
        <v>271</v>
      </c>
      <c r="B73" s="72" t="s">
        <v>95</v>
      </c>
      <c r="C73" s="72" t="s">
        <v>306</v>
      </c>
      <c r="D73" s="72" t="s">
        <v>345</v>
      </c>
      <c r="E73" s="90">
        <v>2633640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</row>
    <row r="74" spans="1:14">
      <c r="A74" s="68" t="s">
        <v>272</v>
      </c>
      <c r="B74" s="72" t="s">
        <v>96</v>
      </c>
      <c r="C74" s="72" t="s">
        <v>306</v>
      </c>
      <c r="D74" s="72" t="s">
        <v>345</v>
      </c>
      <c r="E74" s="90">
        <v>1590409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</row>
    <row r="75" spans="1:14">
      <c r="A75" s="68" t="s">
        <v>273</v>
      </c>
      <c r="B75" s="72" t="s">
        <v>97</v>
      </c>
      <c r="C75" s="72" t="s">
        <v>309</v>
      </c>
      <c r="D75" s="72" t="s">
        <v>345</v>
      </c>
      <c r="E75" s="90">
        <v>1548059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</row>
    <row r="76" spans="1:14">
      <c r="A76" s="68" t="s">
        <v>274</v>
      </c>
      <c r="B76" s="72" t="s">
        <v>98</v>
      </c>
      <c r="C76" s="72" t="s">
        <v>306</v>
      </c>
      <c r="D76" s="72" t="s">
        <v>345</v>
      </c>
      <c r="E76" s="90">
        <v>11240530716.209999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</row>
    <row r="77" spans="1:14">
      <c r="A77" s="68" t="s">
        <v>275</v>
      </c>
      <c r="B77" s="72" t="s">
        <v>99</v>
      </c>
      <c r="C77" s="72" t="s">
        <v>307</v>
      </c>
      <c r="D77" s="72" t="s">
        <v>345</v>
      </c>
      <c r="E77" s="90">
        <v>699780479.33999991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</row>
    <row r="78" spans="1:14">
      <c r="A78" s="68" t="s">
        <v>276</v>
      </c>
      <c r="B78" s="72" t="s">
        <v>100</v>
      </c>
      <c r="C78" s="72" t="s">
        <v>310</v>
      </c>
      <c r="D78" s="72" t="s">
        <v>345</v>
      </c>
      <c r="E78" s="90">
        <v>21587545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</row>
    <row r="79" spans="1:14">
      <c r="A79" s="68" t="s">
        <v>277</v>
      </c>
      <c r="B79" s="72" t="s">
        <v>101</v>
      </c>
      <c r="C79" s="72" t="s">
        <v>306</v>
      </c>
      <c r="D79" s="72" t="s">
        <v>345</v>
      </c>
      <c r="E79" s="90">
        <v>34032429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</row>
    <row r="80" spans="1:14">
      <c r="A80" s="68" t="s">
        <v>278</v>
      </c>
      <c r="B80" s="72" t="s">
        <v>102</v>
      </c>
      <c r="C80" s="72" t="s">
        <v>309</v>
      </c>
      <c r="D80" s="72" t="s">
        <v>345</v>
      </c>
      <c r="E80" s="90">
        <v>175878408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</row>
    <row r="81" spans="1:14">
      <c r="A81" s="68" t="s">
        <v>279</v>
      </c>
      <c r="B81" s="72" t="s">
        <v>103</v>
      </c>
      <c r="C81" s="72" t="s">
        <v>308</v>
      </c>
      <c r="D81" s="72" t="s">
        <v>345</v>
      </c>
      <c r="E81" s="90">
        <v>104475000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</row>
    <row r="82" spans="1:14">
      <c r="A82" s="68" t="s">
        <v>280</v>
      </c>
      <c r="B82" s="72" t="s">
        <v>104</v>
      </c>
      <c r="C82" s="72" t="s">
        <v>307</v>
      </c>
      <c r="D82" s="72" t="s">
        <v>345</v>
      </c>
      <c r="E82" s="90">
        <v>21106398711.32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</row>
    <row r="83" spans="1:14">
      <c r="A83" s="68" t="s">
        <v>281</v>
      </c>
      <c r="B83" s="72" t="s">
        <v>105</v>
      </c>
      <c r="C83" s="72" t="s">
        <v>308</v>
      </c>
      <c r="D83" s="72" t="s">
        <v>345</v>
      </c>
      <c r="E83" s="90">
        <v>28706404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</row>
    <row r="84" spans="1:14">
      <c r="A84" s="68" t="s">
        <v>282</v>
      </c>
      <c r="B84" s="72" t="s">
        <v>106</v>
      </c>
      <c r="C84" s="72" t="s">
        <v>309</v>
      </c>
      <c r="D84" s="72" t="s">
        <v>345</v>
      </c>
      <c r="E84" s="90">
        <v>553855740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</row>
    <row r="85" spans="1:14">
      <c r="A85" s="68" t="s">
        <v>283</v>
      </c>
      <c r="B85" s="72" t="s">
        <v>107</v>
      </c>
      <c r="C85" s="72" t="s">
        <v>307</v>
      </c>
      <c r="D85" s="72" t="s">
        <v>345</v>
      </c>
      <c r="E85" s="90">
        <v>183588206.88999999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</row>
    <row r="86" spans="1:14">
      <c r="A86" s="68" t="s">
        <v>284</v>
      </c>
      <c r="B86" s="72" t="s">
        <v>108</v>
      </c>
      <c r="C86" s="72" t="s">
        <v>307</v>
      </c>
      <c r="D86" s="72" t="s">
        <v>345</v>
      </c>
      <c r="E86" s="90">
        <v>2426478556.3470001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</row>
    <row r="87" spans="1:14">
      <c r="A87" s="68" t="s">
        <v>223</v>
      </c>
      <c r="B87" s="72" t="s">
        <v>109</v>
      </c>
      <c r="C87" s="72" t="s">
        <v>306</v>
      </c>
      <c r="D87" s="72" t="s">
        <v>345</v>
      </c>
      <c r="E87" s="90">
        <v>291685739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</row>
    <row r="88" spans="1:14">
      <c r="A88" s="68" t="s">
        <v>229</v>
      </c>
      <c r="B88" s="72" t="s">
        <v>110</v>
      </c>
      <c r="C88" s="72" t="s">
        <v>308</v>
      </c>
      <c r="D88" s="72" t="s">
        <v>345</v>
      </c>
      <c r="E88" s="90">
        <v>40326378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</row>
    <row r="89" spans="1:14">
      <c r="A89" s="68" t="s">
        <v>222</v>
      </c>
      <c r="B89" s="72" t="s">
        <v>111</v>
      </c>
      <c r="C89" s="72" t="s">
        <v>306</v>
      </c>
      <c r="D89" s="72" t="s">
        <v>345</v>
      </c>
      <c r="E89" s="90">
        <v>1526200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0</v>
      </c>
    </row>
    <row r="90" spans="1:14">
      <c r="A90" s="68" t="s">
        <v>300</v>
      </c>
      <c r="B90" s="72" t="s">
        <v>112</v>
      </c>
      <c r="C90" s="72" t="s">
        <v>307</v>
      </c>
      <c r="D90" s="72" t="s">
        <v>345</v>
      </c>
      <c r="E90" s="90">
        <v>5906626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0</v>
      </c>
      <c r="M90" s="90">
        <v>0</v>
      </c>
      <c r="N90" s="90">
        <v>0</v>
      </c>
    </row>
    <row r="91" spans="1:14">
      <c r="A91" s="68" t="s">
        <v>286</v>
      </c>
      <c r="B91" s="72" t="s">
        <v>113</v>
      </c>
      <c r="C91" s="72" t="s">
        <v>307</v>
      </c>
      <c r="D91" s="72" t="s">
        <v>345</v>
      </c>
      <c r="E91" s="90">
        <v>70733034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0</v>
      </c>
      <c r="M91" s="90">
        <v>0</v>
      </c>
      <c r="N91" s="90">
        <v>0</v>
      </c>
    </row>
    <row r="92" spans="1:14">
      <c r="A92" s="68" t="s">
        <v>287</v>
      </c>
      <c r="B92" s="72" t="s">
        <v>114</v>
      </c>
      <c r="C92" s="72" t="s">
        <v>307</v>
      </c>
      <c r="D92" s="72" t="s">
        <v>345</v>
      </c>
      <c r="E92" s="90">
        <v>350026033693.98248</v>
      </c>
      <c r="F92" s="90">
        <v>385495313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385495313</v>
      </c>
      <c r="M92" s="90">
        <v>0</v>
      </c>
      <c r="N92" s="90">
        <v>0</v>
      </c>
    </row>
    <row r="93" spans="1:14">
      <c r="A93" s="68" t="s">
        <v>288</v>
      </c>
      <c r="B93" s="72" t="s">
        <v>115</v>
      </c>
      <c r="C93" s="72" t="s">
        <v>307</v>
      </c>
      <c r="D93" s="72" t="s">
        <v>345</v>
      </c>
      <c r="E93" s="90">
        <v>958909478.74000001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</row>
    <row r="94" spans="1:14">
      <c r="A94" s="68" t="s">
        <v>289</v>
      </c>
      <c r="B94" s="72" t="s">
        <v>116</v>
      </c>
      <c r="C94" s="72" t="s">
        <v>306</v>
      </c>
      <c r="D94" s="72" t="s">
        <v>345</v>
      </c>
      <c r="E94" s="90">
        <v>148278533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</row>
    <row r="95" spans="1:14">
      <c r="A95" s="68" t="s">
        <v>290</v>
      </c>
      <c r="B95" s="72" t="s">
        <v>117</v>
      </c>
      <c r="C95" s="72" t="s">
        <v>306</v>
      </c>
      <c r="D95" s="72" t="s">
        <v>345</v>
      </c>
      <c r="E95" s="90">
        <v>383283458.63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</row>
    <row r="96" spans="1:14">
      <c r="A96" s="68" t="s">
        <v>291</v>
      </c>
      <c r="B96" s="72" t="s">
        <v>118</v>
      </c>
      <c r="C96" s="72" t="s">
        <v>306</v>
      </c>
      <c r="D96" s="72" t="s">
        <v>345</v>
      </c>
      <c r="E96" s="90">
        <v>50374630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</row>
    <row r="97" spans="1:14">
      <c r="A97" s="68" t="s">
        <v>292</v>
      </c>
      <c r="B97" s="72" t="s">
        <v>119</v>
      </c>
      <c r="C97" s="72" t="s">
        <v>309</v>
      </c>
      <c r="D97" s="72" t="s">
        <v>345</v>
      </c>
      <c r="E97" s="90">
        <v>9684103785.3999996</v>
      </c>
      <c r="F97" s="90">
        <v>120921200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120921200</v>
      </c>
      <c r="M97" s="90">
        <v>0</v>
      </c>
      <c r="N97" s="90">
        <v>0</v>
      </c>
    </row>
    <row r="98" spans="1:14">
      <c r="A98" s="68" t="s">
        <v>293</v>
      </c>
      <c r="B98" s="72" t="s">
        <v>120</v>
      </c>
      <c r="C98" s="72" t="s">
        <v>307</v>
      </c>
      <c r="D98" s="72" t="s">
        <v>345</v>
      </c>
      <c r="E98" s="90">
        <v>13647614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</row>
    <row r="99" spans="1:14">
      <c r="A99" s="68" t="s">
        <v>294</v>
      </c>
      <c r="B99" s="72" t="s">
        <v>121</v>
      </c>
      <c r="C99" s="72" t="s">
        <v>307</v>
      </c>
      <c r="D99" s="72" t="s">
        <v>345</v>
      </c>
      <c r="E99" s="90">
        <v>15504135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</row>
    <row r="100" spans="1:14">
      <c r="A100" s="68" t="s">
        <v>295</v>
      </c>
      <c r="B100" s="72" t="s">
        <v>122</v>
      </c>
      <c r="C100" s="72" t="s">
        <v>307</v>
      </c>
      <c r="D100" s="72" t="s">
        <v>345</v>
      </c>
      <c r="E100" s="90">
        <v>4379024757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</row>
    <row r="101" spans="1:14">
      <c r="A101" s="68" t="s">
        <v>296</v>
      </c>
      <c r="B101" s="72" t="s">
        <v>123</v>
      </c>
      <c r="C101" s="72" t="s">
        <v>307</v>
      </c>
      <c r="D101" s="72" t="s">
        <v>345</v>
      </c>
      <c r="E101" s="90">
        <v>18515895999.266998</v>
      </c>
      <c r="F101" s="90">
        <v>14071200</v>
      </c>
      <c r="G101" s="90">
        <v>0</v>
      </c>
      <c r="H101" s="90">
        <v>0</v>
      </c>
      <c r="I101" s="90">
        <v>14071200</v>
      </c>
      <c r="J101" s="90">
        <v>0</v>
      </c>
      <c r="K101" s="90">
        <v>0</v>
      </c>
      <c r="L101" s="90">
        <v>0</v>
      </c>
      <c r="M101" s="90">
        <v>0</v>
      </c>
      <c r="N101" s="90">
        <v>0</v>
      </c>
    </row>
    <row r="102" spans="1:14">
      <c r="A102" s="68" t="s">
        <v>297</v>
      </c>
      <c r="B102" s="72" t="s">
        <v>124</v>
      </c>
      <c r="C102" s="72" t="s">
        <v>309</v>
      </c>
      <c r="D102" s="72" t="s">
        <v>345</v>
      </c>
      <c r="E102" s="90">
        <v>27319835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</row>
    <row r="103" spans="1:14">
      <c r="A103" s="68" t="s">
        <v>298</v>
      </c>
      <c r="B103" s="72" t="s">
        <v>125</v>
      </c>
      <c r="C103" s="72" t="s">
        <v>306</v>
      </c>
      <c r="D103" s="72" t="s">
        <v>345</v>
      </c>
      <c r="E103" s="90">
        <v>115836946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</row>
    <row r="104" spans="1:14">
      <c r="A104" s="68" t="s">
        <v>299</v>
      </c>
      <c r="B104" s="72" t="s">
        <v>126</v>
      </c>
      <c r="C104" s="72" t="s">
        <v>306</v>
      </c>
      <c r="D104" s="72" t="s">
        <v>345</v>
      </c>
      <c r="E104" s="90">
        <v>720082994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</row>
    <row r="105" spans="1:14">
      <c r="A105" s="68" t="s">
        <v>301</v>
      </c>
      <c r="B105" s="72" t="s">
        <v>127</v>
      </c>
      <c r="C105" s="72" t="s">
        <v>306</v>
      </c>
      <c r="D105" s="72" t="s">
        <v>345</v>
      </c>
      <c r="E105" s="90">
        <v>4370860222.5419998</v>
      </c>
      <c r="F105" s="90">
        <v>0</v>
      </c>
      <c r="G105" s="90">
        <v>0</v>
      </c>
      <c r="H105" s="90">
        <v>0</v>
      </c>
      <c r="I105" s="90">
        <v>0</v>
      </c>
      <c r="J105" s="90">
        <v>0</v>
      </c>
      <c r="K105" s="90">
        <v>0</v>
      </c>
      <c r="L105" s="90">
        <v>0</v>
      </c>
      <c r="M105" s="90">
        <v>0</v>
      </c>
      <c r="N105" s="90">
        <v>0</v>
      </c>
    </row>
    <row r="106" spans="1:14">
      <c r="A106" s="68" t="s">
        <v>302</v>
      </c>
      <c r="B106" s="72" t="s">
        <v>128</v>
      </c>
      <c r="C106" s="72" t="s">
        <v>309</v>
      </c>
      <c r="D106" s="72" t="s">
        <v>345</v>
      </c>
      <c r="E106" s="90">
        <v>1390629181.0699999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</row>
    <row r="107" spans="1:14">
      <c r="A107" s="68" t="s">
        <v>303</v>
      </c>
      <c r="B107" s="72" t="s">
        <v>129</v>
      </c>
      <c r="C107" s="72" t="s">
        <v>309</v>
      </c>
      <c r="D107" s="72" t="s">
        <v>345</v>
      </c>
      <c r="E107" s="90">
        <v>204055574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</row>
    <row r="108" spans="1:14">
      <c r="A108" s="68" t="s">
        <v>304</v>
      </c>
      <c r="B108" s="72" t="s">
        <v>130</v>
      </c>
      <c r="C108" s="72" t="s">
        <v>306</v>
      </c>
      <c r="D108" s="72" t="s">
        <v>345</v>
      </c>
      <c r="E108" s="90">
        <v>675559007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</row>
    <row r="109" spans="1:14">
      <c r="A109" s="68" t="s">
        <v>305</v>
      </c>
      <c r="B109" s="72" t="s">
        <v>131</v>
      </c>
      <c r="C109" s="72" t="s">
        <v>306</v>
      </c>
      <c r="D109" s="72" t="s">
        <v>345</v>
      </c>
      <c r="E109" s="90">
        <v>2128020</v>
      </c>
      <c r="F109" s="90">
        <v>0</v>
      </c>
      <c r="G109" s="90">
        <v>0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</row>
    <row r="110" spans="1:14">
      <c r="A110" s="72" t="s">
        <v>656</v>
      </c>
      <c r="B110" s="72" t="s">
        <v>306</v>
      </c>
      <c r="C110" s="72" t="s">
        <v>306</v>
      </c>
      <c r="D110" s="72" t="s">
        <v>655</v>
      </c>
      <c r="E110" s="90">
        <v>23778475896.870998</v>
      </c>
      <c r="F110" s="90">
        <v>0</v>
      </c>
      <c r="G110" s="90">
        <v>0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</row>
    <row r="111" spans="1:14">
      <c r="A111" s="72" t="s">
        <v>657</v>
      </c>
      <c r="B111" s="72" t="s">
        <v>308</v>
      </c>
      <c r="C111" s="72" t="s">
        <v>308</v>
      </c>
      <c r="D111" s="72" t="s">
        <v>655</v>
      </c>
      <c r="E111" s="90">
        <v>14782160177.417004</v>
      </c>
      <c r="F111" s="90">
        <v>115013449</v>
      </c>
      <c r="G111" s="90">
        <v>0</v>
      </c>
      <c r="H111" s="90">
        <v>0</v>
      </c>
      <c r="I111" s="90">
        <v>0</v>
      </c>
      <c r="J111" s="90">
        <v>0</v>
      </c>
      <c r="K111" s="90">
        <v>0</v>
      </c>
      <c r="L111" s="90">
        <v>106005316</v>
      </c>
      <c r="M111" s="90">
        <v>0</v>
      </c>
      <c r="N111" s="90">
        <v>9008133</v>
      </c>
    </row>
    <row r="112" spans="1:14">
      <c r="A112" s="72" t="s">
        <v>658</v>
      </c>
      <c r="B112" s="72" t="s">
        <v>309</v>
      </c>
      <c r="C112" s="72" t="s">
        <v>309</v>
      </c>
      <c r="D112" s="72" t="s">
        <v>655</v>
      </c>
      <c r="E112" s="90">
        <v>17688590773.809998</v>
      </c>
      <c r="F112" s="90">
        <v>192691451</v>
      </c>
      <c r="G112" s="90">
        <v>41000289</v>
      </c>
      <c r="H112" s="90">
        <v>0</v>
      </c>
      <c r="I112" s="90">
        <v>18704400</v>
      </c>
      <c r="J112" s="90">
        <v>0</v>
      </c>
      <c r="K112" s="90">
        <v>0</v>
      </c>
      <c r="L112" s="90">
        <v>120921200</v>
      </c>
      <c r="M112" s="90">
        <v>12065562</v>
      </c>
      <c r="N112" s="90">
        <v>0</v>
      </c>
    </row>
    <row r="113" spans="1:14">
      <c r="A113" s="72" t="s">
        <v>659</v>
      </c>
      <c r="B113" s="72" t="s">
        <v>307</v>
      </c>
      <c r="C113" s="72" t="s">
        <v>307</v>
      </c>
      <c r="D113" s="72" t="s">
        <v>655</v>
      </c>
      <c r="E113" s="90">
        <v>120439950115.91798</v>
      </c>
      <c r="F113" s="90">
        <v>1400764824</v>
      </c>
      <c r="G113" s="90">
        <v>0</v>
      </c>
      <c r="H113" s="90">
        <v>1668754</v>
      </c>
      <c r="I113" s="90">
        <v>54524084</v>
      </c>
      <c r="J113" s="90">
        <v>237569903</v>
      </c>
      <c r="K113" s="90">
        <v>37552882</v>
      </c>
      <c r="L113" s="90">
        <v>1069449201</v>
      </c>
      <c r="M113" s="90">
        <v>0</v>
      </c>
      <c r="N113" s="90">
        <v>0</v>
      </c>
    </row>
    <row r="114" spans="1:14">
      <c r="A114" s="72" t="s">
        <v>660</v>
      </c>
      <c r="B114" s="72" t="s">
        <v>310</v>
      </c>
      <c r="C114" s="72" t="s">
        <v>310</v>
      </c>
      <c r="D114" s="72" t="s">
        <v>655</v>
      </c>
      <c r="E114" s="90">
        <v>633589655.63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S114"/>
  <sheetViews>
    <sheetView workbookViewId="0">
      <pane ySplit="2" topLeftCell="A3" activePane="bottomLeft" state="frozen"/>
      <selection pane="bottomLeft" activeCell="E1" sqref="E1:E1048576"/>
    </sheetView>
  </sheetViews>
  <sheetFormatPr baseColWidth="10" defaultRowHeight="15"/>
  <cols>
    <col min="1" max="4" width="19.85546875" customWidth="1"/>
    <col min="5" max="11" width="12" bestFit="1" customWidth="1"/>
    <col min="12" max="12" width="11" bestFit="1" customWidth="1"/>
    <col min="13" max="13" width="9" bestFit="1" customWidth="1"/>
    <col min="14" max="14" width="10" bestFit="1" customWidth="1"/>
    <col min="15" max="17" width="12" bestFit="1" customWidth="1"/>
    <col min="18" max="18" width="9" bestFit="1" customWidth="1"/>
    <col min="19" max="19" width="11" bestFit="1" customWidth="1"/>
  </cols>
  <sheetData>
    <row r="1" spans="1:19" ht="15.75" thickBot="1">
      <c r="A1" s="78" t="s">
        <v>198</v>
      </c>
      <c r="B1" s="79" t="s">
        <v>393</v>
      </c>
      <c r="C1" s="80" t="s">
        <v>392</v>
      </c>
      <c r="D1" s="79" t="s">
        <v>394</v>
      </c>
      <c r="E1" s="6" t="s">
        <v>314</v>
      </c>
      <c r="F1" s="6" t="s">
        <v>357</v>
      </c>
      <c r="G1" s="6" t="s">
        <v>358</v>
      </c>
      <c r="H1" s="6" t="s">
        <v>359</v>
      </c>
      <c r="I1" s="6" t="s">
        <v>360</v>
      </c>
      <c r="J1" s="6" t="s">
        <v>361</v>
      </c>
      <c r="K1" s="6" t="s">
        <v>362</v>
      </c>
      <c r="L1" s="6" t="s">
        <v>363</v>
      </c>
      <c r="M1" s="6" t="s">
        <v>364</v>
      </c>
      <c r="N1" s="6" t="s">
        <v>162</v>
      </c>
      <c r="O1" s="6" t="s">
        <v>163</v>
      </c>
      <c r="P1" s="6" t="s">
        <v>164</v>
      </c>
      <c r="Q1" s="6" t="s">
        <v>165</v>
      </c>
      <c r="R1" s="6" t="s">
        <v>166</v>
      </c>
      <c r="S1" s="6" t="s">
        <v>167</v>
      </c>
    </row>
    <row r="2" spans="1:19">
      <c r="A2" s="81" t="s">
        <v>198</v>
      </c>
      <c r="B2" s="82" t="s">
        <v>343</v>
      </c>
      <c r="C2" s="83" t="s">
        <v>346</v>
      </c>
      <c r="D2" s="84" t="s">
        <v>344</v>
      </c>
      <c r="E2" s="7" t="s">
        <v>316</v>
      </c>
      <c r="F2" s="7" t="s">
        <v>317</v>
      </c>
      <c r="G2" s="7" t="s">
        <v>318</v>
      </c>
      <c r="H2" s="7" t="s">
        <v>319</v>
      </c>
      <c r="I2" s="7" t="s">
        <v>320</v>
      </c>
      <c r="J2" s="7" t="s">
        <v>321</v>
      </c>
      <c r="K2" s="7" t="s">
        <v>322</v>
      </c>
      <c r="L2" s="7" t="s">
        <v>323</v>
      </c>
      <c r="M2" s="7" t="s">
        <v>324</v>
      </c>
      <c r="N2" s="7" t="s">
        <v>325</v>
      </c>
      <c r="O2" s="7" t="s">
        <v>326</v>
      </c>
      <c r="P2" s="7" t="s">
        <v>327</v>
      </c>
      <c r="Q2" s="7" t="s">
        <v>328</v>
      </c>
      <c r="R2" s="7" t="s">
        <v>329</v>
      </c>
      <c r="S2" s="7" t="s">
        <v>330</v>
      </c>
    </row>
    <row r="3" spans="1:19">
      <c r="A3" s="3" t="s">
        <v>199</v>
      </c>
      <c r="B3" s="2" t="s">
        <v>26</v>
      </c>
      <c r="C3" s="2" t="s">
        <v>306</v>
      </c>
      <c r="D3" s="2" t="s">
        <v>345</v>
      </c>
      <c r="E3" s="75">
        <v>1115188922.9990001</v>
      </c>
      <c r="F3" s="75">
        <v>377608354.99900001</v>
      </c>
      <c r="G3" s="75">
        <v>423689888</v>
      </c>
      <c r="H3" s="75">
        <v>3006712</v>
      </c>
      <c r="I3" s="75">
        <v>10347341</v>
      </c>
      <c r="J3" s="75">
        <v>0</v>
      </c>
      <c r="K3" s="75">
        <v>0</v>
      </c>
      <c r="L3" s="75">
        <v>0</v>
      </c>
      <c r="M3" s="75">
        <v>0</v>
      </c>
      <c r="N3" s="75">
        <v>72155270</v>
      </c>
      <c r="O3" s="75">
        <v>101029344</v>
      </c>
      <c r="P3" s="75">
        <v>0</v>
      </c>
      <c r="Q3" s="75">
        <v>0</v>
      </c>
      <c r="R3" s="75">
        <v>0</v>
      </c>
      <c r="S3" s="75">
        <v>0</v>
      </c>
    </row>
    <row r="4" spans="1:19">
      <c r="A4" s="3" t="s">
        <v>200</v>
      </c>
      <c r="B4" s="2" t="s">
        <v>27</v>
      </c>
      <c r="C4" s="2" t="s">
        <v>307</v>
      </c>
      <c r="D4" s="2" t="s">
        <v>345</v>
      </c>
      <c r="E4" s="75">
        <v>36005480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</row>
    <row r="5" spans="1:19">
      <c r="A5" s="3" t="s">
        <v>201</v>
      </c>
      <c r="B5" s="2" t="s">
        <v>28</v>
      </c>
      <c r="C5" s="2" t="s">
        <v>306</v>
      </c>
      <c r="D5" s="2" t="s">
        <v>345</v>
      </c>
      <c r="E5" s="75">
        <v>33782413</v>
      </c>
      <c r="F5" s="75">
        <v>33782413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</row>
    <row r="6" spans="1:19">
      <c r="A6" s="3" t="s">
        <v>202</v>
      </c>
      <c r="B6" s="2" t="s">
        <v>29</v>
      </c>
      <c r="C6" s="2" t="s">
        <v>307</v>
      </c>
      <c r="D6" s="2" t="s">
        <v>345</v>
      </c>
      <c r="E6" s="75">
        <v>1635877669.395</v>
      </c>
      <c r="F6" s="75">
        <v>757632114.05999994</v>
      </c>
      <c r="G6" s="75">
        <v>625985961.70000005</v>
      </c>
      <c r="H6" s="75">
        <v>22794506</v>
      </c>
      <c r="I6" s="75">
        <v>124722508</v>
      </c>
      <c r="J6" s="75">
        <v>590361</v>
      </c>
      <c r="K6" s="75">
        <v>27706508.844999999</v>
      </c>
      <c r="L6" s="75">
        <v>0</v>
      </c>
      <c r="M6" s="75">
        <v>2452834</v>
      </c>
      <c r="N6" s="75">
        <v>0</v>
      </c>
      <c r="O6" s="75">
        <v>4864590</v>
      </c>
      <c r="P6" s="75">
        <v>0</v>
      </c>
      <c r="Q6" s="75">
        <v>0</v>
      </c>
      <c r="R6" s="75">
        <v>0</v>
      </c>
      <c r="S6" s="75">
        <v>0</v>
      </c>
    </row>
    <row r="7" spans="1:19">
      <c r="A7" s="3" t="s">
        <v>203</v>
      </c>
      <c r="B7" s="2" t="s">
        <v>30</v>
      </c>
      <c r="C7" s="2" t="s">
        <v>307</v>
      </c>
      <c r="D7" s="2" t="s">
        <v>345</v>
      </c>
      <c r="E7" s="75">
        <v>25287142</v>
      </c>
      <c r="F7" s="75">
        <v>9544174</v>
      </c>
      <c r="G7" s="75">
        <v>1311914</v>
      </c>
      <c r="H7" s="75">
        <v>0</v>
      </c>
      <c r="I7" s="75">
        <v>0</v>
      </c>
      <c r="J7" s="75">
        <v>0</v>
      </c>
      <c r="K7" s="75">
        <v>0</v>
      </c>
      <c r="L7" s="75">
        <v>14431054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</row>
    <row r="8" spans="1:19">
      <c r="A8" s="3" t="s">
        <v>204</v>
      </c>
      <c r="B8" s="2" t="s">
        <v>31</v>
      </c>
      <c r="C8" s="2" t="s">
        <v>308</v>
      </c>
      <c r="D8" s="2" t="s">
        <v>345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</row>
    <row r="9" spans="1:19">
      <c r="A9" s="3" t="s">
        <v>205</v>
      </c>
      <c r="B9" s="2" t="s">
        <v>32</v>
      </c>
      <c r="C9" s="2" t="s">
        <v>309</v>
      </c>
      <c r="D9" s="2" t="s">
        <v>345</v>
      </c>
      <c r="E9" s="75">
        <v>163806894</v>
      </c>
      <c r="F9" s="75">
        <v>65413344</v>
      </c>
      <c r="G9" s="75">
        <v>98393550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</row>
    <row r="10" spans="1:19">
      <c r="A10" s="3" t="s">
        <v>206</v>
      </c>
      <c r="B10" s="2" t="s">
        <v>33</v>
      </c>
      <c r="C10" s="2" t="s">
        <v>310</v>
      </c>
      <c r="D10" s="2" t="s">
        <v>345</v>
      </c>
      <c r="E10" s="75">
        <v>538065652.63</v>
      </c>
      <c r="F10" s="75">
        <v>240986581</v>
      </c>
      <c r="G10" s="75">
        <v>131151368</v>
      </c>
      <c r="H10" s="75">
        <v>0</v>
      </c>
      <c r="I10" s="75">
        <v>81112969.629999995</v>
      </c>
      <c r="J10" s="75">
        <v>0</v>
      </c>
      <c r="K10" s="75">
        <v>9067500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</row>
    <row r="11" spans="1:19">
      <c r="A11" s="3" t="s">
        <v>207</v>
      </c>
      <c r="B11" s="2" t="s">
        <v>34</v>
      </c>
      <c r="C11" s="2" t="s">
        <v>307</v>
      </c>
      <c r="D11" s="2" t="s">
        <v>345</v>
      </c>
      <c r="E11" s="75">
        <v>102047067</v>
      </c>
      <c r="F11" s="75">
        <v>44420095</v>
      </c>
      <c r="G11" s="75">
        <v>55058605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2568367</v>
      </c>
      <c r="R11" s="75">
        <v>0</v>
      </c>
      <c r="S11" s="75">
        <v>0</v>
      </c>
    </row>
    <row r="12" spans="1:19">
      <c r="A12" s="3" t="s">
        <v>208</v>
      </c>
      <c r="B12" s="2" t="s">
        <v>35</v>
      </c>
      <c r="C12" s="2" t="s">
        <v>308</v>
      </c>
      <c r="D12" s="2" t="s">
        <v>345</v>
      </c>
      <c r="E12" s="75">
        <v>2389933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2389933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</row>
    <row r="13" spans="1:19">
      <c r="A13" s="3" t="s">
        <v>209</v>
      </c>
      <c r="B13" s="2" t="s">
        <v>36</v>
      </c>
      <c r="C13" s="2" t="s">
        <v>307</v>
      </c>
      <c r="D13" s="2" t="s">
        <v>345</v>
      </c>
      <c r="E13" s="75">
        <v>2610905872.4200001</v>
      </c>
      <c r="F13" s="75">
        <v>989533266</v>
      </c>
      <c r="G13" s="75">
        <v>656996416.46000004</v>
      </c>
      <c r="H13" s="75">
        <v>0</v>
      </c>
      <c r="I13" s="75">
        <v>227933438</v>
      </c>
      <c r="J13" s="75">
        <v>206751282</v>
      </c>
      <c r="K13" s="75">
        <v>7215527</v>
      </c>
      <c r="L13" s="75">
        <v>0</v>
      </c>
      <c r="M13" s="75">
        <v>1262573</v>
      </c>
      <c r="N13" s="75">
        <v>46830300</v>
      </c>
      <c r="O13" s="75">
        <v>19491762</v>
      </c>
      <c r="P13" s="75">
        <v>0</v>
      </c>
      <c r="Q13" s="75">
        <v>0</v>
      </c>
      <c r="R13" s="75">
        <v>0</v>
      </c>
      <c r="S13" s="75">
        <v>0</v>
      </c>
    </row>
    <row r="14" spans="1:19">
      <c r="A14" s="3" t="s">
        <v>210</v>
      </c>
      <c r="B14" s="2" t="s">
        <v>37</v>
      </c>
      <c r="C14" s="2" t="s">
        <v>306</v>
      </c>
      <c r="D14" s="2" t="s">
        <v>345</v>
      </c>
      <c r="E14" s="75">
        <v>2062369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2062369</v>
      </c>
      <c r="R14" s="75">
        <v>0</v>
      </c>
      <c r="S14" s="75">
        <v>0</v>
      </c>
    </row>
    <row r="15" spans="1:19">
      <c r="A15" s="3" t="s">
        <v>211</v>
      </c>
      <c r="B15" s="2" t="s">
        <v>38</v>
      </c>
      <c r="C15" s="2" t="s">
        <v>308</v>
      </c>
      <c r="D15" s="2" t="s">
        <v>345</v>
      </c>
      <c r="E15" s="75">
        <v>49481267</v>
      </c>
      <c r="F15" s="75">
        <v>0</v>
      </c>
      <c r="G15" s="75">
        <v>49481267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</row>
    <row r="16" spans="1:19">
      <c r="A16" s="3" t="s">
        <v>212</v>
      </c>
      <c r="B16" s="2" t="s">
        <v>39</v>
      </c>
      <c r="C16" s="2" t="s">
        <v>307</v>
      </c>
      <c r="D16" s="2" t="s">
        <v>345</v>
      </c>
      <c r="E16" s="75">
        <v>342335123</v>
      </c>
      <c r="F16" s="75">
        <v>28862108</v>
      </c>
      <c r="G16" s="75">
        <v>181566110</v>
      </c>
      <c r="H16" s="75">
        <v>0</v>
      </c>
      <c r="I16" s="75">
        <v>0</v>
      </c>
      <c r="J16" s="75">
        <v>131191400</v>
      </c>
      <c r="K16" s="75">
        <v>0</v>
      </c>
      <c r="L16" s="75">
        <v>0</v>
      </c>
      <c r="M16" s="75">
        <v>715505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</row>
    <row r="17" spans="1:19">
      <c r="A17" s="3" t="s">
        <v>213</v>
      </c>
      <c r="B17" s="2" t="s">
        <v>40</v>
      </c>
      <c r="C17" s="2" t="s">
        <v>306</v>
      </c>
      <c r="D17" s="2" t="s">
        <v>345</v>
      </c>
      <c r="E17" s="75">
        <v>2744420</v>
      </c>
      <c r="F17" s="75">
        <v>0</v>
      </c>
      <c r="G17" s="75">
        <v>2181000</v>
      </c>
      <c r="H17" s="75">
        <v>0</v>
      </c>
      <c r="I17" s="75">
        <v>563420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1:19">
      <c r="A18" s="3" t="s">
        <v>215</v>
      </c>
      <c r="B18" s="2" t="s">
        <v>41</v>
      </c>
      <c r="C18" s="2" t="s">
        <v>306</v>
      </c>
      <c r="D18" s="2" t="s">
        <v>345</v>
      </c>
      <c r="E18" s="75">
        <v>890839084.80999994</v>
      </c>
      <c r="F18" s="75">
        <v>314998762</v>
      </c>
      <c r="G18" s="75">
        <v>288596793.81</v>
      </c>
      <c r="H18" s="75">
        <v>77262087</v>
      </c>
      <c r="I18" s="75">
        <v>46839679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129538845</v>
      </c>
      <c r="P18" s="75">
        <v>0</v>
      </c>
      <c r="Q18" s="75">
        <v>0</v>
      </c>
      <c r="R18" s="75">
        <v>0</v>
      </c>
      <c r="S18" s="75">
        <v>0</v>
      </c>
    </row>
    <row r="19" spans="1:19">
      <c r="A19" s="3" t="s">
        <v>216</v>
      </c>
      <c r="B19" s="2" t="s">
        <v>42</v>
      </c>
      <c r="C19" s="2" t="s">
        <v>308</v>
      </c>
      <c r="D19" s="2" t="s">
        <v>345</v>
      </c>
      <c r="E19" s="75">
        <v>2630085191.6300001</v>
      </c>
      <c r="F19" s="75">
        <v>425466018</v>
      </c>
      <c r="G19" s="75">
        <v>847509288.94999993</v>
      </c>
      <c r="H19" s="75">
        <v>11676806</v>
      </c>
      <c r="I19" s="75">
        <v>0</v>
      </c>
      <c r="J19" s="75">
        <v>213936385</v>
      </c>
      <c r="K19" s="75">
        <v>417290404</v>
      </c>
      <c r="L19" s="75">
        <v>129589000</v>
      </c>
      <c r="M19" s="75">
        <v>5914677</v>
      </c>
      <c r="N19" s="75">
        <v>0</v>
      </c>
      <c r="O19" s="75">
        <v>9537848</v>
      </c>
      <c r="P19" s="75">
        <v>0</v>
      </c>
      <c r="Q19" s="75">
        <v>36616793</v>
      </c>
      <c r="R19" s="75">
        <v>0</v>
      </c>
      <c r="S19" s="75">
        <v>0</v>
      </c>
    </row>
    <row r="20" spans="1:19">
      <c r="A20" s="3" t="s">
        <v>214</v>
      </c>
      <c r="B20" s="2" t="s">
        <v>43</v>
      </c>
      <c r="C20" s="2" t="s">
        <v>306</v>
      </c>
      <c r="D20" s="2" t="s">
        <v>345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1:19">
      <c r="A21" s="3" t="s">
        <v>285</v>
      </c>
      <c r="B21" s="2" t="s">
        <v>44</v>
      </c>
      <c r="C21" s="2" t="s">
        <v>306</v>
      </c>
      <c r="D21" s="2" t="s">
        <v>345</v>
      </c>
      <c r="E21" s="75">
        <v>35387061</v>
      </c>
      <c r="F21" s="75">
        <v>0</v>
      </c>
      <c r="G21" s="75">
        <v>35387061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</row>
    <row r="22" spans="1:19">
      <c r="A22" s="3" t="s">
        <v>217</v>
      </c>
      <c r="B22" s="2" t="s">
        <v>197</v>
      </c>
      <c r="C22" s="2" t="s">
        <v>308</v>
      </c>
      <c r="D22" s="2" t="s">
        <v>345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</row>
    <row r="23" spans="1:19">
      <c r="A23" s="3" t="s">
        <v>218</v>
      </c>
      <c r="B23" s="2" t="s">
        <v>45</v>
      </c>
      <c r="C23" s="2" t="s">
        <v>309</v>
      </c>
      <c r="D23" s="2" t="s">
        <v>345</v>
      </c>
      <c r="E23" s="75">
        <v>668798095</v>
      </c>
      <c r="F23" s="75">
        <v>263984601</v>
      </c>
      <c r="G23" s="75">
        <v>120892761</v>
      </c>
      <c r="H23" s="75">
        <v>39093253</v>
      </c>
      <c r="I23" s="75">
        <v>57990238</v>
      </c>
      <c r="J23" s="75">
        <v>0</v>
      </c>
      <c r="K23" s="75">
        <v>0</v>
      </c>
      <c r="L23" s="75">
        <v>0</v>
      </c>
      <c r="M23" s="75">
        <v>2760044</v>
      </c>
      <c r="N23" s="75">
        <v>0</v>
      </c>
      <c r="O23" s="75">
        <v>150346876</v>
      </c>
      <c r="P23" s="75">
        <v>0</v>
      </c>
      <c r="Q23" s="75">
        <v>4594937</v>
      </c>
      <c r="R23" s="75">
        <v>0</v>
      </c>
      <c r="S23" s="75">
        <v>0</v>
      </c>
    </row>
    <row r="24" spans="1:19">
      <c r="A24" s="3" t="s">
        <v>219</v>
      </c>
      <c r="B24" s="2" t="s">
        <v>46</v>
      </c>
      <c r="C24" s="2" t="s">
        <v>309</v>
      </c>
      <c r="D24" s="2" t="s">
        <v>345</v>
      </c>
      <c r="E24" s="75">
        <v>97828239</v>
      </c>
      <c r="F24" s="75">
        <v>983936</v>
      </c>
      <c r="G24" s="75">
        <v>35382753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59355180</v>
      </c>
      <c r="R24" s="75">
        <v>0</v>
      </c>
      <c r="S24" s="75">
        <v>0</v>
      </c>
    </row>
    <row r="25" spans="1:19">
      <c r="A25" s="3" t="s">
        <v>220</v>
      </c>
      <c r="B25" s="2" t="s">
        <v>47</v>
      </c>
      <c r="C25" s="2" t="s">
        <v>308</v>
      </c>
      <c r="D25" s="2" t="s">
        <v>345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</row>
    <row r="26" spans="1:19">
      <c r="A26" s="3" t="s">
        <v>221</v>
      </c>
      <c r="B26" s="2" t="s">
        <v>48</v>
      </c>
      <c r="C26" s="2" t="s">
        <v>306</v>
      </c>
      <c r="D26" s="2" t="s">
        <v>345</v>
      </c>
      <c r="E26" s="75">
        <v>725488</v>
      </c>
      <c r="F26" s="75">
        <v>0</v>
      </c>
      <c r="G26" s="75">
        <v>725488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1:19">
      <c r="A27" s="3" t="s">
        <v>224</v>
      </c>
      <c r="B27" s="2" t="s">
        <v>49</v>
      </c>
      <c r="C27" s="2" t="s">
        <v>309</v>
      </c>
      <c r="D27" s="2" t="s">
        <v>345</v>
      </c>
      <c r="E27" s="75">
        <v>31369747</v>
      </c>
      <c r="F27" s="75">
        <v>31369747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</row>
    <row r="28" spans="1:19">
      <c r="A28" s="3" t="s">
        <v>225</v>
      </c>
      <c r="B28" s="2" t="s">
        <v>50</v>
      </c>
      <c r="C28" s="2" t="s">
        <v>307</v>
      </c>
      <c r="D28" s="2" t="s">
        <v>345</v>
      </c>
      <c r="E28" s="75">
        <v>12066329</v>
      </c>
      <c r="F28" s="75">
        <v>0</v>
      </c>
      <c r="G28" s="75">
        <v>12066329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1:19">
      <c r="A29" s="3" t="s">
        <v>226</v>
      </c>
      <c r="B29" s="2" t="s">
        <v>51</v>
      </c>
      <c r="C29" s="2" t="s">
        <v>308</v>
      </c>
      <c r="D29" s="2" t="s">
        <v>345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</row>
    <row r="30" spans="1:19">
      <c r="A30" s="3" t="s">
        <v>227</v>
      </c>
      <c r="B30" s="2" t="s">
        <v>52</v>
      </c>
      <c r="C30" s="2" t="s">
        <v>307</v>
      </c>
      <c r="D30" s="2" t="s">
        <v>345</v>
      </c>
      <c r="E30" s="75">
        <v>530797277</v>
      </c>
      <c r="F30" s="75">
        <v>270576379</v>
      </c>
      <c r="G30" s="75">
        <v>185045504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11148134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</row>
    <row r="31" spans="1:19">
      <c r="A31" s="3" t="s">
        <v>228</v>
      </c>
      <c r="B31" s="2" t="s">
        <v>53</v>
      </c>
      <c r="C31" s="2" t="s">
        <v>306</v>
      </c>
      <c r="D31" s="2" t="s">
        <v>345</v>
      </c>
      <c r="E31" s="75">
        <v>2742268</v>
      </c>
      <c r="F31" s="75">
        <v>0</v>
      </c>
      <c r="G31" s="75">
        <v>2742268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1:19">
      <c r="A32" s="3" t="s">
        <v>230</v>
      </c>
      <c r="B32" s="2" t="s">
        <v>54</v>
      </c>
      <c r="C32" s="2" t="s">
        <v>308</v>
      </c>
      <c r="D32" s="2" t="s">
        <v>345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</row>
    <row r="33" spans="1:19">
      <c r="A33" s="3" t="s">
        <v>231</v>
      </c>
      <c r="B33" s="2" t="s">
        <v>55</v>
      </c>
      <c r="C33" s="2" t="s">
        <v>306</v>
      </c>
      <c r="D33" s="2" t="s">
        <v>345</v>
      </c>
      <c r="E33" s="75">
        <v>105370555.95</v>
      </c>
      <c r="F33" s="75">
        <v>78741645.950000003</v>
      </c>
      <c r="G33" s="75">
        <v>19209000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</row>
    <row r="34" spans="1:19">
      <c r="A34" s="3" t="s">
        <v>232</v>
      </c>
      <c r="B34" s="2" t="s">
        <v>56</v>
      </c>
      <c r="C34" s="2" t="s">
        <v>309</v>
      </c>
      <c r="D34" s="2" t="s">
        <v>345</v>
      </c>
      <c r="E34" s="75">
        <v>3147523383.48</v>
      </c>
      <c r="F34" s="75">
        <v>1563175393</v>
      </c>
      <c r="G34" s="75">
        <v>925286486.15999997</v>
      </c>
      <c r="H34" s="75">
        <v>0</v>
      </c>
      <c r="I34" s="75">
        <v>93670669</v>
      </c>
      <c r="J34" s="75">
        <v>197797850</v>
      </c>
      <c r="K34" s="75">
        <v>0</v>
      </c>
      <c r="L34" s="75">
        <v>0</v>
      </c>
      <c r="M34" s="75">
        <v>0</v>
      </c>
      <c r="N34" s="75">
        <v>0</v>
      </c>
      <c r="O34" s="75">
        <v>64420263.32</v>
      </c>
      <c r="P34" s="75">
        <v>0</v>
      </c>
      <c r="Q34" s="75">
        <v>8770264</v>
      </c>
      <c r="R34" s="75">
        <v>0</v>
      </c>
      <c r="S34" s="75">
        <v>0</v>
      </c>
    </row>
    <row r="35" spans="1:19">
      <c r="A35" s="3" t="s">
        <v>233</v>
      </c>
      <c r="B35" s="2" t="s">
        <v>57</v>
      </c>
      <c r="C35" s="2" t="s">
        <v>307</v>
      </c>
      <c r="D35" s="2" t="s">
        <v>345</v>
      </c>
      <c r="E35" s="75">
        <v>979068595.13999999</v>
      </c>
      <c r="F35" s="75">
        <v>159153808.23000002</v>
      </c>
      <c r="G35" s="75">
        <v>462849817.29999995</v>
      </c>
      <c r="H35" s="75">
        <v>0</v>
      </c>
      <c r="I35" s="75">
        <v>110655135.61</v>
      </c>
      <c r="J35" s="75">
        <v>1580856</v>
      </c>
      <c r="K35" s="75">
        <v>2000000</v>
      </c>
      <c r="L35" s="75">
        <v>79036130</v>
      </c>
      <c r="M35" s="75">
        <v>0</v>
      </c>
      <c r="N35" s="75">
        <v>83065146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</row>
    <row r="36" spans="1:19">
      <c r="A36" s="3" t="s">
        <v>234</v>
      </c>
      <c r="B36" s="2" t="s">
        <v>58</v>
      </c>
      <c r="C36" s="2" t="s">
        <v>307</v>
      </c>
      <c r="D36" s="2" t="s">
        <v>345</v>
      </c>
      <c r="E36" s="75">
        <v>35087435</v>
      </c>
      <c r="F36" s="75">
        <v>0</v>
      </c>
      <c r="G36" s="75">
        <v>0</v>
      </c>
      <c r="H36" s="75">
        <v>0</v>
      </c>
      <c r="I36" s="75">
        <v>1479183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33608252</v>
      </c>
      <c r="P36" s="75">
        <v>0</v>
      </c>
      <c r="Q36" s="75">
        <v>0</v>
      </c>
      <c r="R36" s="75">
        <v>0</v>
      </c>
      <c r="S36" s="75">
        <v>0</v>
      </c>
    </row>
    <row r="37" spans="1:19">
      <c r="A37" s="3" t="s">
        <v>235</v>
      </c>
      <c r="B37" s="2" t="s">
        <v>59</v>
      </c>
      <c r="C37" s="2" t="s">
        <v>308</v>
      </c>
      <c r="D37" s="2" t="s">
        <v>345</v>
      </c>
      <c r="E37" s="75">
        <v>5397034030.8369999</v>
      </c>
      <c r="F37" s="75">
        <v>1915674000</v>
      </c>
      <c r="G37" s="75">
        <v>1799324471.1500001</v>
      </c>
      <c r="H37" s="75">
        <v>0</v>
      </c>
      <c r="I37" s="75">
        <v>23089410.096999999</v>
      </c>
      <c r="J37" s="75">
        <v>214192999.75</v>
      </c>
      <c r="K37" s="75">
        <v>503463613.69999999</v>
      </c>
      <c r="L37" s="75">
        <v>33334170</v>
      </c>
      <c r="M37" s="75">
        <v>11328876</v>
      </c>
      <c r="N37" s="75">
        <v>9842000</v>
      </c>
      <c r="O37" s="75">
        <v>71341459</v>
      </c>
      <c r="P37" s="75">
        <v>0</v>
      </c>
      <c r="Q37" s="75">
        <v>5579282</v>
      </c>
      <c r="R37" s="75">
        <v>0</v>
      </c>
      <c r="S37" s="75">
        <v>17382270</v>
      </c>
    </row>
    <row r="38" spans="1:19">
      <c r="A38" s="3" t="s">
        <v>236</v>
      </c>
      <c r="B38" s="2" t="s">
        <v>60</v>
      </c>
      <c r="C38" s="2" t="s">
        <v>306</v>
      </c>
      <c r="D38" s="2" t="s">
        <v>345</v>
      </c>
      <c r="E38" s="75">
        <v>4218950</v>
      </c>
      <c r="F38" s="75">
        <v>0</v>
      </c>
      <c r="G38" s="75">
        <v>3024950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</row>
    <row r="39" spans="1:19">
      <c r="A39" s="3" t="s">
        <v>237</v>
      </c>
      <c r="B39" s="2" t="s">
        <v>61</v>
      </c>
      <c r="C39" s="2" t="s">
        <v>307</v>
      </c>
      <c r="D39" s="2" t="s">
        <v>345</v>
      </c>
      <c r="E39" s="75">
        <v>173382344</v>
      </c>
      <c r="F39" s="75">
        <v>119308994</v>
      </c>
      <c r="G39" s="75">
        <v>54073350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</row>
    <row r="40" spans="1:19">
      <c r="A40" s="3" t="s">
        <v>238</v>
      </c>
      <c r="B40" s="2" t="s">
        <v>62</v>
      </c>
      <c r="C40" s="2" t="s">
        <v>307</v>
      </c>
      <c r="D40" s="2" t="s">
        <v>345</v>
      </c>
      <c r="E40" s="75">
        <v>38530440617.909996</v>
      </c>
      <c r="F40" s="75">
        <v>12503991694.086998</v>
      </c>
      <c r="G40" s="75">
        <v>14287938463.732986</v>
      </c>
      <c r="H40" s="75">
        <v>457738048</v>
      </c>
      <c r="I40" s="75">
        <v>962700969</v>
      </c>
      <c r="J40" s="75">
        <v>1050611721.97</v>
      </c>
      <c r="K40" s="75">
        <v>556574243.74000001</v>
      </c>
      <c r="L40" s="75">
        <v>2055756166</v>
      </c>
      <c r="M40" s="75">
        <v>0</v>
      </c>
      <c r="N40" s="75">
        <v>0</v>
      </c>
      <c r="O40" s="75">
        <v>1045204606</v>
      </c>
      <c r="P40" s="75">
        <v>12356799.890000001</v>
      </c>
      <c r="Q40" s="75">
        <v>498871532.08999997</v>
      </c>
      <c r="R40" s="75">
        <v>0</v>
      </c>
      <c r="S40" s="75">
        <v>1500882014.3800001</v>
      </c>
    </row>
    <row r="41" spans="1:19">
      <c r="A41" s="3" t="s">
        <v>239</v>
      </c>
      <c r="B41" s="2" t="s">
        <v>63</v>
      </c>
      <c r="C41" s="2" t="s">
        <v>306</v>
      </c>
      <c r="D41" s="2" t="s">
        <v>345</v>
      </c>
      <c r="E41" s="75">
        <v>208641822</v>
      </c>
      <c r="F41" s="75">
        <v>5609368</v>
      </c>
      <c r="G41" s="75">
        <v>8818356</v>
      </c>
      <c r="H41" s="75">
        <v>0</v>
      </c>
      <c r="I41" s="75">
        <v>5099268</v>
      </c>
      <c r="J41" s="75">
        <v>78749998</v>
      </c>
      <c r="K41" s="75">
        <v>0</v>
      </c>
      <c r="L41" s="75">
        <v>0</v>
      </c>
      <c r="M41" s="75">
        <v>0</v>
      </c>
      <c r="N41" s="75">
        <v>0</v>
      </c>
      <c r="O41" s="75">
        <v>818458</v>
      </c>
      <c r="P41" s="75">
        <v>0</v>
      </c>
      <c r="Q41" s="75">
        <v>76865343</v>
      </c>
      <c r="R41" s="75">
        <v>0</v>
      </c>
      <c r="S41" s="75">
        <v>0</v>
      </c>
    </row>
    <row r="42" spans="1:19">
      <c r="A42" s="3" t="s">
        <v>240</v>
      </c>
      <c r="B42" s="2" t="s">
        <v>64</v>
      </c>
      <c r="C42" s="2" t="s">
        <v>306</v>
      </c>
      <c r="D42" s="2" t="s">
        <v>345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</row>
    <row r="43" spans="1:19">
      <c r="A43" s="3" t="s">
        <v>241</v>
      </c>
      <c r="B43" s="2" t="s">
        <v>65</v>
      </c>
      <c r="C43" s="2" t="s">
        <v>306</v>
      </c>
      <c r="D43" s="2" t="s">
        <v>345</v>
      </c>
      <c r="E43" s="75">
        <v>734260391.87</v>
      </c>
      <c r="F43" s="75">
        <v>564361646</v>
      </c>
      <c r="G43" s="75">
        <v>123035754</v>
      </c>
      <c r="H43" s="75">
        <v>6886574.8700000001</v>
      </c>
      <c r="I43" s="75">
        <v>10327231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15163500</v>
      </c>
      <c r="P43" s="75">
        <v>0</v>
      </c>
      <c r="Q43" s="75">
        <v>0</v>
      </c>
      <c r="R43" s="75">
        <v>0</v>
      </c>
      <c r="S43" s="75">
        <v>0</v>
      </c>
    </row>
    <row r="44" spans="1:19">
      <c r="A44" s="3" t="s">
        <v>242</v>
      </c>
      <c r="B44" s="2" t="s">
        <v>66</v>
      </c>
      <c r="C44" s="2" t="s">
        <v>307</v>
      </c>
      <c r="D44" s="2" t="s">
        <v>345</v>
      </c>
      <c r="E44" s="75">
        <v>2164898</v>
      </c>
      <c r="F44" s="75">
        <v>607000</v>
      </c>
      <c r="G44" s="75">
        <v>1557898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</row>
    <row r="45" spans="1:19">
      <c r="A45" s="3" t="s">
        <v>243</v>
      </c>
      <c r="B45" s="2" t="s">
        <v>67</v>
      </c>
      <c r="C45" s="2" t="s">
        <v>306</v>
      </c>
      <c r="D45" s="2" t="s">
        <v>345</v>
      </c>
      <c r="E45" s="75">
        <v>75481875</v>
      </c>
      <c r="F45" s="75">
        <v>27675224</v>
      </c>
      <c r="G45" s="75">
        <v>19914055</v>
      </c>
      <c r="H45" s="75">
        <v>0</v>
      </c>
      <c r="I45" s="75">
        <v>4332596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</row>
    <row r="46" spans="1:19">
      <c r="A46" s="3" t="s">
        <v>244</v>
      </c>
      <c r="B46" s="2" t="s">
        <v>68</v>
      </c>
      <c r="C46" s="2" t="s">
        <v>308</v>
      </c>
      <c r="D46" s="2" t="s">
        <v>345</v>
      </c>
      <c r="E46" s="75">
        <v>2181865</v>
      </c>
      <c r="F46" s="75">
        <v>0</v>
      </c>
      <c r="G46" s="75">
        <v>2181865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</row>
    <row r="47" spans="1:19">
      <c r="A47" s="3" t="s">
        <v>245</v>
      </c>
      <c r="B47" s="2" t="s">
        <v>69</v>
      </c>
      <c r="C47" s="2" t="s">
        <v>308</v>
      </c>
      <c r="D47" s="2" t="s">
        <v>345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</row>
    <row r="48" spans="1:19">
      <c r="A48" s="3" t="s">
        <v>246</v>
      </c>
      <c r="B48" s="2" t="s">
        <v>70</v>
      </c>
      <c r="C48" s="2" t="s">
        <v>309</v>
      </c>
      <c r="D48" s="2" t="s">
        <v>345</v>
      </c>
      <c r="E48" s="75">
        <v>291887979</v>
      </c>
      <c r="F48" s="75">
        <v>210472766</v>
      </c>
      <c r="G48" s="75">
        <v>16579894</v>
      </c>
      <c r="H48" s="75">
        <v>0</v>
      </c>
      <c r="I48" s="75">
        <v>20746645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</row>
    <row r="49" spans="1:19">
      <c r="A49" s="3" t="s">
        <v>247</v>
      </c>
      <c r="B49" s="2" t="s">
        <v>71</v>
      </c>
      <c r="C49" s="2" t="s">
        <v>307</v>
      </c>
      <c r="D49" s="2" t="s">
        <v>345</v>
      </c>
      <c r="E49" s="75">
        <v>33956270</v>
      </c>
      <c r="F49" s="75">
        <v>20314988</v>
      </c>
      <c r="G49" s="75">
        <v>3801927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</row>
    <row r="50" spans="1:19">
      <c r="A50" s="3" t="s">
        <v>248</v>
      </c>
      <c r="B50" s="2" t="s">
        <v>72</v>
      </c>
      <c r="C50" s="2" t="s">
        <v>309</v>
      </c>
      <c r="D50" s="2" t="s">
        <v>345</v>
      </c>
      <c r="E50" s="75">
        <v>924123298.5</v>
      </c>
      <c r="F50" s="75">
        <v>471901949</v>
      </c>
      <c r="G50" s="75">
        <v>231727363.5</v>
      </c>
      <c r="H50" s="75">
        <v>0</v>
      </c>
      <c r="I50" s="75">
        <v>18909332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100027170</v>
      </c>
      <c r="P50" s="75">
        <v>0</v>
      </c>
      <c r="Q50" s="75">
        <v>3790132</v>
      </c>
      <c r="R50" s="75">
        <v>0</v>
      </c>
      <c r="S50" s="75">
        <v>0</v>
      </c>
    </row>
    <row r="51" spans="1:19">
      <c r="A51" s="3" t="s">
        <v>249</v>
      </c>
      <c r="B51" s="2" t="s">
        <v>73</v>
      </c>
      <c r="C51" s="2" t="s">
        <v>309</v>
      </c>
      <c r="D51" s="2" t="s">
        <v>345</v>
      </c>
      <c r="E51" s="75">
        <v>2523917</v>
      </c>
      <c r="F51" s="75">
        <v>2523917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</row>
    <row r="52" spans="1:19">
      <c r="A52" s="3" t="s">
        <v>250</v>
      </c>
      <c r="B52" s="2" t="s">
        <v>74</v>
      </c>
      <c r="C52" s="2" t="s">
        <v>309</v>
      </c>
      <c r="D52" s="2" t="s">
        <v>345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</row>
    <row r="53" spans="1:19">
      <c r="A53" s="3" t="s">
        <v>251</v>
      </c>
      <c r="B53" s="2" t="s">
        <v>75</v>
      </c>
      <c r="C53" s="2" t="s">
        <v>307</v>
      </c>
      <c r="D53" s="2" t="s">
        <v>345</v>
      </c>
      <c r="E53" s="75">
        <v>1247935165</v>
      </c>
      <c r="F53" s="75">
        <v>591265784</v>
      </c>
      <c r="G53" s="75">
        <v>501262781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</row>
    <row r="54" spans="1:19">
      <c r="A54" s="3" t="s">
        <v>252</v>
      </c>
      <c r="B54" s="2" t="s">
        <v>76</v>
      </c>
      <c r="C54" s="2" t="s">
        <v>309</v>
      </c>
      <c r="D54" s="2" t="s">
        <v>345</v>
      </c>
      <c r="E54" s="75">
        <v>676394446.86000001</v>
      </c>
      <c r="F54" s="75">
        <v>188419324.86000001</v>
      </c>
      <c r="G54" s="75">
        <v>392684789</v>
      </c>
      <c r="H54" s="75">
        <v>3918360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4137000</v>
      </c>
      <c r="P54" s="75">
        <v>0</v>
      </c>
      <c r="Q54" s="75">
        <v>0</v>
      </c>
      <c r="R54" s="75">
        <v>0</v>
      </c>
      <c r="S54" s="75">
        <v>0</v>
      </c>
    </row>
    <row r="55" spans="1:19">
      <c r="A55" s="3" t="s">
        <v>253</v>
      </c>
      <c r="B55" s="2" t="s">
        <v>77</v>
      </c>
      <c r="C55" s="2" t="s">
        <v>307</v>
      </c>
      <c r="D55" s="2" t="s">
        <v>345</v>
      </c>
      <c r="E55" s="75">
        <v>2469831180.105</v>
      </c>
      <c r="F55" s="75">
        <v>186469352.5</v>
      </c>
      <c r="G55" s="75">
        <v>356589878.60500002</v>
      </c>
      <c r="H55" s="75">
        <v>47884862</v>
      </c>
      <c r="I55" s="75">
        <v>112185481</v>
      </c>
      <c r="J55" s="75">
        <v>126259759</v>
      </c>
      <c r="K55" s="75">
        <v>0</v>
      </c>
      <c r="L55" s="75">
        <v>0</v>
      </c>
      <c r="M55" s="75">
        <v>0</v>
      </c>
      <c r="N55" s="75">
        <v>0</v>
      </c>
      <c r="O55" s="75">
        <v>2038296</v>
      </c>
      <c r="P55" s="75">
        <v>48237660</v>
      </c>
      <c r="Q55" s="75">
        <v>0</v>
      </c>
      <c r="R55" s="75">
        <v>0</v>
      </c>
      <c r="S55" s="75">
        <v>1435952954</v>
      </c>
    </row>
    <row r="56" spans="1:19">
      <c r="A56" s="3" t="s">
        <v>254</v>
      </c>
      <c r="B56" s="2" t="s">
        <v>78</v>
      </c>
      <c r="C56" s="2" t="s">
        <v>309</v>
      </c>
      <c r="D56" s="2" t="s">
        <v>345</v>
      </c>
      <c r="E56" s="75">
        <v>6877553</v>
      </c>
      <c r="F56" s="75">
        <v>4250769</v>
      </c>
      <c r="G56" s="75">
        <v>2626784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</row>
    <row r="57" spans="1:19">
      <c r="A57" s="3" t="s">
        <v>255</v>
      </c>
      <c r="B57" s="2" t="s">
        <v>79</v>
      </c>
      <c r="C57" s="2" t="s">
        <v>309</v>
      </c>
      <c r="D57" s="2" t="s">
        <v>345</v>
      </c>
      <c r="E57" s="75">
        <v>8518346</v>
      </c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1753129</v>
      </c>
      <c r="P57" s="75">
        <v>0</v>
      </c>
      <c r="Q57" s="75">
        <v>0</v>
      </c>
      <c r="R57" s="75">
        <v>0</v>
      </c>
      <c r="S57" s="75">
        <v>0</v>
      </c>
    </row>
    <row r="58" spans="1:19">
      <c r="A58" s="3" t="s">
        <v>256</v>
      </c>
      <c r="B58" s="2" t="s">
        <v>80</v>
      </c>
      <c r="C58" s="2" t="s">
        <v>306</v>
      </c>
      <c r="D58" s="2" t="s">
        <v>345</v>
      </c>
      <c r="E58" s="75">
        <v>352130700.15999997</v>
      </c>
      <c r="F58" s="75">
        <v>200689587</v>
      </c>
      <c r="G58" s="75">
        <v>27349943.16</v>
      </c>
      <c r="H58" s="75">
        <v>660000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70349110</v>
      </c>
      <c r="P58" s="75">
        <v>0</v>
      </c>
      <c r="Q58" s="75">
        <v>22781713</v>
      </c>
      <c r="R58" s="75">
        <v>0</v>
      </c>
      <c r="S58" s="75">
        <v>0</v>
      </c>
    </row>
    <row r="59" spans="1:19">
      <c r="A59" s="3" t="s">
        <v>257</v>
      </c>
      <c r="B59" s="2" t="s">
        <v>81</v>
      </c>
      <c r="C59" s="2" t="s">
        <v>307</v>
      </c>
      <c r="D59" s="2" t="s">
        <v>345</v>
      </c>
      <c r="E59" s="75">
        <v>171308939</v>
      </c>
      <c r="F59" s="75">
        <v>10167333</v>
      </c>
      <c r="G59" s="75">
        <v>22150506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29558466</v>
      </c>
      <c r="P59" s="75">
        <v>0</v>
      </c>
      <c r="Q59" s="75">
        <v>109432634</v>
      </c>
      <c r="R59" s="75">
        <v>0</v>
      </c>
      <c r="S59" s="75">
        <v>0</v>
      </c>
    </row>
    <row r="60" spans="1:19">
      <c r="A60" s="3" t="s">
        <v>258</v>
      </c>
      <c r="B60" s="2" t="s">
        <v>82</v>
      </c>
      <c r="C60" s="2" t="s">
        <v>309</v>
      </c>
      <c r="D60" s="2" t="s">
        <v>345</v>
      </c>
      <c r="E60" s="75">
        <v>859325936</v>
      </c>
      <c r="F60" s="75">
        <v>242086310</v>
      </c>
      <c r="G60" s="75">
        <v>430474925</v>
      </c>
      <c r="H60" s="75">
        <v>7092000</v>
      </c>
      <c r="I60" s="75">
        <v>53567517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34155125</v>
      </c>
      <c r="P60" s="75">
        <v>0</v>
      </c>
      <c r="Q60" s="75">
        <v>7349316</v>
      </c>
      <c r="R60" s="75">
        <v>0</v>
      </c>
      <c r="S60" s="75">
        <v>0</v>
      </c>
    </row>
    <row r="61" spans="1:19">
      <c r="A61" s="3" t="s">
        <v>259</v>
      </c>
      <c r="B61" s="2" t="s">
        <v>83</v>
      </c>
      <c r="C61" s="2" t="s">
        <v>306</v>
      </c>
      <c r="D61" s="2" t="s">
        <v>345</v>
      </c>
      <c r="E61" s="75">
        <v>206232606</v>
      </c>
      <c r="F61" s="75">
        <v>87240000</v>
      </c>
      <c r="G61" s="75">
        <v>87420324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16572282</v>
      </c>
      <c r="P61" s="75">
        <v>0</v>
      </c>
      <c r="Q61" s="75">
        <v>0</v>
      </c>
      <c r="R61" s="75">
        <v>0</v>
      </c>
      <c r="S61" s="75">
        <v>0</v>
      </c>
    </row>
    <row r="62" spans="1:19">
      <c r="A62" s="3" t="s">
        <v>260</v>
      </c>
      <c r="B62" s="2" t="s">
        <v>84</v>
      </c>
      <c r="C62" s="2" t="s">
        <v>307</v>
      </c>
      <c r="D62" s="2" t="s">
        <v>345</v>
      </c>
      <c r="E62" s="75">
        <v>7331112</v>
      </c>
      <c r="F62" s="75">
        <v>6532583</v>
      </c>
      <c r="G62" s="75">
        <v>798529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75">
        <v>0</v>
      </c>
      <c r="Q62" s="75">
        <v>0</v>
      </c>
      <c r="R62" s="75">
        <v>0</v>
      </c>
      <c r="S62" s="75">
        <v>0</v>
      </c>
    </row>
    <row r="63" spans="1:19">
      <c r="A63" s="3" t="s">
        <v>261</v>
      </c>
      <c r="B63" s="2" t="s">
        <v>85</v>
      </c>
      <c r="C63" s="2" t="s">
        <v>307</v>
      </c>
      <c r="D63" s="2" t="s">
        <v>345</v>
      </c>
      <c r="E63" s="75">
        <v>506597286</v>
      </c>
      <c r="F63" s="75">
        <v>164672288</v>
      </c>
      <c r="G63" s="75">
        <v>13712027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83679267</v>
      </c>
      <c r="P63" s="75">
        <v>0</v>
      </c>
      <c r="Q63" s="75">
        <v>0</v>
      </c>
      <c r="R63" s="75">
        <v>0</v>
      </c>
      <c r="S63" s="75">
        <v>0</v>
      </c>
    </row>
    <row r="64" spans="1:19">
      <c r="A64" s="3" t="s">
        <v>262</v>
      </c>
      <c r="B64" s="2" t="s">
        <v>86</v>
      </c>
      <c r="C64" s="2" t="s">
        <v>307</v>
      </c>
      <c r="D64" s="2" t="s">
        <v>345</v>
      </c>
      <c r="E64" s="75">
        <v>6036247</v>
      </c>
      <c r="F64" s="75">
        <v>2951807</v>
      </c>
      <c r="G64" s="75">
        <v>3084440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  <c r="R64" s="75">
        <v>0</v>
      </c>
      <c r="S64" s="75">
        <v>0</v>
      </c>
    </row>
    <row r="65" spans="1:19">
      <c r="A65" s="3" t="s">
        <v>263</v>
      </c>
      <c r="B65" s="2" t="s">
        <v>87</v>
      </c>
      <c r="C65" s="2" t="s">
        <v>306</v>
      </c>
      <c r="D65" s="2" t="s">
        <v>345</v>
      </c>
      <c r="E65" s="75">
        <v>6581432</v>
      </c>
      <c r="F65" s="75">
        <v>5575634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1005798</v>
      </c>
      <c r="P65" s="75">
        <v>0</v>
      </c>
      <c r="Q65" s="75">
        <v>0</v>
      </c>
      <c r="R65" s="75">
        <v>0</v>
      </c>
      <c r="S65" s="75">
        <v>0</v>
      </c>
    </row>
    <row r="66" spans="1:19">
      <c r="A66" s="3" t="s">
        <v>264</v>
      </c>
      <c r="B66" s="2" t="s">
        <v>88</v>
      </c>
      <c r="C66" s="2" t="s">
        <v>309</v>
      </c>
      <c r="D66" s="2" t="s">
        <v>345</v>
      </c>
      <c r="E66" s="75">
        <v>14258010.6</v>
      </c>
      <c r="F66" s="75">
        <v>5903613</v>
      </c>
      <c r="G66" s="75">
        <v>1055268</v>
      </c>
      <c r="H66" s="75">
        <v>0</v>
      </c>
      <c r="I66" s="75">
        <v>7299129.5999999996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</row>
    <row r="67" spans="1:19">
      <c r="A67" s="3" t="s">
        <v>265</v>
      </c>
      <c r="B67" s="2" t="s">
        <v>89</v>
      </c>
      <c r="C67" s="2" t="s">
        <v>306</v>
      </c>
      <c r="D67" s="2" t="s">
        <v>345</v>
      </c>
      <c r="E67" s="75">
        <v>10120800</v>
      </c>
      <c r="F67" s="75">
        <v>10120800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75">
        <v>0</v>
      </c>
      <c r="S67" s="75">
        <v>0</v>
      </c>
    </row>
    <row r="68" spans="1:19">
      <c r="A68" s="3" t="s">
        <v>266</v>
      </c>
      <c r="B68" s="2" t="s">
        <v>90</v>
      </c>
      <c r="C68" s="2" t="s">
        <v>309</v>
      </c>
      <c r="D68" s="2" t="s">
        <v>345</v>
      </c>
      <c r="E68" s="75">
        <v>61686332</v>
      </c>
      <c r="F68" s="75">
        <v>0</v>
      </c>
      <c r="G68" s="75">
        <v>61686332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  <c r="O68" s="75">
        <v>0</v>
      </c>
      <c r="P68" s="75">
        <v>0</v>
      </c>
      <c r="Q68" s="75">
        <v>0</v>
      </c>
      <c r="R68" s="75">
        <v>0</v>
      </c>
      <c r="S68" s="75">
        <v>0</v>
      </c>
    </row>
    <row r="69" spans="1:19">
      <c r="A69" s="3" t="s">
        <v>267</v>
      </c>
      <c r="B69" s="2" t="s">
        <v>91</v>
      </c>
      <c r="C69" s="2" t="s">
        <v>307</v>
      </c>
      <c r="D69" s="2" t="s">
        <v>345</v>
      </c>
      <c r="E69" s="75">
        <v>150794311</v>
      </c>
      <c r="F69" s="75">
        <v>96032990</v>
      </c>
      <c r="G69" s="75">
        <v>54761321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</row>
    <row r="70" spans="1:19">
      <c r="A70" s="3" t="s">
        <v>268</v>
      </c>
      <c r="B70" s="2" t="s">
        <v>92</v>
      </c>
      <c r="C70" s="2" t="s">
        <v>306</v>
      </c>
      <c r="D70" s="2" t="s">
        <v>345</v>
      </c>
      <c r="E70" s="75">
        <v>4513069089.9099998</v>
      </c>
      <c r="F70" s="75">
        <v>1883354880</v>
      </c>
      <c r="G70" s="75">
        <v>1518274778.54</v>
      </c>
      <c r="H70" s="75">
        <v>145644304</v>
      </c>
      <c r="I70" s="75">
        <v>4673038</v>
      </c>
      <c r="J70" s="75">
        <v>5840000</v>
      </c>
      <c r="K70" s="75">
        <v>19941867</v>
      </c>
      <c r="L70" s="75">
        <v>0</v>
      </c>
      <c r="M70" s="75">
        <v>0</v>
      </c>
      <c r="N70" s="75">
        <v>0</v>
      </c>
      <c r="O70" s="75">
        <v>264280328</v>
      </c>
      <c r="P70" s="75">
        <v>0</v>
      </c>
      <c r="Q70" s="75">
        <v>137355303.12</v>
      </c>
      <c r="R70" s="75">
        <v>0</v>
      </c>
      <c r="S70" s="75">
        <v>0</v>
      </c>
    </row>
    <row r="71" spans="1:19">
      <c r="A71" s="3" t="s">
        <v>269</v>
      </c>
      <c r="B71" s="2" t="s">
        <v>93</v>
      </c>
      <c r="C71" s="2" t="s">
        <v>306</v>
      </c>
      <c r="D71" s="2" t="s">
        <v>345</v>
      </c>
      <c r="E71" s="75">
        <v>2454823200.04</v>
      </c>
      <c r="F71" s="75">
        <v>608906380.5</v>
      </c>
      <c r="G71" s="75">
        <v>939378491.53999996</v>
      </c>
      <c r="H71" s="75">
        <v>30997117</v>
      </c>
      <c r="I71" s="75">
        <v>4974720</v>
      </c>
      <c r="J71" s="75">
        <v>0</v>
      </c>
      <c r="K71" s="75">
        <v>0</v>
      </c>
      <c r="L71" s="75">
        <v>0</v>
      </c>
      <c r="M71" s="75">
        <v>15521254</v>
      </c>
      <c r="N71" s="75">
        <v>0</v>
      </c>
      <c r="O71" s="75">
        <v>388099639</v>
      </c>
      <c r="P71" s="75">
        <v>0</v>
      </c>
      <c r="Q71" s="75">
        <v>318961349</v>
      </c>
      <c r="R71" s="75">
        <v>0</v>
      </c>
      <c r="S71" s="75">
        <v>0</v>
      </c>
    </row>
    <row r="72" spans="1:19">
      <c r="A72" s="3" t="s">
        <v>270</v>
      </c>
      <c r="B72" s="2" t="s">
        <v>94</v>
      </c>
      <c r="C72" s="2" t="s">
        <v>306</v>
      </c>
      <c r="D72" s="2" t="s">
        <v>345</v>
      </c>
      <c r="E72" s="75">
        <v>218315765</v>
      </c>
      <c r="F72" s="75">
        <v>97958118</v>
      </c>
      <c r="G72" s="75">
        <v>119770487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</row>
    <row r="73" spans="1:19">
      <c r="A73" s="3" t="s">
        <v>271</v>
      </c>
      <c r="B73" s="2" t="s">
        <v>95</v>
      </c>
      <c r="C73" s="2" t="s">
        <v>306</v>
      </c>
      <c r="D73" s="2" t="s">
        <v>345</v>
      </c>
      <c r="E73" s="75">
        <v>2633640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2633640</v>
      </c>
      <c r="R73" s="75">
        <v>0</v>
      </c>
      <c r="S73" s="75">
        <v>0</v>
      </c>
    </row>
    <row r="74" spans="1:19">
      <c r="A74" s="3" t="s">
        <v>272</v>
      </c>
      <c r="B74" s="2" t="s">
        <v>96</v>
      </c>
      <c r="C74" s="2" t="s">
        <v>306</v>
      </c>
      <c r="D74" s="2" t="s">
        <v>345</v>
      </c>
      <c r="E74" s="75">
        <v>1590409</v>
      </c>
      <c r="F74" s="75">
        <v>0</v>
      </c>
      <c r="G74" s="75">
        <v>1590409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</row>
    <row r="75" spans="1:19">
      <c r="A75" s="3" t="s">
        <v>273</v>
      </c>
      <c r="B75" s="2" t="s">
        <v>97</v>
      </c>
      <c r="C75" s="2" t="s">
        <v>309</v>
      </c>
      <c r="D75" s="2" t="s">
        <v>345</v>
      </c>
      <c r="E75" s="75">
        <v>1548059</v>
      </c>
      <c r="F75" s="75">
        <v>0</v>
      </c>
      <c r="G75" s="75">
        <v>1548059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</row>
    <row r="76" spans="1:19">
      <c r="A76" s="3" t="s">
        <v>274</v>
      </c>
      <c r="B76" s="2" t="s">
        <v>98</v>
      </c>
      <c r="C76" s="2" t="s">
        <v>306</v>
      </c>
      <c r="D76" s="2" t="s">
        <v>345</v>
      </c>
      <c r="E76" s="75">
        <v>326920674.75999999</v>
      </c>
      <c r="F76" s="75">
        <v>243886750.75999999</v>
      </c>
      <c r="G76" s="75">
        <v>11383354</v>
      </c>
      <c r="H76" s="75">
        <v>0</v>
      </c>
      <c r="I76" s="75">
        <v>45637018</v>
      </c>
      <c r="J76" s="75">
        <v>0</v>
      </c>
      <c r="K76" s="75">
        <v>2000000</v>
      </c>
      <c r="L76" s="75">
        <v>0</v>
      </c>
      <c r="M76" s="75">
        <v>0</v>
      </c>
      <c r="N76" s="75">
        <v>0</v>
      </c>
      <c r="O76" s="75">
        <v>0</v>
      </c>
      <c r="P76" s="75">
        <v>0</v>
      </c>
      <c r="Q76" s="75">
        <v>3880349</v>
      </c>
      <c r="R76" s="75">
        <v>0</v>
      </c>
      <c r="S76" s="75">
        <v>0</v>
      </c>
    </row>
    <row r="77" spans="1:19">
      <c r="A77" s="3" t="s">
        <v>275</v>
      </c>
      <c r="B77" s="2" t="s">
        <v>99</v>
      </c>
      <c r="C77" s="2" t="s">
        <v>307</v>
      </c>
      <c r="D77" s="2" t="s">
        <v>345</v>
      </c>
      <c r="E77" s="75">
        <v>576787154.34000003</v>
      </c>
      <c r="F77" s="75">
        <v>336831143</v>
      </c>
      <c r="G77" s="75">
        <v>239956011.34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R77" s="75">
        <v>0</v>
      </c>
      <c r="S77" s="75">
        <v>0</v>
      </c>
    </row>
    <row r="78" spans="1:19">
      <c r="A78" s="3" t="s">
        <v>276</v>
      </c>
      <c r="B78" s="2" t="s">
        <v>100</v>
      </c>
      <c r="C78" s="2" t="s">
        <v>310</v>
      </c>
      <c r="D78" s="2" t="s">
        <v>345</v>
      </c>
      <c r="E78" s="75">
        <v>21587545</v>
      </c>
      <c r="F78" s="75">
        <v>21587545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75">
        <v>0</v>
      </c>
    </row>
    <row r="79" spans="1:19">
      <c r="A79" s="3" t="s">
        <v>277</v>
      </c>
      <c r="B79" s="2" t="s">
        <v>101</v>
      </c>
      <c r="C79" s="2" t="s">
        <v>306</v>
      </c>
      <c r="D79" s="2" t="s">
        <v>345</v>
      </c>
      <c r="E79" s="75">
        <v>17068296</v>
      </c>
      <c r="F79" s="75">
        <v>7332025</v>
      </c>
      <c r="G79" s="75">
        <v>4414031</v>
      </c>
      <c r="H79" s="75">
        <v>0</v>
      </c>
      <c r="I79" s="75">
        <v>5322240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75">
        <v>0</v>
      </c>
      <c r="P79" s="75">
        <v>0</v>
      </c>
      <c r="Q79" s="75">
        <v>0</v>
      </c>
      <c r="R79" s="75">
        <v>0</v>
      </c>
      <c r="S79" s="75">
        <v>0</v>
      </c>
    </row>
    <row r="80" spans="1:19">
      <c r="A80" s="3" t="s">
        <v>278</v>
      </c>
      <c r="B80" s="2" t="s">
        <v>102</v>
      </c>
      <c r="C80" s="2" t="s">
        <v>309</v>
      </c>
      <c r="D80" s="2" t="s">
        <v>345</v>
      </c>
      <c r="E80" s="75">
        <v>89787396</v>
      </c>
      <c r="F80" s="75">
        <v>79627158</v>
      </c>
      <c r="G80" s="75">
        <v>10160238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  <c r="R80" s="75">
        <v>0</v>
      </c>
      <c r="S80" s="75">
        <v>0</v>
      </c>
    </row>
    <row r="81" spans="1:19">
      <c r="A81" s="3" t="s">
        <v>279</v>
      </c>
      <c r="B81" s="2" t="s">
        <v>103</v>
      </c>
      <c r="C81" s="2" t="s">
        <v>308</v>
      </c>
      <c r="D81" s="2" t="s">
        <v>345</v>
      </c>
      <c r="E81" s="75">
        <v>52237500</v>
      </c>
      <c r="F81" s="75">
        <v>0</v>
      </c>
      <c r="G81" s="75">
        <v>52237500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  <c r="O81" s="75">
        <v>0</v>
      </c>
      <c r="P81" s="75">
        <v>0</v>
      </c>
      <c r="Q81" s="75">
        <v>0</v>
      </c>
      <c r="R81" s="75">
        <v>0</v>
      </c>
      <c r="S81" s="75">
        <v>0</v>
      </c>
    </row>
    <row r="82" spans="1:19">
      <c r="A82" s="3" t="s">
        <v>280</v>
      </c>
      <c r="B82" s="2" t="s">
        <v>104</v>
      </c>
      <c r="C82" s="2" t="s">
        <v>307</v>
      </c>
      <c r="D82" s="2" t="s">
        <v>345</v>
      </c>
      <c r="E82" s="75">
        <v>1912816452.1499999</v>
      </c>
      <c r="F82" s="75">
        <v>796241482.87</v>
      </c>
      <c r="G82" s="75">
        <v>607551709</v>
      </c>
      <c r="H82" s="75">
        <v>0</v>
      </c>
      <c r="I82" s="75">
        <v>191158519.28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  <c r="O82" s="75">
        <v>142721331</v>
      </c>
      <c r="P82" s="75">
        <v>0</v>
      </c>
      <c r="Q82" s="75">
        <v>66255895</v>
      </c>
      <c r="R82" s="75">
        <v>0</v>
      </c>
      <c r="S82" s="75">
        <v>0</v>
      </c>
    </row>
    <row r="83" spans="1:19">
      <c r="A83" s="3" t="s">
        <v>281</v>
      </c>
      <c r="B83" s="2" t="s">
        <v>105</v>
      </c>
      <c r="C83" s="2" t="s">
        <v>308</v>
      </c>
      <c r="D83" s="2" t="s">
        <v>345</v>
      </c>
      <c r="E83" s="75">
        <v>28706404</v>
      </c>
      <c r="F83" s="75">
        <v>23182721</v>
      </c>
      <c r="G83" s="75">
        <v>5523683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  <c r="O83" s="75">
        <v>0</v>
      </c>
      <c r="P83" s="75">
        <v>0</v>
      </c>
      <c r="Q83" s="75">
        <v>0</v>
      </c>
      <c r="R83" s="75">
        <v>0</v>
      </c>
      <c r="S83" s="75">
        <v>0</v>
      </c>
    </row>
    <row r="84" spans="1:19">
      <c r="A84" s="3" t="s">
        <v>282</v>
      </c>
      <c r="B84" s="2" t="s">
        <v>106</v>
      </c>
      <c r="C84" s="2" t="s">
        <v>309</v>
      </c>
      <c r="D84" s="2" t="s">
        <v>345</v>
      </c>
      <c r="E84" s="75">
        <v>65579880</v>
      </c>
      <c r="F84" s="75">
        <v>60400000</v>
      </c>
      <c r="G84" s="75">
        <v>5179880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  <c r="O84" s="75">
        <v>0</v>
      </c>
      <c r="P84" s="75">
        <v>0</v>
      </c>
      <c r="Q84" s="75">
        <v>0</v>
      </c>
      <c r="R84" s="75">
        <v>0</v>
      </c>
      <c r="S84" s="75">
        <v>0</v>
      </c>
    </row>
    <row r="85" spans="1:19">
      <c r="A85" s="3" t="s">
        <v>283</v>
      </c>
      <c r="B85" s="2" t="s">
        <v>107</v>
      </c>
      <c r="C85" s="2" t="s">
        <v>307</v>
      </c>
      <c r="D85" s="2" t="s">
        <v>345</v>
      </c>
      <c r="E85" s="75">
        <v>56668781.890000001</v>
      </c>
      <c r="F85" s="75">
        <v>52359144</v>
      </c>
      <c r="G85" s="75">
        <v>4309637.8899999997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</row>
    <row r="86" spans="1:19">
      <c r="A86" s="3" t="s">
        <v>284</v>
      </c>
      <c r="B86" s="2" t="s">
        <v>108</v>
      </c>
      <c r="C86" s="2" t="s">
        <v>307</v>
      </c>
      <c r="D86" s="2" t="s">
        <v>345</v>
      </c>
      <c r="E86" s="75">
        <v>753712123.68000007</v>
      </c>
      <c r="F86" s="75">
        <v>415532155</v>
      </c>
      <c r="G86" s="75">
        <v>214920957.68000001</v>
      </c>
      <c r="H86" s="75">
        <v>0</v>
      </c>
      <c r="I86" s="75">
        <v>0</v>
      </c>
      <c r="J86" s="75">
        <v>0</v>
      </c>
      <c r="K86" s="75">
        <v>0</v>
      </c>
      <c r="L86" s="75">
        <v>38701463</v>
      </c>
      <c r="M86" s="75">
        <v>0</v>
      </c>
      <c r="N86" s="75">
        <v>0</v>
      </c>
      <c r="O86" s="75">
        <v>82064912</v>
      </c>
      <c r="P86" s="75">
        <v>0</v>
      </c>
      <c r="Q86" s="75">
        <v>0</v>
      </c>
      <c r="R86" s="75">
        <v>0</v>
      </c>
      <c r="S86" s="75">
        <v>0</v>
      </c>
    </row>
    <row r="87" spans="1:19">
      <c r="A87" s="3" t="s">
        <v>223</v>
      </c>
      <c r="B87" s="2" t="s">
        <v>109</v>
      </c>
      <c r="C87" s="2" t="s">
        <v>306</v>
      </c>
      <c r="D87" s="2" t="s">
        <v>345</v>
      </c>
      <c r="E87" s="75">
        <v>60317903</v>
      </c>
      <c r="F87" s="75">
        <v>7901360</v>
      </c>
      <c r="G87" s="75">
        <v>34712790</v>
      </c>
      <c r="H87" s="75">
        <v>0</v>
      </c>
      <c r="I87" s="75">
        <v>8849159</v>
      </c>
      <c r="J87" s="75">
        <v>960566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75">
        <v>0</v>
      </c>
      <c r="Q87" s="75">
        <v>778028</v>
      </c>
      <c r="R87" s="75">
        <v>0</v>
      </c>
      <c r="S87" s="75">
        <v>0</v>
      </c>
    </row>
    <row r="88" spans="1:19">
      <c r="A88" s="3" t="s">
        <v>229</v>
      </c>
      <c r="B88" s="2" t="s">
        <v>110</v>
      </c>
      <c r="C88" s="2" t="s">
        <v>308</v>
      </c>
      <c r="D88" s="2" t="s">
        <v>345</v>
      </c>
      <c r="E88" s="75">
        <v>40326378</v>
      </c>
      <c r="F88" s="75">
        <v>0</v>
      </c>
      <c r="G88" s="75">
        <v>0</v>
      </c>
      <c r="H88" s="75">
        <v>40326378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</row>
    <row r="89" spans="1:19">
      <c r="A89" s="3" t="s">
        <v>222</v>
      </c>
      <c r="B89" s="2" t="s">
        <v>111</v>
      </c>
      <c r="C89" s="2" t="s">
        <v>306</v>
      </c>
      <c r="D89" s="2" t="s">
        <v>345</v>
      </c>
      <c r="E89" s="75">
        <v>1526200</v>
      </c>
      <c r="F89" s="75">
        <v>0</v>
      </c>
      <c r="G89" s="75">
        <v>1526200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5">
        <v>0</v>
      </c>
      <c r="R89" s="75">
        <v>0</v>
      </c>
      <c r="S89" s="75">
        <v>0</v>
      </c>
    </row>
    <row r="90" spans="1:19">
      <c r="A90" s="3" t="s">
        <v>300</v>
      </c>
      <c r="B90" s="2" t="s">
        <v>112</v>
      </c>
      <c r="C90" s="2" t="s">
        <v>307</v>
      </c>
      <c r="D90" s="2" t="s">
        <v>345</v>
      </c>
      <c r="E90" s="75">
        <v>1810441</v>
      </c>
      <c r="F90" s="75">
        <v>787148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  <c r="O90" s="75">
        <v>0</v>
      </c>
      <c r="P90" s="75">
        <v>0</v>
      </c>
      <c r="Q90" s="75">
        <v>0</v>
      </c>
      <c r="R90" s="75">
        <v>0</v>
      </c>
      <c r="S90" s="75">
        <v>0</v>
      </c>
    </row>
    <row r="91" spans="1:19">
      <c r="A91" s="3" t="s">
        <v>286</v>
      </c>
      <c r="B91" s="2" t="s">
        <v>113</v>
      </c>
      <c r="C91" s="2" t="s">
        <v>307</v>
      </c>
      <c r="D91" s="2" t="s">
        <v>345</v>
      </c>
      <c r="E91" s="75">
        <v>70733034</v>
      </c>
      <c r="F91" s="75">
        <v>0</v>
      </c>
      <c r="G91" s="75">
        <v>70733034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  <c r="O91" s="75">
        <v>0</v>
      </c>
      <c r="P91" s="75">
        <v>0</v>
      </c>
      <c r="Q91" s="75">
        <v>0</v>
      </c>
      <c r="R91" s="75">
        <v>0</v>
      </c>
      <c r="S91" s="75">
        <v>0</v>
      </c>
    </row>
    <row r="92" spans="1:19">
      <c r="A92" s="3" t="s">
        <v>287</v>
      </c>
      <c r="B92" s="2" t="s">
        <v>114</v>
      </c>
      <c r="C92" s="2" t="s">
        <v>307</v>
      </c>
      <c r="D92" s="2" t="s">
        <v>345</v>
      </c>
      <c r="E92" s="75">
        <v>7831311929.9820004</v>
      </c>
      <c r="F92" s="75">
        <v>3779424577.98</v>
      </c>
      <c r="G92" s="75">
        <v>2342098501.1900001</v>
      </c>
      <c r="H92" s="75">
        <v>129955464</v>
      </c>
      <c r="I92" s="75">
        <v>156250557</v>
      </c>
      <c r="J92" s="75">
        <v>111515814</v>
      </c>
      <c r="K92" s="75">
        <v>86231643</v>
      </c>
      <c r="L92" s="75">
        <v>11959570</v>
      </c>
      <c r="M92" s="75">
        <v>21581955</v>
      </c>
      <c r="N92" s="75">
        <v>12780000</v>
      </c>
      <c r="O92" s="75">
        <v>418590131.81200004</v>
      </c>
      <c r="P92" s="75">
        <v>0</v>
      </c>
      <c r="Q92" s="75">
        <v>260394613</v>
      </c>
      <c r="R92" s="75">
        <v>12964124</v>
      </c>
      <c r="S92" s="75">
        <v>0</v>
      </c>
    </row>
    <row r="93" spans="1:19">
      <c r="A93" s="3" t="s">
        <v>288</v>
      </c>
      <c r="B93" s="2" t="s">
        <v>115</v>
      </c>
      <c r="C93" s="2" t="s">
        <v>307</v>
      </c>
      <c r="D93" s="2" t="s">
        <v>345</v>
      </c>
      <c r="E93" s="75">
        <v>86184259.180000007</v>
      </c>
      <c r="F93" s="75">
        <v>0</v>
      </c>
      <c r="G93" s="75">
        <v>15245104.48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729031</v>
      </c>
      <c r="R93" s="75">
        <v>0</v>
      </c>
      <c r="S93" s="75">
        <v>0</v>
      </c>
    </row>
    <row r="94" spans="1:19">
      <c r="A94" s="3" t="s">
        <v>289</v>
      </c>
      <c r="B94" s="2" t="s">
        <v>116</v>
      </c>
      <c r="C94" s="2" t="s">
        <v>306</v>
      </c>
      <c r="D94" s="2" t="s">
        <v>345</v>
      </c>
      <c r="E94" s="75">
        <v>51320019</v>
      </c>
      <c r="F94" s="75">
        <v>6053966</v>
      </c>
      <c r="G94" s="75">
        <v>38380607</v>
      </c>
      <c r="H94" s="75">
        <v>0</v>
      </c>
      <c r="I94" s="75">
        <v>0</v>
      </c>
      <c r="J94" s="75">
        <v>509776</v>
      </c>
      <c r="K94" s="75">
        <v>6375670</v>
      </c>
      <c r="L94" s="75">
        <v>0</v>
      </c>
      <c r="M94" s="75">
        <v>0</v>
      </c>
      <c r="N94" s="75">
        <v>0</v>
      </c>
      <c r="O94" s="75">
        <v>0</v>
      </c>
      <c r="P94" s="75">
        <v>0</v>
      </c>
      <c r="Q94" s="75">
        <v>0</v>
      </c>
      <c r="R94" s="75">
        <v>0</v>
      </c>
      <c r="S94" s="75">
        <v>0</v>
      </c>
    </row>
    <row r="95" spans="1:19">
      <c r="A95" s="3" t="s">
        <v>290</v>
      </c>
      <c r="B95" s="2" t="s">
        <v>117</v>
      </c>
      <c r="C95" s="2" t="s">
        <v>306</v>
      </c>
      <c r="D95" s="2" t="s">
        <v>345</v>
      </c>
      <c r="E95" s="75">
        <v>275828250.63</v>
      </c>
      <c r="F95" s="75">
        <v>144636850.63</v>
      </c>
      <c r="G95" s="75">
        <v>131191400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75">
        <v>0</v>
      </c>
      <c r="P95" s="75">
        <v>0</v>
      </c>
      <c r="Q95" s="75">
        <v>0</v>
      </c>
      <c r="R95" s="75">
        <v>0</v>
      </c>
      <c r="S95" s="75">
        <v>0</v>
      </c>
    </row>
    <row r="96" spans="1:19">
      <c r="A96" s="3" t="s">
        <v>291</v>
      </c>
      <c r="B96" s="2" t="s">
        <v>118</v>
      </c>
      <c r="C96" s="2" t="s">
        <v>306</v>
      </c>
      <c r="D96" s="2" t="s">
        <v>345</v>
      </c>
      <c r="E96" s="75">
        <v>30363754</v>
      </c>
      <c r="F96" s="75">
        <v>11630909</v>
      </c>
      <c r="G96" s="75">
        <v>18732845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75">
        <v>0</v>
      </c>
      <c r="Q96" s="75">
        <v>0</v>
      </c>
      <c r="R96" s="75">
        <v>0</v>
      </c>
      <c r="S96" s="75">
        <v>0</v>
      </c>
    </row>
    <row r="97" spans="1:19">
      <c r="A97" s="3" t="s">
        <v>292</v>
      </c>
      <c r="B97" s="2" t="s">
        <v>119</v>
      </c>
      <c r="C97" s="2" t="s">
        <v>309</v>
      </c>
      <c r="D97" s="2" t="s">
        <v>345</v>
      </c>
      <c r="E97" s="75">
        <v>120380479.65000001</v>
      </c>
      <c r="F97" s="75">
        <v>58099107</v>
      </c>
      <c r="G97" s="75">
        <v>36021454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  <c r="P97" s="75">
        <v>0</v>
      </c>
      <c r="Q97" s="75">
        <v>1536022</v>
      </c>
      <c r="R97" s="75">
        <v>0</v>
      </c>
      <c r="S97" s="75">
        <v>0</v>
      </c>
    </row>
    <row r="98" spans="1:19">
      <c r="A98" s="3" t="s">
        <v>293</v>
      </c>
      <c r="B98" s="2" t="s">
        <v>120</v>
      </c>
      <c r="C98" s="2" t="s">
        <v>307</v>
      </c>
      <c r="D98" s="2" t="s">
        <v>345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5">
        <v>0</v>
      </c>
    </row>
    <row r="99" spans="1:19">
      <c r="A99" s="3" t="s">
        <v>294</v>
      </c>
      <c r="B99" s="2" t="s">
        <v>121</v>
      </c>
      <c r="C99" s="2" t="s">
        <v>307</v>
      </c>
      <c r="D99" s="2" t="s">
        <v>345</v>
      </c>
      <c r="E99" s="75">
        <v>10474991</v>
      </c>
      <c r="F99" s="75">
        <v>5029144</v>
      </c>
      <c r="G99" s="75">
        <v>5445847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0</v>
      </c>
      <c r="S99" s="75">
        <v>0</v>
      </c>
    </row>
    <row r="100" spans="1:19">
      <c r="A100" s="3" t="s">
        <v>295</v>
      </c>
      <c r="B100" s="2" t="s">
        <v>122</v>
      </c>
      <c r="C100" s="2" t="s">
        <v>307</v>
      </c>
      <c r="D100" s="2" t="s">
        <v>345</v>
      </c>
      <c r="E100" s="75">
        <v>192886633</v>
      </c>
      <c r="F100" s="75">
        <v>95070022</v>
      </c>
      <c r="G100" s="75">
        <v>6114043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5">
        <v>0</v>
      </c>
    </row>
    <row r="101" spans="1:19">
      <c r="A101" s="3" t="s">
        <v>296</v>
      </c>
      <c r="B101" s="2" t="s">
        <v>123</v>
      </c>
      <c r="C101" s="2" t="s">
        <v>307</v>
      </c>
      <c r="D101" s="2" t="s">
        <v>345</v>
      </c>
      <c r="E101" s="75">
        <v>3884467145.6499996</v>
      </c>
      <c r="F101" s="75">
        <v>1933502359.1600001</v>
      </c>
      <c r="G101" s="75">
        <v>1156683080.0900002</v>
      </c>
      <c r="H101" s="75">
        <v>5778981</v>
      </c>
      <c r="I101" s="75">
        <v>8664654</v>
      </c>
      <c r="J101" s="75">
        <v>878308</v>
      </c>
      <c r="K101" s="75">
        <v>11583267.4</v>
      </c>
      <c r="L101" s="75">
        <v>96931878</v>
      </c>
      <c r="M101" s="75">
        <v>1445532</v>
      </c>
      <c r="N101" s="75">
        <v>0</v>
      </c>
      <c r="O101" s="75">
        <v>110454464</v>
      </c>
      <c r="P101" s="75">
        <v>45660100</v>
      </c>
      <c r="Q101" s="75">
        <v>127537352</v>
      </c>
      <c r="R101" s="75">
        <v>0</v>
      </c>
      <c r="S101" s="75">
        <v>12079756</v>
      </c>
    </row>
    <row r="102" spans="1:19">
      <c r="A102" s="3" t="s">
        <v>297</v>
      </c>
      <c r="B102" s="2" t="s">
        <v>124</v>
      </c>
      <c r="C102" s="2" t="s">
        <v>309</v>
      </c>
      <c r="D102" s="2" t="s">
        <v>345</v>
      </c>
      <c r="E102" s="75">
        <v>14510307</v>
      </c>
      <c r="F102" s="75">
        <v>0</v>
      </c>
      <c r="G102" s="75">
        <v>0</v>
      </c>
      <c r="H102" s="75">
        <v>14510307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5">
        <v>0</v>
      </c>
    </row>
    <row r="103" spans="1:19">
      <c r="A103" s="3" t="s">
        <v>298</v>
      </c>
      <c r="B103" s="2" t="s">
        <v>125</v>
      </c>
      <c r="C103" s="2" t="s">
        <v>306</v>
      </c>
      <c r="D103" s="2" t="s">
        <v>345</v>
      </c>
      <c r="E103" s="75">
        <v>16929430</v>
      </c>
      <c r="F103" s="75">
        <v>10963120</v>
      </c>
      <c r="G103" s="75">
        <v>5966310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0</v>
      </c>
      <c r="S103" s="75">
        <v>0</v>
      </c>
    </row>
    <row r="104" spans="1:19">
      <c r="A104" s="3" t="s">
        <v>299</v>
      </c>
      <c r="B104" s="2" t="s">
        <v>126</v>
      </c>
      <c r="C104" s="2" t="s">
        <v>306</v>
      </c>
      <c r="D104" s="2" t="s">
        <v>345</v>
      </c>
      <c r="E104" s="75">
        <v>99410000</v>
      </c>
      <c r="F104" s="75">
        <v>1410000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98000000</v>
      </c>
      <c r="M104" s="75">
        <v>0</v>
      </c>
      <c r="N104" s="75">
        <v>0</v>
      </c>
      <c r="O104" s="75">
        <v>0</v>
      </c>
      <c r="P104" s="75">
        <v>0</v>
      </c>
      <c r="Q104" s="75">
        <v>0</v>
      </c>
      <c r="R104" s="75">
        <v>0</v>
      </c>
      <c r="S104" s="75">
        <v>0</v>
      </c>
    </row>
    <row r="105" spans="1:19">
      <c r="A105" s="3" t="s">
        <v>301</v>
      </c>
      <c r="B105" s="2" t="s">
        <v>127</v>
      </c>
      <c r="C105" s="2" t="s">
        <v>306</v>
      </c>
      <c r="D105" s="2" t="s">
        <v>345</v>
      </c>
      <c r="E105" s="75">
        <v>2605636944.2500005</v>
      </c>
      <c r="F105" s="75">
        <v>1366581276.0799999</v>
      </c>
      <c r="G105" s="75">
        <v>721553189.4799999</v>
      </c>
      <c r="H105" s="75">
        <v>40752772</v>
      </c>
      <c r="I105" s="75">
        <v>20447492</v>
      </c>
      <c r="J105" s="75">
        <v>57164200.690000005</v>
      </c>
      <c r="K105" s="75">
        <v>1155796</v>
      </c>
      <c r="L105" s="75">
        <v>0</v>
      </c>
      <c r="M105" s="75">
        <v>0</v>
      </c>
      <c r="N105" s="75">
        <v>643507</v>
      </c>
      <c r="O105" s="75">
        <v>53912159</v>
      </c>
      <c r="P105" s="75">
        <v>0</v>
      </c>
      <c r="Q105" s="75">
        <v>58442475</v>
      </c>
      <c r="R105" s="75">
        <v>0</v>
      </c>
      <c r="S105" s="75">
        <v>0</v>
      </c>
    </row>
    <row r="106" spans="1:19">
      <c r="A106" s="3" t="s">
        <v>302</v>
      </c>
      <c r="B106" s="2" t="s">
        <v>128</v>
      </c>
      <c r="C106" s="2" t="s">
        <v>309</v>
      </c>
      <c r="D106" s="2" t="s">
        <v>345</v>
      </c>
      <c r="E106" s="75">
        <v>170270465.06999999</v>
      </c>
      <c r="F106" s="75">
        <v>5607121</v>
      </c>
      <c r="G106" s="75">
        <v>153619953.06999999</v>
      </c>
      <c r="H106" s="75">
        <v>0</v>
      </c>
      <c r="I106" s="75">
        <v>1565200</v>
      </c>
      <c r="J106" s="75">
        <v>0</v>
      </c>
      <c r="K106" s="75">
        <v>0</v>
      </c>
      <c r="L106" s="75">
        <v>0</v>
      </c>
      <c r="M106" s="75">
        <v>8166277</v>
      </c>
      <c r="N106" s="75">
        <v>0</v>
      </c>
      <c r="O106" s="75">
        <v>0</v>
      </c>
      <c r="P106" s="75">
        <v>0</v>
      </c>
      <c r="Q106" s="75">
        <v>0</v>
      </c>
      <c r="R106" s="75">
        <v>0</v>
      </c>
      <c r="S106" s="75">
        <v>0</v>
      </c>
    </row>
    <row r="107" spans="1:19">
      <c r="A107" s="3" t="s">
        <v>303</v>
      </c>
      <c r="B107" s="2" t="s">
        <v>129</v>
      </c>
      <c r="C107" s="2" t="s">
        <v>309</v>
      </c>
      <c r="D107" s="2" t="s">
        <v>345</v>
      </c>
      <c r="E107" s="75">
        <v>16549420</v>
      </c>
      <c r="F107" s="75">
        <v>0</v>
      </c>
      <c r="G107" s="75">
        <v>0</v>
      </c>
      <c r="H107" s="75">
        <v>0</v>
      </c>
      <c r="I107" s="75">
        <v>16549420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  <c r="O107" s="75">
        <v>0</v>
      </c>
      <c r="P107" s="75">
        <v>0</v>
      </c>
      <c r="Q107" s="75">
        <v>0</v>
      </c>
      <c r="R107" s="75">
        <v>0</v>
      </c>
      <c r="S107" s="75">
        <v>0</v>
      </c>
    </row>
    <row r="108" spans="1:19">
      <c r="A108" s="3" t="s">
        <v>304</v>
      </c>
      <c r="B108" s="2" t="s">
        <v>130</v>
      </c>
      <c r="C108" s="2" t="s">
        <v>306</v>
      </c>
      <c r="D108" s="2" t="s">
        <v>345</v>
      </c>
      <c r="E108" s="75">
        <v>23886679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23099357</v>
      </c>
      <c r="P108" s="75">
        <v>0</v>
      </c>
      <c r="Q108" s="75">
        <v>787322</v>
      </c>
      <c r="R108" s="75">
        <v>0</v>
      </c>
      <c r="S108" s="75">
        <v>0</v>
      </c>
    </row>
    <row r="109" spans="1:19" ht="15.75" thickBot="1">
      <c r="A109" s="4" t="s">
        <v>305</v>
      </c>
      <c r="B109" s="5" t="s">
        <v>131</v>
      </c>
      <c r="C109" s="2" t="s">
        <v>306</v>
      </c>
      <c r="D109" s="5" t="s">
        <v>345</v>
      </c>
      <c r="E109" s="76">
        <v>1433520</v>
      </c>
      <c r="F109" s="76">
        <v>0</v>
      </c>
      <c r="G109" s="76">
        <v>1433520</v>
      </c>
      <c r="H109" s="76">
        <v>0</v>
      </c>
      <c r="I109" s="76">
        <v>0</v>
      </c>
      <c r="J109" s="76">
        <v>0</v>
      </c>
      <c r="K109" s="76">
        <v>0</v>
      </c>
      <c r="L109" s="76">
        <v>0</v>
      </c>
      <c r="M109" s="76">
        <v>0</v>
      </c>
      <c r="N109" s="76">
        <v>0</v>
      </c>
      <c r="O109" s="76">
        <v>0</v>
      </c>
      <c r="P109" s="76">
        <v>0</v>
      </c>
      <c r="Q109" s="76">
        <v>0</v>
      </c>
      <c r="R109" s="76">
        <v>0</v>
      </c>
      <c r="S109" s="76">
        <v>0</v>
      </c>
    </row>
    <row r="110" spans="1:19">
      <c r="A110" s="71" t="s">
        <v>656</v>
      </c>
      <c r="B110" s="71" t="s">
        <v>306</v>
      </c>
      <c r="C110" s="71" t="s">
        <v>306</v>
      </c>
      <c r="D110" s="71" t="s">
        <v>655</v>
      </c>
      <c r="E110" s="77">
        <v>14483365984.379002</v>
      </c>
      <c r="F110" s="77">
        <v>6097019070.9189987</v>
      </c>
      <c r="G110" s="77">
        <v>4587378343.5300007</v>
      </c>
      <c r="H110" s="77">
        <v>305209566.87</v>
      </c>
      <c r="I110" s="77">
        <v>167413202</v>
      </c>
      <c r="J110" s="77">
        <v>143224540.69</v>
      </c>
      <c r="K110" s="77">
        <v>29473333</v>
      </c>
      <c r="L110" s="77">
        <v>98000000</v>
      </c>
      <c r="M110" s="77">
        <v>15521254</v>
      </c>
      <c r="N110" s="77">
        <v>72798777</v>
      </c>
      <c r="O110" s="77">
        <v>1063868820</v>
      </c>
      <c r="P110" s="77">
        <v>0</v>
      </c>
      <c r="Q110" s="77">
        <v>624547891.12</v>
      </c>
      <c r="R110" s="77">
        <v>0</v>
      </c>
      <c r="S110" s="77">
        <v>0</v>
      </c>
    </row>
    <row r="111" spans="1:19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8226315322.467</v>
      </c>
      <c r="F111" s="77">
        <v>2386375492</v>
      </c>
      <c r="G111" s="77">
        <v>2756258075.1000004</v>
      </c>
      <c r="H111" s="77">
        <v>52003184</v>
      </c>
      <c r="I111" s="77">
        <v>23089410.096999999</v>
      </c>
      <c r="J111" s="77">
        <v>428129384.75</v>
      </c>
      <c r="K111" s="77">
        <v>920754017.70000005</v>
      </c>
      <c r="L111" s="77">
        <v>162923170</v>
      </c>
      <c r="M111" s="77">
        <v>19633486</v>
      </c>
      <c r="N111" s="77">
        <v>9842000</v>
      </c>
      <c r="O111" s="77">
        <v>80879307</v>
      </c>
      <c r="P111" s="77">
        <v>0</v>
      </c>
      <c r="Q111" s="77">
        <v>42196075</v>
      </c>
      <c r="R111" s="77">
        <v>0</v>
      </c>
      <c r="S111" s="77">
        <v>17382270</v>
      </c>
    </row>
    <row r="112" spans="1:19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7433548184.1599998</v>
      </c>
      <c r="F112" s="77">
        <v>3254219055.8600001</v>
      </c>
      <c r="G112" s="77">
        <v>2523320489.73</v>
      </c>
      <c r="H112" s="77">
        <v>64613920</v>
      </c>
      <c r="I112" s="77">
        <v>270298150.60000002</v>
      </c>
      <c r="J112" s="77">
        <v>197797850</v>
      </c>
      <c r="K112" s="77">
        <v>0</v>
      </c>
      <c r="L112" s="77">
        <v>0</v>
      </c>
      <c r="M112" s="77">
        <v>10926321</v>
      </c>
      <c r="N112" s="77">
        <v>0</v>
      </c>
      <c r="O112" s="77">
        <v>354839563.31999999</v>
      </c>
      <c r="P112" s="77">
        <v>0</v>
      </c>
      <c r="Q112" s="77">
        <v>85395851</v>
      </c>
      <c r="R112" s="77">
        <v>0</v>
      </c>
      <c r="S112" s="77">
        <v>0</v>
      </c>
    </row>
    <row r="113" spans="1:19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65072866989.84201</v>
      </c>
      <c r="F113" s="77">
        <v>23458352667.887001</v>
      </c>
      <c r="G113" s="77">
        <v>22146694654.468006</v>
      </c>
      <c r="H113" s="77">
        <v>664151861</v>
      </c>
      <c r="I113" s="77">
        <v>1895750444.8899999</v>
      </c>
      <c r="J113" s="77">
        <v>1629379501.97</v>
      </c>
      <c r="K113" s="77">
        <v>691311189.98500001</v>
      </c>
      <c r="L113" s="77">
        <v>2296816261</v>
      </c>
      <c r="M113" s="77">
        <v>38606533</v>
      </c>
      <c r="N113" s="77">
        <v>142675446</v>
      </c>
      <c r="O113" s="77">
        <v>1972276077.812</v>
      </c>
      <c r="P113" s="77">
        <v>106254559.89</v>
      </c>
      <c r="Q113" s="77">
        <v>1065789424.09</v>
      </c>
      <c r="R113" s="77">
        <v>12964124</v>
      </c>
      <c r="S113" s="77">
        <v>2948914724.3800001</v>
      </c>
    </row>
    <row r="114" spans="1:19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559653197.63</v>
      </c>
      <c r="F114" s="77">
        <v>262574126</v>
      </c>
      <c r="G114" s="77">
        <v>131151368</v>
      </c>
      <c r="H114" s="77">
        <v>0</v>
      </c>
      <c r="I114" s="77">
        <v>81112969.629999995</v>
      </c>
      <c r="J114" s="77">
        <v>0</v>
      </c>
      <c r="K114" s="77">
        <v>9067500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V114"/>
  <sheetViews>
    <sheetView workbookViewId="0">
      <pane ySplit="2" topLeftCell="A3" activePane="bottomLeft" state="frozen"/>
      <selection pane="bottomLeft" activeCell="X6" sqref="X6"/>
    </sheetView>
  </sheetViews>
  <sheetFormatPr baseColWidth="10" defaultRowHeight="15"/>
  <cols>
    <col min="1" max="1" width="9.28515625" bestFit="1" customWidth="1"/>
    <col min="2" max="2" width="33.7109375" bestFit="1" customWidth="1"/>
    <col min="3" max="3" width="12.42578125" bestFit="1" customWidth="1"/>
    <col min="4" max="4" width="7" bestFit="1" customWidth="1"/>
    <col min="5" max="6" width="12" bestFit="1" customWidth="1"/>
    <col min="7" max="7" width="9" bestFit="1" customWidth="1"/>
    <col min="8" max="9" width="12" bestFit="1" customWidth="1"/>
    <col min="10" max="10" width="10" bestFit="1" customWidth="1"/>
    <col min="11" max="12" width="12" bestFit="1" customWidth="1"/>
    <col min="13" max="14" width="8" bestFit="1" customWidth="1"/>
    <col min="15" max="15" width="10" bestFit="1" customWidth="1"/>
    <col min="16" max="16" width="9" bestFit="1" customWidth="1"/>
    <col min="17" max="17" width="8" bestFit="1" customWidth="1"/>
    <col min="18" max="19" width="10" bestFit="1" customWidth="1"/>
    <col min="20" max="20" width="12" bestFit="1" customWidth="1"/>
    <col min="21" max="21" width="10" bestFit="1" customWidth="1"/>
    <col min="22" max="22" width="8" bestFit="1" customWidth="1"/>
  </cols>
  <sheetData>
    <row r="1" spans="1:22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175</v>
      </c>
      <c r="F1" s="86" t="s">
        <v>366</v>
      </c>
      <c r="G1" s="86" t="s">
        <v>367</v>
      </c>
      <c r="H1" s="86" t="s">
        <v>368</v>
      </c>
      <c r="I1" s="86" t="s">
        <v>365</v>
      </c>
      <c r="J1" s="86" t="s">
        <v>369</v>
      </c>
      <c r="K1" s="86" t="s">
        <v>370</v>
      </c>
      <c r="L1" s="86" t="s">
        <v>371</v>
      </c>
      <c r="M1" s="86" t="s">
        <v>372</v>
      </c>
      <c r="N1" s="86" t="s">
        <v>373</v>
      </c>
      <c r="O1" s="86" t="s">
        <v>177</v>
      </c>
      <c r="P1" s="86" t="s">
        <v>178</v>
      </c>
      <c r="Q1" s="86" t="s">
        <v>179</v>
      </c>
      <c r="R1" s="86" t="s">
        <v>180</v>
      </c>
      <c r="S1" s="86" t="s">
        <v>181</v>
      </c>
      <c r="T1" s="86" t="s">
        <v>182</v>
      </c>
      <c r="U1" s="86" t="s">
        <v>183</v>
      </c>
      <c r="V1" s="86" t="s">
        <v>185</v>
      </c>
    </row>
    <row r="2" spans="1:22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  <c r="O2" s="88" t="s">
        <v>326</v>
      </c>
      <c r="P2" s="88" t="s">
        <v>327</v>
      </c>
      <c r="Q2" s="88" t="s">
        <v>328</v>
      </c>
      <c r="R2" s="88" t="s">
        <v>329</v>
      </c>
      <c r="S2" s="88" t="s">
        <v>330</v>
      </c>
      <c r="T2" s="88" t="s">
        <v>331</v>
      </c>
      <c r="U2" s="88" t="s">
        <v>332</v>
      </c>
      <c r="V2" s="88" t="s">
        <v>333</v>
      </c>
    </row>
    <row r="3" spans="1:22">
      <c r="A3" s="68" t="s">
        <v>199</v>
      </c>
      <c r="B3" s="72" t="s">
        <v>26</v>
      </c>
      <c r="C3" s="72" t="s">
        <v>306</v>
      </c>
      <c r="D3" s="72" t="s">
        <v>345</v>
      </c>
      <c r="E3" s="77">
        <v>121871062</v>
      </c>
      <c r="F3" s="77">
        <v>0</v>
      </c>
      <c r="G3" s="77">
        <v>0</v>
      </c>
      <c r="H3" s="77">
        <v>0</v>
      </c>
      <c r="I3" s="77">
        <v>50696775</v>
      </c>
      <c r="J3" s="77">
        <v>0</v>
      </c>
      <c r="K3" s="77">
        <v>5413088</v>
      </c>
      <c r="L3" s="77">
        <v>0</v>
      </c>
      <c r="M3" s="77">
        <v>0</v>
      </c>
      <c r="N3" s="77">
        <v>0</v>
      </c>
      <c r="O3" s="77">
        <v>0</v>
      </c>
      <c r="P3" s="77">
        <v>0</v>
      </c>
      <c r="Q3" s="77">
        <v>0</v>
      </c>
      <c r="R3" s="77">
        <v>29000000</v>
      </c>
      <c r="S3" s="77">
        <v>0</v>
      </c>
      <c r="T3" s="77">
        <v>0</v>
      </c>
      <c r="U3" s="77">
        <v>19366699</v>
      </c>
      <c r="V3" s="77">
        <v>0</v>
      </c>
    </row>
    <row r="4" spans="1:22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</row>
    <row r="5" spans="1:22">
      <c r="A5" s="68" t="s">
        <v>201</v>
      </c>
      <c r="B5" s="72" t="s">
        <v>28</v>
      </c>
      <c r="C5" s="72" t="s">
        <v>306</v>
      </c>
      <c r="D5" s="72" t="s">
        <v>345</v>
      </c>
      <c r="E5" s="77">
        <v>21632629</v>
      </c>
      <c r="F5" s="77">
        <v>0</v>
      </c>
      <c r="G5" s="77">
        <v>0</v>
      </c>
      <c r="H5" s="77">
        <v>0</v>
      </c>
      <c r="I5" s="77">
        <v>21632629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77">
        <v>0</v>
      </c>
      <c r="P5" s="77">
        <v>0</v>
      </c>
      <c r="Q5" s="77">
        <v>0</v>
      </c>
      <c r="R5" s="77">
        <v>0</v>
      </c>
      <c r="S5" s="77">
        <v>0</v>
      </c>
      <c r="T5" s="77">
        <v>0</v>
      </c>
      <c r="U5" s="77">
        <v>0</v>
      </c>
      <c r="V5" s="77">
        <v>0</v>
      </c>
    </row>
    <row r="6" spans="1:22">
      <c r="A6" s="68" t="s">
        <v>202</v>
      </c>
      <c r="B6" s="72" t="s">
        <v>29</v>
      </c>
      <c r="C6" s="72" t="s">
        <v>307</v>
      </c>
      <c r="D6" s="72" t="s">
        <v>345</v>
      </c>
      <c r="E6" s="77">
        <v>206470758.91999999</v>
      </c>
      <c r="F6" s="77">
        <v>15581602.35</v>
      </c>
      <c r="G6" s="77">
        <v>6559570</v>
      </c>
      <c r="H6" s="77">
        <v>15531015.57</v>
      </c>
      <c r="I6" s="77">
        <v>113951303</v>
      </c>
      <c r="J6" s="77">
        <v>25000129</v>
      </c>
      <c r="K6" s="77">
        <v>13447119</v>
      </c>
      <c r="L6" s="77">
        <v>0</v>
      </c>
      <c r="M6" s="77">
        <v>0</v>
      </c>
      <c r="N6" s="77">
        <v>0</v>
      </c>
      <c r="O6" s="77">
        <v>4637616</v>
      </c>
      <c r="P6" s="77">
        <v>11762404</v>
      </c>
      <c r="Q6" s="77">
        <v>0</v>
      </c>
      <c r="R6" s="77">
        <v>0</v>
      </c>
      <c r="S6" s="77">
        <v>0</v>
      </c>
      <c r="T6" s="77">
        <v>0</v>
      </c>
      <c r="U6" s="77">
        <v>0</v>
      </c>
      <c r="V6" s="77">
        <v>0</v>
      </c>
    </row>
    <row r="7" spans="1:22">
      <c r="A7" s="68" t="s">
        <v>203</v>
      </c>
      <c r="B7" s="72" t="s">
        <v>30</v>
      </c>
      <c r="C7" s="72" t="s">
        <v>307</v>
      </c>
      <c r="D7" s="72" t="s">
        <v>345</v>
      </c>
      <c r="E7" s="77">
        <v>54838005</v>
      </c>
      <c r="F7" s="77">
        <v>0</v>
      </c>
      <c r="G7" s="77">
        <v>0</v>
      </c>
      <c r="H7" s="77">
        <v>0</v>
      </c>
      <c r="I7" s="77">
        <v>54838005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</row>
    <row r="8" spans="1:22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</row>
    <row r="9" spans="1:22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</row>
    <row r="10" spans="1:22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8000000</v>
      </c>
      <c r="F10" s="77">
        <v>8000000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</row>
    <row r="11" spans="1:22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</row>
    <row r="12" spans="1:22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</row>
    <row r="13" spans="1:22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986211955</v>
      </c>
      <c r="F13" s="77">
        <v>98555533</v>
      </c>
      <c r="G13" s="77">
        <v>0</v>
      </c>
      <c r="H13" s="77">
        <v>0</v>
      </c>
      <c r="I13" s="77">
        <v>838276983</v>
      </c>
      <c r="J13" s="77">
        <v>5252500</v>
      </c>
      <c r="K13" s="77">
        <v>12143298</v>
      </c>
      <c r="L13" s="77">
        <v>0</v>
      </c>
      <c r="M13" s="77">
        <v>0</v>
      </c>
      <c r="N13" s="77">
        <v>0</v>
      </c>
      <c r="O13" s="77">
        <v>1333333</v>
      </c>
      <c r="P13" s="77">
        <v>29702450</v>
      </c>
      <c r="Q13" s="77">
        <v>0</v>
      </c>
      <c r="R13" s="77">
        <v>0</v>
      </c>
      <c r="S13" s="77">
        <v>0</v>
      </c>
      <c r="T13" s="77">
        <v>947858</v>
      </c>
      <c r="U13" s="77">
        <v>0</v>
      </c>
      <c r="V13" s="77">
        <v>0</v>
      </c>
    </row>
    <row r="14" spans="1:22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</row>
    <row r="15" spans="1:22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4951872</v>
      </c>
      <c r="F15" s="77">
        <v>4951872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</row>
    <row r="16" spans="1:22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</row>
    <row r="17" spans="1:22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15000000</v>
      </c>
      <c r="F17" s="77">
        <v>0</v>
      </c>
      <c r="G17" s="77">
        <v>0</v>
      </c>
      <c r="H17" s="77">
        <v>0</v>
      </c>
      <c r="I17" s="77">
        <v>0</v>
      </c>
      <c r="J17" s="77">
        <v>5000000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10000000</v>
      </c>
      <c r="V17" s="77">
        <v>0</v>
      </c>
    </row>
    <row r="18" spans="1:22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65900950</v>
      </c>
      <c r="F18" s="77">
        <v>6000000</v>
      </c>
      <c r="G18" s="77">
        <v>0</v>
      </c>
      <c r="H18" s="77">
        <v>0</v>
      </c>
      <c r="I18" s="77">
        <v>34652950</v>
      </c>
      <c r="J18" s="77">
        <v>0</v>
      </c>
      <c r="K18" s="77">
        <v>20000000</v>
      </c>
      <c r="L18" s="77">
        <v>0</v>
      </c>
      <c r="M18" s="77">
        <v>5248000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</row>
    <row r="19" spans="1:22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1050159979</v>
      </c>
      <c r="F19" s="77">
        <v>639144024</v>
      </c>
      <c r="G19" s="77">
        <v>0</v>
      </c>
      <c r="H19" s="77">
        <v>0</v>
      </c>
      <c r="I19" s="77">
        <v>115431163</v>
      </c>
      <c r="J19" s="77">
        <v>158250000</v>
      </c>
      <c r="K19" s="77">
        <v>885000</v>
      </c>
      <c r="L19" s="77">
        <v>46765058</v>
      </c>
      <c r="M19" s="77">
        <v>0</v>
      </c>
      <c r="N19" s="77">
        <v>0</v>
      </c>
      <c r="O19" s="77">
        <v>0</v>
      </c>
      <c r="P19" s="77">
        <v>31134701</v>
      </c>
      <c r="Q19" s="77">
        <v>0</v>
      </c>
      <c r="R19" s="77">
        <v>7000000</v>
      </c>
      <c r="S19" s="77">
        <v>17920000</v>
      </c>
      <c r="T19" s="77">
        <v>630033</v>
      </c>
      <c r="U19" s="77">
        <v>6000000</v>
      </c>
      <c r="V19" s="77">
        <v>0</v>
      </c>
    </row>
    <row r="20" spans="1:22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</row>
    <row r="21" spans="1:22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1890000</v>
      </c>
      <c r="F21" s="77">
        <v>0</v>
      </c>
      <c r="G21" s="77">
        <v>0</v>
      </c>
      <c r="H21" s="77">
        <v>0</v>
      </c>
      <c r="I21" s="77">
        <v>1890000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</row>
    <row r="22" spans="1:22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4100000</v>
      </c>
      <c r="F22" s="77">
        <v>0</v>
      </c>
      <c r="G22" s="77">
        <v>0</v>
      </c>
      <c r="H22" s="77">
        <v>0</v>
      </c>
      <c r="I22" s="77">
        <v>4100000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</row>
    <row r="23" spans="1:22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121956494</v>
      </c>
      <c r="F23" s="77">
        <v>84339673</v>
      </c>
      <c r="G23" s="77">
        <v>0</v>
      </c>
      <c r="H23" s="77">
        <v>0</v>
      </c>
      <c r="I23" s="77">
        <v>12310000</v>
      </c>
      <c r="J23" s="77">
        <v>18747251</v>
      </c>
      <c r="K23" s="77">
        <v>6559570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</row>
    <row r="24" spans="1:22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12000000</v>
      </c>
      <c r="F24" s="77">
        <v>0</v>
      </c>
      <c r="G24" s="77">
        <v>0</v>
      </c>
      <c r="H24" s="77">
        <v>0</v>
      </c>
      <c r="I24" s="77">
        <v>12000000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</row>
    <row r="25" spans="1:22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</row>
    <row r="26" spans="1:22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</row>
    <row r="27" spans="1:22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4500000</v>
      </c>
      <c r="F27" s="77">
        <v>0</v>
      </c>
      <c r="G27" s="77">
        <v>0</v>
      </c>
      <c r="H27" s="77">
        <v>0</v>
      </c>
      <c r="I27" s="77">
        <v>4500000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</row>
    <row r="28" spans="1:22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</row>
    <row r="29" spans="1:22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</row>
    <row r="30" spans="1:22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</row>
    <row r="31" spans="1:22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3750000</v>
      </c>
      <c r="F31" s="77">
        <v>3750000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</row>
    <row r="32" spans="1:22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</row>
    <row r="33" spans="1:22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10495312</v>
      </c>
      <c r="F33" s="77">
        <v>0</v>
      </c>
      <c r="G33" s="77">
        <v>0</v>
      </c>
      <c r="H33" s="77">
        <v>0</v>
      </c>
      <c r="I33" s="77">
        <v>10495312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</row>
    <row r="34" spans="1:22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54471000</v>
      </c>
      <c r="F34" s="77">
        <v>9996000</v>
      </c>
      <c r="G34" s="77">
        <v>0</v>
      </c>
      <c r="H34" s="77">
        <v>0</v>
      </c>
      <c r="I34" s="77">
        <v>0</v>
      </c>
      <c r="J34" s="77">
        <v>29475000</v>
      </c>
      <c r="K34" s="77">
        <v>0</v>
      </c>
      <c r="L34" s="77">
        <v>15000000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</row>
    <row r="35" spans="1:22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142324240</v>
      </c>
      <c r="F35" s="77">
        <v>35622347</v>
      </c>
      <c r="G35" s="77">
        <v>0</v>
      </c>
      <c r="H35" s="77">
        <v>0</v>
      </c>
      <c r="I35" s="77">
        <v>46188509</v>
      </c>
      <c r="J35" s="77">
        <v>10543505</v>
      </c>
      <c r="K35" s="77">
        <v>22300957</v>
      </c>
      <c r="L35" s="77">
        <v>0</v>
      </c>
      <c r="M35" s="77">
        <v>0</v>
      </c>
      <c r="N35" s="77">
        <v>1508701</v>
      </c>
      <c r="O35" s="77">
        <v>26160221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</row>
    <row r="36" spans="1:22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</row>
    <row r="37" spans="1:22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1062578634.5</v>
      </c>
      <c r="F37" s="77">
        <v>427101631.5</v>
      </c>
      <c r="G37" s="77">
        <v>0</v>
      </c>
      <c r="H37" s="77">
        <v>0</v>
      </c>
      <c r="I37" s="77">
        <v>361845175</v>
      </c>
      <c r="J37" s="77">
        <v>72448325</v>
      </c>
      <c r="K37" s="77">
        <v>27859740</v>
      </c>
      <c r="L37" s="77">
        <v>110988956</v>
      </c>
      <c r="M37" s="77">
        <v>0</v>
      </c>
      <c r="N37" s="77">
        <v>0</v>
      </c>
      <c r="O37" s="77">
        <v>0</v>
      </c>
      <c r="P37" s="77">
        <v>54146861</v>
      </c>
      <c r="Q37" s="77">
        <v>0</v>
      </c>
      <c r="R37" s="77">
        <v>5196096</v>
      </c>
      <c r="S37" s="77">
        <v>0</v>
      </c>
      <c r="T37" s="77">
        <v>0</v>
      </c>
      <c r="U37" s="77">
        <v>0</v>
      </c>
      <c r="V37" s="77">
        <v>0</v>
      </c>
    </row>
    <row r="38" spans="1:22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3528000</v>
      </c>
      <c r="F38" s="77">
        <v>0</v>
      </c>
      <c r="G38" s="77">
        <v>0</v>
      </c>
      <c r="H38" s="77">
        <v>0</v>
      </c>
      <c r="I38" s="77">
        <v>3528000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</row>
    <row r="39" spans="1:22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</row>
    <row r="40" spans="1:22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9780338585.1469994</v>
      </c>
      <c r="F40" s="77">
        <v>1510648330.1599998</v>
      </c>
      <c r="G40" s="77">
        <v>82154986</v>
      </c>
      <c r="H40" s="77">
        <v>33993574</v>
      </c>
      <c r="I40" s="77">
        <v>6139606155.8900003</v>
      </c>
      <c r="J40" s="77">
        <v>297661675</v>
      </c>
      <c r="K40" s="77">
        <v>234837595.28999999</v>
      </c>
      <c r="L40" s="77">
        <v>987192099.51699996</v>
      </c>
      <c r="M40" s="77">
        <v>0</v>
      </c>
      <c r="N40" s="77">
        <v>4263721</v>
      </c>
      <c r="O40" s="77">
        <v>68162018</v>
      </c>
      <c r="P40" s="77">
        <v>10347722</v>
      </c>
      <c r="Q40" s="77">
        <v>0</v>
      </c>
      <c r="R40" s="77">
        <v>99192062</v>
      </c>
      <c r="S40" s="77">
        <v>14983936</v>
      </c>
      <c r="T40" s="77">
        <v>164880981.28999999</v>
      </c>
      <c r="U40" s="77">
        <v>32465190</v>
      </c>
      <c r="V40" s="77">
        <v>5050869</v>
      </c>
    </row>
    <row r="41" spans="1:22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31161363.619999997</v>
      </c>
      <c r="F41" s="77">
        <v>0</v>
      </c>
      <c r="G41" s="77">
        <v>0</v>
      </c>
      <c r="H41" s="77">
        <v>0</v>
      </c>
      <c r="I41" s="77">
        <v>7600000</v>
      </c>
      <c r="J41" s="77">
        <v>0</v>
      </c>
      <c r="K41" s="77">
        <v>10698515.619999999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12862848</v>
      </c>
      <c r="U41" s="77">
        <v>0</v>
      </c>
      <c r="V41" s="77">
        <v>0</v>
      </c>
    </row>
    <row r="42" spans="1:22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8067845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8067845</v>
      </c>
      <c r="V42" s="77">
        <v>0</v>
      </c>
    </row>
    <row r="43" spans="1:22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37924155</v>
      </c>
      <c r="F43" s="77">
        <v>0</v>
      </c>
      <c r="G43" s="77">
        <v>1280400</v>
      </c>
      <c r="H43" s="77">
        <v>0</v>
      </c>
      <c r="I43" s="77">
        <v>0</v>
      </c>
      <c r="J43" s="77">
        <v>0</v>
      </c>
      <c r="K43" s="77">
        <v>6237623</v>
      </c>
      <c r="L43" s="77">
        <v>0</v>
      </c>
      <c r="M43" s="77">
        <v>0</v>
      </c>
      <c r="N43" s="77">
        <v>0</v>
      </c>
      <c r="O43" s="77">
        <v>17357278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13048854</v>
      </c>
      <c r="V43" s="77">
        <v>0</v>
      </c>
    </row>
    <row r="44" spans="1:22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</row>
    <row r="45" spans="1:22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72896066</v>
      </c>
      <c r="F45" s="77">
        <v>0</v>
      </c>
      <c r="G45" s="77">
        <v>0</v>
      </c>
      <c r="H45" s="77">
        <v>0</v>
      </c>
      <c r="I45" s="77">
        <v>47840000</v>
      </c>
      <c r="J45" s="77">
        <v>0</v>
      </c>
      <c r="K45" s="77">
        <v>7434312</v>
      </c>
      <c r="L45" s="77">
        <v>0</v>
      </c>
      <c r="M45" s="77">
        <v>0</v>
      </c>
      <c r="N45" s="77">
        <v>0</v>
      </c>
      <c r="O45" s="77">
        <v>4463604</v>
      </c>
      <c r="P45" s="77">
        <v>0</v>
      </c>
      <c r="Q45" s="77">
        <v>5011478</v>
      </c>
      <c r="R45" s="77">
        <v>0</v>
      </c>
      <c r="S45" s="77">
        <v>0</v>
      </c>
      <c r="T45" s="77">
        <v>0</v>
      </c>
      <c r="U45" s="77">
        <v>8146672</v>
      </c>
      <c r="V45" s="77">
        <v>0</v>
      </c>
    </row>
    <row r="46" spans="1:22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</row>
    <row r="47" spans="1:22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1500000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1500000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</row>
    <row r="48" spans="1:22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</row>
    <row r="49" spans="1:22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</row>
    <row r="50" spans="1:22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287659410</v>
      </c>
      <c r="F50" s="77">
        <v>10512000</v>
      </c>
      <c r="G50" s="77">
        <v>0</v>
      </c>
      <c r="H50" s="77">
        <v>0</v>
      </c>
      <c r="I50" s="77">
        <v>264171141</v>
      </c>
      <c r="J50" s="77">
        <v>0</v>
      </c>
      <c r="K50" s="77">
        <v>0</v>
      </c>
      <c r="L50" s="77">
        <v>12976269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</row>
    <row r="51" spans="1:22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</row>
    <row r="52" spans="1:22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</row>
    <row r="53" spans="1:22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</row>
    <row r="54" spans="1:22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101365033</v>
      </c>
      <c r="F54" s="77">
        <v>0</v>
      </c>
      <c r="G54" s="77">
        <v>0</v>
      </c>
      <c r="H54" s="77">
        <v>0</v>
      </c>
      <c r="I54" s="77">
        <v>76884718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24480315</v>
      </c>
      <c r="T54" s="77">
        <v>0</v>
      </c>
      <c r="U54" s="77">
        <v>0</v>
      </c>
      <c r="V54" s="77">
        <v>0</v>
      </c>
    </row>
    <row r="55" spans="1:22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278033246</v>
      </c>
      <c r="F55" s="77">
        <v>39880848</v>
      </c>
      <c r="G55" s="77">
        <v>4919678</v>
      </c>
      <c r="H55" s="77">
        <v>0</v>
      </c>
      <c r="I55" s="77">
        <v>166213841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27550194</v>
      </c>
      <c r="P55" s="77">
        <v>14539767</v>
      </c>
      <c r="Q55" s="77">
        <v>0</v>
      </c>
      <c r="R55" s="77">
        <v>14201469</v>
      </c>
      <c r="S55" s="77">
        <v>0</v>
      </c>
      <c r="T55" s="77">
        <v>10727449</v>
      </c>
      <c r="U55" s="77">
        <v>0</v>
      </c>
      <c r="V55" s="77">
        <v>0</v>
      </c>
    </row>
    <row r="56" spans="1:22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60596339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59692087</v>
      </c>
      <c r="L56" s="77">
        <v>0</v>
      </c>
      <c r="M56" s="77">
        <v>0</v>
      </c>
      <c r="N56" s="77">
        <v>0</v>
      </c>
      <c r="O56" s="77">
        <v>0</v>
      </c>
      <c r="P56" s="77">
        <v>904252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</row>
    <row r="57" spans="1:22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</row>
    <row r="58" spans="1:22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14106984</v>
      </c>
      <c r="F58" s="77">
        <v>5200000</v>
      </c>
      <c r="G58" s="77">
        <v>0</v>
      </c>
      <c r="H58" s="77">
        <v>0</v>
      </c>
      <c r="I58" s="77">
        <v>4706984</v>
      </c>
      <c r="J58" s="77">
        <v>1700000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2500000</v>
      </c>
      <c r="V58" s="77">
        <v>0</v>
      </c>
    </row>
    <row r="59" spans="1:22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</row>
    <row r="60" spans="1:22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260644790</v>
      </c>
      <c r="F60" s="77">
        <v>0</v>
      </c>
      <c r="G60" s="77">
        <v>0</v>
      </c>
      <c r="H60" s="77">
        <v>0</v>
      </c>
      <c r="I60" s="77">
        <v>260644790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</row>
    <row r="61" spans="1:22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6807967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6807967</v>
      </c>
      <c r="V61" s="77">
        <v>0</v>
      </c>
    </row>
    <row r="62" spans="1:22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</row>
    <row r="63" spans="1:22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126294100</v>
      </c>
      <c r="F63" s="77">
        <v>9883380</v>
      </c>
      <c r="G63" s="77">
        <v>0</v>
      </c>
      <c r="H63" s="77">
        <v>0</v>
      </c>
      <c r="I63" s="77">
        <v>83612870</v>
      </c>
      <c r="J63" s="77">
        <v>0</v>
      </c>
      <c r="K63" s="77">
        <v>32797850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</row>
    <row r="64" spans="1:22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</row>
    <row r="65" spans="1:22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7500000</v>
      </c>
      <c r="F65" s="77">
        <v>0</v>
      </c>
      <c r="G65" s="77">
        <v>0</v>
      </c>
      <c r="H65" s="77">
        <v>0</v>
      </c>
      <c r="I65" s="77">
        <v>7500000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</row>
    <row r="66" spans="1:22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</row>
    <row r="67" spans="1:22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</row>
    <row r="68" spans="1:22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</row>
    <row r="69" spans="1:22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</row>
    <row r="70" spans="1:22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212886264</v>
      </c>
      <c r="F70" s="77">
        <v>14807226</v>
      </c>
      <c r="G70" s="77">
        <v>0</v>
      </c>
      <c r="H70" s="77">
        <v>0</v>
      </c>
      <c r="I70" s="77">
        <v>104654685</v>
      </c>
      <c r="J70" s="77">
        <v>41000000</v>
      </c>
      <c r="K70" s="77">
        <v>3279785</v>
      </c>
      <c r="L70" s="77">
        <v>49144568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</row>
    <row r="71" spans="1:22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895976658</v>
      </c>
      <c r="F71" s="77">
        <v>123447828</v>
      </c>
      <c r="G71" s="77">
        <v>0</v>
      </c>
      <c r="H71" s="77">
        <v>0</v>
      </c>
      <c r="I71" s="77">
        <v>6998392</v>
      </c>
      <c r="J71" s="77">
        <v>0</v>
      </c>
      <c r="K71" s="77">
        <v>15530438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750000000</v>
      </c>
      <c r="T71" s="77">
        <v>0</v>
      </c>
      <c r="U71" s="77">
        <v>0</v>
      </c>
      <c r="V71" s="77">
        <v>0</v>
      </c>
    </row>
    <row r="72" spans="1:22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</row>
    <row r="73" spans="1:22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</row>
    <row r="74" spans="1:22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</row>
    <row r="75" spans="1:22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</row>
    <row r="76" spans="1:22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370363463.44999999</v>
      </c>
      <c r="F76" s="77">
        <v>2827200</v>
      </c>
      <c r="G76" s="77">
        <v>0</v>
      </c>
      <c r="H76" s="77">
        <v>0</v>
      </c>
      <c r="I76" s="77">
        <v>20616000</v>
      </c>
      <c r="J76" s="77">
        <v>114600000</v>
      </c>
      <c r="K76" s="77">
        <v>231635228.44999999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685035</v>
      </c>
      <c r="U76" s="77">
        <v>0</v>
      </c>
      <c r="V76" s="77">
        <v>0</v>
      </c>
    </row>
    <row r="77" spans="1:22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20000000</v>
      </c>
      <c r="F77" s="77">
        <v>0</v>
      </c>
      <c r="G77" s="77">
        <v>0</v>
      </c>
      <c r="H77" s="77">
        <v>0</v>
      </c>
      <c r="I77" s="77">
        <v>20000000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</row>
    <row r="78" spans="1:22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</row>
    <row r="79" spans="1:22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3018450</v>
      </c>
      <c r="F79" s="77">
        <v>3018450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</row>
    <row r="80" spans="1:22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86091012</v>
      </c>
      <c r="F80" s="77">
        <v>24380000</v>
      </c>
      <c r="G80" s="77">
        <v>0</v>
      </c>
      <c r="H80" s="77">
        <v>0</v>
      </c>
      <c r="I80" s="77">
        <v>59595400</v>
      </c>
      <c r="J80" s="77">
        <v>0</v>
      </c>
      <c r="K80" s="77">
        <v>2115612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</row>
    <row r="81" spans="1:22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</row>
    <row r="82" spans="1:22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23000759</v>
      </c>
      <c r="F82" s="77">
        <v>0</v>
      </c>
      <c r="G82" s="77">
        <v>0</v>
      </c>
      <c r="H82" s="77">
        <v>0</v>
      </c>
      <c r="I82" s="77">
        <v>7000000</v>
      </c>
      <c r="J82" s="77">
        <v>0</v>
      </c>
      <c r="K82" s="77">
        <v>1311914</v>
      </c>
      <c r="L82" s="77">
        <v>0</v>
      </c>
      <c r="M82" s="77">
        <v>0</v>
      </c>
      <c r="N82" s="77">
        <v>0</v>
      </c>
      <c r="O82" s="77">
        <v>0</v>
      </c>
      <c r="P82" s="77">
        <v>14688845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</row>
    <row r="83" spans="1:22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</row>
    <row r="84" spans="1:22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9068606</v>
      </c>
      <c r="F84" s="77">
        <v>9068606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</row>
    <row r="85" spans="1:22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</row>
    <row r="86" spans="1:22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94799826.700000003</v>
      </c>
      <c r="F86" s="77">
        <v>23000000</v>
      </c>
      <c r="G86" s="77">
        <v>0</v>
      </c>
      <c r="H86" s="77">
        <v>0</v>
      </c>
      <c r="I86" s="77">
        <v>59043824.699999996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12756002</v>
      </c>
      <c r="U86" s="77">
        <v>0</v>
      </c>
      <c r="V86" s="77">
        <v>0</v>
      </c>
    </row>
    <row r="87" spans="1:22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18000000</v>
      </c>
      <c r="F87" s="77">
        <v>0</v>
      </c>
      <c r="G87" s="77">
        <v>0</v>
      </c>
      <c r="H87" s="77">
        <v>0</v>
      </c>
      <c r="I87" s="77">
        <v>3000000</v>
      </c>
      <c r="J87" s="77">
        <v>5000000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10000000</v>
      </c>
      <c r="V87" s="77">
        <v>0</v>
      </c>
    </row>
    <row r="88" spans="1:22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</row>
    <row r="89" spans="1:22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</row>
    <row r="90" spans="1:22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</row>
    <row r="91" spans="1:22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</row>
    <row r="92" spans="1:22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494724024</v>
      </c>
      <c r="F92" s="77">
        <v>239607098</v>
      </c>
      <c r="G92" s="77">
        <v>0</v>
      </c>
      <c r="H92" s="77">
        <v>14677824</v>
      </c>
      <c r="I92" s="77">
        <v>117446771</v>
      </c>
      <c r="J92" s="77">
        <v>72000000</v>
      </c>
      <c r="K92" s="77">
        <v>18152443</v>
      </c>
      <c r="L92" s="77">
        <v>0</v>
      </c>
      <c r="M92" s="77">
        <v>0</v>
      </c>
      <c r="N92" s="77">
        <v>0</v>
      </c>
      <c r="O92" s="77">
        <v>4892958</v>
      </c>
      <c r="P92" s="77">
        <v>1308480</v>
      </c>
      <c r="Q92" s="77">
        <v>0</v>
      </c>
      <c r="R92" s="77">
        <v>12914000</v>
      </c>
      <c r="S92" s="77">
        <v>0</v>
      </c>
      <c r="T92" s="77">
        <v>0</v>
      </c>
      <c r="U92" s="77">
        <v>13724450</v>
      </c>
      <c r="V92" s="77">
        <v>0</v>
      </c>
    </row>
    <row r="93" spans="1:22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8300000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8300000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</row>
    <row r="94" spans="1:22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24129785</v>
      </c>
      <c r="F94" s="77">
        <v>0</v>
      </c>
      <c r="G94" s="77">
        <v>0</v>
      </c>
      <c r="H94" s="77">
        <v>0</v>
      </c>
      <c r="I94" s="77">
        <v>3279785</v>
      </c>
      <c r="J94" s="77">
        <v>5000000</v>
      </c>
      <c r="K94" s="77">
        <v>5850000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10000000</v>
      </c>
      <c r="V94" s="77">
        <v>0</v>
      </c>
    </row>
    <row r="95" spans="1:22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40538143</v>
      </c>
      <c r="F95" s="77">
        <v>40538143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</row>
    <row r="96" spans="1:22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8677435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8677435</v>
      </c>
      <c r="V96" s="77">
        <v>0</v>
      </c>
    </row>
    <row r="97" spans="1:22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6518450</v>
      </c>
      <c r="F97" s="77">
        <v>0</v>
      </c>
      <c r="G97" s="77">
        <v>5900000</v>
      </c>
      <c r="H97" s="77">
        <v>0</v>
      </c>
      <c r="I97" s="77">
        <v>0</v>
      </c>
      <c r="J97" s="77">
        <v>0</v>
      </c>
      <c r="K97" s="77">
        <v>618450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</row>
    <row r="98" spans="1:22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</row>
    <row r="99" spans="1:22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</row>
    <row r="100" spans="1:22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834797</v>
      </c>
      <c r="F100" s="77">
        <v>0</v>
      </c>
      <c r="G100" s="77">
        <v>834797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</row>
    <row r="101" spans="1:22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1731207279.8399999</v>
      </c>
      <c r="F101" s="77">
        <v>52736824.840000004</v>
      </c>
      <c r="G101" s="77">
        <v>0</v>
      </c>
      <c r="H101" s="77">
        <v>0</v>
      </c>
      <c r="I101" s="77">
        <v>729749822</v>
      </c>
      <c r="J101" s="77">
        <v>0</v>
      </c>
      <c r="K101" s="77">
        <v>199420721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593716162</v>
      </c>
      <c r="S101" s="77">
        <v>0</v>
      </c>
      <c r="T101" s="77">
        <v>155583750</v>
      </c>
      <c r="U101" s="77">
        <v>0</v>
      </c>
      <c r="V101" s="77">
        <v>0</v>
      </c>
    </row>
    <row r="102" spans="1:22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</row>
    <row r="103" spans="1:22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2500000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2500000</v>
      </c>
      <c r="V103" s="77">
        <v>0</v>
      </c>
    </row>
    <row r="104" spans="1:22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8340000</v>
      </c>
      <c r="F104" s="77">
        <v>0</v>
      </c>
      <c r="G104" s="77">
        <v>0</v>
      </c>
      <c r="H104" s="77">
        <v>0</v>
      </c>
      <c r="I104" s="77">
        <v>8340000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</row>
    <row r="105" spans="1:22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79389743.412</v>
      </c>
      <c r="F105" s="77">
        <v>3765193</v>
      </c>
      <c r="G105" s="77">
        <v>3807830</v>
      </c>
      <c r="H105" s="77">
        <v>0</v>
      </c>
      <c r="I105" s="77">
        <v>68536935.412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3279785</v>
      </c>
      <c r="V105" s="77">
        <v>0</v>
      </c>
    </row>
    <row r="106" spans="1:22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23506688</v>
      </c>
      <c r="F106" s="77">
        <v>20006688</v>
      </c>
      <c r="G106" s="77">
        <v>0</v>
      </c>
      <c r="H106" s="77">
        <v>0</v>
      </c>
      <c r="I106" s="77">
        <v>0</v>
      </c>
      <c r="J106" s="77">
        <v>3500000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</row>
    <row r="107" spans="1:22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82158615</v>
      </c>
      <c r="F107" s="77">
        <v>82158615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</row>
    <row r="108" spans="1:22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25175000</v>
      </c>
      <c r="F108" s="77">
        <v>25175000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</row>
    <row r="109" spans="1:22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</row>
    <row r="110" spans="1:22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2107999275.4819999</v>
      </c>
      <c r="F110" s="77">
        <v>228529040</v>
      </c>
      <c r="G110" s="77">
        <v>5088230</v>
      </c>
      <c r="H110" s="77">
        <v>0</v>
      </c>
      <c r="I110" s="77">
        <v>402440447.412</v>
      </c>
      <c r="J110" s="77">
        <v>172300000</v>
      </c>
      <c r="K110" s="77">
        <v>306078990.06999999</v>
      </c>
      <c r="L110" s="77">
        <v>49144568</v>
      </c>
      <c r="M110" s="77">
        <v>5248000</v>
      </c>
      <c r="N110" s="77">
        <v>0</v>
      </c>
      <c r="O110" s="89">
        <v>34789000</v>
      </c>
      <c r="P110" s="77">
        <v>0</v>
      </c>
      <c r="Q110" s="77">
        <v>5011478</v>
      </c>
      <c r="R110" s="77">
        <v>29000000</v>
      </c>
      <c r="S110" s="77">
        <v>750000000</v>
      </c>
      <c r="T110" s="77">
        <v>13547883</v>
      </c>
      <c r="U110" s="77">
        <v>102395257</v>
      </c>
      <c r="V110" s="77">
        <v>0</v>
      </c>
    </row>
    <row r="111" spans="1:22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2123290485.5</v>
      </c>
      <c r="F111" s="77">
        <v>1071197527.5</v>
      </c>
      <c r="G111" s="77">
        <v>0</v>
      </c>
      <c r="H111" s="77">
        <v>0</v>
      </c>
      <c r="I111" s="77">
        <v>481376338</v>
      </c>
      <c r="J111" s="77">
        <v>230698325</v>
      </c>
      <c r="K111" s="77">
        <v>28744740</v>
      </c>
      <c r="L111" s="77">
        <v>157754014</v>
      </c>
      <c r="M111" s="77">
        <v>0</v>
      </c>
      <c r="N111" s="77">
        <v>1500000</v>
      </c>
      <c r="O111" s="77">
        <v>0</v>
      </c>
      <c r="P111" s="77">
        <v>85281562</v>
      </c>
      <c r="Q111" s="77">
        <v>0</v>
      </c>
      <c r="R111" s="77">
        <v>12196096</v>
      </c>
      <c r="S111" s="77">
        <v>17920000</v>
      </c>
      <c r="T111" s="77">
        <v>630033</v>
      </c>
      <c r="U111" s="77">
        <v>6000000</v>
      </c>
      <c r="V111" s="77">
        <v>0</v>
      </c>
    </row>
    <row r="112" spans="1:22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1110536437</v>
      </c>
      <c r="F112" s="77">
        <v>240461582</v>
      </c>
      <c r="G112" s="77">
        <v>5900000</v>
      </c>
      <c r="H112" s="77">
        <v>0</v>
      </c>
      <c r="I112" s="77">
        <v>690106049</v>
      </c>
      <c r="J112" s="77">
        <v>51722251</v>
      </c>
      <c r="K112" s="77">
        <v>68985719</v>
      </c>
      <c r="L112" s="77">
        <v>27976269</v>
      </c>
      <c r="M112" s="77">
        <v>0</v>
      </c>
      <c r="N112" s="77">
        <v>0</v>
      </c>
      <c r="O112" s="77">
        <v>0</v>
      </c>
      <c r="P112" s="77">
        <v>904252</v>
      </c>
      <c r="Q112" s="77">
        <v>0</v>
      </c>
      <c r="R112" s="77">
        <v>0</v>
      </c>
      <c r="S112" s="77">
        <v>24480315</v>
      </c>
      <c r="T112" s="77">
        <v>0</v>
      </c>
      <c r="U112" s="77">
        <v>0</v>
      </c>
      <c r="V112" s="77">
        <v>0</v>
      </c>
    </row>
    <row r="113" spans="1:22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13950905576.607</v>
      </c>
      <c r="F113" s="77">
        <v>2025515963.3500001</v>
      </c>
      <c r="G113" s="77">
        <v>94469031</v>
      </c>
      <c r="H113" s="77">
        <v>64202413.57</v>
      </c>
      <c r="I113" s="77">
        <v>8379456084.5900002</v>
      </c>
      <c r="J113" s="77">
        <v>410457809</v>
      </c>
      <c r="K113" s="77">
        <v>534411897.29000002</v>
      </c>
      <c r="L113" s="77">
        <v>995492099.51699996</v>
      </c>
      <c r="M113" s="77">
        <v>0</v>
      </c>
      <c r="N113" s="77">
        <v>5772422</v>
      </c>
      <c r="O113" s="77">
        <v>132736340</v>
      </c>
      <c r="P113" s="77">
        <v>82349668</v>
      </c>
      <c r="Q113" s="77">
        <v>0</v>
      </c>
      <c r="R113" s="77">
        <v>720023693</v>
      </c>
      <c r="S113" s="77">
        <v>14983936</v>
      </c>
      <c r="T113" s="77">
        <v>344896040.29000002</v>
      </c>
      <c r="U113" s="77">
        <v>46189640</v>
      </c>
      <c r="V113" s="77">
        <v>5050869</v>
      </c>
    </row>
    <row r="114" spans="1:22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8000000</v>
      </c>
      <c r="F114" s="77">
        <v>8000000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N114"/>
  <sheetViews>
    <sheetView topLeftCell="C1" workbookViewId="0">
      <pane ySplit="2" topLeftCell="A3" activePane="bottomLeft" state="frozen"/>
      <selection pane="bottomLeft" activeCell="E1" sqref="E1:N2"/>
    </sheetView>
  </sheetViews>
  <sheetFormatPr baseColWidth="10" defaultRowHeight="15"/>
  <cols>
    <col min="1" max="4" width="19.85546875" customWidth="1"/>
    <col min="5" max="6" width="12" bestFit="1" customWidth="1"/>
    <col min="7" max="7" width="10" bestFit="1" customWidth="1"/>
    <col min="8" max="8" width="11" bestFit="1" customWidth="1"/>
    <col min="9" max="9" width="9" bestFit="1" customWidth="1"/>
    <col min="10" max="14" width="12" bestFit="1" customWidth="1"/>
  </cols>
  <sheetData>
    <row r="1" spans="1:14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313</v>
      </c>
      <c r="F1" s="86" t="s">
        <v>356</v>
      </c>
      <c r="G1" s="86" t="s">
        <v>384</v>
      </c>
      <c r="H1" s="86" t="s">
        <v>385</v>
      </c>
      <c r="I1" s="86" t="s">
        <v>386</v>
      </c>
      <c r="J1" s="86" t="s">
        <v>387</v>
      </c>
      <c r="K1" s="86" t="s">
        <v>388</v>
      </c>
      <c r="L1" s="86" t="s">
        <v>389</v>
      </c>
      <c r="M1" s="86" t="s">
        <v>390</v>
      </c>
      <c r="N1" s="86" t="s">
        <v>391</v>
      </c>
    </row>
    <row r="2" spans="1:14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</row>
    <row r="3" spans="1:14">
      <c r="A3" s="68" t="s">
        <v>199</v>
      </c>
      <c r="B3" s="72" t="s">
        <v>26</v>
      </c>
      <c r="C3" s="72" t="s">
        <v>306</v>
      </c>
      <c r="D3" s="72" t="s">
        <v>345</v>
      </c>
      <c r="E3" s="77">
        <v>51219492</v>
      </c>
      <c r="F3" s="77">
        <v>51219492</v>
      </c>
      <c r="G3" s="77">
        <v>0</v>
      </c>
      <c r="H3" s="77">
        <v>0</v>
      </c>
      <c r="I3" s="77">
        <v>0</v>
      </c>
      <c r="J3" s="77">
        <v>0</v>
      </c>
      <c r="K3" s="77">
        <v>0</v>
      </c>
      <c r="L3" s="77">
        <v>0</v>
      </c>
      <c r="M3" s="77">
        <v>0</v>
      </c>
      <c r="N3" s="77">
        <v>0</v>
      </c>
    </row>
    <row r="4" spans="1:14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</row>
    <row r="5" spans="1:14">
      <c r="A5" s="68" t="s">
        <v>201</v>
      </c>
      <c r="B5" s="72" t="s">
        <v>28</v>
      </c>
      <c r="C5" s="72" t="s">
        <v>306</v>
      </c>
      <c r="D5" s="72" t="s">
        <v>345</v>
      </c>
      <c r="E5" s="77">
        <v>24353269</v>
      </c>
      <c r="F5" s="77">
        <v>24353269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</row>
    <row r="6" spans="1:14">
      <c r="A6" s="68" t="s">
        <v>202</v>
      </c>
      <c r="B6" s="72" t="s">
        <v>29</v>
      </c>
      <c r="C6" s="72" t="s">
        <v>307</v>
      </c>
      <c r="D6" s="72" t="s">
        <v>345</v>
      </c>
      <c r="E6" s="77">
        <v>125330312</v>
      </c>
      <c r="F6" s="77">
        <v>14844700</v>
      </c>
      <c r="G6" s="77">
        <v>0</v>
      </c>
      <c r="H6" s="77">
        <v>55092733</v>
      </c>
      <c r="I6" s="77">
        <v>0</v>
      </c>
      <c r="J6" s="77">
        <v>0</v>
      </c>
      <c r="K6" s="77">
        <v>35392882</v>
      </c>
      <c r="L6" s="77">
        <v>19999997</v>
      </c>
      <c r="M6" s="77">
        <v>0</v>
      </c>
      <c r="N6" s="77">
        <v>0</v>
      </c>
    </row>
    <row r="7" spans="1:14">
      <c r="A7" s="68" t="s">
        <v>203</v>
      </c>
      <c r="B7" s="72" t="s">
        <v>30</v>
      </c>
      <c r="C7" s="72" t="s">
        <v>307</v>
      </c>
      <c r="D7" s="72" t="s">
        <v>345</v>
      </c>
      <c r="E7" s="77">
        <v>27914777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27914777</v>
      </c>
      <c r="M7" s="77">
        <v>0</v>
      </c>
      <c r="N7" s="77">
        <v>0</v>
      </c>
    </row>
    <row r="8" spans="1:14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</row>
    <row r="9" spans="1:14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</row>
    <row r="10" spans="1:14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45889551</v>
      </c>
      <c r="F10" s="77">
        <v>45889551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</row>
    <row r="11" spans="1:14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</row>
    <row r="12" spans="1:14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</row>
    <row r="13" spans="1:14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1122100172.4000001</v>
      </c>
      <c r="F13" s="77">
        <v>183234897</v>
      </c>
      <c r="G13" s="77">
        <v>0</v>
      </c>
      <c r="H13" s="77">
        <v>2004357</v>
      </c>
      <c r="I13" s="77">
        <v>0</v>
      </c>
      <c r="J13" s="77">
        <v>76500000</v>
      </c>
      <c r="K13" s="77">
        <v>860360918.39999998</v>
      </c>
      <c r="L13" s="77">
        <v>0</v>
      </c>
      <c r="M13" s="77">
        <v>0</v>
      </c>
      <c r="N13" s="77">
        <v>0</v>
      </c>
    </row>
    <row r="14" spans="1:14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1:14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</row>
    <row r="16" spans="1:14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1:14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1:14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103935389.7</v>
      </c>
      <c r="F18" s="77">
        <v>92301921</v>
      </c>
      <c r="G18" s="77">
        <v>0</v>
      </c>
      <c r="H18" s="77">
        <v>7782352.7000000002</v>
      </c>
      <c r="I18" s="77">
        <v>0</v>
      </c>
      <c r="J18" s="77">
        <v>0</v>
      </c>
      <c r="K18" s="77">
        <v>0</v>
      </c>
      <c r="L18" s="77">
        <v>0</v>
      </c>
      <c r="M18" s="77">
        <v>3851116</v>
      </c>
      <c r="N18" s="77">
        <v>0</v>
      </c>
    </row>
    <row r="19" spans="1:14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130852757</v>
      </c>
      <c r="F19" s="77">
        <v>20690910</v>
      </c>
      <c r="G19" s="77">
        <v>52985000</v>
      </c>
      <c r="H19" s="77">
        <v>0</v>
      </c>
      <c r="I19" s="77">
        <v>2342242</v>
      </c>
      <c r="J19" s="77">
        <v>42373204</v>
      </c>
      <c r="K19" s="77">
        <v>0</v>
      </c>
      <c r="L19" s="77">
        <v>12461401</v>
      </c>
      <c r="M19" s="77">
        <v>0</v>
      </c>
      <c r="N19" s="77">
        <v>0</v>
      </c>
    </row>
    <row r="20" spans="1:14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1:14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2142034.14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2142034.14</v>
      </c>
      <c r="N21" s="77">
        <v>0</v>
      </c>
    </row>
    <row r="22" spans="1:14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1:14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41450905.380000003</v>
      </c>
      <c r="F23" s="77">
        <v>19678710</v>
      </c>
      <c r="G23" s="77">
        <v>0</v>
      </c>
      <c r="H23" s="77">
        <v>0</v>
      </c>
      <c r="I23" s="77">
        <v>0</v>
      </c>
      <c r="J23" s="77">
        <v>0</v>
      </c>
      <c r="K23" s="77">
        <v>16590164.130000001</v>
      </c>
      <c r="L23" s="77">
        <v>5182031.25</v>
      </c>
      <c r="M23" s="77">
        <v>0</v>
      </c>
      <c r="N23" s="77">
        <v>0</v>
      </c>
    </row>
    <row r="24" spans="1:14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12176209</v>
      </c>
      <c r="F24" s="77">
        <v>12176209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1:14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10999086</v>
      </c>
      <c r="F25" s="77">
        <v>10999086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1:14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1:14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1:14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1:14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1:14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1:14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1:14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1:14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139666832</v>
      </c>
      <c r="F33" s="77">
        <v>29735832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109931000</v>
      </c>
      <c r="M33" s="77">
        <v>0</v>
      </c>
      <c r="N33" s="77">
        <v>0</v>
      </c>
    </row>
    <row r="34" spans="1:14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254701744.24000001</v>
      </c>
      <c r="F34" s="77">
        <v>80650470</v>
      </c>
      <c r="G34" s="77">
        <v>0</v>
      </c>
      <c r="H34" s="77">
        <v>0</v>
      </c>
      <c r="I34" s="77">
        <v>0</v>
      </c>
      <c r="J34" s="77">
        <v>0</v>
      </c>
      <c r="K34" s="77">
        <v>65288220</v>
      </c>
      <c r="L34" s="77">
        <v>12383817</v>
      </c>
      <c r="M34" s="77">
        <v>0</v>
      </c>
      <c r="N34" s="77">
        <v>96379237.239999995</v>
      </c>
    </row>
    <row r="35" spans="1:14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271985334.10000002</v>
      </c>
      <c r="F35" s="77">
        <v>103554195</v>
      </c>
      <c r="G35" s="77">
        <v>0</v>
      </c>
      <c r="H35" s="77">
        <v>0</v>
      </c>
      <c r="I35" s="77">
        <v>0</v>
      </c>
      <c r="J35" s="77">
        <v>0</v>
      </c>
      <c r="K35" s="77">
        <v>36911074.100000001</v>
      </c>
      <c r="L35" s="77">
        <v>131520065</v>
      </c>
      <c r="M35" s="77">
        <v>0</v>
      </c>
      <c r="N35" s="77">
        <v>0</v>
      </c>
    </row>
    <row r="36" spans="1:14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1:14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100456727</v>
      </c>
      <c r="F37" s="77">
        <v>17396748</v>
      </c>
      <c r="G37" s="77">
        <v>0</v>
      </c>
      <c r="H37" s="77">
        <v>1242250</v>
      </c>
      <c r="I37" s="77">
        <v>0</v>
      </c>
      <c r="J37" s="77">
        <v>15890681</v>
      </c>
      <c r="K37" s="77">
        <v>7545000</v>
      </c>
      <c r="L37" s="77">
        <v>58382048</v>
      </c>
      <c r="M37" s="77">
        <v>0</v>
      </c>
      <c r="N37" s="77">
        <v>0</v>
      </c>
    </row>
    <row r="38" spans="1:14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4061911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4061911</v>
      </c>
      <c r="M38" s="77">
        <v>0</v>
      </c>
      <c r="N38" s="77">
        <v>0</v>
      </c>
    </row>
    <row r="39" spans="1:14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1:14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7614201679.8699999</v>
      </c>
      <c r="F40" s="77">
        <v>3139234447.8699999</v>
      </c>
      <c r="G40" s="77">
        <v>150364524</v>
      </c>
      <c r="H40" s="77">
        <v>706251486</v>
      </c>
      <c r="I40" s="77">
        <v>7918424</v>
      </c>
      <c r="J40" s="77">
        <v>1197353914</v>
      </c>
      <c r="K40" s="77">
        <v>297969116</v>
      </c>
      <c r="L40" s="77">
        <v>2051869049</v>
      </c>
      <c r="M40" s="77">
        <v>44808328</v>
      </c>
      <c r="N40" s="77">
        <v>10421188</v>
      </c>
    </row>
    <row r="41" spans="1:14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91109678</v>
      </c>
      <c r="F41" s="77">
        <v>6109678</v>
      </c>
      <c r="G41" s="77">
        <v>0</v>
      </c>
      <c r="H41" s="77">
        <v>0</v>
      </c>
      <c r="I41" s="77">
        <v>0</v>
      </c>
      <c r="J41" s="77">
        <v>85000000</v>
      </c>
      <c r="K41" s="77">
        <v>0</v>
      </c>
      <c r="L41" s="77">
        <v>0</v>
      </c>
      <c r="M41" s="77">
        <v>0</v>
      </c>
      <c r="N41" s="77">
        <v>0</v>
      </c>
    </row>
    <row r="42" spans="1:14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1:14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129654125.5</v>
      </c>
      <c r="F43" s="77">
        <v>85678473.5</v>
      </c>
      <c r="G43" s="77">
        <v>43975652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1:14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6061043</v>
      </c>
      <c r="F44" s="77">
        <v>6061043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1:14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54356525</v>
      </c>
      <c r="F45" s="77">
        <v>8312943</v>
      </c>
      <c r="G45" s="77">
        <v>33788850</v>
      </c>
      <c r="H45" s="77">
        <v>0</v>
      </c>
      <c r="I45" s="77">
        <v>0</v>
      </c>
      <c r="J45" s="77">
        <v>0</v>
      </c>
      <c r="K45" s="77">
        <v>0</v>
      </c>
      <c r="L45" s="77">
        <v>12254732</v>
      </c>
      <c r="M45" s="77">
        <v>0</v>
      </c>
      <c r="N45" s="77">
        <v>0</v>
      </c>
    </row>
    <row r="46" spans="1:14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1:14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1:14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1:14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1:14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215034237.19999999</v>
      </c>
      <c r="F50" s="77">
        <v>215034237.19999999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1:14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1:14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1:14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16095863</v>
      </c>
      <c r="F53" s="77">
        <v>3063500</v>
      </c>
      <c r="G53" s="77">
        <v>0</v>
      </c>
      <c r="H53" s="77">
        <v>13032363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1:14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26811587</v>
      </c>
      <c r="F54" s="77">
        <v>1639893</v>
      </c>
      <c r="G54" s="77">
        <v>0</v>
      </c>
      <c r="H54" s="77">
        <v>0</v>
      </c>
      <c r="I54" s="77">
        <v>0</v>
      </c>
      <c r="J54" s="77">
        <v>25171694</v>
      </c>
      <c r="K54" s="77">
        <v>0</v>
      </c>
      <c r="L54" s="77">
        <v>0</v>
      </c>
      <c r="M54" s="77">
        <v>0</v>
      </c>
      <c r="N54" s="77">
        <v>0</v>
      </c>
    </row>
    <row r="55" spans="1:14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85495968</v>
      </c>
      <c r="F55" s="77">
        <v>85495968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1:14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1:14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1:14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77887807</v>
      </c>
      <c r="F58" s="77">
        <v>25912807</v>
      </c>
      <c r="G58" s="77">
        <v>0</v>
      </c>
      <c r="H58" s="77">
        <v>0</v>
      </c>
      <c r="I58" s="77">
        <v>51975000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1:14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1:14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165473199</v>
      </c>
      <c r="F60" s="77">
        <v>16576703</v>
      </c>
      <c r="G60" s="77">
        <v>0</v>
      </c>
      <c r="H60" s="77">
        <v>0</v>
      </c>
      <c r="I60" s="77">
        <v>0</v>
      </c>
      <c r="J60" s="77">
        <v>125056808</v>
      </c>
      <c r="K60" s="77">
        <v>12819610</v>
      </c>
      <c r="L60" s="77">
        <v>11020078</v>
      </c>
      <c r="M60" s="77">
        <v>0</v>
      </c>
      <c r="N60" s="77">
        <v>0</v>
      </c>
    </row>
    <row r="61" spans="1:14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1:14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1:14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481117085</v>
      </c>
      <c r="F63" s="77">
        <v>69242821</v>
      </c>
      <c r="G63" s="77">
        <v>0</v>
      </c>
      <c r="H63" s="77">
        <v>19095138</v>
      </c>
      <c r="I63" s="77">
        <v>0</v>
      </c>
      <c r="J63" s="77">
        <v>90419120</v>
      </c>
      <c r="K63" s="77">
        <v>302360006</v>
      </c>
      <c r="L63" s="77">
        <v>0</v>
      </c>
      <c r="M63" s="77">
        <v>0</v>
      </c>
      <c r="N63" s="77">
        <v>0</v>
      </c>
    </row>
    <row r="64" spans="1:14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1:14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13183500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13183500</v>
      </c>
      <c r="M65" s="77">
        <v>0</v>
      </c>
      <c r="N65" s="77">
        <v>0</v>
      </c>
    </row>
    <row r="66" spans="1:14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1:14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1:14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1:14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1:14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649546215</v>
      </c>
      <c r="F70" s="77">
        <v>316751656</v>
      </c>
      <c r="G70" s="77">
        <v>0</v>
      </c>
      <c r="H70" s="77">
        <v>4424120</v>
      </c>
      <c r="I70" s="77">
        <v>0</v>
      </c>
      <c r="J70" s="77">
        <v>256178356</v>
      </c>
      <c r="K70" s="77">
        <v>9289060</v>
      </c>
      <c r="L70" s="77">
        <v>46840827</v>
      </c>
      <c r="M70" s="77">
        <v>16062196</v>
      </c>
      <c r="N70" s="77">
        <v>0</v>
      </c>
    </row>
    <row r="71" spans="1:14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591693999.16999996</v>
      </c>
      <c r="F71" s="77">
        <v>383933525.60000002</v>
      </c>
      <c r="G71" s="77">
        <v>0</v>
      </c>
      <c r="H71" s="77">
        <v>0</v>
      </c>
      <c r="I71" s="77">
        <v>0</v>
      </c>
      <c r="J71" s="77">
        <v>186034516.56999999</v>
      </c>
      <c r="K71" s="77">
        <v>10687756</v>
      </c>
      <c r="L71" s="77">
        <v>11038201</v>
      </c>
      <c r="M71" s="77">
        <v>0</v>
      </c>
      <c r="N71" s="77">
        <v>0</v>
      </c>
    </row>
    <row r="72" spans="1:14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2022658</v>
      </c>
      <c r="F72" s="77">
        <v>835000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1187658</v>
      </c>
      <c r="N72" s="77">
        <v>0</v>
      </c>
    </row>
    <row r="73" spans="1:14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1:14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1:14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1:14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71841656</v>
      </c>
      <c r="F76" s="77">
        <v>18013352</v>
      </c>
      <c r="G76" s="77">
        <v>50000000</v>
      </c>
      <c r="H76" s="77">
        <v>0</v>
      </c>
      <c r="I76" s="77">
        <v>0</v>
      </c>
      <c r="J76" s="77">
        <v>0</v>
      </c>
      <c r="K76" s="77">
        <v>0</v>
      </c>
      <c r="L76" s="77">
        <v>3828304</v>
      </c>
      <c r="M76" s="77">
        <v>0</v>
      </c>
      <c r="N76" s="77">
        <v>0</v>
      </c>
    </row>
    <row r="77" spans="1:14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1:14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1:14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6582682</v>
      </c>
      <c r="F79" s="77">
        <v>6582682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1:14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1:14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1:14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512633518</v>
      </c>
      <c r="F82" s="77">
        <v>32804835</v>
      </c>
      <c r="G82" s="77">
        <v>0</v>
      </c>
      <c r="H82" s="77">
        <v>0</v>
      </c>
      <c r="I82" s="77">
        <v>0</v>
      </c>
      <c r="J82" s="77">
        <v>50618409</v>
      </c>
      <c r="K82" s="77">
        <v>423643167</v>
      </c>
      <c r="L82" s="77">
        <v>5567107</v>
      </c>
      <c r="M82" s="77">
        <v>0</v>
      </c>
      <c r="N82" s="77">
        <v>0</v>
      </c>
    </row>
    <row r="83" spans="1:14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</row>
    <row r="84" spans="1:14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829872</v>
      </c>
      <c r="F84" s="77">
        <v>829872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1:14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1:14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</row>
    <row r="87" spans="1:14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11520600</v>
      </c>
      <c r="F87" s="77">
        <v>6354000</v>
      </c>
      <c r="G87" s="77">
        <v>0</v>
      </c>
      <c r="H87" s="77">
        <v>602358</v>
      </c>
      <c r="I87" s="77">
        <v>0</v>
      </c>
      <c r="J87" s="77">
        <v>0</v>
      </c>
      <c r="K87" s="77">
        <v>0</v>
      </c>
      <c r="L87" s="77">
        <v>0</v>
      </c>
      <c r="M87" s="77">
        <v>4564242</v>
      </c>
      <c r="N87" s="77">
        <v>0</v>
      </c>
    </row>
    <row r="88" spans="1:14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</row>
    <row r="89" spans="1:14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1:14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4096185</v>
      </c>
      <c r="F90" s="77">
        <v>4096185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1:14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1:14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667337907.39999998</v>
      </c>
      <c r="F92" s="77">
        <v>140128457.40000001</v>
      </c>
      <c r="G92" s="77">
        <v>0</v>
      </c>
      <c r="H92" s="77">
        <v>127738309</v>
      </c>
      <c r="I92" s="77">
        <v>6125982</v>
      </c>
      <c r="J92" s="77">
        <v>1300736</v>
      </c>
      <c r="K92" s="77">
        <v>150623365</v>
      </c>
      <c r="L92" s="77">
        <v>241421058</v>
      </c>
      <c r="M92" s="77">
        <v>0</v>
      </c>
      <c r="N92" s="77">
        <v>0</v>
      </c>
    </row>
    <row r="93" spans="1:14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21669452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21669452</v>
      </c>
      <c r="L93" s="77">
        <v>0</v>
      </c>
      <c r="M93" s="77">
        <v>0</v>
      </c>
      <c r="N93" s="77">
        <v>0</v>
      </c>
    </row>
    <row r="94" spans="1:14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1221036</v>
      </c>
      <c r="F94" s="77">
        <v>1221036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</row>
    <row r="95" spans="1:14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16398925</v>
      </c>
      <c r="F95" s="77">
        <v>16398925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</row>
    <row r="96" spans="1:14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</row>
    <row r="97" spans="1:14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</row>
    <row r="98" spans="1:14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</row>
    <row r="99" spans="1:14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1:14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17255190</v>
      </c>
      <c r="F100" s="77">
        <v>17255190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1:14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477585364</v>
      </c>
      <c r="F101" s="77">
        <v>157688317</v>
      </c>
      <c r="G101" s="77">
        <v>0</v>
      </c>
      <c r="H101" s="77">
        <v>59219532</v>
      </c>
      <c r="I101" s="77">
        <v>0</v>
      </c>
      <c r="J101" s="77">
        <v>89959680</v>
      </c>
      <c r="K101" s="77">
        <v>143269887</v>
      </c>
      <c r="L101" s="77">
        <v>25668564</v>
      </c>
      <c r="M101" s="77">
        <v>1779384</v>
      </c>
      <c r="N101" s="77">
        <v>0</v>
      </c>
    </row>
    <row r="102" spans="1:14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1:14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13004208</v>
      </c>
      <c r="F103" s="77">
        <v>13004208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1:14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24498573</v>
      </c>
      <c r="F104" s="77">
        <v>0</v>
      </c>
      <c r="G104" s="77">
        <v>0</v>
      </c>
      <c r="H104" s="77">
        <v>4929603</v>
      </c>
      <c r="I104" s="77">
        <v>0</v>
      </c>
      <c r="J104" s="77">
        <v>0</v>
      </c>
      <c r="K104" s="77">
        <v>865350</v>
      </c>
      <c r="L104" s="77">
        <v>1730700</v>
      </c>
      <c r="M104" s="77">
        <v>16972920</v>
      </c>
      <c r="N104" s="77">
        <v>0</v>
      </c>
    </row>
    <row r="105" spans="1:14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206028320.82999998</v>
      </c>
      <c r="F105" s="77">
        <v>206028320.82999998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1:14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1:14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1:14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2060451</v>
      </c>
      <c r="F108" s="77">
        <v>2060451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1:14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1:14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2283927976.3400002</v>
      </c>
      <c r="F110" s="77">
        <v>1294807571.9300001</v>
      </c>
      <c r="G110" s="77">
        <v>127764502</v>
      </c>
      <c r="H110" s="77">
        <v>17738433.699999999</v>
      </c>
      <c r="I110" s="77">
        <v>51975000</v>
      </c>
      <c r="J110" s="77">
        <v>527212872.56999999</v>
      </c>
      <c r="K110" s="77">
        <v>20842166</v>
      </c>
      <c r="L110" s="77">
        <v>198807264</v>
      </c>
      <c r="M110" s="77">
        <v>44780166.140000001</v>
      </c>
      <c r="N110" s="77">
        <v>0</v>
      </c>
    </row>
    <row r="111" spans="1:14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242308570</v>
      </c>
      <c r="F111" s="77">
        <v>49086744</v>
      </c>
      <c r="G111" s="77">
        <v>52985000</v>
      </c>
      <c r="H111" s="77">
        <v>1242250</v>
      </c>
      <c r="I111" s="77">
        <v>2342242</v>
      </c>
      <c r="J111" s="77">
        <v>58263885</v>
      </c>
      <c r="K111" s="77">
        <v>7545000</v>
      </c>
      <c r="L111" s="77">
        <v>70843449</v>
      </c>
      <c r="M111" s="77">
        <v>0</v>
      </c>
      <c r="N111" s="77">
        <v>0</v>
      </c>
    </row>
    <row r="112" spans="1:14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716477753.82000005</v>
      </c>
      <c r="F112" s="77">
        <v>346586094.19999999</v>
      </c>
      <c r="G112" s="77">
        <v>0</v>
      </c>
      <c r="H112" s="77">
        <v>0</v>
      </c>
      <c r="I112" s="77">
        <v>0</v>
      </c>
      <c r="J112" s="77">
        <v>150228502</v>
      </c>
      <c r="K112" s="77">
        <v>94697994.129999995</v>
      </c>
      <c r="L112" s="77">
        <v>28585926.25</v>
      </c>
      <c r="M112" s="77">
        <v>0</v>
      </c>
      <c r="N112" s="77">
        <v>96379237.239999995</v>
      </c>
    </row>
    <row r="113" spans="1:14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11509941761.77</v>
      </c>
      <c r="F113" s="77">
        <v>3956704556.27</v>
      </c>
      <c r="G113" s="77">
        <v>150364524</v>
      </c>
      <c r="H113" s="77">
        <v>982433918</v>
      </c>
      <c r="I113" s="77">
        <v>14044406</v>
      </c>
      <c r="J113" s="77">
        <v>1506151859</v>
      </c>
      <c r="K113" s="77">
        <v>2280211070.5</v>
      </c>
      <c r="L113" s="77">
        <v>2563022528</v>
      </c>
      <c r="M113" s="77">
        <v>46587712</v>
      </c>
      <c r="N113" s="77">
        <v>10421188</v>
      </c>
    </row>
    <row r="114" spans="1:14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45889551</v>
      </c>
      <c r="F114" s="77">
        <v>45889551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I114"/>
  <sheetViews>
    <sheetView workbookViewId="0">
      <pane ySplit="2" topLeftCell="A102" activePane="bottomLeft" state="frozen"/>
      <selection pane="bottomLeft" activeCell="E1" sqref="E1:E1048576"/>
    </sheetView>
  </sheetViews>
  <sheetFormatPr baseColWidth="10" defaultRowHeight="15"/>
  <cols>
    <col min="1" max="4" width="19.85546875" customWidth="1"/>
    <col min="5" max="6" width="12" bestFit="1" customWidth="1"/>
    <col min="7" max="7" width="10" bestFit="1" customWidth="1"/>
    <col min="8" max="8" width="8" bestFit="1" customWidth="1"/>
    <col min="9" max="9" width="10" bestFit="1" customWidth="1"/>
  </cols>
  <sheetData>
    <row r="1" spans="1:9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315</v>
      </c>
      <c r="F1" s="86" t="s">
        <v>374</v>
      </c>
      <c r="G1" s="86" t="s">
        <v>375</v>
      </c>
      <c r="H1" s="86" t="s">
        <v>376</v>
      </c>
      <c r="I1" s="86" t="s">
        <v>377</v>
      </c>
    </row>
    <row r="2" spans="1:9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318</v>
      </c>
      <c r="G2" s="88" t="s">
        <v>319</v>
      </c>
      <c r="H2" s="88" t="s">
        <v>320</v>
      </c>
      <c r="I2" s="88" t="s">
        <v>321</v>
      </c>
    </row>
    <row r="3" spans="1:9">
      <c r="A3" s="68" t="s">
        <v>199</v>
      </c>
      <c r="B3" s="72" t="s">
        <v>26</v>
      </c>
      <c r="C3" s="72" t="s">
        <v>306</v>
      </c>
      <c r="D3" s="72" t="s">
        <v>345</v>
      </c>
      <c r="E3" s="77">
        <v>246027258</v>
      </c>
      <c r="F3" s="77">
        <v>246027258</v>
      </c>
      <c r="G3" s="77">
        <v>0</v>
      </c>
      <c r="H3" s="77">
        <v>0</v>
      </c>
      <c r="I3" s="77">
        <v>0</v>
      </c>
    </row>
    <row r="4" spans="1:9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</row>
    <row r="5" spans="1:9">
      <c r="A5" s="68" t="s">
        <v>201</v>
      </c>
      <c r="B5" s="72" t="s">
        <v>28</v>
      </c>
      <c r="C5" s="72" t="s">
        <v>306</v>
      </c>
      <c r="D5" s="72" t="s">
        <v>345</v>
      </c>
      <c r="E5" s="77">
        <v>0</v>
      </c>
      <c r="F5" s="77">
        <v>0</v>
      </c>
      <c r="G5" s="77">
        <v>0</v>
      </c>
      <c r="H5" s="77">
        <v>0</v>
      </c>
      <c r="I5" s="77">
        <v>0</v>
      </c>
    </row>
    <row r="6" spans="1:9">
      <c r="A6" s="68" t="s">
        <v>202</v>
      </c>
      <c r="B6" s="72" t="s">
        <v>29</v>
      </c>
      <c r="C6" s="72" t="s">
        <v>307</v>
      </c>
      <c r="D6" s="72" t="s">
        <v>345</v>
      </c>
      <c r="E6" s="77">
        <v>229879708.31</v>
      </c>
      <c r="F6" s="77">
        <v>229879708.31</v>
      </c>
      <c r="G6" s="77">
        <v>0</v>
      </c>
      <c r="H6" s="77">
        <v>0</v>
      </c>
      <c r="I6" s="77">
        <v>0</v>
      </c>
    </row>
    <row r="7" spans="1:9">
      <c r="A7" s="68" t="s">
        <v>203</v>
      </c>
      <c r="B7" s="72" t="s">
        <v>30</v>
      </c>
      <c r="C7" s="72" t="s">
        <v>307</v>
      </c>
      <c r="D7" s="72" t="s">
        <v>345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</row>
    <row r="8" spans="1:9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</row>
    <row r="9" spans="1:9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</row>
    <row r="10" spans="1:9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10535530</v>
      </c>
      <c r="F10" s="77">
        <v>10535530</v>
      </c>
      <c r="G10" s="77">
        <v>0</v>
      </c>
      <c r="H10" s="77">
        <v>0</v>
      </c>
      <c r="I10" s="77">
        <v>0</v>
      </c>
    </row>
    <row r="11" spans="1:9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</row>
    <row r="12" spans="1:9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</row>
    <row r="13" spans="1:9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91321664.640000001</v>
      </c>
      <c r="F13" s="77">
        <v>91321664.640000001</v>
      </c>
      <c r="G13" s="77">
        <v>0</v>
      </c>
      <c r="H13" s="77">
        <v>0</v>
      </c>
      <c r="I13" s="77">
        <v>0</v>
      </c>
    </row>
    <row r="14" spans="1:9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</row>
    <row r="15" spans="1:9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</row>
    <row r="16" spans="1:9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</row>
    <row r="17" spans="1:9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10000000</v>
      </c>
      <c r="F17" s="77">
        <v>0</v>
      </c>
      <c r="G17" s="77">
        <v>0</v>
      </c>
      <c r="H17" s="77">
        <v>0</v>
      </c>
      <c r="I17" s="77">
        <v>10000000</v>
      </c>
    </row>
    <row r="18" spans="1:9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1987615</v>
      </c>
      <c r="F18" s="77">
        <v>1987615</v>
      </c>
      <c r="G18" s="77">
        <v>0</v>
      </c>
      <c r="H18" s="77">
        <v>0</v>
      </c>
      <c r="I18" s="77">
        <v>0</v>
      </c>
    </row>
    <row r="19" spans="1:9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38446682</v>
      </c>
      <c r="F19" s="77">
        <v>26246682</v>
      </c>
      <c r="G19" s="77">
        <v>0</v>
      </c>
      <c r="H19" s="77">
        <v>0</v>
      </c>
      <c r="I19" s="77">
        <v>12200000</v>
      </c>
    </row>
    <row r="20" spans="1:9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</row>
    <row r="21" spans="1:9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</row>
    <row r="22" spans="1:9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</row>
    <row r="23" spans="1:9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79760473</v>
      </c>
      <c r="F23" s="77">
        <v>79760473</v>
      </c>
      <c r="G23" s="77">
        <v>0</v>
      </c>
      <c r="H23" s="77">
        <v>0</v>
      </c>
      <c r="I23" s="77">
        <v>0</v>
      </c>
    </row>
    <row r="24" spans="1:9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17702967</v>
      </c>
      <c r="F24" s="77">
        <v>17702967</v>
      </c>
      <c r="G24" s="77">
        <v>0</v>
      </c>
      <c r="H24" s="77">
        <v>0</v>
      </c>
      <c r="I24" s="77">
        <v>0</v>
      </c>
    </row>
    <row r="25" spans="1:9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</row>
    <row r="26" spans="1:9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725488</v>
      </c>
      <c r="F26" s="77">
        <v>725488</v>
      </c>
      <c r="G26" s="77">
        <v>0</v>
      </c>
      <c r="H26" s="77">
        <v>0</v>
      </c>
      <c r="I26" s="77">
        <v>0</v>
      </c>
    </row>
    <row r="27" spans="1:9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</row>
    <row r="28" spans="1:9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</row>
    <row r="29" spans="1:9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1092600</v>
      </c>
      <c r="F29" s="77">
        <v>1092600</v>
      </c>
      <c r="G29" s="77">
        <v>0</v>
      </c>
      <c r="H29" s="77">
        <v>0</v>
      </c>
      <c r="I29" s="77">
        <v>0</v>
      </c>
    </row>
    <row r="30" spans="1:9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92157975</v>
      </c>
      <c r="F30" s="77">
        <v>92157975</v>
      </c>
      <c r="G30" s="77">
        <v>0</v>
      </c>
      <c r="H30" s="77">
        <v>0</v>
      </c>
      <c r="I30" s="77">
        <v>0</v>
      </c>
    </row>
    <row r="31" spans="1:9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506600</v>
      </c>
      <c r="F31" s="77">
        <v>506600</v>
      </c>
      <c r="G31" s="77">
        <v>0</v>
      </c>
      <c r="H31" s="77">
        <v>0</v>
      </c>
      <c r="I31" s="77">
        <v>0</v>
      </c>
    </row>
    <row r="32" spans="1:9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</row>
    <row r="33" spans="1:9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</row>
    <row r="34" spans="1:9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967051982</v>
      </c>
      <c r="F34" s="77">
        <v>967051982</v>
      </c>
      <c r="G34" s="77">
        <v>0</v>
      </c>
      <c r="H34" s="77">
        <v>0</v>
      </c>
      <c r="I34" s="77">
        <v>0</v>
      </c>
    </row>
    <row r="35" spans="1:9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21968524</v>
      </c>
      <c r="F35" s="77">
        <v>21968524</v>
      </c>
      <c r="G35" s="77">
        <v>0</v>
      </c>
      <c r="H35" s="77">
        <v>0</v>
      </c>
      <c r="I35" s="77">
        <v>0</v>
      </c>
    </row>
    <row r="36" spans="1:9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852744.1</v>
      </c>
      <c r="F36" s="77">
        <v>852744.1</v>
      </c>
      <c r="G36" s="77">
        <v>0</v>
      </c>
      <c r="H36" s="77">
        <v>0</v>
      </c>
      <c r="I36" s="77">
        <v>0</v>
      </c>
    </row>
    <row r="37" spans="1:9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587917428</v>
      </c>
      <c r="F37" s="77">
        <v>565847358</v>
      </c>
      <c r="G37" s="77">
        <v>0</v>
      </c>
      <c r="H37" s="77">
        <v>0</v>
      </c>
      <c r="I37" s="77">
        <v>13482540</v>
      </c>
    </row>
    <row r="38" spans="1:9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</row>
    <row r="39" spans="1:9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156112846</v>
      </c>
      <c r="F39" s="77">
        <v>156112846</v>
      </c>
      <c r="G39" s="77">
        <v>0</v>
      </c>
      <c r="H39" s="77">
        <v>0</v>
      </c>
      <c r="I39" s="77">
        <v>0</v>
      </c>
    </row>
    <row r="40" spans="1:9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3551587408.8190002</v>
      </c>
      <c r="F40" s="77">
        <v>3458602848.8190002</v>
      </c>
      <c r="G40" s="77">
        <v>86986851</v>
      </c>
      <c r="H40" s="77">
        <v>4816494</v>
      </c>
      <c r="I40" s="77">
        <v>1181215</v>
      </c>
    </row>
    <row r="41" spans="1:9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32566527</v>
      </c>
      <c r="F41" s="77">
        <v>32566527</v>
      </c>
      <c r="G41" s="77">
        <v>0</v>
      </c>
      <c r="H41" s="77">
        <v>0</v>
      </c>
      <c r="I41" s="77">
        <v>0</v>
      </c>
    </row>
    <row r="42" spans="1:9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9934454</v>
      </c>
      <c r="F42" s="77">
        <v>0</v>
      </c>
      <c r="G42" s="77">
        <v>0</v>
      </c>
      <c r="H42" s="77">
        <v>0</v>
      </c>
      <c r="I42" s="77">
        <v>9934454</v>
      </c>
    </row>
    <row r="43" spans="1:9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40514542</v>
      </c>
      <c r="F43" s="77">
        <v>1230562</v>
      </c>
      <c r="G43" s="77">
        <v>0</v>
      </c>
      <c r="H43" s="77">
        <v>0</v>
      </c>
      <c r="I43" s="77">
        <v>39283980</v>
      </c>
    </row>
    <row r="44" spans="1:9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984300</v>
      </c>
      <c r="F44" s="77">
        <v>984300</v>
      </c>
      <c r="G44" s="77">
        <v>0</v>
      </c>
      <c r="H44" s="77">
        <v>0</v>
      </c>
      <c r="I44" s="77">
        <v>0</v>
      </c>
    </row>
    <row r="45" spans="1:9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31440449</v>
      </c>
      <c r="F45" s="77">
        <v>0</v>
      </c>
      <c r="G45" s="77">
        <v>0</v>
      </c>
      <c r="H45" s="77">
        <v>0</v>
      </c>
      <c r="I45" s="77">
        <v>31440449</v>
      </c>
    </row>
    <row r="46" spans="1:9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</row>
    <row r="47" spans="1:9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</row>
    <row r="48" spans="1:9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63373974</v>
      </c>
      <c r="F48" s="77">
        <v>0</v>
      </c>
      <c r="G48" s="77">
        <v>63373974</v>
      </c>
      <c r="H48" s="77">
        <v>0</v>
      </c>
      <c r="I48" s="77">
        <v>0</v>
      </c>
    </row>
    <row r="49" spans="1:9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</row>
    <row r="50" spans="1:9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111285728</v>
      </c>
      <c r="F50" s="77">
        <v>111285728</v>
      </c>
      <c r="G50" s="77">
        <v>0</v>
      </c>
      <c r="H50" s="77">
        <v>0</v>
      </c>
      <c r="I50" s="77">
        <v>0</v>
      </c>
    </row>
    <row r="51" spans="1:9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</row>
    <row r="52" spans="1:9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947420</v>
      </c>
      <c r="F52" s="77">
        <v>947420</v>
      </c>
      <c r="G52" s="77">
        <v>0</v>
      </c>
      <c r="H52" s="77">
        <v>0</v>
      </c>
      <c r="I52" s="77">
        <v>0</v>
      </c>
    </row>
    <row r="53" spans="1:9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324368016</v>
      </c>
      <c r="F53" s="77">
        <v>324368016</v>
      </c>
      <c r="G53" s="77">
        <v>0</v>
      </c>
      <c r="H53" s="77">
        <v>0</v>
      </c>
      <c r="I53" s="77">
        <v>0</v>
      </c>
    </row>
    <row r="54" spans="1:9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7809650</v>
      </c>
      <c r="F54" s="77">
        <v>7809650</v>
      </c>
      <c r="G54" s="77">
        <v>0</v>
      </c>
      <c r="H54" s="77">
        <v>0</v>
      </c>
      <c r="I54" s="77">
        <v>0</v>
      </c>
    </row>
    <row r="55" spans="1:9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32806130</v>
      </c>
      <c r="F55" s="77">
        <v>32806130</v>
      </c>
      <c r="G55" s="77">
        <v>0</v>
      </c>
      <c r="H55" s="77">
        <v>0</v>
      </c>
      <c r="I55" s="77">
        <v>0</v>
      </c>
    </row>
    <row r="56" spans="1:9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16612295</v>
      </c>
      <c r="F56" s="77">
        <v>3092923</v>
      </c>
      <c r="G56" s="77">
        <v>13519372</v>
      </c>
      <c r="H56" s="77">
        <v>0</v>
      </c>
      <c r="I56" s="77">
        <v>0</v>
      </c>
    </row>
    <row r="57" spans="1:9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</row>
    <row r="58" spans="1:9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105170094</v>
      </c>
      <c r="F58" s="77">
        <v>42053179</v>
      </c>
      <c r="G58" s="77">
        <v>0</v>
      </c>
      <c r="H58" s="77">
        <v>0</v>
      </c>
      <c r="I58" s="77">
        <v>63116915</v>
      </c>
    </row>
    <row r="59" spans="1:9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1508701</v>
      </c>
      <c r="F59" s="77">
        <v>1508701</v>
      </c>
      <c r="G59" s="77">
        <v>0</v>
      </c>
      <c r="H59" s="77">
        <v>0</v>
      </c>
      <c r="I59" s="77">
        <v>0</v>
      </c>
    </row>
    <row r="60" spans="1:9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98602720</v>
      </c>
      <c r="F60" s="77">
        <v>98602720</v>
      </c>
      <c r="G60" s="77">
        <v>0</v>
      </c>
      <c r="H60" s="77">
        <v>0</v>
      </c>
      <c r="I60" s="77">
        <v>0</v>
      </c>
    </row>
    <row r="61" spans="1:9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7675617</v>
      </c>
      <c r="F61" s="77">
        <v>0</v>
      </c>
      <c r="G61" s="77">
        <v>0</v>
      </c>
      <c r="H61" s="77">
        <v>0</v>
      </c>
      <c r="I61" s="77">
        <v>7675617</v>
      </c>
    </row>
    <row r="62" spans="1:9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15087011</v>
      </c>
      <c r="F62" s="77">
        <v>15087011</v>
      </c>
      <c r="G62" s="77">
        <v>0</v>
      </c>
      <c r="H62" s="77">
        <v>0</v>
      </c>
      <c r="I62" s="77">
        <v>0</v>
      </c>
    </row>
    <row r="63" spans="1:9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7228391</v>
      </c>
      <c r="F63" s="77">
        <v>7228391</v>
      </c>
      <c r="G63" s="77">
        <v>0</v>
      </c>
      <c r="H63" s="77">
        <v>0</v>
      </c>
      <c r="I63" s="77">
        <v>0</v>
      </c>
    </row>
    <row r="64" spans="1:9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</row>
    <row r="65" spans="1:9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</row>
    <row r="66" spans="1:9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6868260</v>
      </c>
      <c r="F66" s="77">
        <v>6868260</v>
      </c>
      <c r="G66" s="77">
        <v>0</v>
      </c>
      <c r="H66" s="77">
        <v>0</v>
      </c>
      <c r="I66" s="77">
        <v>0</v>
      </c>
    </row>
    <row r="67" spans="1:9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</row>
    <row r="68" spans="1:9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</row>
    <row r="69" spans="1:9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95477085.829999998</v>
      </c>
      <c r="F69" s="77">
        <v>95477085.829999998</v>
      </c>
      <c r="G69" s="77">
        <v>0</v>
      </c>
      <c r="H69" s="77">
        <v>0</v>
      </c>
      <c r="I69" s="77">
        <v>0</v>
      </c>
    </row>
    <row r="70" spans="1:9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556146737</v>
      </c>
      <c r="F70" s="77">
        <v>556146737</v>
      </c>
      <c r="G70" s="77">
        <v>0</v>
      </c>
      <c r="H70" s="77">
        <v>0</v>
      </c>
      <c r="I70" s="77">
        <v>0</v>
      </c>
    </row>
    <row r="71" spans="1:9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425326143</v>
      </c>
      <c r="F71" s="77">
        <v>425326143</v>
      </c>
      <c r="G71" s="77">
        <v>0</v>
      </c>
      <c r="H71" s="77">
        <v>0</v>
      </c>
      <c r="I71" s="77">
        <v>0</v>
      </c>
    </row>
    <row r="72" spans="1:9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97901400</v>
      </c>
      <c r="F72" s="77">
        <v>97901400</v>
      </c>
      <c r="G72" s="77">
        <v>0</v>
      </c>
      <c r="H72" s="77">
        <v>0</v>
      </c>
      <c r="I72" s="77">
        <v>0</v>
      </c>
    </row>
    <row r="73" spans="1:9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</row>
    <row r="74" spans="1:9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</row>
    <row r="75" spans="1:9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</row>
    <row r="76" spans="1:9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14024122</v>
      </c>
      <c r="F76" s="77">
        <v>14024122</v>
      </c>
      <c r="G76" s="77">
        <v>0</v>
      </c>
      <c r="H76" s="77">
        <v>0</v>
      </c>
      <c r="I76" s="77">
        <v>0</v>
      </c>
    </row>
    <row r="77" spans="1:9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</row>
    <row r="78" spans="1:9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</row>
    <row r="79" spans="1:9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</row>
    <row r="80" spans="1:9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</row>
    <row r="81" spans="1:9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</row>
    <row r="82" spans="1:9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440123009</v>
      </c>
      <c r="F82" s="77">
        <v>440123009</v>
      </c>
      <c r="G82" s="77">
        <v>0</v>
      </c>
      <c r="H82" s="77">
        <v>0</v>
      </c>
      <c r="I82" s="77">
        <v>0</v>
      </c>
    </row>
    <row r="83" spans="1:9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</row>
    <row r="84" spans="1:9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</row>
    <row r="85" spans="1:9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</row>
    <row r="86" spans="1:9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4965595</v>
      </c>
      <c r="F86" s="77">
        <v>4965595</v>
      </c>
      <c r="G86" s="77">
        <v>0</v>
      </c>
      <c r="H86" s="77">
        <v>0</v>
      </c>
      <c r="I86" s="77">
        <v>0</v>
      </c>
    </row>
    <row r="87" spans="1:9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77870984</v>
      </c>
      <c r="F87" s="77">
        <v>70595699</v>
      </c>
      <c r="G87" s="77">
        <v>0</v>
      </c>
      <c r="H87" s="77">
        <v>0</v>
      </c>
      <c r="I87" s="77">
        <v>7275285</v>
      </c>
    </row>
    <row r="88" spans="1:9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</row>
    <row r="89" spans="1:9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</row>
    <row r="90" spans="1:9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</row>
    <row r="91" spans="1:9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</row>
    <row r="92" spans="1:9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1224047136</v>
      </c>
      <c r="F92" s="77">
        <v>1219367112</v>
      </c>
      <c r="G92" s="77">
        <v>0</v>
      </c>
      <c r="H92" s="77">
        <v>4680024</v>
      </c>
      <c r="I92" s="77">
        <v>0</v>
      </c>
    </row>
    <row r="93" spans="1:9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26795208.559999999</v>
      </c>
      <c r="F93" s="77">
        <v>26795208.559999999</v>
      </c>
      <c r="G93" s="77">
        <v>0</v>
      </c>
      <c r="H93" s="77">
        <v>0</v>
      </c>
      <c r="I93" s="77">
        <v>0</v>
      </c>
    </row>
    <row r="94" spans="1:9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49520786</v>
      </c>
      <c r="F94" s="77">
        <v>0</v>
      </c>
      <c r="G94" s="77">
        <v>0</v>
      </c>
      <c r="H94" s="77">
        <v>0</v>
      </c>
      <c r="I94" s="77">
        <v>49520786</v>
      </c>
    </row>
    <row r="95" spans="1:9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</row>
    <row r="96" spans="1:9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5700481</v>
      </c>
      <c r="F96" s="77">
        <v>0</v>
      </c>
      <c r="G96" s="77">
        <v>0</v>
      </c>
      <c r="H96" s="77">
        <v>0</v>
      </c>
      <c r="I96" s="77">
        <v>5700481</v>
      </c>
    </row>
    <row r="97" spans="1:9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</row>
    <row r="98" spans="1:9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</row>
    <row r="99" spans="1:9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</row>
    <row r="100" spans="1:9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27472004</v>
      </c>
      <c r="F100" s="77">
        <v>27472004</v>
      </c>
      <c r="G100" s="77">
        <v>0</v>
      </c>
      <c r="H100" s="77">
        <v>0</v>
      </c>
      <c r="I100" s="77">
        <v>0</v>
      </c>
    </row>
    <row r="101" spans="1:9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324079344</v>
      </c>
      <c r="F101" s="77">
        <v>308979319</v>
      </c>
      <c r="G101" s="77">
        <v>15100025</v>
      </c>
      <c r="H101" s="77">
        <v>0</v>
      </c>
      <c r="I101" s="77">
        <v>0</v>
      </c>
    </row>
    <row r="102" spans="1:9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</row>
    <row r="103" spans="1:9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32964463</v>
      </c>
      <c r="F103" s="77">
        <v>0</v>
      </c>
      <c r="G103" s="77">
        <v>0</v>
      </c>
      <c r="H103" s="77">
        <v>0</v>
      </c>
      <c r="I103" s="77">
        <v>32964463</v>
      </c>
    </row>
    <row r="104" spans="1:9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</row>
    <row r="105" spans="1:9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152398111.75</v>
      </c>
      <c r="F105" s="77">
        <v>152398111.75</v>
      </c>
      <c r="G105" s="77">
        <v>0</v>
      </c>
      <c r="H105" s="77">
        <v>0</v>
      </c>
      <c r="I105" s="77">
        <v>0</v>
      </c>
    </row>
    <row r="106" spans="1:9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909020</v>
      </c>
      <c r="F106" s="77">
        <v>909020</v>
      </c>
      <c r="G106" s="77">
        <v>0</v>
      </c>
      <c r="H106" s="77">
        <v>0</v>
      </c>
      <c r="I106" s="77">
        <v>0</v>
      </c>
    </row>
    <row r="107" spans="1:9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</row>
    <row r="108" spans="1:9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</row>
    <row r="109" spans="1:9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694500</v>
      </c>
      <c r="F109" s="77">
        <v>694500</v>
      </c>
      <c r="G109" s="77">
        <v>0</v>
      </c>
      <c r="H109" s="77">
        <v>0</v>
      </c>
      <c r="I109" s="77">
        <v>0</v>
      </c>
    </row>
    <row r="110" spans="1:9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1899096371.75</v>
      </c>
      <c r="F110" s="77">
        <v>1642183941.75</v>
      </c>
      <c r="G110" s="77">
        <v>0</v>
      </c>
      <c r="H110" s="77">
        <v>0</v>
      </c>
      <c r="I110" s="77">
        <v>256912430</v>
      </c>
    </row>
    <row r="111" spans="1:9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652944700</v>
      </c>
      <c r="F111" s="77">
        <v>627262160</v>
      </c>
      <c r="G111" s="77">
        <v>0</v>
      </c>
      <c r="H111" s="77">
        <v>0</v>
      </c>
      <c r="I111" s="77">
        <v>25682540</v>
      </c>
    </row>
    <row r="112" spans="1:9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1370924489</v>
      </c>
      <c r="F112" s="77">
        <v>1294031143</v>
      </c>
      <c r="G112" s="77">
        <v>76893346</v>
      </c>
      <c r="H112" s="77">
        <v>0</v>
      </c>
      <c r="I112" s="77">
        <v>0</v>
      </c>
    </row>
    <row r="113" spans="1:9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6670738702.2590008</v>
      </c>
      <c r="F113" s="77">
        <v>6557974093.2590008</v>
      </c>
      <c r="G113" s="77">
        <v>102086876</v>
      </c>
      <c r="H113" s="77">
        <v>9496518</v>
      </c>
      <c r="I113" s="77">
        <v>1181215</v>
      </c>
    </row>
    <row r="114" spans="1:9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10535530</v>
      </c>
      <c r="F114" s="77">
        <v>10535530</v>
      </c>
      <c r="G114" s="77">
        <v>0</v>
      </c>
      <c r="H114" s="77">
        <v>0</v>
      </c>
      <c r="I114" s="7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Q114"/>
  <sheetViews>
    <sheetView workbookViewId="0">
      <pane ySplit="2" topLeftCell="A90" activePane="bottomLeft" state="frozen"/>
      <selection pane="bottomLeft" activeCell="Q114" sqref="E3:Q114"/>
    </sheetView>
  </sheetViews>
  <sheetFormatPr baseColWidth="10" defaultRowHeight="15"/>
  <cols>
    <col min="1" max="4" width="19.85546875" customWidth="1"/>
    <col min="5" max="5" width="17.140625" customWidth="1"/>
    <col min="6" max="6" width="8" bestFit="1" customWidth="1"/>
    <col min="7" max="7" width="9" bestFit="1" customWidth="1"/>
    <col min="8" max="8" width="10" bestFit="1" customWidth="1"/>
    <col min="9" max="9" width="12" bestFit="1" customWidth="1"/>
    <col min="10" max="10" width="10" bestFit="1" customWidth="1"/>
    <col min="11" max="11" width="9" bestFit="1" customWidth="1"/>
    <col min="12" max="12" width="11" bestFit="1" customWidth="1"/>
    <col min="13" max="13" width="8" bestFit="1" customWidth="1"/>
    <col min="14" max="16" width="12" bestFit="1" customWidth="1"/>
    <col min="17" max="17" width="10" bestFit="1" customWidth="1"/>
  </cols>
  <sheetData>
    <row r="1" spans="1:17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312</v>
      </c>
      <c r="F1" s="86" t="s">
        <v>348</v>
      </c>
      <c r="G1" s="86" t="s">
        <v>349</v>
      </c>
      <c r="H1" s="86" t="s">
        <v>350</v>
      </c>
      <c r="I1" s="86" t="s">
        <v>351</v>
      </c>
      <c r="J1" s="86" t="s">
        <v>352</v>
      </c>
      <c r="K1" s="86" t="s">
        <v>353</v>
      </c>
      <c r="L1" s="86" t="s">
        <v>354</v>
      </c>
      <c r="M1" s="86" t="s">
        <v>355</v>
      </c>
      <c r="N1" s="86" t="s">
        <v>141</v>
      </c>
      <c r="O1" s="86" t="s">
        <v>142</v>
      </c>
      <c r="P1" s="86" t="s">
        <v>143</v>
      </c>
      <c r="Q1" s="86" t="s">
        <v>144</v>
      </c>
    </row>
    <row r="2" spans="1:17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322</v>
      </c>
      <c r="K2" s="88" t="s">
        <v>323</v>
      </c>
      <c r="L2" s="88" t="s">
        <v>324</v>
      </c>
      <c r="M2" s="88" t="s">
        <v>325</v>
      </c>
      <c r="N2" s="88" t="s">
        <v>326</v>
      </c>
      <c r="O2" s="88" t="s">
        <v>327</v>
      </c>
      <c r="P2" s="88" t="s">
        <v>328</v>
      </c>
      <c r="Q2" s="88" t="s">
        <v>329</v>
      </c>
    </row>
    <row r="3" spans="1:17">
      <c r="A3" s="68" t="s">
        <v>199</v>
      </c>
      <c r="B3" s="72" t="s">
        <v>26</v>
      </c>
      <c r="C3" s="72" t="s">
        <v>306</v>
      </c>
      <c r="D3" s="72" t="s">
        <v>345</v>
      </c>
      <c r="E3" s="77">
        <v>135138689.92000002</v>
      </c>
      <c r="F3" s="77">
        <v>0</v>
      </c>
      <c r="G3" s="77">
        <v>0</v>
      </c>
      <c r="H3" s="77">
        <v>0</v>
      </c>
      <c r="I3" s="77">
        <v>0</v>
      </c>
      <c r="J3" s="77">
        <v>0</v>
      </c>
      <c r="K3" s="77">
        <v>0</v>
      </c>
      <c r="L3" s="77">
        <v>4193291</v>
      </c>
      <c r="M3" s="77">
        <v>0</v>
      </c>
      <c r="N3" s="77">
        <v>0</v>
      </c>
      <c r="O3" s="77">
        <v>32889587.920000002</v>
      </c>
      <c r="P3" s="77">
        <v>98055811</v>
      </c>
      <c r="Q3" s="77">
        <v>0</v>
      </c>
    </row>
    <row r="4" spans="1:17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>
      <c r="A5" s="68" t="s">
        <v>201</v>
      </c>
      <c r="B5" s="72" t="s">
        <v>28</v>
      </c>
      <c r="C5" s="72" t="s">
        <v>306</v>
      </c>
      <c r="D5" s="72" t="s">
        <v>345</v>
      </c>
      <c r="E5" s="77">
        <v>0</v>
      </c>
      <c r="F5" s="77">
        <v>0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77">
        <v>0</v>
      </c>
      <c r="P5" s="77">
        <v>0</v>
      </c>
      <c r="Q5" s="77">
        <v>0</v>
      </c>
    </row>
    <row r="6" spans="1:17">
      <c r="A6" s="68" t="s">
        <v>202</v>
      </c>
      <c r="B6" s="72" t="s">
        <v>29</v>
      </c>
      <c r="C6" s="72" t="s">
        <v>307</v>
      </c>
      <c r="D6" s="72" t="s">
        <v>345</v>
      </c>
      <c r="E6" s="77">
        <v>465264894.39999998</v>
      </c>
      <c r="F6" s="77">
        <v>0</v>
      </c>
      <c r="G6" s="77">
        <v>0</v>
      </c>
      <c r="H6" s="77">
        <v>0</v>
      </c>
      <c r="I6" s="77">
        <v>12244532</v>
      </c>
      <c r="J6" s="77">
        <v>0</v>
      </c>
      <c r="K6" s="77">
        <v>0</v>
      </c>
      <c r="L6" s="77">
        <v>0</v>
      </c>
      <c r="M6" s="77">
        <v>0</v>
      </c>
      <c r="N6" s="77">
        <v>126110049.40000001</v>
      </c>
      <c r="O6" s="77">
        <v>40266149</v>
      </c>
      <c r="P6" s="77">
        <v>285706880</v>
      </c>
      <c r="Q6" s="77">
        <v>937284</v>
      </c>
    </row>
    <row r="7" spans="1:17">
      <c r="A7" s="68" t="s">
        <v>203</v>
      </c>
      <c r="B7" s="72" t="s">
        <v>30</v>
      </c>
      <c r="C7" s="72" t="s">
        <v>307</v>
      </c>
      <c r="D7" s="72" t="s">
        <v>345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</row>
    <row r="8" spans="1:17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</row>
    <row r="9" spans="1:17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</row>
    <row r="10" spans="1:17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</row>
    <row r="11" spans="1:17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</row>
    <row r="12" spans="1:17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</row>
    <row r="13" spans="1:17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693407008</v>
      </c>
      <c r="F13" s="77">
        <v>0</v>
      </c>
      <c r="G13" s="77">
        <v>0</v>
      </c>
      <c r="H13" s="77">
        <v>4744753</v>
      </c>
      <c r="I13" s="77">
        <v>666813416</v>
      </c>
      <c r="J13" s="77">
        <v>0</v>
      </c>
      <c r="K13" s="77">
        <v>0</v>
      </c>
      <c r="L13" s="77">
        <v>0</v>
      </c>
      <c r="M13" s="77">
        <v>0</v>
      </c>
      <c r="N13" s="77">
        <v>21848839</v>
      </c>
      <c r="O13" s="77">
        <v>0</v>
      </c>
      <c r="P13" s="77">
        <v>0</v>
      </c>
      <c r="Q13" s="77">
        <v>0</v>
      </c>
    </row>
    <row r="14" spans="1:17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1:17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1:17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1:17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1:17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1:17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192714685</v>
      </c>
      <c r="F19" s="77">
        <v>0</v>
      </c>
      <c r="G19" s="77">
        <v>0</v>
      </c>
      <c r="H19" s="77">
        <v>102775405</v>
      </c>
      <c r="I19" s="77">
        <v>39939280</v>
      </c>
      <c r="J19" s="77">
        <v>0</v>
      </c>
      <c r="K19" s="77">
        <v>0</v>
      </c>
      <c r="L19" s="77">
        <v>50000000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1:17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1:17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1:17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1:17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424646056</v>
      </c>
      <c r="F23" s="77">
        <v>0</v>
      </c>
      <c r="G23" s="77">
        <v>0</v>
      </c>
      <c r="H23" s="77">
        <v>0</v>
      </c>
      <c r="I23" s="77">
        <v>133559181</v>
      </c>
      <c r="J23" s="77">
        <v>0</v>
      </c>
      <c r="K23" s="77">
        <v>0</v>
      </c>
      <c r="L23" s="77">
        <v>0</v>
      </c>
      <c r="M23" s="77">
        <v>0</v>
      </c>
      <c r="N23" s="77">
        <v>14017166</v>
      </c>
      <c r="O23" s="77">
        <v>175844458</v>
      </c>
      <c r="P23" s="77">
        <v>22668721</v>
      </c>
      <c r="Q23" s="77">
        <v>78556530</v>
      </c>
    </row>
    <row r="24" spans="1:17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163989250</v>
      </c>
      <c r="F24" s="77">
        <v>0</v>
      </c>
      <c r="G24" s="77">
        <v>0</v>
      </c>
      <c r="H24" s="77">
        <v>0</v>
      </c>
      <c r="I24" s="77">
        <v>163989250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1:17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1:17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1:17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1:17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1:17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1:17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1:17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1:17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1:17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54113631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54113631</v>
      </c>
      <c r="P33" s="77">
        <v>0</v>
      </c>
      <c r="Q33" s="77">
        <v>0</v>
      </c>
    </row>
    <row r="34" spans="1:17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1131788078.5900002</v>
      </c>
      <c r="F34" s="77">
        <v>0</v>
      </c>
      <c r="G34" s="77">
        <v>0</v>
      </c>
      <c r="H34" s="77">
        <v>0</v>
      </c>
      <c r="I34" s="77">
        <v>309771525</v>
      </c>
      <c r="J34" s="77">
        <v>0</v>
      </c>
      <c r="K34" s="77">
        <v>0</v>
      </c>
      <c r="L34" s="77">
        <v>19678710</v>
      </c>
      <c r="M34" s="77">
        <v>0</v>
      </c>
      <c r="N34" s="77">
        <v>631456620</v>
      </c>
      <c r="O34" s="77">
        <v>25017360</v>
      </c>
      <c r="P34" s="77">
        <v>145863863.59</v>
      </c>
      <c r="Q34" s="77">
        <v>0</v>
      </c>
    </row>
    <row r="35" spans="1:17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144939142</v>
      </c>
      <c r="F35" s="77">
        <v>0</v>
      </c>
      <c r="G35" s="77">
        <v>0</v>
      </c>
      <c r="H35" s="77">
        <v>0</v>
      </c>
      <c r="I35" s="77">
        <v>128948642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15990500</v>
      </c>
      <c r="Q35" s="77">
        <v>0</v>
      </c>
    </row>
    <row r="36" spans="1:17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1166987074</v>
      </c>
      <c r="F37" s="77">
        <v>0</v>
      </c>
      <c r="G37" s="77">
        <v>0</v>
      </c>
      <c r="H37" s="77">
        <v>0</v>
      </c>
      <c r="I37" s="77">
        <v>513290358</v>
      </c>
      <c r="J37" s="77">
        <v>31791566</v>
      </c>
      <c r="K37" s="77">
        <v>0</v>
      </c>
      <c r="L37" s="77">
        <v>485401539</v>
      </c>
      <c r="M37" s="77">
        <v>0</v>
      </c>
      <c r="N37" s="77">
        <v>17640000</v>
      </c>
      <c r="O37" s="77">
        <v>27712024</v>
      </c>
      <c r="P37" s="77">
        <v>91151587</v>
      </c>
      <c r="Q37" s="77">
        <v>0</v>
      </c>
    </row>
    <row r="38" spans="1:17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1:17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1:17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3898499891.6399999</v>
      </c>
      <c r="F40" s="77">
        <v>2623828</v>
      </c>
      <c r="G40" s="77">
        <v>50672678</v>
      </c>
      <c r="H40" s="77">
        <v>258829306.02000001</v>
      </c>
      <c r="I40" s="77">
        <v>1083161479</v>
      </c>
      <c r="J40" s="77">
        <v>276372218</v>
      </c>
      <c r="K40" s="77">
        <v>64667691</v>
      </c>
      <c r="L40" s="77">
        <v>1715881841.79</v>
      </c>
      <c r="M40" s="77">
        <v>1967871</v>
      </c>
      <c r="N40" s="77">
        <v>33231916.030000001</v>
      </c>
      <c r="O40" s="77">
        <v>219985475</v>
      </c>
      <c r="P40" s="77">
        <v>151432973.80000001</v>
      </c>
      <c r="Q40" s="77">
        <v>39672614</v>
      </c>
    </row>
    <row r="41" spans="1:17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1:17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1:17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510270042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4000000</v>
      </c>
      <c r="N43" s="77">
        <v>0</v>
      </c>
      <c r="O43" s="77">
        <v>28458946</v>
      </c>
      <c r="P43" s="77">
        <v>477811096</v>
      </c>
      <c r="Q43" s="77">
        <v>0</v>
      </c>
    </row>
    <row r="44" spans="1:17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1:17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1:17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1:17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5822731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3472252</v>
      </c>
      <c r="O48" s="77">
        <v>2350479</v>
      </c>
      <c r="P48" s="77">
        <v>0</v>
      </c>
      <c r="Q48" s="77">
        <v>0</v>
      </c>
    </row>
    <row r="49" spans="1:17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1:17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323523796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133358535</v>
      </c>
      <c r="P50" s="77">
        <v>137044405</v>
      </c>
      <c r="Q50" s="77">
        <v>53120856</v>
      </c>
    </row>
    <row r="51" spans="1:17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1:17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101551000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101551000</v>
      </c>
      <c r="O54" s="77">
        <v>0</v>
      </c>
      <c r="P54" s="77">
        <v>0</v>
      </c>
      <c r="Q54" s="77">
        <v>0</v>
      </c>
    </row>
    <row r="55" spans="1:17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237308458</v>
      </c>
      <c r="F55" s="77">
        <v>0</v>
      </c>
      <c r="G55" s="77">
        <v>0</v>
      </c>
      <c r="H55" s="77">
        <v>0</v>
      </c>
      <c r="I55" s="77">
        <v>95592405</v>
      </c>
      <c r="J55" s="77">
        <v>0</v>
      </c>
      <c r="K55" s="77">
        <v>0</v>
      </c>
      <c r="L55" s="77">
        <v>10000000</v>
      </c>
      <c r="M55" s="77">
        <v>0</v>
      </c>
      <c r="N55" s="77">
        <v>27276593</v>
      </c>
      <c r="O55" s="77">
        <v>2623828</v>
      </c>
      <c r="P55" s="77">
        <v>101815632</v>
      </c>
      <c r="Q55" s="77">
        <v>0</v>
      </c>
    </row>
    <row r="56" spans="1:17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1:17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1:17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1:17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1:17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1597781630</v>
      </c>
      <c r="F60" s="77">
        <v>0</v>
      </c>
      <c r="G60" s="77">
        <v>0</v>
      </c>
      <c r="H60" s="77">
        <v>0</v>
      </c>
      <c r="I60" s="77">
        <v>1501282278</v>
      </c>
      <c r="J60" s="77">
        <v>73345381</v>
      </c>
      <c r="K60" s="77">
        <v>0</v>
      </c>
      <c r="L60" s="77">
        <v>3345381</v>
      </c>
      <c r="M60" s="77">
        <v>0</v>
      </c>
      <c r="N60" s="77">
        <v>0</v>
      </c>
      <c r="O60" s="77">
        <v>16463209</v>
      </c>
      <c r="P60" s="77">
        <v>0</v>
      </c>
      <c r="Q60" s="77">
        <v>0</v>
      </c>
    </row>
    <row r="61" spans="1:17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1:17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1:17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329789391.54000002</v>
      </c>
      <c r="F63" s="77">
        <v>0</v>
      </c>
      <c r="G63" s="77">
        <v>0</v>
      </c>
      <c r="H63" s="77">
        <v>0</v>
      </c>
      <c r="I63" s="77">
        <v>329789391.54000002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1:17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1:17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1:17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1:17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1:17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1:17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1:17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809956</v>
      </c>
      <c r="F70" s="77">
        <v>0</v>
      </c>
      <c r="G70" s="77">
        <v>0</v>
      </c>
      <c r="H70" s="77">
        <v>0</v>
      </c>
      <c r="I70" s="77">
        <v>809956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1:17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268977894</v>
      </c>
      <c r="F71" s="77">
        <v>0</v>
      </c>
      <c r="G71" s="77">
        <v>0</v>
      </c>
      <c r="H71" s="77">
        <v>44691846</v>
      </c>
      <c r="I71" s="77">
        <v>211166908</v>
      </c>
      <c r="J71" s="77">
        <v>13119140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1:17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1:17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1:17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1:17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1:17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1:17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1188214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1188214</v>
      </c>
      <c r="P77" s="77">
        <v>0</v>
      </c>
      <c r="Q77" s="77">
        <v>0</v>
      </c>
    </row>
    <row r="78" spans="1:17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1:17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1:17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1:17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1077302692</v>
      </c>
      <c r="F82" s="77">
        <v>0</v>
      </c>
      <c r="G82" s="77">
        <v>0</v>
      </c>
      <c r="H82" s="77">
        <v>0</v>
      </c>
      <c r="I82" s="77">
        <v>374805528</v>
      </c>
      <c r="J82" s="77">
        <v>0</v>
      </c>
      <c r="K82" s="77">
        <v>0</v>
      </c>
      <c r="L82" s="77">
        <v>61447200</v>
      </c>
      <c r="M82" s="77">
        <v>0</v>
      </c>
      <c r="N82" s="77">
        <v>46206005</v>
      </c>
      <c r="O82" s="77">
        <v>99300739</v>
      </c>
      <c r="P82" s="77">
        <v>447135037</v>
      </c>
      <c r="Q82" s="77">
        <v>48408183</v>
      </c>
    </row>
    <row r="83" spans="1:17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1:17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</row>
    <row r="85" spans="1:17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1:17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36293989</v>
      </c>
      <c r="F86" s="77">
        <v>0</v>
      </c>
      <c r="G86" s="77">
        <v>0</v>
      </c>
      <c r="H86" s="77">
        <v>0</v>
      </c>
      <c r="I86" s="77">
        <v>19678710</v>
      </c>
      <c r="J86" s="77">
        <v>0</v>
      </c>
      <c r="K86" s="77">
        <v>0</v>
      </c>
      <c r="L86" s="77">
        <v>0</v>
      </c>
      <c r="M86" s="77">
        <v>0</v>
      </c>
      <c r="N86" s="77">
        <v>16615279</v>
      </c>
      <c r="O86" s="77">
        <v>0</v>
      </c>
      <c r="P86" s="77">
        <v>0</v>
      </c>
      <c r="Q86" s="77">
        <v>0</v>
      </c>
    </row>
    <row r="87" spans="1:17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1612867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1612867</v>
      </c>
      <c r="Q87" s="77">
        <v>0</v>
      </c>
    </row>
    <row r="88" spans="1:17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1:17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</row>
    <row r="90" spans="1:17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1:17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</row>
    <row r="92" spans="1:17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1062078254.3</v>
      </c>
      <c r="F92" s="77">
        <v>0</v>
      </c>
      <c r="G92" s="77">
        <v>0</v>
      </c>
      <c r="H92" s="77">
        <v>0</v>
      </c>
      <c r="I92" s="77">
        <v>807172940</v>
      </c>
      <c r="J92" s="77">
        <v>92263631</v>
      </c>
      <c r="K92" s="77">
        <v>0</v>
      </c>
      <c r="L92" s="77">
        <v>1880000</v>
      </c>
      <c r="M92" s="77">
        <v>0</v>
      </c>
      <c r="N92" s="77">
        <v>66319462</v>
      </c>
      <c r="O92" s="77">
        <v>64477028</v>
      </c>
      <c r="P92" s="77">
        <v>29965193.299999997</v>
      </c>
      <c r="Q92" s="77">
        <v>0</v>
      </c>
    </row>
    <row r="93" spans="1:17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724503770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724503770</v>
      </c>
      <c r="O93" s="77">
        <v>0</v>
      </c>
      <c r="P93" s="77">
        <v>0</v>
      </c>
      <c r="Q93" s="77">
        <v>0</v>
      </c>
    </row>
    <row r="94" spans="1:17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1:17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1:17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1:17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88912000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82972000</v>
      </c>
      <c r="Q97" s="77">
        <v>5940000</v>
      </c>
    </row>
    <row r="98" spans="1:17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9047614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9047614</v>
      </c>
      <c r="Q98" s="77">
        <v>0</v>
      </c>
    </row>
    <row r="99" spans="1:17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1:17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69983691</v>
      </c>
      <c r="F100" s="77">
        <v>0</v>
      </c>
      <c r="G100" s="77">
        <v>0</v>
      </c>
      <c r="H100" s="77">
        <v>0</v>
      </c>
      <c r="I100" s="77">
        <v>69983691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1:17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464728163</v>
      </c>
      <c r="F101" s="77">
        <v>0</v>
      </c>
      <c r="G101" s="77">
        <v>0</v>
      </c>
      <c r="H101" s="77">
        <v>0</v>
      </c>
      <c r="I101" s="77">
        <v>273830543</v>
      </c>
      <c r="J101" s="77">
        <v>0</v>
      </c>
      <c r="K101" s="77">
        <v>0</v>
      </c>
      <c r="L101" s="77">
        <v>25000000</v>
      </c>
      <c r="M101" s="77">
        <v>0</v>
      </c>
      <c r="N101" s="77">
        <v>165897620</v>
      </c>
      <c r="O101" s="77">
        <v>0</v>
      </c>
      <c r="P101" s="77">
        <v>0</v>
      </c>
      <c r="Q101" s="77">
        <v>0</v>
      </c>
    </row>
    <row r="102" spans="1:17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1:17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1:17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1:17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28468718</v>
      </c>
      <c r="F105" s="77">
        <v>600000</v>
      </c>
      <c r="G105" s="77">
        <v>0</v>
      </c>
      <c r="H105" s="77">
        <v>20000000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7868718</v>
      </c>
      <c r="Q105" s="77">
        <v>0</v>
      </c>
    </row>
    <row r="106" spans="1:17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25000000</v>
      </c>
      <c r="F106" s="77">
        <v>0</v>
      </c>
      <c r="G106" s="77">
        <v>0</v>
      </c>
      <c r="H106" s="77">
        <v>0</v>
      </c>
      <c r="I106" s="77">
        <v>25000000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1:17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1:17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1:17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1:17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999391797.92000008</v>
      </c>
      <c r="F110" s="77">
        <v>600000</v>
      </c>
      <c r="G110" s="77">
        <v>0</v>
      </c>
      <c r="H110" s="77">
        <v>64691846</v>
      </c>
      <c r="I110" s="77">
        <v>211976864</v>
      </c>
      <c r="J110" s="77">
        <v>13119140</v>
      </c>
      <c r="K110" s="77">
        <v>0</v>
      </c>
      <c r="L110" s="77">
        <v>4193291</v>
      </c>
      <c r="M110" s="77">
        <v>4000000</v>
      </c>
      <c r="N110" s="77">
        <v>0</v>
      </c>
      <c r="O110" s="77">
        <v>115462164.92</v>
      </c>
      <c r="P110" s="77">
        <v>585348492</v>
      </c>
      <c r="Q110" s="77">
        <v>0</v>
      </c>
    </row>
    <row r="111" spans="1:17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1359701759</v>
      </c>
      <c r="F111" s="77">
        <v>0</v>
      </c>
      <c r="G111" s="77">
        <v>0</v>
      </c>
      <c r="H111" s="77">
        <v>102775405</v>
      </c>
      <c r="I111" s="77">
        <v>553229638</v>
      </c>
      <c r="J111" s="77">
        <v>31791566</v>
      </c>
      <c r="K111" s="77">
        <v>0</v>
      </c>
      <c r="L111" s="77">
        <v>535401539</v>
      </c>
      <c r="M111" s="77">
        <v>0</v>
      </c>
      <c r="N111" s="77">
        <v>17640000</v>
      </c>
      <c r="O111" s="77">
        <v>27712024</v>
      </c>
      <c r="P111" s="77">
        <v>91151587</v>
      </c>
      <c r="Q111" s="77">
        <v>0</v>
      </c>
    </row>
    <row r="112" spans="1:17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3863014541.5900002</v>
      </c>
      <c r="F112" s="77">
        <v>0</v>
      </c>
      <c r="G112" s="77">
        <v>0</v>
      </c>
      <c r="H112" s="77">
        <v>0</v>
      </c>
      <c r="I112" s="77">
        <v>2136947615</v>
      </c>
      <c r="J112" s="77">
        <v>73345381</v>
      </c>
      <c r="K112" s="77">
        <v>0</v>
      </c>
      <c r="L112" s="77">
        <v>23024091</v>
      </c>
      <c r="M112" s="77">
        <v>0</v>
      </c>
      <c r="N112" s="77">
        <v>750497038</v>
      </c>
      <c r="O112" s="77">
        <v>353034041</v>
      </c>
      <c r="P112" s="77">
        <v>388548989.59000003</v>
      </c>
      <c r="Q112" s="77">
        <v>137617386</v>
      </c>
    </row>
    <row r="113" spans="1:17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9214335172.8800011</v>
      </c>
      <c r="F113" s="77">
        <v>2623828</v>
      </c>
      <c r="G113" s="77">
        <v>50672678</v>
      </c>
      <c r="H113" s="77">
        <v>263574059.02000001</v>
      </c>
      <c r="I113" s="77">
        <v>3862021277.54</v>
      </c>
      <c r="J113" s="77">
        <v>368635849</v>
      </c>
      <c r="K113" s="77">
        <v>64667691</v>
      </c>
      <c r="L113" s="77">
        <v>1814209041.79</v>
      </c>
      <c r="M113" s="77">
        <v>1967871</v>
      </c>
      <c r="N113" s="77">
        <v>1228009533.4299998</v>
      </c>
      <c r="O113" s="77">
        <v>427841433</v>
      </c>
      <c r="P113" s="77">
        <v>1041093830.0999999</v>
      </c>
      <c r="Q113" s="77">
        <v>89018081</v>
      </c>
    </row>
    <row r="114" spans="1:17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NOMENCLATURE</vt:lpstr>
      <vt:lpstr>FIELDS CODIFICATION</vt:lpstr>
      <vt:lpstr>tab_1001_banking_operator</vt:lpstr>
      <vt:lpstr>tab_1011_motif_ope_commercial</vt:lpstr>
      <vt:lpstr>tab_1012_motif_service</vt:lpstr>
      <vt:lpstr>tab_1013_motif_transf_courant</vt:lpstr>
      <vt:lpstr>tab_1014_motif_revenus</vt:lpstr>
      <vt:lpstr>tab_1015_motif_transf_capital</vt:lpstr>
      <vt:lpstr>tab_1016_motif_ope_finance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finex</dc:creator>
  <cp:lastModifiedBy>eric bahintchie</cp:lastModifiedBy>
  <dcterms:created xsi:type="dcterms:W3CDTF">2020-12-28T07:53:19Z</dcterms:created>
  <dcterms:modified xsi:type="dcterms:W3CDTF">2021-01-04T08:43:16Z</dcterms:modified>
</cp:coreProperties>
</file>