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360" windowWidth="28860" windowHeight="6390" activeTab="1"/>
  </bookViews>
  <sheets>
    <sheet name="NOMENCLATURE" sheetId="5" r:id="rId1"/>
    <sheet name="FIELDS CODIFICATION" sheetId="6" r:id="rId2"/>
    <sheet name="AGGREGATS PAR PAYS_BANK" sheetId="1" r:id="rId3"/>
    <sheet name="Feuil1 (2)" sheetId="3" r:id="rId4"/>
    <sheet name="Feuil1" sheetId="2" r:id="rId5"/>
    <sheet name="Feuil3" sheetId="4" r:id="rId6"/>
  </sheets>
  <externalReferences>
    <externalReference r:id="rId7"/>
  </externalReferences>
  <definedNames>
    <definedName name="_xlnm._FilterDatabase" localSheetId="4" hidden="1">Feuil1!$A$2:$DE$2</definedName>
    <definedName name="_xlnm._FilterDatabase" localSheetId="3" hidden="1">'Feuil1 (2)'!$A$2:$DE$2</definedName>
    <definedName name="_xlnm._FilterDatabase" localSheetId="0" hidden="1">NOMENCLATURE!$A$1:$E$83</definedName>
  </definedNames>
  <calcPr calcId="124519"/>
</workbook>
</file>

<file path=xl/calcChain.xml><?xml version="1.0" encoding="utf-8"?>
<calcChain xmlns="http://schemas.openxmlformats.org/spreadsheetml/2006/main">
  <c r="H382" i="6"/>
  <c r="H362"/>
  <c r="H34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F3" i="5"/>
  <c r="J3" s="1"/>
  <c r="F4"/>
  <c r="F5"/>
  <c r="F6"/>
  <c r="F7"/>
  <c r="F8"/>
  <c r="F9"/>
  <c r="F10"/>
  <c r="F11"/>
  <c r="J11" s="1"/>
  <c r="F12"/>
  <c r="F13"/>
  <c r="F14"/>
  <c r="F15"/>
  <c r="F16"/>
  <c r="F17"/>
  <c r="F18"/>
  <c r="F19"/>
  <c r="J19" s="1"/>
  <c r="F20"/>
  <c r="F21"/>
  <c r="F22"/>
  <c r="F23"/>
  <c r="F24"/>
  <c r="F25"/>
  <c r="F26"/>
  <c r="F27"/>
  <c r="J27" s="1"/>
  <c r="F28"/>
  <c r="F29"/>
  <c r="F30"/>
  <c r="F31"/>
  <c r="F32"/>
  <c r="F33"/>
  <c r="F34"/>
  <c r="F35"/>
  <c r="J35" s="1"/>
  <c r="F36"/>
  <c r="F37"/>
  <c r="F38"/>
  <c r="F39"/>
  <c r="F40"/>
  <c r="F41"/>
  <c r="F42"/>
  <c r="F43"/>
  <c r="J43" s="1"/>
  <c r="F44"/>
  <c r="F45"/>
  <c r="F46"/>
  <c r="F47"/>
  <c r="F48"/>
  <c r="F49"/>
  <c r="F50"/>
  <c r="F51"/>
  <c r="J51" s="1"/>
  <c r="F52"/>
  <c r="F53"/>
  <c r="F54"/>
  <c r="F55"/>
  <c r="F56"/>
  <c r="F57"/>
  <c r="F58"/>
  <c r="F59"/>
  <c r="J59" s="1"/>
  <c r="F60"/>
  <c r="F61"/>
  <c r="F62"/>
  <c r="F63"/>
  <c r="F64"/>
  <c r="F65"/>
  <c r="F66"/>
  <c r="F67"/>
  <c r="J67" s="1"/>
  <c r="F68"/>
  <c r="F69"/>
  <c r="F70"/>
  <c r="F71"/>
  <c r="F72"/>
  <c r="F73"/>
  <c r="F74"/>
  <c r="F75"/>
  <c r="J75" s="1"/>
  <c r="F76"/>
  <c r="F77"/>
  <c r="F78"/>
  <c r="F79"/>
  <c r="F80"/>
  <c r="F81"/>
  <c r="F82"/>
  <c r="F83"/>
  <c r="J83" s="1"/>
  <c r="F2"/>
  <c r="J2" s="1"/>
  <c r="I323" i="6"/>
  <c r="I324"/>
  <c r="I325"/>
  <c r="I326"/>
  <c r="I327"/>
  <c r="I328"/>
  <c r="I329"/>
  <c r="I330"/>
  <c r="I331"/>
  <c r="I332"/>
  <c r="I333"/>
  <c r="I334"/>
  <c r="I335"/>
  <c r="I337"/>
  <c r="H337" s="1"/>
  <c r="I338"/>
  <c r="H338" s="1"/>
  <c r="I339"/>
  <c r="H339" s="1"/>
  <c r="I340"/>
  <c r="H340" s="1"/>
  <c r="I341"/>
  <c r="H341" s="1"/>
  <c r="I342"/>
  <c r="H342" s="1"/>
  <c r="I343"/>
  <c r="H343" s="1"/>
  <c r="I344"/>
  <c r="H344" s="1"/>
  <c r="I345"/>
  <c r="H345" s="1"/>
  <c r="I346"/>
  <c r="H346" s="1"/>
  <c r="I348"/>
  <c r="H348" s="1"/>
  <c r="I349"/>
  <c r="H349" s="1"/>
  <c r="I350"/>
  <c r="H350" s="1"/>
  <c r="I351"/>
  <c r="H351" s="1"/>
  <c r="I352"/>
  <c r="H352" s="1"/>
  <c r="I353"/>
  <c r="H353" s="1"/>
  <c r="I354"/>
  <c r="H354" s="1"/>
  <c r="I355"/>
  <c r="H355" s="1"/>
  <c r="I356"/>
  <c r="H356" s="1"/>
  <c r="I357"/>
  <c r="H357" s="1"/>
  <c r="I358"/>
  <c r="H358" s="1"/>
  <c r="I359"/>
  <c r="H359" s="1"/>
  <c r="I360"/>
  <c r="H360" s="1"/>
  <c r="I361"/>
  <c r="H361" s="1"/>
  <c r="I363"/>
  <c r="H363" s="1"/>
  <c r="I364"/>
  <c r="H364" s="1"/>
  <c r="I365"/>
  <c r="H365" s="1"/>
  <c r="I366"/>
  <c r="H366" s="1"/>
  <c r="I367"/>
  <c r="H367" s="1"/>
  <c r="I368"/>
  <c r="H368" s="1"/>
  <c r="I369"/>
  <c r="H369" s="1"/>
  <c r="I370"/>
  <c r="H370" s="1"/>
  <c r="I371"/>
  <c r="H371" s="1"/>
  <c r="I372"/>
  <c r="H372" s="1"/>
  <c r="I373"/>
  <c r="H373" s="1"/>
  <c r="I374"/>
  <c r="H374" s="1"/>
  <c r="I375"/>
  <c r="H375" s="1"/>
  <c r="I376"/>
  <c r="H376" s="1"/>
  <c r="I377"/>
  <c r="H377" s="1"/>
  <c r="I378"/>
  <c r="H378" s="1"/>
  <c r="I379"/>
  <c r="H379" s="1"/>
  <c r="I380"/>
  <c r="H380" s="1"/>
  <c r="I381"/>
  <c r="H381" s="1"/>
  <c r="I383"/>
  <c r="H383" s="1"/>
  <c r="I384"/>
  <c r="H384" s="1"/>
  <c r="I385"/>
  <c r="H385" s="1"/>
  <c r="I386"/>
  <c r="H386" s="1"/>
  <c r="I387"/>
  <c r="H387" s="1"/>
  <c r="I314"/>
  <c r="I315"/>
  <c r="I316"/>
  <c r="I317"/>
  <c r="I318"/>
  <c r="I319"/>
  <c r="I320"/>
  <c r="I321"/>
  <c r="J4" i="5"/>
  <c r="J5"/>
  <c r="J6"/>
  <c r="J7"/>
  <c r="J8"/>
  <c r="J9"/>
  <c r="J10"/>
  <c r="J12"/>
  <c r="J13"/>
  <c r="J14"/>
  <c r="J15"/>
  <c r="J16"/>
  <c r="J17"/>
  <c r="J18"/>
  <c r="J20"/>
  <c r="J21"/>
  <c r="J22"/>
  <c r="J23"/>
  <c r="J24"/>
  <c r="J25"/>
  <c r="J26"/>
  <c r="J28"/>
  <c r="J29"/>
  <c r="J30"/>
  <c r="J31"/>
  <c r="J32"/>
  <c r="J33"/>
  <c r="J34"/>
  <c r="J36"/>
  <c r="J37"/>
  <c r="J38"/>
  <c r="J39"/>
  <c r="J40"/>
  <c r="J41"/>
  <c r="J42"/>
  <c r="J44"/>
  <c r="J45"/>
  <c r="J46"/>
  <c r="J47"/>
  <c r="J48"/>
  <c r="J49"/>
  <c r="J50"/>
  <c r="J52"/>
  <c r="J53"/>
  <c r="J54"/>
  <c r="J55"/>
  <c r="J56"/>
  <c r="J57"/>
  <c r="J58"/>
  <c r="J60"/>
  <c r="J61"/>
  <c r="J62"/>
  <c r="J63"/>
  <c r="J64"/>
  <c r="J65"/>
  <c r="J66"/>
  <c r="J68"/>
  <c r="J69"/>
  <c r="J70"/>
  <c r="J71"/>
  <c r="J72"/>
  <c r="J73"/>
  <c r="J74"/>
  <c r="J76"/>
  <c r="J77"/>
  <c r="J78"/>
  <c r="J79"/>
  <c r="J80"/>
  <c r="J81"/>
  <c r="J8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8"/>
  <c r="I69"/>
  <c r="I70"/>
  <c r="I71"/>
  <c r="I72"/>
  <c r="I73"/>
  <c r="I74"/>
  <c r="I75"/>
  <c r="I76"/>
  <c r="I77"/>
  <c r="I78"/>
  <c r="I79"/>
  <c r="I80"/>
  <c r="I81"/>
  <c r="I82"/>
  <c r="I83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I64" s="1"/>
  <c r="G65"/>
  <c r="I65" s="1"/>
  <c r="G66"/>
  <c r="I66" s="1"/>
  <c r="G67"/>
  <c r="I67" s="1"/>
  <c r="G68"/>
  <c r="G69"/>
  <c r="G70"/>
  <c r="G71"/>
  <c r="G72"/>
  <c r="G73"/>
  <c r="G74"/>
  <c r="G75"/>
  <c r="G76"/>
  <c r="G77"/>
  <c r="G78"/>
  <c r="G79"/>
  <c r="G80"/>
  <c r="G81"/>
  <c r="G82"/>
  <c r="G83"/>
  <c r="G2"/>
  <c r="I301" i="6"/>
  <c r="H301" s="1"/>
  <c r="I300"/>
  <c r="H300" s="1"/>
  <c r="I299"/>
  <c r="H299" s="1"/>
  <c r="H298"/>
  <c r="I297"/>
  <c r="H297" s="1"/>
  <c r="I296"/>
  <c r="H296"/>
  <c r="I295"/>
  <c r="H295"/>
  <c r="I294"/>
  <c r="H294" s="1"/>
  <c r="I293"/>
  <c r="H293" s="1"/>
  <c r="I292"/>
  <c r="H292"/>
  <c r="H291"/>
  <c r="I290"/>
  <c r="H290" s="1"/>
  <c r="I289"/>
  <c r="H289"/>
  <c r="H288"/>
  <c r="I287"/>
  <c r="H287" s="1"/>
  <c r="I286"/>
  <c r="H286"/>
  <c r="I285"/>
  <c r="H285" s="1"/>
  <c r="I284"/>
  <c r="H284" s="1"/>
  <c r="I283"/>
  <c r="H283" s="1"/>
  <c r="I282"/>
  <c r="H282"/>
  <c r="I281"/>
  <c r="H281" s="1"/>
  <c r="I280"/>
  <c r="H280" s="1"/>
  <c r="I279"/>
  <c r="H279" s="1"/>
  <c r="I278"/>
  <c r="H278" s="1"/>
  <c r="H277"/>
  <c r="I276"/>
  <c r="H276"/>
  <c r="I275"/>
  <c r="H275"/>
  <c r="I274"/>
  <c r="H274"/>
  <c r="I273"/>
  <c r="H273" s="1"/>
  <c r="I272"/>
  <c r="H272"/>
  <c r="I271"/>
  <c r="H271"/>
  <c r="I270"/>
  <c r="H270" s="1"/>
  <c r="I269"/>
  <c r="H269" s="1"/>
  <c r="H268"/>
  <c r="I267"/>
  <c r="H267" s="1"/>
  <c r="I266"/>
  <c r="H266" s="1"/>
  <c r="I265"/>
  <c r="H265"/>
  <c r="I264"/>
  <c r="H264"/>
  <c r="I263"/>
  <c r="H263" s="1"/>
  <c r="I262"/>
  <c r="H262" s="1"/>
  <c r="I261"/>
  <c r="H261"/>
  <c r="I260"/>
  <c r="H260" s="1"/>
  <c r="I259"/>
  <c r="H259" s="1"/>
  <c r="I258"/>
  <c r="H258" s="1"/>
  <c r="I257"/>
  <c r="H257" s="1"/>
  <c r="I256"/>
  <c r="H256" s="1"/>
  <c r="I255"/>
  <c r="H255" s="1"/>
  <c r="I254"/>
  <c r="H254" s="1"/>
  <c r="I253"/>
  <c r="H253" s="1"/>
  <c r="I252"/>
  <c r="H252" s="1"/>
  <c r="I251"/>
  <c r="H251" s="1"/>
  <c r="I250"/>
  <c r="H250" s="1"/>
  <c r="I249"/>
  <c r="H249" s="1"/>
  <c r="I248"/>
  <c r="H248" s="1"/>
  <c r="I247"/>
  <c r="H247" s="1"/>
  <c r="H246"/>
  <c r="I245"/>
  <c r="H245"/>
  <c r="I244"/>
  <c r="H244"/>
  <c r="I243"/>
  <c r="H243"/>
  <c r="I242"/>
  <c r="H242"/>
  <c r="I241"/>
  <c r="H241"/>
  <c r="I240"/>
  <c r="H240"/>
  <c r="I239"/>
  <c r="H239"/>
  <c r="I238"/>
  <c r="H238"/>
  <c r="I237"/>
  <c r="H237"/>
  <c r="I236"/>
  <c r="H236"/>
  <c r="I235"/>
  <c r="H235"/>
  <c r="I234"/>
  <c r="H234"/>
  <c r="I233"/>
  <c r="H233"/>
  <c r="I232"/>
  <c r="H232"/>
  <c r="I231"/>
  <c r="H231"/>
  <c r="I230"/>
  <c r="H230"/>
  <c r="I229"/>
  <c r="H229"/>
  <c r="I228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199"/>
  <c r="H198"/>
  <c r="H197"/>
  <c r="H196"/>
  <c r="H195"/>
  <c r="H194"/>
  <c r="H193"/>
  <c r="H192"/>
  <c r="H191"/>
  <c r="H190"/>
  <c r="H189"/>
  <c r="H188"/>
  <c r="H187"/>
  <c r="H186"/>
  <c r="H185"/>
  <c r="H184"/>
  <c r="H176"/>
  <c r="H175"/>
  <c r="H174"/>
  <c r="H173"/>
  <c r="H172"/>
  <c r="H171"/>
  <c r="H170"/>
  <c r="H169"/>
  <c r="H168"/>
  <c r="H167"/>
  <c r="H166"/>
  <c r="H165"/>
  <c r="H164"/>
  <c r="H163"/>
  <c r="H156"/>
  <c r="H155"/>
  <c r="H154"/>
  <c r="H151"/>
  <c r="H150"/>
  <c r="H149"/>
  <c r="H146"/>
  <c r="H145"/>
  <c r="H144"/>
  <c r="H141"/>
  <c r="H140"/>
  <c r="H139"/>
  <c r="H136"/>
  <c r="H135"/>
  <c r="H134"/>
  <c r="H132"/>
  <c r="H131"/>
  <c r="H130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7"/>
  <c r="H106"/>
  <c r="H105"/>
  <c r="H104"/>
  <c r="H103"/>
  <c r="H102"/>
  <c r="H101"/>
  <c r="H100"/>
  <c r="H99"/>
  <c r="H95"/>
  <c r="H94"/>
  <c r="H93"/>
  <c r="H92"/>
  <c r="H91"/>
  <c r="H87"/>
  <c r="H86"/>
  <c r="H85"/>
  <c r="H84"/>
  <c r="H83"/>
  <c r="H79"/>
  <c r="H78"/>
  <c r="H77"/>
  <c r="H76"/>
  <c r="H75"/>
  <c r="H71"/>
  <c r="H70"/>
  <c r="H69"/>
  <c r="H68"/>
  <c r="H67"/>
  <c r="H63"/>
  <c r="H62"/>
  <c r="H61"/>
  <c r="H60"/>
  <c r="H59"/>
  <c r="H55"/>
  <c r="H54"/>
  <c r="H53"/>
  <c r="H52"/>
  <c r="H51"/>
  <c r="H46"/>
  <c r="H45"/>
  <c r="H44"/>
  <c r="H43"/>
  <c r="H42"/>
  <c r="H38"/>
  <c r="H37"/>
  <c r="H36"/>
  <c r="H35"/>
  <c r="H34"/>
  <c r="H27"/>
  <c r="H26"/>
  <c r="H25"/>
  <c r="H22"/>
  <c r="H21"/>
  <c r="H20"/>
  <c r="H19"/>
  <c r="H18"/>
  <c r="H11"/>
  <c r="H10"/>
  <c r="H9"/>
  <c r="H6"/>
  <c r="H5"/>
  <c r="H4"/>
  <c r="H3"/>
</calcChain>
</file>

<file path=xl/sharedStrings.xml><?xml version="1.0" encoding="utf-8"?>
<sst xmlns="http://schemas.openxmlformats.org/spreadsheetml/2006/main" count="3534" uniqueCount="728">
  <si>
    <t>AFRILAND FIRST BANK</t>
  </si>
  <si>
    <t>BACI</t>
  </si>
  <si>
    <t>BBG-CI</t>
  </si>
  <si>
    <t>BDA</t>
  </si>
  <si>
    <t>BGFIBank</t>
  </si>
  <si>
    <t>BHCI</t>
  </si>
  <si>
    <t>BICICI</t>
  </si>
  <si>
    <t>BMS</t>
  </si>
  <si>
    <t>BNI</t>
  </si>
  <si>
    <t>BOA-CI</t>
  </si>
  <si>
    <t>BRM-CI</t>
  </si>
  <si>
    <t>BSIC-CI</t>
  </si>
  <si>
    <t>CBI-CI</t>
  </si>
  <si>
    <t>CITIBANK</t>
  </si>
  <si>
    <t>CNCE</t>
  </si>
  <si>
    <t>DBCI</t>
  </si>
  <si>
    <t>ECOBANK-CI</t>
  </si>
  <si>
    <t>GTBANK-CI</t>
  </si>
  <si>
    <t>NSIA BANQUE</t>
  </si>
  <si>
    <t>ORABANK</t>
  </si>
  <si>
    <t>SCBCI</t>
  </si>
  <si>
    <t>SGCI</t>
  </si>
  <si>
    <t>SIB</t>
  </si>
  <si>
    <t>STABIC BANK</t>
  </si>
  <si>
    <t>UBA</t>
  </si>
  <si>
    <t>VERSUSBANK</t>
  </si>
  <si>
    <t>Afrique Du Sud</t>
  </si>
  <si>
    <t>Albania</t>
  </si>
  <si>
    <t>Algerie</t>
  </si>
  <si>
    <t>Allemagne</t>
  </si>
  <si>
    <t>Andorre</t>
  </si>
  <si>
    <t>Argentine</t>
  </si>
  <si>
    <t>Armenie</t>
  </si>
  <si>
    <t>Australie</t>
  </si>
  <si>
    <t>Autriche</t>
  </si>
  <si>
    <t>Barbados</t>
  </si>
  <si>
    <t>Belgique</t>
  </si>
  <si>
    <t>Botswana</t>
  </si>
  <si>
    <t>Bresil</t>
  </si>
  <si>
    <t>Bulgarie</t>
  </si>
  <si>
    <t>Burundi</t>
  </si>
  <si>
    <t>Cameroun</t>
  </si>
  <si>
    <t>Canada</t>
  </si>
  <si>
    <t>Cap Vert</t>
  </si>
  <si>
    <t>Centrafrique</t>
  </si>
  <si>
    <t>Chine</t>
  </si>
  <si>
    <t>Chypre</t>
  </si>
  <si>
    <t>Colombie</t>
  </si>
  <si>
    <t>Comores</t>
  </si>
  <si>
    <t>Corée Du Sud</t>
  </si>
  <si>
    <t>Croatie</t>
  </si>
  <si>
    <t>Cuba</t>
  </si>
  <si>
    <t>Danemark</t>
  </si>
  <si>
    <t>Djibouti</t>
  </si>
  <si>
    <t>Dominica</t>
  </si>
  <si>
    <t>Egypte</t>
  </si>
  <si>
    <t>Emirats Arabes Unis</t>
  </si>
  <si>
    <t>Espagne</t>
  </si>
  <si>
    <t>Estonie</t>
  </si>
  <si>
    <t>Etats-Unis</t>
  </si>
  <si>
    <t>Ethiopie</t>
  </si>
  <si>
    <t>Finlande</t>
  </si>
  <si>
    <t>France</t>
  </si>
  <si>
    <t>Gabon</t>
  </si>
  <si>
    <t>Gambie</t>
  </si>
  <si>
    <t>Ghana</t>
  </si>
  <si>
    <t>Grèce</t>
  </si>
  <si>
    <t xml:space="preserve">Guinée   </t>
  </si>
  <si>
    <t>Guyana</t>
  </si>
  <si>
    <t>Haiti</t>
  </si>
  <si>
    <t>Hong Kong</t>
  </si>
  <si>
    <t>Hongrie</t>
  </si>
  <si>
    <t>Inde</t>
  </si>
  <si>
    <t>Indonesie</t>
  </si>
  <si>
    <t>Irak</t>
  </si>
  <si>
    <t>Irlande</t>
  </si>
  <si>
    <t>Israël</t>
  </si>
  <si>
    <t>Italie</t>
  </si>
  <si>
    <t>Japon</t>
  </si>
  <si>
    <t>Jordanie</t>
  </si>
  <si>
    <t>Kenya</t>
  </si>
  <si>
    <t>Lettonie</t>
  </si>
  <si>
    <t>Liban</t>
  </si>
  <si>
    <t>Liberia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</si>
  <si>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</si>
  <si>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</si>
  <si>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</si>
  <si>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</si>
  <si>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</si>
  <si>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</si>
  <si>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</si>
  <si>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Malte</t>
  </si>
  <si>
    <t>Maroc</t>
  </si>
  <si>
    <t xml:space="preserve">Maurice </t>
  </si>
  <si>
    <t>Mauritanie</t>
  </si>
  <si>
    <t>Mozanbique</t>
  </si>
  <si>
    <t>Namibie</t>
  </si>
  <si>
    <t>Nepal</t>
  </si>
  <si>
    <t>Nigeria</t>
  </si>
  <si>
    <t>Norvege</t>
  </si>
  <si>
    <t>Nouvelle-Zélande</t>
  </si>
  <si>
    <t>Ouganda</t>
  </si>
  <si>
    <t>Pakistan</t>
  </si>
  <si>
    <t>Panama</t>
  </si>
  <si>
    <t>Pays-Bas</t>
  </si>
  <si>
    <t>Perou</t>
  </si>
  <si>
    <t>Philippines</t>
  </si>
  <si>
    <t>Pologne</t>
  </si>
  <si>
    <t>Portugal</t>
  </si>
  <si>
    <t>République Démocratique Du Congo</t>
  </si>
  <si>
    <t>Republique Dominicaine</t>
  </si>
  <si>
    <t>République Du Congo</t>
  </si>
  <si>
    <t>République Tchèque</t>
  </si>
  <si>
    <t>Roumanie</t>
  </si>
  <si>
    <t>Royaume-Uni</t>
  </si>
  <si>
    <t>Russie</t>
  </si>
  <si>
    <t>Rwanda</t>
  </si>
  <si>
    <t>Seychelles</t>
  </si>
  <si>
    <t>Sierra Leone</t>
  </si>
  <si>
    <t xml:space="preserve">Singapour </t>
  </si>
  <si>
    <t>Slovaquie</t>
  </si>
  <si>
    <t>Slovénie</t>
  </si>
  <si>
    <t>Suède</t>
  </si>
  <si>
    <t>Suisse</t>
  </si>
  <si>
    <t>Taïwan</t>
  </si>
  <si>
    <t>Tanzanie</t>
  </si>
  <si>
    <t>Tchad</t>
  </si>
  <si>
    <t>Tunisie</t>
  </si>
  <si>
    <t>Turquie</t>
  </si>
  <si>
    <t>Vietnam</t>
  </si>
  <si>
    <t>Zambie</t>
  </si>
  <si>
    <t>Zimbabwe</t>
  </si>
  <si>
    <t xml:space="preserve"> R6</t>
  </si>
  <si>
    <t xml:space="preserve"> TK1</t>
  </si>
  <si>
    <t>B1</t>
  </si>
  <si>
    <t>B11</t>
  </si>
  <si>
    <t>B12</t>
  </si>
  <si>
    <t>B2</t>
  </si>
  <si>
    <t>B4</t>
  </si>
  <si>
    <t>B5</t>
  </si>
  <si>
    <t>B6</t>
  </si>
  <si>
    <t>B9</t>
  </si>
  <si>
    <t>OF1</t>
  </si>
  <si>
    <t>OF10</t>
  </si>
  <si>
    <t>OF11</t>
  </si>
  <si>
    <t>OF12</t>
  </si>
  <si>
    <t>OF13</t>
  </si>
  <si>
    <t>OF2</t>
  </si>
  <si>
    <t>OF3</t>
  </si>
  <si>
    <t>OF4</t>
  </si>
  <si>
    <t xml:space="preserve">OF4 </t>
  </si>
  <si>
    <t>OF5</t>
  </si>
  <si>
    <t>OF6</t>
  </si>
  <si>
    <t>OF8</t>
  </si>
  <si>
    <t>OF9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</si>
  <si>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</si>
  <si>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</si>
  <si>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</si>
  <si>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</si>
  <si>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</si>
  <si>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</si>
  <si>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</si>
  <si>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</si>
  <si>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</si>
  <si>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S1</t>
  </si>
  <si>
    <t>S10</t>
  </si>
  <si>
    <t>S11</t>
  </si>
  <si>
    <t>S12</t>
  </si>
  <si>
    <t>S13</t>
  </si>
  <si>
    <t>S14</t>
  </si>
  <si>
    <t>S15</t>
  </si>
  <si>
    <t>S2</t>
  </si>
  <si>
    <t>S3</t>
  </si>
  <si>
    <t>S4</t>
  </si>
  <si>
    <t>S5</t>
  </si>
  <si>
    <t>S6</t>
  </si>
  <si>
    <t>S7</t>
  </si>
  <si>
    <t>S9</t>
  </si>
  <si>
    <t>T C10</t>
  </si>
  <si>
    <t>T C4</t>
  </si>
  <si>
    <t>TC</t>
  </si>
  <si>
    <t>TC1</t>
  </si>
  <si>
    <t>TC10</t>
  </si>
  <si>
    <t>TC11</t>
  </si>
  <si>
    <t>TC12</t>
  </si>
  <si>
    <t>TC13</t>
  </si>
  <si>
    <t>TC14</t>
  </si>
  <si>
    <t>TC15</t>
  </si>
  <si>
    <t>TC16</t>
  </si>
  <si>
    <t>TC2</t>
  </si>
  <si>
    <t>TC20</t>
  </si>
  <si>
    <t>TC3</t>
  </si>
  <si>
    <t>TC4</t>
  </si>
  <si>
    <t>TC5</t>
  </si>
  <si>
    <t>TC6</t>
  </si>
  <si>
    <t>TC7</t>
  </si>
  <si>
    <t>TC8</t>
  </si>
  <si>
    <t>TC9</t>
  </si>
  <si>
    <t>TK1</t>
  </si>
  <si>
    <t>TK2</t>
  </si>
  <si>
    <t>TK3</t>
  </si>
  <si>
    <t>TK4</t>
  </si>
  <si>
    <t>Chili</t>
  </si>
  <si>
    <t>ISO CODE</t>
  </si>
  <si>
    <t>ZA</t>
  </si>
  <si>
    <t>AL</t>
  </si>
  <si>
    <t>DZ</t>
  </si>
  <si>
    <t>DE</t>
  </si>
  <si>
    <t>AD</t>
  </si>
  <si>
    <t>AR</t>
  </si>
  <si>
    <t>AM</t>
  </si>
  <si>
    <t>AU</t>
  </si>
  <si>
    <t>AT</t>
  </si>
  <si>
    <t>BB</t>
  </si>
  <si>
    <t>BE</t>
  </si>
  <si>
    <t>BW</t>
  </si>
  <si>
    <t>BR</t>
  </si>
  <si>
    <t>BG</t>
  </si>
  <si>
    <t>BI</t>
  </si>
  <si>
    <t>CV</t>
  </si>
  <si>
    <t>CM</t>
  </si>
  <si>
    <t>CA</t>
  </si>
  <si>
    <t>CL</t>
  </si>
  <si>
    <t>CN</t>
  </si>
  <si>
    <t>CY</t>
  </si>
  <si>
    <t>CO</t>
  </si>
  <si>
    <t>KM</t>
  </si>
  <si>
    <t>CG</t>
  </si>
  <si>
    <t>CD</t>
  </si>
  <si>
    <t>KR</t>
  </si>
  <si>
    <t>HR</t>
  </si>
  <si>
    <t>CU</t>
  </si>
  <si>
    <t>DK</t>
  </si>
  <si>
    <t>DJ</t>
  </si>
  <si>
    <t>DO</t>
  </si>
  <si>
    <t>DM</t>
  </si>
  <si>
    <t>EG</t>
  </si>
  <si>
    <t>AE</t>
  </si>
  <si>
    <t>ES</t>
  </si>
  <si>
    <t>EE</t>
  </si>
  <si>
    <t>US</t>
  </si>
  <si>
    <t>ET</t>
  </si>
  <si>
    <t>FI</t>
  </si>
  <si>
    <t>FR</t>
  </si>
  <si>
    <t>GA</t>
  </si>
  <si>
    <t>GM</t>
  </si>
  <si>
    <t>GH</t>
  </si>
  <si>
    <t>GR</t>
  </si>
  <si>
    <t>GN</t>
  </si>
  <si>
    <t>GY</t>
  </si>
  <si>
    <t>HT</t>
  </si>
  <si>
    <t>HK</t>
  </si>
  <si>
    <t>HU</t>
  </si>
  <si>
    <t>IN</t>
  </si>
  <si>
    <t>ID</t>
  </si>
  <si>
    <t>IQ</t>
  </si>
  <si>
    <t>IE</t>
  </si>
  <si>
    <t>IL</t>
  </si>
  <si>
    <t>IT</t>
  </si>
  <si>
    <t>JP</t>
  </si>
  <si>
    <t>JO</t>
  </si>
  <si>
    <t>KE</t>
  </si>
  <si>
    <t>LV</t>
  </si>
  <si>
    <t>LB</t>
  </si>
  <si>
    <t>LR</t>
  </si>
  <si>
    <t>LT</t>
  </si>
  <si>
    <t>LU</t>
  </si>
  <si>
    <t>MK</t>
  </si>
  <si>
    <t>MG</t>
  </si>
  <si>
    <t>MY</t>
  </si>
  <si>
    <t>MW</t>
  </si>
  <si>
    <t>MV</t>
  </si>
  <si>
    <t>MT</t>
  </si>
  <si>
    <t>MA</t>
  </si>
  <si>
    <t>MU</t>
  </si>
  <si>
    <t>MR</t>
  </si>
  <si>
    <t>MZ</t>
  </si>
  <si>
    <t>NA</t>
  </si>
  <si>
    <t>NP</t>
  </si>
  <si>
    <t>NG</t>
  </si>
  <si>
    <t>NO</t>
  </si>
  <si>
    <t>NZ</t>
  </si>
  <si>
    <t>UG</t>
  </si>
  <si>
    <t>PK</t>
  </si>
  <si>
    <t>PA</t>
  </si>
  <si>
    <t>NL</t>
  </si>
  <si>
    <t>PE</t>
  </si>
  <si>
    <t>PH</t>
  </si>
  <si>
    <t>PL</t>
  </si>
  <si>
    <t>PT</t>
  </si>
  <si>
    <t>CF</t>
  </si>
  <si>
    <t>RO</t>
  </si>
  <si>
    <t>GB</t>
  </si>
  <si>
    <t>RU</t>
  </si>
  <si>
    <t>RW</t>
  </si>
  <si>
    <t>SC</t>
  </si>
  <si>
    <t>SL</t>
  </si>
  <si>
    <t>SG</t>
  </si>
  <si>
    <t>SK</t>
  </si>
  <si>
    <t>SI</t>
  </si>
  <si>
    <t>SE</t>
  </si>
  <si>
    <t>CH</t>
  </si>
  <si>
    <t>TW</t>
  </si>
  <si>
    <t>TZ</t>
  </si>
  <si>
    <t>TD</t>
  </si>
  <si>
    <t>CZ</t>
  </si>
  <si>
    <t>TN</t>
  </si>
  <si>
    <t>TR</t>
  </si>
  <si>
    <t>VD</t>
  </si>
  <si>
    <t>ZM</t>
  </si>
  <si>
    <t>ZW</t>
  </si>
  <si>
    <t>Afrique</t>
  </si>
  <si>
    <t>Europe</t>
  </si>
  <si>
    <t>Amérique</t>
  </si>
  <si>
    <t>Asie</t>
  </si>
  <si>
    <t>Océanie</t>
  </si>
  <si>
    <t>B</t>
  </si>
  <si>
    <t>OF</t>
  </si>
  <si>
    <t>R</t>
  </si>
  <si>
    <t>S</t>
  </si>
  <si>
    <t>TK</t>
  </si>
  <si>
    <t>FLD1</t>
  </si>
  <si>
    <t>FLD2</t>
  </si>
  <si>
    <t>FLD3</t>
  </si>
  <si>
    <t>FLD4</t>
  </si>
  <si>
    <t>FLD5</t>
  </si>
  <si>
    <t>FLD6</t>
  </si>
  <si>
    <t>FLD7</t>
  </si>
  <si>
    <t>FLD8</t>
  </si>
  <si>
    <t>FLD9</t>
  </si>
  <si>
    <t>FLD10</t>
  </si>
  <si>
    <t>FLD11</t>
  </si>
  <si>
    <t>FLD12</t>
  </si>
  <si>
    <t>FLD13</t>
  </si>
  <si>
    <t>FLD14</t>
  </si>
  <si>
    <t>FLD15</t>
  </si>
  <si>
    <t>FLD16</t>
  </si>
  <si>
    <t>FLD17</t>
  </si>
  <si>
    <t>FLD18</t>
  </si>
  <si>
    <t>FLD19</t>
  </si>
  <si>
    <t>FLD20</t>
  </si>
  <si>
    <t>FLD21</t>
  </si>
  <si>
    <t>FLD22</t>
  </si>
  <si>
    <t>FLD23</t>
  </si>
  <si>
    <t>FLD24</t>
  </si>
  <si>
    <t>FLD25</t>
  </si>
  <si>
    <t>FLD26</t>
  </si>
  <si>
    <t>FLD27</t>
  </si>
  <si>
    <t>FEAT_NAME</t>
  </si>
  <si>
    <t>LEVEL</t>
  </si>
  <si>
    <t>CTR</t>
  </si>
  <si>
    <t>CONTINENT</t>
  </si>
  <si>
    <t>Flux Total en Fcfa</t>
  </si>
  <si>
    <t>OF01</t>
  </si>
  <si>
    <t>OF02</t>
  </si>
  <si>
    <t>OF03</t>
  </si>
  <si>
    <t>OF04</t>
  </si>
  <si>
    <t xml:space="preserve">OF04 </t>
  </si>
  <si>
    <t>OF05</t>
  </si>
  <si>
    <t>OF06</t>
  </si>
  <si>
    <t>OF08</t>
  </si>
  <si>
    <t>OF09</t>
  </si>
  <si>
    <t>R01</t>
  </si>
  <si>
    <t>S01</t>
  </si>
  <si>
    <t>S02</t>
  </si>
  <si>
    <t>S03</t>
  </si>
  <si>
    <t>S04</t>
  </si>
  <si>
    <t>S05</t>
  </si>
  <si>
    <t>S06</t>
  </si>
  <si>
    <t>S07</t>
  </si>
  <si>
    <t>S09</t>
  </si>
  <si>
    <t>TC04</t>
  </si>
  <si>
    <t>TC01</t>
  </si>
  <si>
    <t>TC02</t>
  </si>
  <si>
    <t>TC03</t>
  </si>
  <si>
    <t>TC05</t>
  </si>
  <si>
    <t>TC06</t>
  </si>
  <si>
    <t>TC07</t>
  </si>
  <si>
    <t>TC08</t>
  </si>
  <si>
    <t>TC09</t>
  </si>
  <si>
    <t>TK01</t>
  </si>
  <si>
    <t>TK02</t>
  </si>
  <si>
    <t>TK03</t>
  </si>
  <si>
    <t>TK04</t>
  </si>
  <si>
    <t>B02</t>
  </si>
  <si>
    <t>B04</t>
  </si>
  <si>
    <t>B05</t>
  </si>
  <si>
    <t>B06</t>
  </si>
  <si>
    <t>B09</t>
  </si>
  <si>
    <t>B01</t>
  </si>
  <si>
    <t>R02</t>
  </si>
  <si>
    <t>R03</t>
  </si>
  <si>
    <t>R04</t>
  </si>
  <si>
    <t>R05</t>
  </si>
  <si>
    <t>R06</t>
  </si>
  <si>
    <t>R07</t>
  </si>
  <si>
    <t>R08</t>
  </si>
  <si>
    <t>R09</t>
  </si>
  <si>
    <t>_CONTINENT</t>
  </si>
  <si>
    <t>_FEAT_NAME</t>
  </si>
  <si>
    <t>_LEVEL</t>
  </si>
  <si>
    <t>0Flux Total en Fcfa</t>
  </si>
  <si>
    <t>FLD28</t>
  </si>
  <si>
    <t>FLD29</t>
  </si>
  <si>
    <t>FLD30</t>
  </si>
  <si>
    <t>FLD31</t>
  </si>
  <si>
    <t>FLD32</t>
  </si>
  <si>
    <t>FLD33</t>
  </si>
  <si>
    <t>FLD34</t>
  </si>
  <si>
    <t>FLD35</t>
  </si>
  <si>
    <t>FLD36</t>
  </si>
  <si>
    <t>FLD37</t>
  </si>
  <si>
    <t>FLD38</t>
  </si>
  <si>
    <t>FLD39</t>
  </si>
  <si>
    <t>FLD40</t>
  </si>
  <si>
    <t>FLD41</t>
  </si>
  <si>
    <t>FLD42</t>
  </si>
  <si>
    <t>FLD43</t>
  </si>
  <si>
    <t>FLD44</t>
  </si>
  <si>
    <t>FLD45</t>
  </si>
  <si>
    <t>FLD46</t>
  </si>
  <si>
    <t>FLD47</t>
  </si>
  <si>
    <t>FLD48</t>
  </si>
  <si>
    <t>FLD49</t>
  </si>
  <si>
    <t>FLD50</t>
  </si>
  <si>
    <t>FLD51</t>
  </si>
  <si>
    <t>FLD52</t>
  </si>
  <si>
    <t>FLD53</t>
  </si>
  <si>
    <t>FLD54</t>
  </si>
  <si>
    <t>FLD55</t>
  </si>
  <si>
    <t>FLD56</t>
  </si>
  <si>
    <t>FLD57</t>
  </si>
  <si>
    <t>FLD58</t>
  </si>
  <si>
    <t>FLD59</t>
  </si>
  <si>
    <t>FLD60</t>
  </si>
  <si>
    <t>FLD61</t>
  </si>
  <si>
    <t>FLD62</t>
  </si>
  <si>
    <t>FLD63</t>
  </si>
  <si>
    <t>FLD64</t>
  </si>
  <si>
    <t>FLD65</t>
  </si>
  <si>
    <t>FLD66</t>
  </si>
  <si>
    <t>FLD67</t>
  </si>
  <si>
    <t>FLD68</t>
  </si>
  <si>
    <t>FLD69</t>
  </si>
  <si>
    <t>FLD70</t>
  </si>
  <si>
    <t>FLD71</t>
  </si>
  <si>
    <t>FLD72</t>
  </si>
  <si>
    <t>FLD73</t>
  </si>
  <si>
    <t>FLD74</t>
  </si>
  <si>
    <t>FLD75</t>
  </si>
  <si>
    <t>FLD76</t>
  </si>
  <si>
    <t>Code_motif</t>
  </si>
  <si>
    <t>Code_Groupe</t>
  </si>
  <si>
    <t>Motif explicite du transfert à destination de l’étranger</t>
  </si>
  <si>
    <t>OPERATIONS COMMERCIALES</t>
  </si>
  <si>
    <t>Règlement de facture (s) d’importation effective de marchandises</t>
  </si>
  <si>
    <t xml:space="preserve">Règlement de facture (s) d’importation non effective de marchandises </t>
  </si>
  <si>
    <t>B3</t>
  </si>
  <si>
    <r>
      <t>Acompte sur</t>
    </r>
    <r>
      <rPr>
        <sz val="10"/>
        <color theme="1"/>
        <rFont val="Century Gothic"/>
        <family val="2"/>
      </rPr>
      <t>règlement de facture (s) d’importation de marchandises</t>
    </r>
  </si>
  <si>
    <t>Remboursements des avances ou des trop perçus d'exportations</t>
  </si>
  <si>
    <t>Transferts effectués par des sociétés ivoiriennes sur leurs comptes à l’étranger (hors UEMOA) pour des règlements d’importation effective de marchandises.</t>
  </si>
  <si>
    <t>Transferts effectués par des sociétés ivoiriennes sur leurs comptes à l’étranger pour des règlements d’importation non effective de marchandises.</t>
  </si>
  <si>
    <t>B7</t>
  </si>
  <si>
    <t>Règlements à des centrales d’achats situées à l’étranger : importation effective de marchandises.</t>
  </si>
  <si>
    <t>B8</t>
  </si>
  <si>
    <t>Règlements à des centrales d’achats situées à l’étranger : importation non effective de marchandises.</t>
  </si>
  <si>
    <t>Apurement de dettes fournisseurs, exclusivement en cas d’importation effective de marchandises.</t>
  </si>
  <si>
    <t>B10</t>
  </si>
  <si>
    <t>Dénouement d’un crédit documentaire (CREDOC) pour le règlement d’importation de marchandises.</t>
  </si>
  <si>
    <t>Dénouement d’une remise documentaire (REMDOC) pour le règlement d’importation de marchandises.</t>
  </si>
  <si>
    <t>Transferts des revenus issus des parts de production (minière, pétrolière, etc.)</t>
  </si>
  <si>
    <t>B13</t>
  </si>
  <si>
    <t>Rapatriement des encaissements sur factures d’importation effective de marchandises</t>
  </si>
  <si>
    <t>SERVICES</t>
  </si>
  <si>
    <t>Règlement de facture (s) de prestation effective de services</t>
  </si>
  <si>
    <r>
      <t xml:space="preserve">Règlement de facture (s) de prestation de services non effective et/ou </t>
    </r>
    <r>
      <rPr>
        <sz val="10"/>
        <color rgb="FF000000"/>
        <rFont val="Century Gothic"/>
        <family val="2"/>
      </rPr>
      <t>Acompte sur</t>
    </r>
    <r>
      <rPr>
        <sz val="10"/>
        <color theme="1"/>
        <rFont val="Century Gothic"/>
        <family val="2"/>
      </rPr>
      <t>règlement de facture (s) de prestation de</t>
    </r>
  </si>
  <si>
    <t>CONSTITUTION DE DEPOT DE GARANTIE, NOTE DE DEBIT, SCOLARITE ET AUTRES</t>
  </si>
  <si>
    <t>Transport / Fret maritime, aérien, ferroviaire ou terrestre</t>
  </si>
  <si>
    <t>Services des Administrations publiques ivoiriennes</t>
  </si>
  <si>
    <t>Frais de scolarité</t>
  </si>
  <si>
    <t>Allocation de voyage</t>
  </si>
  <si>
    <t>S8</t>
  </si>
  <si>
    <t>Rapatriement de l'excédent de trésorerie des compagnies aériennes étrangères</t>
  </si>
  <si>
    <t>Transferts de soldes créditeurs des comptes d’escale et de soldes créditeurs des comptes courants d’escale, au profit des armateurs étrangers.</t>
  </si>
  <si>
    <t>Services des Ambassades étrangères et des représentations diplomatiques</t>
  </si>
  <si>
    <t>Paiement de prime d’assurance</t>
  </si>
  <si>
    <t>Paiement des indemnités, Dédommagements, Autres règlements de sinistres en cas d’assurance</t>
  </si>
  <si>
    <t>Paiement de prime de réassurance</t>
  </si>
  <si>
    <t>Paiement des indemnités, Dédommagements, Autres règlements de sinistres en cas de réassurance</t>
  </si>
  <si>
    <t>Rapatriement de fret international encaissé par les représentations nationales de compagnies de transit ou de consignation étrangères</t>
  </si>
  <si>
    <t>S17</t>
  </si>
  <si>
    <t>Reversement du trop-perçu sur le règlement de sinistres, en cas de réassurance par l’étranger</t>
  </si>
  <si>
    <t>S18</t>
  </si>
  <si>
    <t>Transferts effectués par des sociétés ivoiriennes sur leurscomptes à l'étranger (hors UEMOA) pour règlements de prestations de services</t>
  </si>
  <si>
    <t>S19</t>
  </si>
  <si>
    <t>Rachat de prime d’assurance</t>
  </si>
  <si>
    <t>S20</t>
  </si>
  <si>
    <t>Rachat de prime de réassurance</t>
  </si>
  <si>
    <t>TRANSFERTS COURANTS (SANS CONTREPARTIE)</t>
  </si>
  <si>
    <t>Aides familiales ou Secours familial</t>
  </si>
  <si>
    <t>Economie sur salaire d’expatriés ou de non-résidents</t>
  </si>
  <si>
    <t>Couverture des soldes débiteurs de transferts rapides d'argent</t>
  </si>
  <si>
    <t>Approvisionnement de comptes d'expatriés</t>
  </si>
  <si>
    <t>Approvisionnement de comptes à l'étranger par les résidents ayant acquis le statut de non-résidents</t>
  </si>
  <si>
    <t>Cotisation au fonctionnement d'association ou d'organisation</t>
  </si>
  <si>
    <t>Rapatriement des parts d'héritage ou de succession</t>
  </si>
  <si>
    <t>Cotisations de l'Etat de Côte d’Ivoire (ou de ses démembrements) au budget d'organisations internationales</t>
  </si>
  <si>
    <t>Appel de fonds sur compte d'ivoiriens de la diaspora</t>
  </si>
  <si>
    <t>Retour à l’ordonnateur basé hors de l’UEMOA de fonds perçus par erreur en Côte d’Ivoire ou consécutif à l’annulation de transaction commerciale ou financière non réalisée</t>
  </si>
  <si>
    <t>Transfert du reliquat definancements extérieurs.</t>
  </si>
  <si>
    <t>Appel de fonds sur compte étranger détenu en Côte d'Ivoire</t>
  </si>
  <si>
    <t>Paiement de condamnation pécuniaire (amendes, dommages et intérêts, indemnités diverses, …) issue d’une Décision de Justice</t>
  </si>
  <si>
    <t>Transfert de fonds encaissés en Côte d’Ivoire pour le compte de partenaires extérieurs</t>
  </si>
  <si>
    <t>Paiement d’impôts</t>
  </si>
  <si>
    <t xml:space="preserve">Dons financiers </t>
  </si>
  <si>
    <t>TC17</t>
  </si>
  <si>
    <t>Remboursement à un non résident du montant des souscriptions aux projets immobiliers</t>
  </si>
  <si>
    <t>TC18</t>
  </si>
  <si>
    <t>Remboursement de crédits de TVA à un non-résident ou opérations assimilables</t>
  </si>
  <si>
    <t>TC19</t>
  </si>
  <si>
    <t>Règlements de dépenses à partir de compte de non-résident</t>
  </si>
  <si>
    <t>Règlements de dépenses ou frais au bénéfice d'un expatrié ou non résident</t>
  </si>
  <si>
    <t>REVENUS</t>
  </si>
  <si>
    <t>Paiement de salaires ou d'honoraires</t>
  </si>
  <si>
    <t>Paiement d'indemnités de dédit,de rupture de contrat ou de fin de carrière</t>
  </si>
  <si>
    <t>Cotisations sociales payées par l’employeur</t>
  </si>
  <si>
    <t>Cotisations sociales payées par l’employé</t>
  </si>
  <si>
    <t>Rapatriement de dividendes</t>
  </si>
  <si>
    <t>Paiement des intérêts sur emprunt reçu de l'étranger</t>
  </si>
  <si>
    <t>Reversements de loyers ou autres revenus d'investissements immobiliers étrangers</t>
  </si>
  <si>
    <t xml:space="preserve">Reversement de pension par un organisme de sécurité sociale </t>
  </si>
  <si>
    <t>Paiement de coupons d’obligations ou d’autres titres d’emprunts</t>
  </si>
  <si>
    <t>R10</t>
  </si>
  <si>
    <t>Rapatriement de fonds de la succursale</t>
  </si>
  <si>
    <t>TRANSFERTS DE CAPITAL</t>
  </si>
  <si>
    <t>Acquisition de brevets, licences, marques, fonds de commerce ou tout actif non financier non produit</t>
  </si>
  <si>
    <t>Transferts de migrants de l’UEMOA à titre de départ définitif ou de changement de résidence</t>
  </si>
  <si>
    <t>Transferts d'avoirs financiers suite à la clôture d'un compte local</t>
  </si>
  <si>
    <t>Dons projets ou aides à l’investissement</t>
  </si>
  <si>
    <t>OPERATIONS FINANCIERES</t>
  </si>
  <si>
    <t>Constitution d'investissement de résident à l'étranger</t>
  </si>
  <si>
    <t>Constitution d'investissement à l'étranger / Octroi de prêt à un non-résident</t>
  </si>
  <si>
    <t>Acquisition immobilière ou Achat de maison /appartement</t>
  </si>
  <si>
    <t>Transfert du produit de la liquidation d'investissement étranger</t>
  </si>
  <si>
    <t xml:space="preserve">Transferts du produit de rachats de titresnationaux (valeurs mobilières nationales) </t>
  </si>
  <si>
    <t>OF7</t>
  </si>
  <si>
    <t>Transferts pour l’achat par un résident de titresétrangers(valeurs mobilières étrangères)</t>
  </si>
  <si>
    <t>Transfert du produit d'une vente immobilière</t>
  </si>
  <si>
    <t>Approvisionnement de compte ou Constitution de dépôts à l'étranger (Epargne à l'étranger)</t>
  </si>
  <si>
    <t>Commerce triangulaire dans l’UEMOA : Prêt commercial pour livraison de marchandises dans un autre pays de l'UEMOA : Cas d’importation effective</t>
  </si>
  <si>
    <t>Commerce triangulaire dans l’UEMOA : Prêt commercial pour livraison de marchandises dans un autre pays de l'UEMOA : Cas d’importation non effective</t>
  </si>
  <si>
    <t>Commerce triangulaire hors UEMOA : Prêt commercial pour livraison de marchandises dans un pays situé hors de l'UEMOA</t>
  </si>
  <si>
    <t>Règlement du prix de cession de créances</t>
  </si>
  <si>
    <t>OF14</t>
  </si>
  <si>
    <t>Transferts dans le cadre d’opérations entre filiales du même Groupe international</t>
  </si>
  <si>
    <t>OF15</t>
  </si>
  <si>
    <t>Règlement par un résident non-ivoirien de dépenses à partirde son compte en Côte d'Ivoire</t>
  </si>
  <si>
    <t>OF16</t>
  </si>
  <si>
    <t>Règlement du prix d'acquisition d'actions dans l'UEMOAsuite à une cession par un non-résident</t>
  </si>
  <si>
    <t>Tab 13</t>
  </si>
  <si>
    <t>Population à moins de 5 km d'un centre de santé (%)</t>
  </si>
  <si>
    <t>Population entre 5 et 15 km d'un centre de santé (%)</t>
  </si>
  <si>
    <t>Population au délà de 15 km d'un centre de santé (%)</t>
  </si>
  <si>
    <t>Population au délà de 5 km d'un centre de santé (%)</t>
  </si>
  <si>
    <t>Tab 14</t>
  </si>
  <si>
    <t>Population totale 2017</t>
  </si>
  <si>
    <t>Nombre total de Consultants 2017</t>
  </si>
  <si>
    <t>Taux d'utilisation 2017(%)</t>
  </si>
  <si>
    <t>Tab 15</t>
  </si>
  <si>
    <t>Nombre total de Consultants ESPC 2017</t>
  </si>
  <si>
    <t>Taux d'utilisation ESPC 2017 (%)</t>
  </si>
  <si>
    <t>Nombre total de Consultants Hopitaux de reference (HG &amp; CHR) 2017</t>
  </si>
  <si>
    <t>Taux d'utilisation HR (HG&amp;2017 (%)</t>
  </si>
  <si>
    <t>Tab 16</t>
  </si>
  <si>
    <t>Population totale</t>
  </si>
  <si>
    <t>Nombre de Consultations</t>
  </si>
  <si>
    <t>Taux de fréquentation (%)</t>
  </si>
  <si>
    <t>Tab 17</t>
  </si>
  <si>
    <t>Total Consultations ESPC 2017</t>
  </si>
  <si>
    <t>Taux de frequentation ESPC</t>
  </si>
  <si>
    <t>Nombre total de consultation HR (CHR&amp;HG) 2017</t>
  </si>
  <si>
    <t>Taux de frequentation HR (HG&amp;CHR) 2017 (%)</t>
  </si>
  <si>
    <t>Tab 18</t>
  </si>
  <si>
    <t>Nombre total de consultants ESPC</t>
  </si>
  <si>
    <t>Nombre Total Consultants HG et CHR</t>
  </si>
  <si>
    <t>Total Consultants</t>
  </si>
  <si>
    <t>Proportion Consultants ESPC (%)</t>
  </si>
  <si>
    <t>Proportion Consultants HG &amp; CHR (%)</t>
  </si>
  <si>
    <t>Tab 19</t>
  </si>
  <si>
    <t xml:space="preserve"> Nombre total de Consultations ESPC</t>
  </si>
  <si>
    <t>Total Consultations HG et CHR</t>
  </si>
  <si>
    <t>Total Consultations (%)</t>
  </si>
  <si>
    <t>Consultations ESPC(%)</t>
  </si>
  <si>
    <t>Consultation HG &amp; CHR</t>
  </si>
  <si>
    <t>Tab 21</t>
  </si>
  <si>
    <t xml:space="preserve"> Nombre total de lits ouverts 2017</t>
  </si>
  <si>
    <t>Total Admission en Hospitalisations 2017</t>
  </si>
  <si>
    <t>Total Jrnée d'Hospi 2017</t>
  </si>
  <si>
    <t>Durée Moyenne de Séjour 2017</t>
  </si>
  <si>
    <t>Taux global d'Occupation des lits 2017</t>
  </si>
  <si>
    <t>Tab 23</t>
  </si>
  <si>
    <t xml:space="preserve"> Nb de 1ère CPN 2017</t>
  </si>
  <si>
    <t>Nb de 2ème CPN 2017</t>
  </si>
  <si>
    <t>Nb de 3ème CPN 2017</t>
  </si>
  <si>
    <t>Nb de 4ème CPN 2017</t>
  </si>
  <si>
    <t>Nb de CPoN 2017</t>
  </si>
  <si>
    <t>Tab 24</t>
  </si>
  <si>
    <t xml:space="preserve"> Grossesses attendues</t>
  </si>
  <si>
    <t>Couverture en CPN1 (%) en 2017</t>
  </si>
  <si>
    <t>Couverture en CPN4 (%) en 2017</t>
  </si>
  <si>
    <t>Taux d'abandon de la CPN (%) en 2017</t>
  </si>
  <si>
    <t>Couverture en CPoN (%) en 2017</t>
  </si>
  <si>
    <t>Tab 25</t>
  </si>
  <si>
    <t>Nombres de MILDA distribués aux femmes enceintes en CPN 2017 (Niveau Public)</t>
  </si>
  <si>
    <t>Nombres de MILDA distribués aux femmes enceintes en CPN 2017 (Niveau Privé)</t>
  </si>
  <si>
    <t>Nombre Total de MILDA distribuées aux femmes enceintes en CPN 2017 (Niveau Public+Privé)</t>
  </si>
  <si>
    <t>Proportion de femmes enceintes ayant reçu une MILDA 2017</t>
  </si>
  <si>
    <t>Tab 26</t>
  </si>
  <si>
    <t xml:space="preserve"> Nombre d'enfants vaccinés PENTA-1</t>
  </si>
  <si>
    <t>Enfants ayant reçus une MILDA 2017 (Niveau Public)</t>
  </si>
  <si>
    <t>Enfants ayant reçus une MILDA 2017 (Niveau Privé)</t>
  </si>
  <si>
    <t>Nombre total d'Enfants ayant reçus une MILDA (Niveau Public + Niveau Privé) en 2017</t>
  </si>
  <si>
    <t>Proportion des Enfants ayant reçus une MILDA en 2017 (%)</t>
  </si>
  <si>
    <t xml:space="preserve"> Population 0 à 11 mois</t>
  </si>
  <si>
    <t xml:space="preserve"> Population 0 à 4 ans</t>
  </si>
  <si>
    <t xml:space="preserve"> Population de moins de 15 ans</t>
  </si>
  <si>
    <t xml:space="preserve"> Population de 15 ans et plus</t>
  </si>
  <si>
    <t xml:space="preserve"> Femme en âge de procréer</t>
  </si>
  <si>
    <t xml:space="preserve"> Naissances attendues</t>
  </si>
  <si>
    <t xml:space="preserve"> Complications obstétricales attendues</t>
  </si>
  <si>
    <t>ORD</t>
  </si>
  <si>
    <t>CODE</t>
  </si>
  <si>
    <t>ADM_NAME</t>
  </si>
  <si>
    <t>REGIONS/DISTRICTS</t>
  </si>
  <si>
    <t>GEOLOC</t>
  </si>
  <si>
    <t>NIVEAU</t>
  </si>
  <si>
    <t>Nombre de laboratoires d'Analyse existant</t>
  </si>
  <si>
    <t>Nombre de laboratoires d'Analyse Fonctionnels</t>
  </si>
  <si>
    <t>Nombre de laboratoires d'Analyse Non Fonctionnels</t>
  </si>
  <si>
    <t>Nombre de blocs Opératoires existant</t>
  </si>
  <si>
    <t>Nombre de blocs Opératoires Fonctionnels</t>
  </si>
  <si>
    <t>Nombre de blocs Opératoires Non Fonctionnels</t>
  </si>
  <si>
    <t>Nombre de services de radiologie existants</t>
  </si>
  <si>
    <t>Nombre de services de radiologie Fonctionnels</t>
  </si>
  <si>
    <t>Nombre de services de radiologie Non Fonctionnels</t>
  </si>
  <si>
    <t>Nombre de cabinets dentaires existant</t>
  </si>
  <si>
    <t>Nombre de cabinets dentaires Fonctionnels</t>
  </si>
  <si>
    <t xml:space="preserve">Nombre de cabinets dentaires Non Fonctionnels </t>
  </si>
  <si>
    <t>tab 42</t>
  </si>
  <si>
    <t>Nombre Total de cas de paludisme confirmés dans la population</t>
  </si>
  <si>
    <t>Incidence du paludisme dans la population générale (‰)</t>
  </si>
  <si>
    <t>tab 39</t>
  </si>
  <si>
    <t>Population 0 à 4 ans</t>
  </si>
  <si>
    <t>Nombre Total de cas de paludisme confirmés chez les moins de 5 ans</t>
  </si>
  <si>
    <t>Incidence du paludisme chez les moins de 5 ans (‰)</t>
  </si>
  <si>
    <t>Tab 43</t>
  </si>
  <si>
    <t xml:space="preserve"> Population totale</t>
  </si>
  <si>
    <t>Nombre de cas d'IRA dans la population générale 2017</t>
  </si>
  <si>
    <t>Incidence d'IRA dans la population générale (‰) en 2017</t>
  </si>
  <si>
    <t>Tab 38</t>
  </si>
  <si>
    <t xml:space="preserve"> Population de 0 à 4 ans</t>
  </si>
  <si>
    <t>Nombre de cas d’IRA chez les Enfants 2017</t>
  </si>
  <si>
    <t>Incidence IRA chez les Enfants (‰) en 2017</t>
  </si>
  <si>
    <t>Tab 41</t>
  </si>
  <si>
    <t>Nombre de cas de Coqueluche 2017</t>
  </si>
  <si>
    <t>Incidence Coqueluche (‰) en 2017</t>
  </si>
  <si>
    <t>Tab 40</t>
  </si>
  <si>
    <t>Nombre de cas d'Anémie 2017</t>
  </si>
  <si>
    <t>Incidence Anémie (‰) en 2017</t>
  </si>
  <si>
    <t>Tab 33</t>
  </si>
  <si>
    <t xml:space="preserve"> Couverture en BCG (%)</t>
  </si>
  <si>
    <t>Couverture en VPO-1 (%)</t>
  </si>
  <si>
    <t>Couverture en VPO-2 (%)</t>
  </si>
  <si>
    <t>Couverture en VPO-3(%)</t>
  </si>
  <si>
    <t>Couverture en Penta-1 (%)</t>
  </si>
  <si>
    <t>Couverture en Penta-2(%)</t>
  </si>
  <si>
    <t>Couverture en Penta-3(%)</t>
  </si>
  <si>
    <t>Couverture en PCV13-1 (%)</t>
  </si>
  <si>
    <t>Couverture en PCV13- 2 (%)</t>
  </si>
  <si>
    <t>Couverture en PCV13-3 (%)</t>
  </si>
  <si>
    <t>Couverture en VPI (%)</t>
  </si>
  <si>
    <t>VAR-2</t>
  </si>
  <si>
    <t>VAA</t>
  </si>
  <si>
    <t>Couverture en VAT 2+ (%)</t>
  </si>
  <si>
    <t>Tab 79</t>
  </si>
  <si>
    <t>Décès liés au Paludisme</t>
  </si>
  <si>
    <t>Décès liés à la Diarrhée</t>
  </si>
  <si>
    <t>Décès liés à l'Anémie</t>
  </si>
  <si>
    <t>Décès liés au Choléra</t>
  </si>
  <si>
    <t>Décès liés à la Fièvre Typhoide</t>
  </si>
  <si>
    <t>Décès liés à la Méningite</t>
  </si>
  <si>
    <t>Décès liés aux IRA</t>
  </si>
  <si>
    <t>Décès liés au COMA</t>
  </si>
  <si>
    <t>Décès liés au VIH/SIDA</t>
  </si>
  <si>
    <t>Décès liés aux AVC</t>
  </si>
  <si>
    <t>Morts-Nés</t>
  </si>
  <si>
    <t>Décès au bloc opératoire</t>
  </si>
  <si>
    <t>Décès Maternel</t>
  </si>
  <si>
    <t>Décès néonatal (entre 0 et 28 jours après naissance)</t>
  </si>
  <si>
    <t>Autres types de décès</t>
  </si>
  <si>
    <t>Total décès</t>
  </si>
  <si>
    <t>Tab 1001</t>
  </si>
  <si>
    <t>colonne 19</t>
  </si>
  <si>
    <t>S21</t>
  </si>
  <si>
    <t>colonne 41</t>
  </si>
  <si>
    <t>Colonne 50</t>
  </si>
  <si>
    <t>TC21</t>
  </si>
  <si>
    <t>Colonne 61</t>
  </si>
  <si>
    <t>TC45</t>
  </si>
  <si>
    <t>Colonne 64</t>
  </si>
  <si>
    <t>TK12</t>
  </si>
  <si>
    <t>Colonne 71</t>
  </si>
  <si>
    <t>TKT1</t>
  </si>
  <si>
    <t>Colonne 75</t>
  </si>
  <si>
    <t>FLD77</t>
  </si>
  <si>
    <t>FLD78</t>
  </si>
  <si>
    <t>FLD79</t>
  </si>
  <si>
    <t>FLD80</t>
  </si>
  <si>
    <t>FLD81</t>
  </si>
  <si>
    <t>H</t>
  </si>
  <si>
    <t>C</t>
  </si>
  <si>
    <t>B03</t>
  </si>
  <si>
    <t>B07</t>
  </si>
  <si>
    <t>B08</t>
  </si>
  <si>
    <t>S08</t>
  </si>
  <si>
    <t>OF07</t>
  </si>
  <si>
    <t>FLUX DE CHANGE TOTAL (FCFA)</t>
  </si>
  <si>
    <r>
      <t xml:space="preserve">Remboursement du </t>
    </r>
    <r>
      <rPr>
        <sz val="10"/>
        <color theme="1"/>
        <rFont val="Century Gothic"/>
        <family val="2"/>
      </rPr>
      <t xml:space="preserve">principal d'un </t>
    </r>
    <r>
      <rPr>
        <sz val="10"/>
        <color rgb="FF000000"/>
        <rFont val="Century Gothic"/>
        <family val="2"/>
      </rPr>
      <t>emprunt reçu de l'étranger</t>
    </r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</si>
</sst>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sz val="11"/>
      <name val="Calibri"/>
      <family val="2"/>
    </font>
    <font>
      <b/>
      <sz val="16"/>
      <color theme="1" tint="4.9989318521683403E-2"/>
      <name val="Agency FB"/>
      <family val="2"/>
    </font>
    <font>
      <sz val="11"/>
      <color theme="0"/>
      <name val="Agency FB"/>
      <family val="2"/>
    </font>
    <font>
      <b/>
      <sz val="12"/>
      <color theme="1" tint="0.34998626667073579"/>
      <name val="Agency FB"/>
      <family val="2"/>
    </font>
    <font>
      <sz val="13"/>
      <color theme="1"/>
      <name val="Agency FB"/>
      <family val="2"/>
    </font>
    <font>
      <sz val="12"/>
      <color theme="0"/>
      <name val="Agency FB"/>
      <family val="2"/>
    </font>
    <font>
      <sz val="13"/>
      <color theme="0"/>
      <name val="Agency FB"/>
      <family val="2"/>
    </font>
    <font>
      <sz val="11"/>
      <color theme="1"/>
      <name val="Segoe U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0"/>
      <name val="Segoe UI"/>
      <family val="2"/>
    </font>
    <font>
      <sz val="12"/>
      <color theme="1" tint="4.9989318521683403E-2"/>
      <name val="Agency FB"/>
      <family val="2"/>
    </font>
    <font>
      <sz val="14"/>
      <color theme="1" tint="4.9989318521683403E-2"/>
      <name val="Agency FB"/>
      <family val="2"/>
    </font>
    <font>
      <sz val="11"/>
      <name val="Calibri"/>
      <family val="2"/>
      <scheme val="minor"/>
    </font>
    <font>
      <b/>
      <sz val="14"/>
      <color rgb="FF006100"/>
      <name val="Century Gothic"/>
      <family val="2"/>
    </font>
    <font>
      <sz val="11"/>
      <color theme="6" tint="-0.499984740745262"/>
      <name val="Calibri"/>
      <family val="2"/>
      <scheme val="minor"/>
    </font>
    <font>
      <b/>
      <sz val="11"/>
      <color theme="9" tint="-0.499984740745262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1" fillId="0" borderId="0"/>
  </cellStyleXfs>
  <cellXfs count="100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1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5" xfId="0" applyBorder="1"/>
    <xf numFmtId="164" fontId="0" fillId="0" borderId="6" xfId="1" applyNumberFormat="1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164" fontId="0" fillId="0" borderId="8" xfId="1" applyNumberFormat="1" applyFont="1" applyBorder="1"/>
    <xf numFmtId="164" fontId="0" fillId="0" borderId="9" xfId="1" applyNumberFormat="1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3" fillId="7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/>
    </xf>
    <xf numFmtId="0" fontId="17" fillId="12" borderId="3" xfId="0" applyFont="1" applyFill="1" applyBorder="1" applyAlignment="1">
      <alignment horizontal="left"/>
    </xf>
    <xf numFmtId="0" fontId="17" fillId="12" borderId="4" xfId="0" applyFont="1" applyFill="1" applyBorder="1" applyAlignment="1">
      <alignment horizontal="left"/>
    </xf>
    <xf numFmtId="0" fontId="18" fillId="0" borderId="0" xfId="0" applyFont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1" fillId="0" borderId="0" xfId="0" applyFont="1"/>
    <xf numFmtId="0" fontId="22" fillId="1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4" fillId="4" borderId="1" xfId="3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5" fillId="0" borderId="0" xfId="0" applyFont="1"/>
    <xf numFmtId="0" fontId="26" fillId="3" borderId="1" xfId="2" applyFont="1" applyBorder="1" applyAlignment="1">
      <alignment horizontal="left" vertical="center" wrapText="1"/>
    </xf>
    <xf numFmtId="0" fontId="0" fillId="13" borderId="0" xfId="0" applyFill="1"/>
    <xf numFmtId="0" fontId="22" fillId="11" borderId="1" xfId="0" applyFont="1" applyFill="1" applyBorder="1" applyAlignment="1">
      <alignment horizontal="center" vertical="center"/>
    </xf>
    <xf numFmtId="0" fontId="2" fillId="14" borderId="1" xfId="0" applyFont="1" applyFill="1" applyBorder="1"/>
    <xf numFmtId="0" fontId="22" fillId="15" borderId="1" xfId="0" applyFont="1" applyFill="1" applyBorder="1" applyAlignment="1">
      <alignment horizontal="center" vertical="center"/>
    </xf>
    <xf numFmtId="0" fontId="2" fillId="16" borderId="1" xfId="0" applyFont="1" applyFill="1" applyBorder="1"/>
    <xf numFmtId="0" fontId="0" fillId="15" borderId="0" xfId="0" applyFill="1"/>
    <xf numFmtId="0" fontId="0" fillId="15" borderId="1" xfId="0" applyFill="1" applyBorder="1"/>
    <xf numFmtId="0" fontId="22" fillId="17" borderId="2" xfId="0" applyFont="1" applyFill="1" applyBorder="1" applyAlignment="1">
      <alignment horizontal="center" vertical="center"/>
    </xf>
    <xf numFmtId="0" fontId="2" fillId="18" borderId="3" xfId="0" applyFont="1" applyFill="1" applyBorder="1"/>
    <xf numFmtId="0" fontId="0" fillId="0" borderId="11" xfId="0" applyBorder="1"/>
    <xf numFmtId="0" fontId="0" fillId="0" borderId="4" xfId="0" applyBorder="1"/>
    <xf numFmtId="0" fontId="22" fillId="17" borderId="5" xfId="0" applyFont="1" applyFill="1" applyBorder="1" applyAlignment="1">
      <alignment horizontal="center" vertical="center"/>
    </xf>
    <xf numFmtId="0" fontId="2" fillId="18" borderId="1" xfId="0" applyFont="1" applyFill="1" applyBorder="1"/>
    <xf numFmtId="0" fontId="0" fillId="0" borderId="0" xfId="0" applyBorder="1"/>
    <xf numFmtId="0" fontId="0" fillId="0" borderId="6" xfId="0" applyBorder="1"/>
    <xf numFmtId="0" fontId="22" fillId="17" borderId="7" xfId="0" applyFont="1" applyFill="1" applyBorder="1" applyAlignment="1">
      <alignment horizontal="center" vertical="center"/>
    </xf>
    <xf numFmtId="0" fontId="2" fillId="18" borderId="8" xfId="0" applyFont="1" applyFill="1" applyBorder="1"/>
    <xf numFmtId="0" fontId="0" fillId="0" borderId="12" xfId="0" applyBorder="1"/>
    <xf numFmtId="0" fontId="0" fillId="0" borderId="9" xfId="0" applyBorder="1"/>
    <xf numFmtId="0" fontId="9" fillId="0" borderId="0" xfId="0" applyFont="1"/>
    <xf numFmtId="0" fontId="6" fillId="7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6" fillId="19" borderId="1" xfId="2" applyFont="1" applyFill="1" applyBorder="1" applyAlignment="1">
      <alignment horizontal="center" vertical="center"/>
    </xf>
    <xf numFmtId="0" fontId="27" fillId="20" borderId="1" xfId="2" applyFont="1" applyFill="1" applyBorder="1"/>
    <xf numFmtId="0" fontId="27" fillId="20" borderId="0" xfId="2" applyFont="1" applyFill="1"/>
    <xf numFmtId="0" fontId="27" fillId="20" borderId="13" xfId="2" applyFont="1" applyFill="1" applyBorder="1"/>
    <xf numFmtId="0" fontId="22" fillId="21" borderId="15" xfId="0" applyFont="1" applyFill="1" applyBorder="1" applyAlignment="1">
      <alignment horizontal="center" vertical="center"/>
    </xf>
    <xf numFmtId="0" fontId="2" fillId="18" borderId="14" xfId="0" applyFont="1" applyFill="1" applyBorder="1"/>
    <xf numFmtId="0" fontId="10" fillId="22" borderId="14" xfId="0" applyFont="1" applyFill="1" applyBorder="1"/>
    <xf numFmtId="0" fontId="28" fillId="22" borderId="14" xfId="0" applyFont="1" applyFill="1" applyBorder="1"/>
  </cellXfs>
  <cellStyles count="5">
    <cellStyle name="Milliers" xfId="1" builtinId="3"/>
    <cellStyle name="Neutre" xfId="3" builtinId="28"/>
    <cellStyle name="Normal" xfId="0" builtinId="0"/>
    <cellStyle name="Normal 2" xfId="4"/>
    <cellStyle name="Satisfaisant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-DATA/Opera-Projects/an2019_Carte%20Sanitaire/RASS-2017-Database_Extracted-data%20V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MENCLATURE (2)"/>
      <sheetName val="ABBREV"/>
      <sheetName val="Nomenclature"/>
      <sheetName val="FIELDS CODIFICATION"/>
      <sheetName val="COVID-19 DistrictADMIN-"/>
      <sheetName val="tab_98_covid_june16"/>
      <sheetName val="COVID-19 DIST REN"/>
      <sheetName val="Demographie"/>
      <sheetName val="table_mst_final"/>
      <sheetName val="HumRess_By_Place"/>
      <sheetName val="Tableau-6"/>
      <sheetName val="Tableau-7"/>
      <sheetName val="Tab-8-Ratio structSante_Pop"/>
      <sheetName val="Tab-9-Autre ressour Matérielle"/>
      <sheetName val="Tab10-Tech_platform"/>
      <sheetName val="tab_12_repartition_structure_tr"/>
      <sheetName val="Tab-12-Repart_struct_transfus"/>
      <sheetName val="tab_13_geographic_accessibility"/>
      <sheetName val="tab_14_taux_util_serv_sante"/>
      <sheetName val="tab_15_HealthServ_UsageRate"/>
      <sheetName val="tab_15_taux_util_serv_sante_par"/>
      <sheetName val="tab_17_taux_consultations"/>
      <sheetName val="tab_18_effectif_consultant"/>
      <sheetName val="tab_33-Couverture vaccinale"/>
      <sheetName val="tab_38a_Incidence_IRA_under_5"/>
      <sheetName val="tab_39_paludisme_incidence_u5"/>
      <sheetName val="tab-40"/>
      <sheetName val="tab_41_incidence_coqueluche"/>
      <sheetName val="tab_42_paludisme_incidence_glo"/>
      <sheetName val="tab_43_incidence_IRA_glo"/>
      <sheetName val="tab_79_deces_notifie_et_causes"/>
      <sheetName val="COVID-19 DistrictADMIN"/>
      <sheetName val="COVID-19"/>
      <sheetName val="DistrictSante"/>
      <sheetName val="RegionSante"/>
      <sheetName val="HumanResource_Service"/>
      <sheetName val="District_in_Shapefile"/>
      <sheetName val="tab_19_nombre_consultations"/>
      <sheetName val="Feuil3"/>
      <sheetName val="tab-21 Admis en Hospitalis"/>
      <sheetName val="Tab-23  Consult Pre&amp;Postnatales"/>
      <sheetName val="Tab-24-Couverture CPN_CPoN"/>
      <sheetName val="tab-25-Distrib MILDA en CPN"/>
      <sheetName val="Tab-26-Distrib MILDA U5 PEV"/>
    </sheetNames>
    <sheetDataSet>
      <sheetData sheetId="0">
        <row r="2">
          <cell r="A2" t="str">
            <v>B1</v>
          </cell>
          <cell r="B2" t="str">
            <v>OPERATIONS COMMERCIALES</v>
          </cell>
          <cell r="C2" t="str">
            <v>B</v>
          </cell>
          <cell r="D2" t="str">
            <v>Règlement de facture (s) d’importation effective de marchandises</v>
          </cell>
        </row>
        <row r="3">
          <cell r="A3" t="str">
            <v>B2</v>
          </cell>
          <cell r="B3" t="str">
            <v>OPERATIONS COMMERCIALES</v>
          </cell>
          <cell r="C3" t="str">
            <v>B</v>
          </cell>
          <cell r="D3" t="str">
            <v xml:space="preserve">Règlement de facture (s) d’importation non effective de marchandises </v>
          </cell>
        </row>
        <row r="4">
          <cell r="A4" t="str">
            <v>B3</v>
          </cell>
          <cell r="B4" t="str">
            <v>OPERATIONS COMMERCIALES</v>
          </cell>
          <cell r="C4" t="str">
            <v>B</v>
          </cell>
          <cell r="D4" t="str">
            <v>Acompte surrèglement de facture (s) d’importation de marchandises</v>
          </cell>
        </row>
        <row r="5">
          <cell r="A5" t="str">
            <v>B4</v>
          </cell>
          <cell r="B5" t="str">
            <v>OPERATIONS COMMERCIALES</v>
          </cell>
          <cell r="C5" t="str">
            <v>B</v>
          </cell>
          <cell r="D5" t="str">
            <v>Remboursements des avances ou des trop perçus d'exportations</v>
          </cell>
        </row>
        <row r="6">
          <cell r="A6" t="str">
            <v>B5</v>
          </cell>
          <cell r="B6" t="str">
            <v>OPERATIONS COMMERCIALES</v>
          </cell>
          <cell r="C6" t="str">
            <v>B</v>
          </cell>
          <cell r="D6" t="str">
            <v>Transferts effectués par des sociétés ivoiriennes sur leurs comptes à l’étranger (hors UEMOA) pour des règlements d’importation effective de marchandises.</v>
          </cell>
        </row>
        <row r="7">
          <cell r="A7" t="str">
            <v>B6</v>
          </cell>
          <cell r="B7" t="str">
            <v>OPERATIONS COMMERCIALES</v>
          </cell>
          <cell r="C7" t="str">
            <v>B</v>
          </cell>
          <cell r="D7" t="str">
            <v>Transferts effectués par des sociétés ivoiriennes sur leurs comptes à l’étranger pour des règlements d’importation non effective de marchandises.</v>
          </cell>
        </row>
        <row r="8">
          <cell r="A8" t="str">
            <v>B7</v>
          </cell>
          <cell r="B8" t="str">
            <v>OPERATIONS COMMERCIALES</v>
          </cell>
          <cell r="C8" t="str">
            <v>B</v>
          </cell>
          <cell r="D8" t="str">
            <v>Règlements à des centrales d’achats situées à l’étranger : importation effective de marchandises.</v>
          </cell>
        </row>
        <row r="9">
          <cell r="A9" t="str">
            <v>B8</v>
          </cell>
          <cell r="B9" t="str">
            <v>OPERATIONS COMMERCIALES</v>
          </cell>
          <cell r="C9" t="str">
            <v>B</v>
          </cell>
          <cell r="D9" t="str">
            <v>Règlements à des centrales d’achats situées à l’étranger : importation non effective de marchandises.</v>
          </cell>
        </row>
        <row r="10">
          <cell r="A10" t="str">
            <v>B9</v>
          </cell>
          <cell r="B10" t="str">
            <v>OPERATIONS COMMERCIALES</v>
          </cell>
          <cell r="C10" t="str">
            <v>B</v>
          </cell>
          <cell r="D10" t="str">
            <v>Apurement de dettes fournisseurs, exclusivement en cas d’importation effective de marchandises.</v>
          </cell>
        </row>
        <row r="11">
          <cell r="A11" t="str">
            <v>B10</v>
          </cell>
          <cell r="B11" t="str">
            <v>OPERATIONS COMMERCIALES</v>
          </cell>
          <cell r="C11" t="str">
            <v>B</v>
          </cell>
          <cell r="D11" t="str">
            <v>Dénouement d’un crédit documentaire (CREDOC) pour le règlement d’importation de marchandises.</v>
          </cell>
        </row>
        <row r="12">
          <cell r="A12" t="str">
            <v>B11</v>
          </cell>
          <cell r="B12" t="str">
            <v>OPERATIONS COMMERCIALES</v>
          </cell>
          <cell r="C12" t="str">
            <v>B</v>
          </cell>
          <cell r="D12" t="str">
            <v>Dénouement d’une remise documentaire (REMDOC) pour le règlement d’importation de marchandises.</v>
          </cell>
        </row>
        <row r="13">
          <cell r="A13" t="str">
            <v>B12</v>
          </cell>
          <cell r="B13" t="str">
            <v>OPERATIONS COMMERCIALES</v>
          </cell>
          <cell r="C13" t="str">
            <v>B</v>
          </cell>
          <cell r="D13" t="str">
            <v>Transferts des revenus issus des parts de production (minière, pétrolière, etc.)</v>
          </cell>
        </row>
        <row r="14">
          <cell r="A14" t="str">
            <v>B13</v>
          </cell>
          <cell r="B14" t="str">
            <v>OPERATIONS COMMERCIALES</v>
          </cell>
          <cell r="C14" t="str">
            <v>B</v>
          </cell>
          <cell r="D14" t="str">
            <v>Rapatriement des encaissements sur factures d’importation effective de marchandises</v>
          </cell>
        </row>
        <row r="15">
          <cell r="A15" t="str">
            <v>S1</v>
          </cell>
          <cell r="B15" t="str">
            <v>SERVICES</v>
          </cell>
          <cell r="C15" t="str">
            <v>S</v>
          </cell>
          <cell r="D15" t="str">
            <v>Règlement de facture (s) de prestation effective de services</v>
          </cell>
        </row>
        <row r="16">
          <cell r="A16" t="str">
            <v>S2</v>
          </cell>
          <cell r="B16" t="str">
            <v>SERVICES</v>
          </cell>
          <cell r="C16" t="str">
            <v>S</v>
          </cell>
          <cell r="D16" t="str">
            <v>Règlement de facture (s) de prestation de services non effective et/ou Acompte surrèglement de facture (s) de prestation de</v>
          </cell>
        </row>
        <row r="17">
          <cell r="A17" t="str">
            <v>S3</v>
          </cell>
          <cell r="B17" t="str">
            <v>SERVICES</v>
          </cell>
          <cell r="C17" t="str">
            <v>S</v>
          </cell>
          <cell r="D17" t="str">
            <v>CONSTITUTION DE DEPOT DE GARANTIE, NOTE DE DEBIT, SCOLARITE ET AUTRES</v>
          </cell>
        </row>
        <row r="18">
          <cell r="A18" t="str">
            <v>S4</v>
          </cell>
          <cell r="B18" t="str">
            <v>SERVICES</v>
          </cell>
          <cell r="C18" t="str">
            <v>S</v>
          </cell>
          <cell r="D18" t="str">
            <v>Transport / Fret maritime, aérien, ferroviaire ou terrestre</v>
          </cell>
        </row>
        <row r="19">
          <cell r="A19" t="str">
            <v>S5</v>
          </cell>
          <cell r="B19" t="str">
            <v>SERVICES</v>
          </cell>
          <cell r="C19" t="str">
            <v>S</v>
          </cell>
          <cell r="D19" t="str">
            <v>Services des Administrations publiques ivoiriennes</v>
          </cell>
        </row>
        <row r="20">
          <cell r="A20" t="str">
            <v>S6</v>
          </cell>
          <cell r="B20" t="str">
            <v>SERVICES</v>
          </cell>
          <cell r="C20" t="str">
            <v>S</v>
          </cell>
          <cell r="D20" t="str">
            <v>Frais de scolarité</v>
          </cell>
        </row>
        <row r="21">
          <cell r="A21" t="str">
            <v>S7</v>
          </cell>
          <cell r="B21" t="str">
            <v>SERVICES</v>
          </cell>
          <cell r="C21" t="str">
            <v>S</v>
          </cell>
          <cell r="D21" t="str">
            <v>Allocation de voyage</v>
          </cell>
        </row>
        <row r="22">
          <cell r="A22" t="str">
            <v>S8</v>
          </cell>
          <cell r="B22" t="str">
            <v>SERVICES</v>
          </cell>
          <cell r="C22" t="str">
            <v>S</v>
          </cell>
          <cell r="D22" t="str">
            <v>Rapatriement de l'excédent de trésorerie des compagnies aériennes étrangères</v>
          </cell>
        </row>
        <row r="23">
          <cell r="A23" t="str">
            <v>S9</v>
          </cell>
          <cell r="B23" t="str">
            <v>SERVICES</v>
          </cell>
          <cell r="C23" t="str">
            <v>S</v>
          </cell>
          <cell r="D23" t="str">
            <v>Transferts de soldes créditeurs des comptes d’escale et de soldes créditeurs des comptes courants d’escale, au profit des armateurs étrangers.</v>
          </cell>
        </row>
        <row r="24">
          <cell r="A24" t="str">
            <v>S10</v>
          </cell>
          <cell r="B24" t="str">
            <v>SERVICES</v>
          </cell>
          <cell r="C24" t="str">
            <v>S</v>
          </cell>
          <cell r="D24" t="str">
            <v>Services des Ambassades étrangères et des représentations diplomatiques</v>
          </cell>
        </row>
        <row r="25">
          <cell r="A25" t="str">
            <v>S11</v>
          </cell>
          <cell r="B25" t="str">
            <v>SERVICES</v>
          </cell>
          <cell r="C25" t="str">
            <v>S</v>
          </cell>
          <cell r="D25" t="str">
            <v>Paiement de prime d’assurance</v>
          </cell>
        </row>
        <row r="26">
          <cell r="A26" t="str">
            <v>S12</v>
          </cell>
          <cell r="B26" t="str">
            <v>SERVICES</v>
          </cell>
          <cell r="C26" t="str">
            <v>S</v>
          </cell>
          <cell r="D26" t="str">
            <v>Paiement des indemnités, Dédommagements, Autres règlements de sinistres en cas d’assurance</v>
          </cell>
        </row>
        <row r="27">
          <cell r="A27" t="str">
            <v>S13</v>
          </cell>
          <cell r="B27" t="str">
            <v>SERVICES</v>
          </cell>
          <cell r="C27" t="str">
            <v>S</v>
          </cell>
          <cell r="D27" t="str">
            <v>Paiement de prime de réassurance</v>
          </cell>
        </row>
        <row r="28">
          <cell r="A28" t="str">
            <v>S14</v>
          </cell>
          <cell r="B28" t="str">
            <v>SERVICES</v>
          </cell>
          <cell r="C28" t="str">
            <v>S</v>
          </cell>
          <cell r="D28" t="str">
            <v>Paiement des indemnités, Dédommagements, Autres règlements de sinistres en cas de réassurance</v>
          </cell>
        </row>
        <row r="29">
          <cell r="A29" t="str">
            <v>S15</v>
          </cell>
          <cell r="B29" t="str">
            <v>SERVICES</v>
          </cell>
          <cell r="C29" t="str">
            <v>S</v>
          </cell>
          <cell r="D29" t="str">
            <v>Rapatriement de fret international encaissé par les représentations nationales de compagnies de transit ou de consignation étrangères</v>
          </cell>
        </row>
        <row r="30">
          <cell r="A30" t="str">
            <v>S17</v>
          </cell>
          <cell r="B30" t="str">
            <v>SERVICES</v>
          </cell>
          <cell r="C30" t="str">
            <v>S</v>
          </cell>
          <cell r="D30" t="str">
            <v>Reversement du trop-perçu sur le règlement de sinistres, en cas de réassurance par l’étranger</v>
          </cell>
        </row>
        <row r="31">
          <cell r="A31" t="str">
            <v>S18</v>
          </cell>
          <cell r="B31" t="str">
            <v>SERVICES</v>
          </cell>
          <cell r="C31" t="str">
            <v>S</v>
          </cell>
          <cell r="D31" t="str">
            <v>Transferts effectués par des sociétés ivoiriennes sur leurscomptes à l'étranger (hors UEMOA) pour règlements de prestations de services</v>
          </cell>
        </row>
        <row r="32">
          <cell r="A32" t="str">
            <v>S19</v>
          </cell>
          <cell r="B32" t="str">
            <v>SERVICES</v>
          </cell>
          <cell r="C32" t="str">
            <v>S</v>
          </cell>
          <cell r="D32" t="str">
            <v>Rachat de prime d’assurance</v>
          </cell>
        </row>
        <row r="33">
          <cell r="A33" t="str">
            <v>S20</v>
          </cell>
          <cell r="B33" t="str">
            <v>SERVICES</v>
          </cell>
          <cell r="C33" t="str">
            <v>S</v>
          </cell>
          <cell r="D33" t="str">
            <v>Rachat de prime de réassurance</v>
          </cell>
        </row>
        <row r="34">
          <cell r="A34" t="str">
            <v>TC1</v>
          </cell>
          <cell r="B34" t="str">
            <v>TRANSFERTS COURANTS (SANS CONTREPARTIE)</v>
          </cell>
          <cell r="C34" t="str">
            <v>TC</v>
          </cell>
          <cell r="D34" t="str">
            <v>Aides familiales ou Secours familial</v>
          </cell>
        </row>
        <row r="35">
          <cell r="A35" t="str">
            <v>TC2</v>
          </cell>
          <cell r="B35" t="str">
            <v>TRANSFERTS COURANTS (SANS CONTREPARTIE)</v>
          </cell>
          <cell r="C35" t="str">
            <v>TC</v>
          </cell>
          <cell r="D35" t="str">
            <v>Economie sur salaire d’expatriés ou de non-résidents</v>
          </cell>
        </row>
        <row r="36">
          <cell r="A36" t="str">
            <v>TC3</v>
          </cell>
          <cell r="B36" t="str">
            <v>TRANSFERTS COURANTS (SANS CONTREPARTIE)</v>
          </cell>
          <cell r="C36" t="str">
            <v>TC</v>
          </cell>
          <cell r="D36" t="str">
            <v>Couverture des soldes débiteurs de transferts rapides d'argent</v>
          </cell>
        </row>
        <row r="37">
          <cell r="A37" t="str">
            <v>TC4</v>
          </cell>
          <cell r="B37" t="str">
            <v>TRANSFERTS COURANTS (SANS CONTREPARTIE)</v>
          </cell>
          <cell r="C37" t="str">
            <v>TC</v>
          </cell>
          <cell r="D37" t="str">
            <v>Approvisionnement de comptes d'expatriés</v>
          </cell>
        </row>
        <row r="38">
          <cell r="A38" t="str">
            <v>TC5</v>
          </cell>
          <cell r="B38" t="str">
            <v>TRANSFERTS COURANTS (SANS CONTREPARTIE)</v>
          </cell>
          <cell r="C38" t="str">
            <v>TC</v>
          </cell>
          <cell r="D38" t="str">
            <v>Approvisionnement de comptes à l'étranger par les résidents ayant acquis le statut de non-résidents</v>
          </cell>
        </row>
        <row r="39">
          <cell r="A39" t="str">
            <v>TC6</v>
          </cell>
          <cell r="B39" t="str">
            <v>TRANSFERTS COURANTS (SANS CONTREPARTIE)</v>
          </cell>
          <cell r="C39" t="str">
            <v>TC</v>
          </cell>
          <cell r="D39" t="str">
            <v>Cotisation au fonctionnement d'association ou d'organisation</v>
          </cell>
        </row>
        <row r="40">
          <cell r="A40" t="str">
            <v>TC7</v>
          </cell>
          <cell r="B40" t="str">
            <v>TRANSFERTS COURANTS (SANS CONTREPARTIE)</v>
          </cell>
          <cell r="C40" t="str">
            <v>TC</v>
          </cell>
          <cell r="D40" t="str">
            <v>Rapatriement des parts d'héritage ou de succession</v>
          </cell>
        </row>
        <row r="41">
          <cell r="A41" t="str">
            <v>TC8</v>
          </cell>
          <cell r="B41" t="str">
            <v>TRANSFERTS COURANTS (SANS CONTREPARTIE)</v>
          </cell>
          <cell r="C41" t="str">
            <v>TC</v>
          </cell>
          <cell r="D41" t="str">
            <v>Cotisations de l'Etat de Côte d’Ivoire (ou de ses démembrements) au budget d'organisations internationales</v>
          </cell>
        </row>
        <row r="42">
          <cell r="A42" t="str">
            <v>TC9</v>
          </cell>
          <cell r="B42" t="str">
            <v>TRANSFERTS COURANTS (SANS CONTREPARTIE)</v>
          </cell>
          <cell r="C42" t="str">
            <v>TC</v>
          </cell>
          <cell r="D42" t="str">
            <v>Appel de fonds sur compte d'ivoiriens de la diaspora</v>
          </cell>
        </row>
        <row r="43">
          <cell r="A43" t="str">
            <v>TC10</v>
          </cell>
          <cell r="B43" t="str">
            <v>TRANSFERTS COURANTS (SANS CONTREPARTIE)</v>
          </cell>
          <cell r="C43" t="str">
            <v>TC</v>
          </cell>
          <cell r="D43" t="str">
            <v>Retour à l’ordonnateur basé hors de l’UEMOA de fonds perçus par erreur en Côte d’Ivoire ou consécutif à l’annulation de transaction commerciale ou financière non réalisée</v>
          </cell>
        </row>
        <row r="44">
          <cell r="A44" t="str">
            <v>TC11</v>
          </cell>
          <cell r="B44" t="str">
            <v>TRANSFERTS COURANTS (SANS CONTREPARTIE)</v>
          </cell>
          <cell r="C44" t="str">
            <v>TC</v>
          </cell>
          <cell r="D44" t="str">
            <v>Transfert du reliquat definancements extérieurs.</v>
          </cell>
        </row>
        <row r="45">
          <cell r="A45" t="str">
            <v>TC12</v>
          </cell>
          <cell r="B45" t="str">
            <v>TRANSFERTS COURANTS (SANS CONTREPARTIE)</v>
          </cell>
          <cell r="C45" t="str">
            <v>TC</v>
          </cell>
          <cell r="D45" t="str">
            <v>Appel de fonds sur compte étranger détenu en Côte d'Ivoire</v>
          </cell>
        </row>
        <row r="46">
          <cell r="A46" t="str">
            <v>TC13</v>
          </cell>
          <cell r="B46" t="str">
            <v>TRANSFERTS COURANTS (SANS CONTREPARTIE)</v>
          </cell>
          <cell r="C46" t="str">
            <v>TC</v>
          </cell>
          <cell r="D46" t="str">
            <v>Paiement de condamnation pécuniaire (amendes, dommages et intérêts, indemnités diverses, …) issue d’une Décision de Justice</v>
          </cell>
        </row>
        <row r="47">
          <cell r="A47" t="str">
            <v>TC14</v>
          </cell>
          <cell r="B47" t="str">
            <v>TRANSFERTS COURANTS (SANS CONTREPARTIE)</v>
          </cell>
          <cell r="C47" t="str">
            <v>TC</v>
          </cell>
          <cell r="D47" t="str">
            <v>Transfert de fonds encaissés en Côte d’Ivoire pour le compte de partenaires extérieurs</v>
          </cell>
        </row>
        <row r="48">
          <cell r="A48" t="str">
            <v>TC15</v>
          </cell>
          <cell r="B48" t="str">
            <v>TRANSFERTS COURANTS (SANS CONTREPARTIE)</v>
          </cell>
          <cell r="C48" t="str">
            <v>TC</v>
          </cell>
          <cell r="D48" t="str">
            <v>Paiement d’impôts</v>
          </cell>
        </row>
        <row r="49">
          <cell r="A49" t="str">
            <v>TC16</v>
          </cell>
          <cell r="B49" t="str">
            <v>TRANSFERTS COURANTS (SANS CONTREPARTIE)</v>
          </cell>
          <cell r="C49" t="str">
            <v>TC</v>
          </cell>
          <cell r="D49" t="str">
            <v xml:space="preserve">Dons financiers </v>
          </cell>
        </row>
        <row r="50">
          <cell r="A50" t="str">
            <v>TC17</v>
          </cell>
          <cell r="B50" t="str">
            <v>TRANSFERTS COURANTS (SANS CONTREPARTIE)</v>
          </cell>
          <cell r="C50" t="str">
            <v>TC</v>
          </cell>
          <cell r="D50" t="str">
            <v>Remboursement à un non résident du montant des souscriptions aux projets immobiliers</v>
          </cell>
        </row>
        <row r="51">
          <cell r="A51" t="str">
            <v>TC18</v>
          </cell>
          <cell r="B51" t="str">
            <v>TRANSFERTS COURANTS (SANS CONTREPARTIE)</v>
          </cell>
          <cell r="C51" t="str">
            <v>TC</v>
          </cell>
          <cell r="D51" t="str">
            <v>Remboursement de crédits de TVA à un non-résident ou opérations assimilables</v>
          </cell>
        </row>
        <row r="52">
          <cell r="A52" t="str">
            <v>TC19</v>
          </cell>
          <cell r="B52" t="str">
            <v>TRANSFERTS COURANTS (SANS CONTREPARTIE)</v>
          </cell>
          <cell r="C52" t="str">
            <v>TC</v>
          </cell>
          <cell r="D52" t="str">
            <v>Règlements de dépenses à partir de compte de non-résident</v>
          </cell>
        </row>
        <row r="53">
          <cell r="A53" t="str">
            <v>TC20</v>
          </cell>
          <cell r="B53" t="str">
            <v>TRANSFERTS COURANTS (SANS CONTREPARTIE)</v>
          </cell>
          <cell r="C53" t="str">
            <v>TC</v>
          </cell>
          <cell r="D53" t="str">
            <v>Règlements de dépenses ou frais au bénéfice d'un expatrié ou non résident</v>
          </cell>
        </row>
        <row r="54">
          <cell r="A54" t="str">
            <v>R1</v>
          </cell>
          <cell r="B54" t="str">
            <v>REVENUS</v>
          </cell>
          <cell r="C54" t="str">
            <v>R</v>
          </cell>
          <cell r="D54" t="str">
            <v>Paiement de salaires ou d'honoraires</v>
          </cell>
        </row>
        <row r="55">
          <cell r="A55" t="str">
            <v>R2</v>
          </cell>
          <cell r="B55" t="str">
            <v>REVENUS</v>
          </cell>
          <cell r="C55" t="str">
            <v>R</v>
          </cell>
          <cell r="D55" t="str">
            <v>Paiement d'indemnités de dédit,de rupture de contrat ou de fin de carrière</v>
          </cell>
        </row>
        <row r="56">
          <cell r="A56" t="str">
            <v>R3</v>
          </cell>
          <cell r="B56" t="str">
            <v>REVENUS</v>
          </cell>
          <cell r="C56" t="str">
            <v>R</v>
          </cell>
          <cell r="D56" t="str">
            <v>Cotisations sociales payées par l’employeur</v>
          </cell>
        </row>
        <row r="57">
          <cell r="A57" t="str">
            <v>R4</v>
          </cell>
          <cell r="B57" t="str">
            <v>REVENUS</v>
          </cell>
          <cell r="C57" t="str">
            <v>R</v>
          </cell>
          <cell r="D57" t="str">
            <v>Cotisations sociales payées par l’employé</v>
          </cell>
        </row>
        <row r="58">
          <cell r="A58" t="str">
            <v>R5</v>
          </cell>
          <cell r="B58" t="str">
            <v>REVENUS</v>
          </cell>
          <cell r="C58" t="str">
            <v>R</v>
          </cell>
          <cell r="D58" t="str">
            <v>Rapatriement de dividendes</v>
          </cell>
        </row>
        <row r="59">
          <cell r="A59" t="str">
            <v>R6</v>
          </cell>
          <cell r="B59" t="str">
            <v>REVENUS</v>
          </cell>
          <cell r="C59" t="str">
            <v>R</v>
          </cell>
          <cell r="D59" t="str">
            <v>Paiement des intérêts sur emprunt reçu de l'étranger</v>
          </cell>
        </row>
        <row r="60">
          <cell r="A60" t="str">
            <v>R7</v>
          </cell>
          <cell r="B60" t="str">
            <v>REVENUS</v>
          </cell>
          <cell r="C60" t="str">
            <v>R</v>
          </cell>
          <cell r="D60" t="str">
            <v>Reversements de loyers ou autres revenus d'investissements immobiliers étrangers</v>
          </cell>
        </row>
        <row r="61">
          <cell r="A61" t="str">
            <v>R8</v>
          </cell>
          <cell r="B61" t="str">
            <v>REVENUS</v>
          </cell>
          <cell r="C61" t="str">
            <v>R</v>
          </cell>
          <cell r="D61" t="str">
            <v xml:space="preserve">Reversement de pension par un organisme de sécurité sociale </v>
          </cell>
        </row>
        <row r="62">
          <cell r="A62" t="str">
            <v>R9</v>
          </cell>
          <cell r="B62" t="str">
            <v>REVENUS</v>
          </cell>
          <cell r="C62" t="str">
            <v>R</v>
          </cell>
          <cell r="D62" t="str">
            <v>Paiement de coupons d’obligations ou d’autres titres d’emprunts</v>
          </cell>
        </row>
        <row r="63">
          <cell r="A63" t="str">
            <v>R10</v>
          </cell>
          <cell r="B63" t="str">
            <v>REVENUS</v>
          </cell>
          <cell r="C63" t="str">
            <v>R</v>
          </cell>
          <cell r="D63" t="str">
            <v>Rapatriement de fonds de la succursale</v>
          </cell>
        </row>
        <row r="64">
          <cell r="A64" t="str">
            <v>TK1</v>
          </cell>
          <cell r="B64" t="str">
            <v>TRANSFERTS DE CAPITAL</v>
          </cell>
          <cell r="C64" t="str">
            <v>TK</v>
          </cell>
          <cell r="D64" t="str">
            <v>Acquisition de brevets, licences, marques, fonds de commerce ou tout actif non financier non produit</v>
          </cell>
        </row>
        <row r="65">
          <cell r="A65" t="str">
            <v>TK2</v>
          </cell>
          <cell r="B65" t="str">
            <v>TRANSFERTS DE CAPITAL</v>
          </cell>
          <cell r="C65" t="str">
            <v>TK</v>
          </cell>
          <cell r="D65" t="str">
            <v>Transferts de migrants de l’UEMOA à titre de départ définitif ou de changement de résidence</v>
          </cell>
        </row>
        <row r="66">
          <cell r="A66" t="str">
            <v>TK3</v>
          </cell>
          <cell r="B66" t="str">
            <v>TRANSFERTS DE CAPITAL</v>
          </cell>
          <cell r="C66" t="str">
            <v>TK</v>
          </cell>
          <cell r="D66" t="str">
            <v>Transferts d'avoirs financiers suite à la clôture d'un compte local</v>
          </cell>
        </row>
        <row r="67">
          <cell r="A67" t="str">
            <v>TK4</v>
          </cell>
          <cell r="B67" t="str">
            <v>TRANSFERTS DE CAPITAL</v>
          </cell>
          <cell r="C67" t="str">
            <v>TK</v>
          </cell>
          <cell r="D67" t="str">
            <v>Dons projets ou aides à l’investissement</v>
          </cell>
        </row>
        <row r="68">
          <cell r="A68" t="str">
            <v>OF1</v>
          </cell>
          <cell r="B68" t="str">
            <v>OPERATIONS FINANCIERES</v>
          </cell>
          <cell r="C68" t="str">
            <v>OF</v>
          </cell>
          <cell r="D68" t="str">
            <v>Constitution d'investissement de résident à l'étranger</v>
          </cell>
        </row>
        <row r="69">
          <cell r="A69" t="str">
            <v>OF2</v>
          </cell>
          <cell r="B69" t="str">
            <v>OPERATIONS FINANCIERES</v>
          </cell>
          <cell r="C69" t="str">
            <v>OF</v>
          </cell>
          <cell r="D69" t="str">
            <v>Constitution d'investissement à l'étranger / Octroi de prêt à un non-résident</v>
          </cell>
        </row>
        <row r="70">
          <cell r="A70" t="str">
            <v>OF3</v>
          </cell>
          <cell r="B70" t="str">
            <v>OPERATIONS FINANCIERES</v>
          </cell>
          <cell r="C70" t="str">
            <v>OF</v>
          </cell>
          <cell r="D70" t="str">
            <v>Acquisition immobilière ou Achat de maison /appartement</v>
          </cell>
        </row>
        <row r="71">
          <cell r="A71" t="str">
            <v>OF4</v>
          </cell>
          <cell r="B71" t="str">
            <v>OPERATIONS FINANCIERES</v>
          </cell>
          <cell r="C71" t="str">
            <v>OF</v>
          </cell>
          <cell r="D71" t="str">
            <v>Remboursement du principal d'unemprunt reçu de l'étranger</v>
          </cell>
        </row>
        <row r="72">
          <cell r="A72" t="str">
            <v>OF5</v>
          </cell>
          <cell r="B72" t="str">
            <v>OPERATIONS FINANCIERES</v>
          </cell>
          <cell r="C72" t="str">
            <v>OF</v>
          </cell>
          <cell r="D72" t="str">
            <v>Transfert du produit de la liquidation d'investissement étranger</v>
          </cell>
        </row>
        <row r="73">
          <cell r="A73" t="str">
            <v>OF6</v>
          </cell>
          <cell r="B73" t="str">
            <v>OPERATIONS FINANCIERES</v>
          </cell>
          <cell r="C73" t="str">
            <v>OF</v>
          </cell>
          <cell r="D73" t="str">
            <v xml:space="preserve">Transferts du produit de rachats de titresnationaux (valeurs mobilières nationales) </v>
          </cell>
        </row>
        <row r="74">
          <cell r="A74" t="str">
            <v>OF7</v>
          </cell>
          <cell r="B74" t="str">
            <v>OPERATIONS FINANCIERES</v>
          </cell>
          <cell r="C74" t="str">
            <v>OF</v>
          </cell>
          <cell r="D74" t="str">
            <v>Transferts pour l’achat par un résident de titresétrangers(valeurs mobilières étrangères)</v>
          </cell>
        </row>
        <row r="75">
          <cell r="A75" t="str">
            <v>OF8</v>
          </cell>
          <cell r="B75" t="str">
            <v>OPERATIONS FINANCIERES</v>
          </cell>
          <cell r="C75" t="str">
            <v>OF</v>
          </cell>
          <cell r="D75" t="str">
            <v>Transfert du produit d'une vente immobilière</v>
          </cell>
        </row>
        <row r="76">
          <cell r="A76" t="str">
            <v>OF9</v>
          </cell>
          <cell r="B76" t="str">
            <v>OPERATIONS FINANCIERES</v>
          </cell>
          <cell r="C76" t="str">
            <v>OF</v>
          </cell>
          <cell r="D76" t="str">
            <v>Approvisionnement de compte ou Constitution de dépôts à l'étranger (Epargne à l'étranger)</v>
          </cell>
        </row>
        <row r="77">
          <cell r="A77" t="str">
            <v>OF10</v>
          </cell>
          <cell r="B77" t="str">
            <v>OPERATIONS FINANCIERES</v>
          </cell>
          <cell r="C77" t="str">
            <v>OF</v>
          </cell>
          <cell r="D77" t="str">
            <v>Commerce triangulaire dans l’UEMOA : Prêt commercial pour livraison de marchandises dans un autre pays de l'UEMOA : Cas d’importation effective</v>
          </cell>
        </row>
        <row r="78">
          <cell r="A78" t="str">
            <v>OF11</v>
          </cell>
          <cell r="B78" t="str">
            <v>OPERATIONS FINANCIERES</v>
          </cell>
          <cell r="C78" t="str">
            <v>OF</v>
          </cell>
          <cell r="D78" t="str">
            <v>Commerce triangulaire dans l’UEMOA : Prêt commercial pour livraison de marchandises dans un autre pays de l'UEMOA : Cas d’importation non effective</v>
          </cell>
        </row>
        <row r="79">
          <cell r="A79" t="str">
            <v>OF12</v>
          </cell>
          <cell r="B79" t="str">
            <v>OPERATIONS FINANCIERES</v>
          </cell>
          <cell r="C79" t="str">
            <v>OF</v>
          </cell>
          <cell r="D79" t="str">
            <v>Commerce triangulaire hors UEMOA : Prêt commercial pour livraison de marchandises dans un pays situé hors de l'UEMOA</v>
          </cell>
        </row>
        <row r="80">
          <cell r="A80" t="str">
            <v>OF13</v>
          </cell>
          <cell r="B80" t="str">
            <v>OPERATIONS FINANCIERES</v>
          </cell>
          <cell r="C80" t="str">
            <v>OF</v>
          </cell>
          <cell r="D80" t="str">
            <v>Règlement du prix de cession de créances</v>
          </cell>
        </row>
        <row r="81">
          <cell r="A81" t="str">
            <v>OF14</v>
          </cell>
          <cell r="B81" t="str">
            <v>OPERATIONS FINANCIERES</v>
          </cell>
          <cell r="C81" t="str">
            <v>OF</v>
          </cell>
          <cell r="D81" t="str">
            <v>Transferts dans le cadre d’opérations entre filiales du même Groupe international</v>
          </cell>
        </row>
        <row r="82">
          <cell r="A82" t="str">
            <v>OF15</v>
          </cell>
          <cell r="B82" t="str">
            <v>OPERATIONS FINANCIERES</v>
          </cell>
          <cell r="C82" t="str">
            <v>OF</v>
          </cell>
          <cell r="D82" t="str">
            <v>Règlement par un résident non-ivoirien de dépenses à partirde son compte en Côte d'Ivoire</v>
          </cell>
        </row>
        <row r="83">
          <cell r="A83" t="str">
            <v>OF16</v>
          </cell>
          <cell r="B83" t="str">
            <v>OPERATIONS FINANCIERES</v>
          </cell>
          <cell r="C83" t="str">
            <v>OF</v>
          </cell>
          <cell r="D83" t="str">
            <v>Règlement du prix d'acquisition d'actions dans l'UEMOAsuite à une cession par un non-résident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J83"/>
  <sheetViews>
    <sheetView showGridLines="0" topLeftCell="A64" workbookViewId="0">
      <selection activeCell="E73" sqref="E73"/>
    </sheetView>
  </sheetViews>
  <sheetFormatPr baseColWidth="10" defaultRowHeight="15"/>
  <cols>
    <col min="1" max="2" width="15.140625" customWidth="1"/>
    <col min="3" max="3" width="41.5703125" customWidth="1"/>
    <col min="4" max="4" width="17.42578125" customWidth="1"/>
    <col min="5" max="5" width="88.5703125" customWidth="1"/>
    <col min="6" max="8" width="3.85546875" customWidth="1"/>
    <col min="9" max="9" width="3" bestFit="1" customWidth="1"/>
  </cols>
  <sheetData>
    <row r="1" spans="1:10">
      <c r="A1" s="27" t="s">
        <v>451</v>
      </c>
      <c r="B1" s="27"/>
      <c r="C1" s="27" t="s">
        <v>452</v>
      </c>
      <c r="D1" s="27" t="s">
        <v>452</v>
      </c>
      <c r="E1" s="27" t="s">
        <v>453</v>
      </c>
      <c r="F1" s="90" t="s">
        <v>719</v>
      </c>
      <c r="G1" s="90" t="s">
        <v>719</v>
      </c>
      <c r="H1" s="90" t="s">
        <v>719</v>
      </c>
      <c r="I1" s="90" t="s">
        <v>720</v>
      </c>
      <c r="J1" s="90" t="s">
        <v>720</v>
      </c>
    </row>
    <row r="2" spans="1:10" ht="16.5" customHeight="1">
      <c r="A2" s="28" t="s">
        <v>134</v>
      </c>
      <c r="B2" s="28" t="s">
        <v>389</v>
      </c>
      <c r="C2" s="28" t="s">
        <v>454</v>
      </c>
      <c r="D2" s="28" t="s">
        <v>316</v>
      </c>
      <c r="E2" s="29" t="s">
        <v>455</v>
      </c>
      <c r="F2" s="89" t="str">
        <f>LEFT(A2,H2)</f>
        <v>B</v>
      </c>
      <c r="G2" s="89" t="str">
        <f>RIGHT(A2, LEN(A2)-H2)</f>
        <v>1</v>
      </c>
      <c r="H2" s="89">
        <v>1</v>
      </c>
      <c r="I2" t="str">
        <f>TEXT(G2,"00")</f>
        <v>01</v>
      </c>
      <c r="J2" s="91" t="str">
        <f xml:space="preserve"> F2 &amp; I2</f>
        <v>B01</v>
      </c>
    </row>
    <row r="3" spans="1:10" ht="16.5" customHeight="1">
      <c r="A3" s="28" t="s">
        <v>137</v>
      </c>
      <c r="B3" s="28" t="s">
        <v>384</v>
      </c>
      <c r="C3" s="28" t="s">
        <v>454</v>
      </c>
      <c r="D3" s="28" t="s">
        <v>316</v>
      </c>
      <c r="E3" s="29" t="s">
        <v>456</v>
      </c>
      <c r="F3" s="89" t="str">
        <f t="shared" ref="F3:F66" si="0">LEFT(A3,H3)</f>
        <v>B</v>
      </c>
      <c r="G3" s="89" t="str">
        <f t="shared" ref="G3:G66" si="1">RIGHT(A3, LEN(A3)-H3)</f>
        <v>2</v>
      </c>
      <c r="H3" s="89">
        <v>1</v>
      </c>
      <c r="I3" t="str">
        <f t="shared" ref="I3:I66" si="2">TEXT(G3,"00")</f>
        <v>02</v>
      </c>
      <c r="J3" s="91" t="str">
        <f t="shared" ref="J3:J66" si="3" xml:space="preserve"> F3 &amp; I3</f>
        <v>B02</v>
      </c>
    </row>
    <row r="4" spans="1:10" ht="16.5" customHeight="1">
      <c r="A4" s="28" t="s">
        <v>457</v>
      </c>
      <c r="B4" s="28" t="s">
        <v>721</v>
      </c>
      <c r="C4" s="28" t="s">
        <v>454</v>
      </c>
      <c r="D4" s="28" t="s">
        <v>316</v>
      </c>
      <c r="E4" s="29" t="s">
        <v>458</v>
      </c>
      <c r="F4" s="89" t="str">
        <f t="shared" si="0"/>
        <v>B</v>
      </c>
      <c r="G4" s="89" t="str">
        <f t="shared" si="1"/>
        <v>3</v>
      </c>
      <c r="H4" s="89">
        <v>1</v>
      </c>
      <c r="I4" t="str">
        <f t="shared" si="2"/>
        <v>03</v>
      </c>
      <c r="J4" s="91" t="str">
        <f t="shared" si="3"/>
        <v>B03</v>
      </c>
    </row>
    <row r="5" spans="1:10" ht="16.5" customHeight="1">
      <c r="A5" s="28" t="s">
        <v>138</v>
      </c>
      <c r="B5" s="28" t="s">
        <v>385</v>
      </c>
      <c r="C5" s="28" t="s">
        <v>454</v>
      </c>
      <c r="D5" s="28" t="s">
        <v>316</v>
      </c>
      <c r="E5" s="29" t="s">
        <v>459</v>
      </c>
      <c r="F5" s="89" t="str">
        <f t="shared" si="0"/>
        <v>B</v>
      </c>
      <c r="G5" s="89" t="str">
        <f t="shared" si="1"/>
        <v>4</v>
      </c>
      <c r="H5" s="89">
        <v>1</v>
      </c>
      <c r="I5" t="str">
        <f t="shared" si="2"/>
        <v>04</v>
      </c>
      <c r="J5" s="91" t="str">
        <f t="shared" si="3"/>
        <v>B04</v>
      </c>
    </row>
    <row r="6" spans="1:10" ht="16.5" customHeight="1">
      <c r="A6" s="28" t="s">
        <v>139</v>
      </c>
      <c r="B6" s="28" t="s">
        <v>386</v>
      </c>
      <c r="C6" s="28" t="s">
        <v>454</v>
      </c>
      <c r="D6" s="28" t="s">
        <v>316</v>
      </c>
      <c r="E6" s="29" t="s">
        <v>460</v>
      </c>
      <c r="F6" s="89" t="str">
        <f t="shared" si="0"/>
        <v>B</v>
      </c>
      <c r="G6" s="89" t="str">
        <f t="shared" si="1"/>
        <v>5</v>
      </c>
      <c r="H6" s="89">
        <v>1</v>
      </c>
      <c r="I6" t="str">
        <f t="shared" si="2"/>
        <v>05</v>
      </c>
      <c r="J6" s="91" t="str">
        <f t="shared" si="3"/>
        <v>B05</v>
      </c>
    </row>
    <row r="7" spans="1:10" ht="16.5" customHeight="1">
      <c r="A7" s="30" t="s">
        <v>140</v>
      </c>
      <c r="B7" s="30" t="s">
        <v>387</v>
      </c>
      <c r="C7" s="28" t="s">
        <v>454</v>
      </c>
      <c r="D7" s="28" t="s">
        <v>316</v>
      </c>
      <c r="E7" s="31" t="s">
        <v>461</v>
      </c>
      <c r="F7" s="89" t="str">
        <f t="shared" si="0"/>
        <v>B</v>
      </c>
      <c r="G7" s="89" t="str">
        <f t="shared" si="1"/>
        <v>6</v>
      </c>
      <c r="H7" s="89">
        <v>1</v>
      </c>
      <c r="I7" t="str">
        <f t="shared" si="2"/>
        <v>06</v>
      </c>
      <c r="J7" s="91" t="str">
        <f t="shared" si="3"/>
        <v>B06</v>
      </c>
    </row>
    <row r="8" spans="1:10" ht="16.5" customHeight="1">
      <c r="A8" s="28" t="s">
        <v>462</v>
      </c>
      <c r="B8" s="28" t="s">
        <v>722</v>
      </c>
      <c r="C8" s="28" t="s">
        <v>454</v>
      </c>
      <c r="D8" s="28" t="s">
        <v>316</v>
      </c>
      <c r="E8" s="29" t="s">
        <v>463</v>
      </c>
      <c r="F8" s="89" t="str">
        <f t="shared" si="0"/>
        <v>B</v>
      </c>
      <c r="G8" s="89" t="str">
        <f t="shared" si="1"/>
        <v>7</v>
      </c>
      <c r="H8" s="89">
        <v>1</v>
      </c>
      <c r="I8" t="str">
        <f t="shared" si="2"/>
        <v>07</v>
      </c>
      <c r="J8" s="91" t="str">
        <f t="shared" si="3"/>
        <v>B07</v>
      </c>
    </row>
    <row r="9" spans="1:10" ht="16.5" customHeight="1">
      <c r="A9" s="30" t="s">
        <v>464</v>
      </c>
      <c r="B9" s="30" t="s">
        <v>723</v>
      </c>
      <c r="C9" s="28" t="s">
        <v>454</v>
      </c>
      <c r="D9" s="28" t="s">
        <v>316</v>
      </c>
      <c r="E9" s="31" t="s">
        <v>465</v>
      </c>
      <c r="F9" s="89" t="str">
        <f t="shared" si="0"/>
        <v>B</v>
      </c>
      <c r="G9" s="89" t="str">
        <f t="shared" si="1"/>
        <v>8</v>
      </c>
      <c r="H9" s="89">
        <v>1</v>
      </c>
      <c r="I9" t="str">
        <f t="shared" si="2"/>
        <v>08</v>
      </c>
      <c r="J9" s="91" t="str">
        <f t="shared" si="3"/>
        <v>B08</v>
      </c>
    </row>
    <row r="10" spans="1:10" ht="16.5" customHeight="1">
      <c r="A10" s="30" t="s">
        <v>141</v>
      </c>
      <c r="B10" s="30" t="s">
        <v>388</v>
      </c>
      <c r="C10" s="28" t="s">
        <v>454</v>
      </c>
      <c r="D10" s="28" t="s">
        <v>316</v>
      </c>
      <c r="E10" s="31" t="s">
        <v>466</v>
      </c>
      <c r="F10" s="89" t="str">
        <f t="shared" si="0"/>
        <v>B</v>
      </c>
      <c r="G10" s="89" t="str">
        <f t="shared" si="1"/>
        <v>9</v>
      </c>
      <c r="H10" s="89">
        <v>1</v>
      </c>
      <c r="I10" t="str">
        <f t="shared" si="2"/>
        <v>09</v>
      </c>
      <c r="J10" s="91" t="str">
        <f t="shared" si="3"/>
        <v>B09</v>
      </c>
    </row>
    <row r="11" spans="1:10" ht="16.5" customHeight="1">
      <c r="A11" s="30" t="s">
        <v>467</v>
      </c>
      <c r="B11" s="30" t="s">
        <v>467</v>
      </c>
      <c r="C11" s="28" t="s">
        <v>454</v>
      </c>
      <c r="D11" s="28" t="s">
        <v>316</v>
      </c>
      <c r="E11" s="31" t="s">
        <v>468</v>
      </c>
      <c r="F11" s="89" t="str">
        <f t="shared" si="0"/>
        <v>B</v>
      </c>
      <c r="G11" s="89" t="str">
        <f t="shared" si="1"/>
        <v>10</v>
      </c>
      <c r="H11" s="89">
        <v>1</v>
      </c>
      <c r="I11" t="str">
        <f t="shared" si="2"/>
        <v>10</v>
      </c>
      <c r="J11" s="91" t="str">
        <f t="shared" si="3"/>
        <v>B10</v>
      </c>
    </row>
    <row r="12" spans="1:10" ht="16.5" customHeight="1">
      <c r="A12" s="30" t="s">
        <v>135</v>
      </c>
      <c r="B12" s="30" t="s">
        <v>135</v>
      </c>
      <c r="C12" s="28" t="s">
        <v>454</v>
      </c>
      <c r="D12" s="28" t="s">
        <v>316</v>
      </c>
      <c r="E12" s="31" t="s">
        <v>469</v>
      </c>
      <c r="F12" s="89" t="str">
        <f t="shared" si="0"/>
        <v>B</v>
      </c>
      <c r="G12" s="89" t="str">
        <f t="shared" si="1"/>
        <v>11</v>
      </c>
      <c r="H12" s="89">
        <v>1</v>
      </c>
      <c r="I12" t="str">
        <f t="shared" si="2"/>
        <v>11</v>
      </c>
      <c r="J12" s="91" t="str">
        <f t="shared" si="3"/>
        <v>B11</v>
      </c>
    </row>
    <row r="13" spans="1:10" ht="16.5" customHeight="1">
      <c r="A13" s="30" t="s">
        <v>136</v>
      </c>
      <c r="B13" s="30" t="s">
        <v>136</v>
      </c>
      <c r="C13" s="28" t="s">
        <v>454</v>
      </c>
      <c r="D13" s="28" t="s">
        <v>316</v>
      </c>
      <c r="E13" s="31" t="s">
        <v>470</v>
      </c>
      <c r="F13" s="89" t="str">
        <f t="shared" si="0"/>
        <v>B</v>
      </c>
      <c r="G13" s="89" t="str">
        <f t="shared" si="1"/>
        <v>12</v>
      </c>
      <c r="H13" s="89">
        <v>1</v>
      </c>
      <c r="I13" t="str">
        <f t="shared" si="2"/>
        <v>12</v>
      </c>
      <c r="J13" s="91" t="str">
        <f t="shared" si="3"/>
        <v>B12</v>
      </c>
    </row>
    <row r="14" spans="1:10" ht="16.5" customHeight="1">
      <c r="A14" s="30" t="s">
        <v>471</v>
      </c>
      <c r="B14" s="30" t="s">
        <v>471</v>
      </c>
      <c r="C14" s="28" t="s">
        <v>454</v>
      </c>
      <c r="D14" s="28" t="s">
        <v>316</v>
      </c>
      <c r="E14" s="31" t="s">
        <v>472</v>
      </c>
      <c r="F14" s="89" t="str">
        <f t="shared" si="0"/>
        <v>B</v>
      </c>
      <c r="G14" s="89" t="str">
        <f t="shared" si="1"/>
        <v>13</v>
      </c>
      <c r="H14" s="89">
        <v>1</v>
      </c>
      <c r="I14" t="str">
        <f t="shared" si="2"/>
        <v>13</v>
      </c>
      <c r="J14" s="91" t="str">
        <f t="shared" si="3"/>
        <v>B13</v>
      </c>
    </row>
    <row r="15" spans="1:10" ht="16.5" customHeight="1">
      <c r="A15" s="32" t="s">
        <v>164</v>
      </c>
      <c r="B15" s="32" t="s">
        <v>363</v>
      </c>
      <c r="C15" s="33" t="s">
        <v>473</v>
      </c>
      <c r="D15" s="34" t="s">
        <v>319</v>
      </c>
      <c r="E15" s="35" t="s">
        <v>474</v>
      </c>
      <c r="F15" s="89" t="str">
        <f t="shared" si="0"/>
        <v>S</v>
      </c>
      <c r="G15" s="89" t="str">
        <f t="shared" si="1"/>
        <v>1</v>
      </c>
      <c r="H15" s="89">
        <v>1</v>
      </c>
      <c r="I15" t="str">
        <f t="shared" si="2"/>
        <v>01</v>
      </c>
      <c r="J15" s="91" t="str">
        <f t="shared" si="3"/>
        <v>S01</v>
      </c>
    </row>
    <row r="16" spans="1:10" ht="16.5" customHeight="1">
      <c r="A16" s="36" t="s">
        <v>171</v>
      </c>
      <c r="B16" s="36" t="s">
        <v>364</v>
      </c>
      <c r="C16" s="33" t="s">
        <v>473</v>
      </c>
      <c r="D16" s="34" t="s">
        <v>319</v>
      </c>
      <c r="E16" s="37" t="s">
        <v>475</v>
      </c>
      <c r="F16" s="89" t="str">
        <f t="shared" si="0"/>
        <v>S</v>
      </c>
      <c r="G16" s="89" t="str">
        <f t="shared" si="1"/>
        <v>2</v>
      </c>
      <c r="H16" s="89">
        <v>1</v>
      </c>
      <c r="I16" t="str">
        <f t="shared" si="2"/>
        <v>02</v>
      </c>
      <c r="J16" s="91" t="str">
        <f t="shared" si="3"/>
        <v>S02</v>
      </c>
    </row>
    <row r="17" spans="1:10" ht="16.5" customHeight="1">
      <c r="A17" s="32" t="s">
        <v>172</v>
      </c>
      <c r="B17" s="32" t="s">
        <v>365</v>
      </c>
      <c r="C17" s="33" t="s">
        <v>473</v>
      </c>
      <c r="D17" s="34" t="s">
        <v>319</v>
      </c>
      <c r="E17" s="35" t="s">
        <v>476</v>
      </c>
      <c r="F17" s="89" t="str">
        <f t="shared" si="0"/>
        <v>S</v>
      </c>
      <c r="G17" s="89" t="str">
        <f t="shared" si="1"/>
        <v>3</v>
      </c>
      <c r="H17" s="89">
        <v>1</v>
      </c>
      <c r="I17" t="str">
        <f t="shared" si="2"/>
        <v>03</v>
      </c>
      <c r="J17" s="91" t="str">
        <f t="shared" si="3"/>
        <v>S03</v>
      </c>
    </row>
    <row r="18" spans="1:10" ht="16.5" customHeight="1">
      <c r="A18" s="36" t="s">
        <v>173</v>
      </c>
      <c r="B18" s="36" t="s">
        <v>366</v>
      </c>
      <c r="C18" s="33" t="s">
        <v>473</v>
      </c>
      <c r="D18" s="34" t="s">
        <v>319</v>
      </c>
      <c r="E18" s="37" t="s">
        <v>477</v>
      </c>
      <c r="F18" s="89" t="str">
        <f t="shared" si="0"/>
        <v>S</v>
      </c>
      <c r="G18" s="89" t="str">
        <f t="shared" si="1"/>
        <v>4</v>
      </c>
      <c r="H18" s="89">
        <v>1</v>
      </c>
      <c r="I18" t="str">
        <f t="shared" si="2"/>
        <v>04</v>
      </c>
      <c r="J18" s="91" t="str">
        <f t="shared" si="3"/>
        <v>S04</v>
      </c>
    </row>
    <row r="19" spans="1:10" ht="16.5" customHeight="1">
      <c r="A19" s="36" t="s">
        <v>174</v>
      </c>
      <c r="B19" s="36" t="s">
        <v>367</v>
      </c>
      <c r="C19" s="33" t="s">
        <v>473</v>
      </c>
      <c r="D19" s="34" t="s">
        <v>319</v>
      </c>
      <c r="E19" s="37" t="s">
        <v>478</v>
      </c>
      <c r="F19" s="89" t="str">
        <f t="shared" si="0"/>
        <v>S</v>
      </c>
      <c r="G19" s="89" t="str">
        <f t="shared" si="1"/>
        <v>5</v>
      </c>
      <c r="H19" s="89">
        <v>1</v>
      </c>
      <c r="I19" t="str">
        <f t="shared" si="2"/>
        <v>05</v>
      </c>
      <c r="J19" s="91" t="str">
        <f t="shared" si="3"/>
        <v>S05</v>
      </c>
    </row>
    <row r="20" spans="1:10" ht="16.5" customHeight="1">
      <c r="A20" s="32" t="s">
        <v>175</v>
      </c>
      <c r="B20" s="32" t="s">
        <v>368</v>
      </c>
      <c r="C20" s="33" t="s">
        <v>473</v>
      </c>
      <c r="D20" s="34" t="s">
        <v>319</v>
      </c>
      <c r="E20" s="35" t="s">
        <v>479</v>
      </c>
      <c r="F20" s="89" t="str">
        <f t="shared" si="0"/>
        <v>S</v>
      </c>
      <c r="G20" s="89" t="str">
        <f t="shared" si="1"/>
        <v>6</v>
      </c>
      <c r="H20" s="89">
        <v>1</v>
      </c>
      <c r="I20" t="str">
        <f t="shared" si="2"/>
        <v>06</v>
      </c>
      <c r="J20" s="91" t="str">
        <f t="shared" si="3"/>
        <v>S06</v>
      </c>
    </row>
    <row r="21" spans="1:10" ht="16.5" customHeight="1">
      <c r="A21" s="32" t="s">
        <v>176</v>
      </c>
      <c r="B21" s="32" t="s">
        <v>369</v>
      </c>
      <c r="C21" s="33" t="s">
        <v>473</v>
      </c>
      <c r="D21" s="34" t="s">
        <v>319</v>
      </c>
      <c r="E21" s="35" t="s">
        <v>480</v>
      </c>
      <c r="F21" s="89" t="str">
        <f t="shared" si="0"/>
        <v>S</v>
      </c>
      <c r="G21" s="89" t="str">
        <f t="shared" si="1"/>
        <v>7</v>
      </c>
      <c r="H21" s="89">
        <v>1</v>
      </c>
      <c r="I21" t="str">
        <f t="shared" si="2"/>
        <v>07</v>
      </c>
      <c r="J21" s="91" t="str">
        <f t="shared" si="3"/>
        <v>S07</v>
      </c>
    </row>
    <row r="22" spans="1:10" ht="16.5" customHeight="1">
      <c r="A22" s="36" t="s">
        <v>481</v>
      </c>
      <c r="B22" s="36" t="s">
        <v>724</v>
      </c>
      <c r="C22" s="33" t="s">
        <v>473</v>
      </c>
      <c r="D22" s="34" t="s">
        <v>319</v>
      </c>
      <c r="E22" s="37" t="s">
        <v>482</v>
      </c>
      <c r="F22" s="89" t="str">
        <f t="shared" si="0"/>
        <v>S</v>
      </c>
      <c r="G22" s="89" t="str">
        <f t="shared" si="1"/>
        <v>8</v>
      </c>
      <c r="H22" s="89">
        <v>1</v>
      </c>
      <c r="I22" t="str">
        <f t="shared" si="2"/>
        <v>08</v>
      </c>
      <c r="J22" s="91" t="str">
        <f t="shared" si="3"/>
        <v>S08</v>
      </c>
    </row>
    <row r="23" spans="1:10" ht="16.5" customHeight="1">
      <c r="A23" s="32" t="s">
        <v>177</v>
      </c>
      <c r="B23" s="32" t="s">
        <v>370</v>
      </c>
      <c r="C23" s="33" t="s">
        <v>473</v>
      </c>
      <c r="D23" s="34" t="s">
        <v>319</v>
      </c>
      <c r="E23" s="35" t="s">
        <v>483</v>
      </c>
      <c r="F23" s="89" t="str">
        <f t="shared" si="0"/>
        <v>S</v>
      </c>
      <c r="G23" s="89" t="str">
        <f t="shared" si="1"/>
        <v>9</v>
      </c>
      <c r="H23" s="89">
        <v>1</v>
      </c>
      <c r="I23" t="str">
        <f t="shared" si="2"/>
        <v>09</v>
      </c>
      <c r="J23" s="91" t="str">
        <f t="shared" si="3"/>
        <v>S09</v>
      </c>
    </row>
    <row r="24" spans="1:10" ht="16.5" customHeight="1">
      <c r="A24" s="32" t="s">
        <v>165</v>
      </c>
      <c r="B24" s="32" t="s">
        <v>165</v>
      </c>
      <c r="C24" s="33" t="s">
        <v>473</v>
      </c>
      <c r="D24" s="34" t="s">
        <v>319</v>
      </c>
      <c r="E24" s="35" t="s">
        <v>484</v>
      </c>
      <c r="F24" s="89" t="str">
        <f t="shared" si="0"/>
        <v>S</v>
      </c>
      <c r="G24" s="89" t="str">
        <f t="shared" si="1"/>
        <v>10</v>
      </c>
      <c r="H24" s="89">
        <v>1</v>
      </c>
      <c r="I24" t="str">
        <f t="shared" si="2"/>
        <v>10</v>
      </c>
      <c r="J24" s="91" t="str">
        <f t="shared" si="3"/>
        <v>S10</v>
      </c>
    </row>
    <row r="25" spans="1:10" ht="16.5" customHeight="1">
      <c r="A25" s="32" t="s">
        <v>166</v>
      </c>
      <c r="B25" s="32" t="s">
        <v>166</v>
      </c>
      <c r="C25" s="33" t="s">
        <v>473</v>
      </c>
      <c r="D25" s="34" t="s">
        <v>319</v>
      </c>
      <c r="E25" s="35" t="s">
        <v>485</v>
      </c>
      <c r="F25" s="89" t="str">
        <f t="shared" si="0"/>
        <v>S</v>
      </c>
      <c r="G25" s="89" t="str">
        <f t="shared" si="1"/>
        <v>11</v>
      </c>
      <c r="H25" s="89">
        <v>1</v>
      </c>
      <c r="I25" t="str">
        <f t="shared" si="2"/>
        <v>11</v>
      </c>
      <c r="J25" s="91" t="str">
        <f t="shared" si="3"/>
        <v>S11</v>
      </c>
    </row>
    <row r="26" spans="1:10" ht="16.5" customHeight="1">
      <c r="A26" s="32" t="s">
        <v>167</v>
      </c>
      <c r="B26" s="32" t="s">
        <v>167</v>
      </c>
      <c r="C26" s="33" t="s">
        <v>473</v>
      </c>
      <c r="D26" s="34" t="s">
        <v>319</v>
      </c>
      <c r="E26" s="35" t="s">
        <v>486</v>
      </c>
      <c r="F26" s="89" t="str">
        <f t="shared" si="0"/>
        <v>S</v>
      </c>
      <c r="G26" s="89" t="str">
        <f t="shared" si="1"/>
        <v>12</v>
      </c>
      <c r="H26" s="89">
        <v>1</v>
      </c>
      <c r="I26" t="str">
        <f t="shared" si="2"/>
        <v>12</v>
      </c>
      <c r="J26" s="91" t="str">
        <f t="shared" si="3"/>
        <v>S12</v>
      </c>
    </row>
    <row r="27" spans="1:10" ht="16.5" customHeight="1">
      <c r="A27" s="32" t="s">
        <v>168</v>
      </c>
      <c r="B27" s="32" t="s">
        <v>168</v>
      </c>
      <c r="C27" s="33" t="s">
        <v>473</v>
      </c>
      <c r="D27" s="34" t="s">
        <v>319</v>
      </c>
      <c r="E27" s="35" t="s">
        <v>487</v>
      </c>
      <c r="F27" s="89" t="str">
        <f t="shared" si="0"/>
        <v>S</v>
      </c>
      <c r="G27" s="89" t="str">
        <f t="shared" si="1"/>
        <v>13</v>
      </c>
      <c r="H27" s="89">
        <v>1</v>
      </c>
      <c r="I27" t="str">
        <f t="shared" si="2"/>
        <v>13</v>
      </c>
      <c r="J27" s="91" t="str">
        <f t="shared" si="3"/>
        <v>S13</v>
      </c>
    </row>
    <row r="28" spans="1:10" ht="16.5" customHeight="1">
      <c r="A28" s="36" t="s">
        <v>169</v>
      </c>
      <c r="B28" s="36" t="s">
        <v>169</v>
      </c>
      <c r="C28" s="33" t="s">
        <v>473</v>
      </c>
      <c r="D28" s="34" t="s">
        <v>319</v>
      </c>
      <c r="E28" s="37" t="s">
        <v>488</v>
      </c>
      <c r="F28" s="89" t="str">
        <f t="shared" si="0"/>
        <v>S</v>
      </c>
      <c r="G28" s="89" t="str">
        <f t="shared" si="1"/>
        <v>14</v>
      </c>
      <c r="H28" s="89">
        <v>1</v>
      </c>
      <c r="I28" t="str">
        <f t="shared" si="2"/>
        <v>14</v>
      </c>
      <c r="J28" s="91" t="str">
        <f t="shared" si="3"/>
        <v>S14</v>
      </c>
    </row>
    <row r="29" spans="1:10" ht="16.5" customHeight="1">
      <c r="A29" s="36" t="s">
        <v>170</v>
      </c>
      <c r="B29" s="36" t="s">
        <v>170</v>
      </c>
      <c r="C29" s="33" t="s">
        <v>473</v>
      </c>
      <c r="D29" s="34" t="s">
        <v>319</v>
      </c>
      <c r="E29" s="37" t="s">
        <v>489</v>
      </c>
      <c r="F29" s="89" t="str">
        <f t="shared" si="0"/>
        <v>S</v>
      </c>
      <c r="G29" s="89" t="str">
        <f t="shared" si="1"/>
        <v>15</v>
      </c>
      <c r="H29" s="89">
        <v>1</v>
      </c>
      <c r="I29" t="str">
        <f t="shared" si="2"/>
        <v>15</v>
      </c>
      <c r="J29" s="91" t="str">
        <f t="shared" si="3"/>
        <v>S15</v>
      </c>
    </row>
    <row r="30" spans="1:10" ht="16.5" customHeight="1">
      <c r="A30" s="36" t="s">
        <v>490</v>
      </c>
      <c r="B30" s="36" t="s">
        <v>490</v>
      </c>
      <c r="C30" s="33" t="s">
        <v>473</v>
      </c>
      <c r="D30" s="34" t="s">
        <v>319</v>
      </c>
      <c r="E30" s="37" t="s">
        <v>491</v>
      </c>
      <c r="F30" s="89" t="str">
        <f t="shared" si="0"/>
        <v>S</v>
      </c>
      <c r="G30" s="89" t="str">
        <f t="shared" si="1"/>
        <v>17</v>
      </c>
      <c r="H30" s="89">
        <v>1</v>
      </c>
      <c r="I30" t="str">
        <f t="shared" si="2"/>
        <v>17</v>
      </c>
      <c r="J30" s="91" t="str">
        <f t="shared" si="3"/>
        <v>S17</v>
      </c>
    </row>
    <row r="31" spans="1:10" ht="16.5" customHeight="1">
      <c r="A31" s="36" t="s">
        <v>492</v>
      </c>
      <c r="B31" s="36" t="s">
        <v>492</v>
      </c>
      <c r="C31" s="33" t="s">
        <v>473</v>
      </c>
      <c r="D31" s="34" t="s">
        <v>319</v>
      </c>
      <c r="E31" s="37" t="s">
        <v>493</v>
      </c>
      <c r="F31" s="89" t="str">
        <f t="shared" si="0"/>
        <v>S</v>
      </c>
      <c r="G31" s="89" t="str">
        <f t="shared" si="1"/>
        <v>18</v>
      </c>
      <c r="H31" s="89">
        <v>1</v>
      </c>
      <c r="I31" t="str">
        <f t="shared" si="2"/>
        <v>18</v>
      </c>
      <c r="J31" s="91" t="str">
        <f t="shared" si="3"/>
        <v>S18</v>
      </c>
    </row>
    <row r="32" spans="1:10" ht="16.5" customHeight="1">
      <c r="A32" s="36" t="s">
        <v>494</v>
      </c>
      <c r="B32" s="36" t="s">
        <v>494</v>
      </c>
      <c r="C32" s="33" t="s">
        <v>473</v>
      </c>
      <c r="D32" s="34" t="s">
        <v>319</v>
      </c>
      <c r="E32" s="37" t="s">
        <v>495</v>
      </c>
      <c r="F32" s="89" t="str">
        <f t="shared" si="0"/>
        <v>S</v>
      </c>
      <c r="G32" s="89" t="str">
        <f t="shared" si="1"/>
        <v>19</v>
      </c>
      <c r="H32" s="89">
        <v>1</v>
      </c>
      <c r="I32" t="str">
        <f t="shared" si="2"/>
        <v>19</v>
      </c>
      <c r="J32" s="91" t="str">
        <f t="shared" si="3"/>
        <v>S19</v>
      </c>
    </row>
    <row r="33" spans="1:10" ht="16.5" customHeight="1">
      <c r="A33" s="36" t="s">
        <v>496</v>
      </c>
      <c r="B33" s="36" t="s">
        <v>496</v>
      </c>
      <c r="C33" s="33" t="s">
        <v>473</v>
      </c>
      <c r="D33" s="34" t="s">
        <v>319</v>
      </c>
      <c r="E33" s="37" t="s">
        <v>497</v>
      </c>
      <c r="F33" s="89" t="str">
        <f t="shared" si="0"/>
        <v>S</v>
      </c>
      <c r="G33" s="89" t="str">
        <f t="shared" si="1"/>
        <v>20</v>
      </c>
      <c r="H33" s="89">
        <v>1</v>
      </c>
      <c r="I33" t="str">
        <f t="shared" si="2"/>
        <v>20</v>
      </c>
      <c r="J33" s="91" t="str">
        <f t="shared" si="3"/>
        <v>S20</v>
      </c>
    </row>
    <row r="34" spans="1:10" ht="16.5" customHeight="1">
      <c r="A34" s="38" t="s">
        <v>181</v>
      </c>
      <c r="B34" s="38" t="s">
        <v>372</v>
      </c>
      <c r="C34" s="38" t="s">
        <v>498</v>
      </c>
      <c r="D34" s="38" t="s">
        <v>180</v>
      </c>
      <c r="E34" s="39" t="s">
        <v>499</v>
      </c>
      <c r="F34" s="89" t="str">
        <f t="shared" si="0"/>
        <v>TC</v>
      </c>
      <c r="G34" s="89" t="str">
        <f t="shared" si="1"/>
        <v>1</v>
      </c>
      <c r="H34" s="89">
        <v>2</v>
      </c>
      <c r="I34" t="str">
        <f t="shared" si="2"/>
        <v>01</v>
      </c>
      <c r="J34" s="91" t="str">
        <f t="shared" si="3"/>
        <v>TC01</v>
      </c>
    </row>
    <row r="35" spans="1:10" ht="16.5" customHeight="1">
      <c r="A35" s="38" t="s">
        <v>189</v>
      </c>
      <c r="B35" s="38" t="s">
        <v>373</v>
      </c>
      <c r="C35" s="38" t="s">
        <v>498</v>
      </c>
      <c r="D35" s="38" t="s">
        <v>180</v>
      </c>
      <c r="E35" s="39" t="s">
        <v>500</v>
      </c>
      <c r="F35" s="89" t="str">
        <f t="shared" si="0"/>
        <v>TC</v>
      </c>
      <c r="G35" s="89" t="str">
        <f t="shared" si="1"/>
        <v>2</v>
      </c>
      <c r="H35" s="89">
        <v>2</v>
      </c>
      <c r="I35" t="str">
        <f t="shared" si="2"/>
        <v>02</v>
      </c>
      <c r="J35" s="91" t="str">
        <f t="shared" si="3"/>
        <v>TC02</v>
      </c>
    </row>
    <row r="36" spans="1:10" ht="16.5" customHeight="1">
      <c r="A36" s="38" t="s">
        <v>191</v>
      </c>
      <c r="B36" s="38" t="s">
        <v>374</v>
      </c>
      <c r="C36" s="38" t="s">
        <v>498</v>
      </c>
      <c r="D36" s="38" t="s">
        <v>180</v>
      </c>
      <c r="E36" s="39" t="s">
        <v>501</v>
      </c>
      <c r="F36" s="89" t="str">
        <f t="shared" si="0"/>
        <v>TC</v>
      </c>
      <c r="G36" s="89" t="str">
        <f t="shared" si="1"/>
        <v>3</v>
      </c>
      <c r="H36" s="89">
        <v>2</v>
      </c>
      <c r="I36" t="str">
        <f t="shared" si="2"/>
        <v>03</v>
      </c>
      <c r="J36" s="91" t="str">
        <f t="shared" si="3"/>
        <v>TC03</v>
      </c>
    </row>
    <row r="37" spans="1:10" ht="16.5" customHeight="1">
      <c r="A37" s="38" t="s">
        <v>192</v>
      </c>
      <c r="B37" s="38" t="s">
        <v>371</v>
      </c>
      <c r="C37" s="38" t="s">
        <v>498</v>
      </c>
      <c r="D37" s="38" t="s">
        <v>180</v>
      </c>
      <c r="E37" s="39" t="s">
        <v>502</v>
      </c>
      <c r="F37" s="89" t="str">
        <f t="shared" si="0"/>
        <v>TC</v>
      </c>
      <c r="G37" s="89" t="str">
        <f t="shared" si="1"/>
        <v>4</v>
      </c>
      <c r="H37" s="89">
        <v>2</v>
      </c>
      <c r="I37" t="str">
        <f t="shared" si="2"/>
        <v>04</v>
      </c>
      <c r="J37" s="91" t="str">
        <f t="shared" si="3"/>
        <v>TC04</v>
      </c>
    </row>
    <row r="38" spans="1:10" ht="16.5" customHeight="1">
      <c r="A38" s="38" t="s">
        <v>193</v>
      </c>
      <c r="B38" s="38" t="s">
        <v>375</v>
      </c>
      <c r="C38" s="38" t="s">
        <v>498</v>
      </c>
      <c r="D38" s="38" t="s">
        <v>180</v>
      </c>
      <c r="E38" s="39" t="s">
        <v>503</v>
      </c>
      <c r="F38" s="89" t="str">
        <f t="shared" si="0"/>
        <v>TC</v>
      </c>
      <c r="G38" s="89" t="str">
        <f t="shared" si="1"/>
        <v>5</v>
      </c>
      <c r="H38" s="89">
        <v>2</v>
      </c>
      <c r="I38" t="str">
        <f t="shared" si="2"/>
        <v>05</v>
      </c>
      <c r="J38" s="91" t="str">
        <f t="shared" si="3"/>
        <v>TC05</v>
      </c>
    </row>
    <row r="39" spans="1:10" ht="16.5" customHeight="1">
      <c r="A39" s="38" t="s">
        <v>194</v>
      </c>
      <c r="B39" s="38" t="s">
        <v>376</v>
      </c>
      <c r="C39" s="38" t="s">
        <v>498</v>
      </c>
      <c r="D39" s="38" t="s">
        <v>180</v>
      </c>
      <c r="E39" s="39" t="s">
        <v>504</v>
      </c>
      <c r="F39" s="89" t="str">
        <f t="shared" si="0"/>
        <v>TC</v>
      </c>
      <c r="G39" s="89" t="str">
        <f t="shared" si="1"/>
        <v>6</v>
      </c>
      <c r="H39" s="89">
        <v>2</v>
      </c>
      <c r="I39" t="str">
        <f t="shared" si="2"/>
        <v>06</v>
      </c>
      <c r="J39" s="91" t="str">
        <f t="shared" si="3"/>
        <v>TC06</v>
      </c>
    </row>
    <row r="40" spans="1:10" ht="16.5" customHeight="1">
      <c r="A40" s="38" t="s">
        <v>195</v>
      </c>
      <c r="B40" s="38" t="s">
        <v>377</v>
      </c>
      <c r="C40" s="38" t="s">
        <v>498</v>
      </c>
      <c r="D40" s="38" t="s">
        <v>180</v>
      </c>
      <c r="E40" s="39" t="s">
        <v>505</v>
      </c>
      <c r="F40" s="89" t="str">
        <f t="shared" si="0"/>
        <v>TC</v>
      </c>
      <c r="G40" s="89" t="str">
        <f t="shared" si="1"/>
        <v>7</v>
      </c>
      <c r="H40" s="89">
        <v>2</v>
      </c>
      <c r="I40" t="str">
        <f t="shared" si="2"/>
        <v>07</v>
      </c>
      <c r="J40" s="91" t="str">
        <f t="shared" si="3"/>
        <v>TC07</v>
      </c>
    </row>
    <row r="41" spans="1:10" ht="16.5" customHeight="1">
      <c r="A41" s="38" t="s">
        <v>196</v>
      </c>
      <c r="B41" s="38" t="s">
        <v>378</v>
      </c>
      <c r="C41" s="38" t="s">
        <v>498</v>
      </c>
      <c r="D41" s="38" t="s">
        <v>180</v>
      </c>
      <c r="E41" s="39" t="s">
        <v>506</v>
      </c>
      <c r="F41" s="89" t="str">
        <f t="shared" si="0"/>
        <v>TC</v>
      </c>
      <c r="G41" s="89" t="str">
        <f t="shared" si="1"/>
        <v>8</v>
      </c>
      <c r="H41" s="89">
        <v>2</v>
      </c>
      <c r="I41" t="str">
        <f t="shared" si="2"/>
        <v>08</v>
      </c>
      <c r="J41" s="91" t="str">
        <f t="shared" si="3"/>
        <v>TC08</v>
      </c>
    </row>
    <row r="42" spans="1:10" ht="16.5" customHeight="1">
      <c r="A42" s="40" t="s">
        <v>197</v>
      </c>
      <c r="B42" s="40" t="s">
        <v>379</v>
      </c>
      <c r="C42" s="38" t="s">
        <v>498</v>
      </c>
      <c r="D42" s="38" t="s">
        <v>180</v>
      </c>
      <c r="E42" s="41" t="s">
        <v>507</v>
      </c>
      <c r="F42" s="89" t="str">
        <f t="shared" si="0"/>
        <v>TC</v>
      </c>
      <c r="G42" s="89" t="str">
        <f t="shared" si="1"/>
        <v>9</v>
      </c>
      <c r="H42" s="89">
        <v>2</v>
      </c>
      <c r="I42" t="str">
        <f t="shared" si="2"/>
        <v>09</v>
      </c>
      <c r="J42" s="91" t="str">
        <f t="shared" si="3"/>
        <v>TC09</v>
      </c>
    </row>
    <row r="43" spans="1:10" ht="16.5" customHeight="1">
      <c r="A43" s="40" t="s">
        <v>182</v>
      </c>
      <c r="B43" s="40" t="s">
        <v>182</v>
      </c>
      <c r="C43" s="38" t="s">
        <v>498</v>
      </c>
      <c r="D43" s="38" t="s">
        <v>180</v>
      </c>
      <c r="E43" s="41" t="s">
        <v>508</v>
      </c>
      <c r="F43" s="89" t="str">
        <f t="shared" si="0"/>
        <v>TC</v>
      </c>
      <c r="G43" s="89" t="str">
        <f t="shared" si="1"/>
        <v>10</v>
      </c>
      <c r="H43" s="89">
        <v>2</v>
      </c>
      <c r="I43" t="str">
        <f t="shared" si="2"/>
        <v>10</v>
      </c>
      <c r="J43" s="91" t="str">
        <f t="shared" si="3"/>
        <v>TC10</v>
      </c>
    </row>
    <row r="44" spans="1:10" ht="16.5" customHeight="1">
      <c r="A44" s="38" t="s">
        <v>183</v>
      </c>
      <c r="B44" s="38" t="s">
        <v>183</v>
      </c>
      <c r="C44" s="38" t="s">
        <v>498</v>
      </c>
      <c r="D44" s="38" t="s">
        <v>180</v>
      </c>
      <c r="E44" s="39" t="s">
        <v>509</v>
      </c>
      <c r="F44" s="89" t="str">
        <f t="shared" si="0"/>
        <v>TC</v>
      </c>
      <c r="G44" s="89" t="str">
        <f t="shared" si="1"/>
        <v>11</v>
      </c>
      <c r="H44" s="89">
        <v>2</v>
      </c>
      <c r="I44" t="str">
        <f t="shared" si="2"/>
        <v>11</v>
      </c>
      <c r="J44" s="91" t="str">
        <f t="shared" si="3"/>
        <v>TC11</v>
      </c>
    </row>
    <row r="45" spans="1:10" ht="16.5" customHeight="1">
      <c r="A45" s="40" t="s">
        <v>184</v>
      </c>
      <c r="B45" s="40" t="s">
        <v>184</v>
      </c>
      <c r="C45" s="38" t="s">
        <v>498</v>
      </c>
      <c r="D45" s="38" t="s">
        <v>180</v>
      </c>
      <c r="E45" s="41" t="s">
        <v>510</v>
      </c>
      <c r="F45" s="89" t="str">
        <f t="shared" si="0"/>
        <v>TC</v>
      </c>
      <c r="G45" s="89" t="str">
        <f t="shared" si="1"/>
        <v>12</v>
      </c>
      <c r="H45" s="89">
        <v>2</v>
      </c>
      <c r="I45" t="str">
        <f t="shared" si="2"/>
        <v>12</v>
      </c>
      <c r="J45" s="91" t="str">
        <f t="shared" si="3"/>
        <v>TC12</v>
      </c>
    </row>
    <row r="46" spans="1:10" ht="16.5" customHeight="1">
      <c r="A46" s="40" t="s">
        <v>185</v>
      </c>
      <c r="B46" s="40" t="s">
        <v>185</v>
      </c>
      <c r="C46" s="38" t="s">
        <v>498</v>
      </c>
      <c r="D46" s="38" t="s">
        <v>180</v>
      </c>
      <c r="E46" s="41" t="s">
        <v>511</v>
      </c>
      <c r="F46" s="89" t="str">
        <f t="shared" si="0"/>
        <v>TC</v>
      </c>
      <c r="G46" s="89" t="str">
        <f t="shared" si="1"/>
        <v>13</v>
      </c>
      <c r="H46" s="89">
        <v>2</v>
      </c>
      <c r="I46" t="str">
        <f t="shared" si="2"/>
        <v>13</v>
      </c>
      <c r="J46" s="91" t="str">
        <f t="shared" si="3"/>
        <v>TC13</v>
      </c>
    </row>
    <row r="47" spans="1:10" ht="16.5" customHeight="1">
      <c r="A47" s="40" t="s">
        <v>186</v>
      </c>
      <c r="B47" s="40" t="s">
        <v>186</v>
      </c>
      <c r="C47" s="38" t="s">
        <v>498</v>
      </c>
      <c r="D47" s="38" t="s">
        <v>180</v>
      </c>
      <c r="E47" s="41" t="s">
        <v>512</v>
      </c>
      <c r="F47" s="89" t="str">
        <f t="shared" si="0"/>
        <v>TC</v>
      </c>
      <c r="G47" s="89" t="str">
        <f t="shared" si="1"/>
        <v>14</v>
      </c>
      <c r="H47" s="89">
        <v>2</v>
      </c>
      <c r="I47" t="str">
        <f t="shared" si="2"/>
        <v>14</v>
      </c>
      <c r="J47" s="91" t="str">
        <f t="shared" si="3"/>
        <v>TC14</v>
      </c>
    </row>
    <row r="48" spans="1:10" ht="16.5" customHeight="1">
      <c r="A48" s="40" t="s">
        <v>187</v>
      </c>
      <c r="B48" s="40" t="s">
        <v>187</v>
      </c>
      <c r="C48" s="38" t="s">
        <v>498</v>
      </c>
      <c r="D48" s="38" t="s">
        <v>180</v>
      </c>
      <c r="E48" s="41" t="s">
        <v>513</v>
      </c>
      <c r="F48" s="89" t="str">
        <f t="shared" si="0"/>
        <v>TC</v>
      </c>
      <c r="G48" s="89" t="str">
        <f t="shared" si="1"/>
        <v>15</v>
      </c>
      <c r="H48" s="89">
        <v>2</v>
      </c>
      <c r="I48" t="str">
        <f t="shared" si="2"/>
        <v>15</v>
      </c>
      <c r="J48" s="91" t="str">
        <f t="shared" si="3"/>
        <v>TC15</v>
      </c>
    </row>
    <row r="49" spans="1:10" ht="16.5" customHeight="1">
      <c r="A49" s="40" t="s">
        <v>188</v>
      </c>
      <c r="B49" s="40" t="s">
        <v>188</v>
      </c>
      <c r="C49" s="38" t="s">
        <v>498</v>
      </c>
      <c r="D49" s="38" t="s">
        <v>180</v>
      </c>
      <c r="E49" s="41" t="s">
        <v>514</v>
      </c>
      <c r="F49" s="89" t="str">
        <f t="shared" si="0"/>
        <v>TC</v>
      </c>
      <c r="G49" s="89" t="str">
        <f t="shared" si="1"/>
        <v>16</v>
      </c>
      <c r="H49" s="89">
        <v>2</v>
      </c>
      <c r="I49" t="str">
        <f t="shared" si="2"/>
        <v>16</v>
      </c>
      <c r="J49" s="91" t="str">
        <f t="shared" si="3"/>
        <v>TC16</v>
      </c>
    </row>
    <row r="50" spans="1:10" ht="16.5" customHeight="1">
      <c r="A50" s="40" t="s">
        <v>515</v>
      </c>
      <c r="B50" s="40" t="s">
        <v>515</v>
      </c>
      <c r="C50" s="38" t="s">
        <v>498</v>
      </c>
      <c r="D50" s="38" t="s">
        <v>180</v>
      </c>
      <c r="E50" s="41" t="s">
        <v>516</v>
      </c>
      <c r="F50" s="89" t="str">
        <f t="shared" si="0"/>
        <v>TC</v>
      </c>
      <c r="G50" s="89" t="str">
        <f t="shared" si="1"/>
        <v>17</v>
      </c>
      <c r="H50" s="89">
        <v>2</v>
      </c>
      <c r="I50" t="str">
        <f t="shared" si="2"/>
        <v>17</v>
      </c>
      <c r="J50" s="91" t="str">
        <f t="shared" si="3"/>
        <v>TC17</v>
      </c>
    </row>
    <row r="51" spans="1:10" ht="16.5" customHeight="1">
      <c r="A51" s="40" t="s">
        <v>517</v>
      </c>
      <c r="B51" s="40" t="s">
        <v>517</v>
      </c>
      <c r="C51" s="38" t="s">
        <v>498</v>
      </c>
      <c r="D51" s="38" t="s">
        <v>180</v>
      </c>
      <c r="E51" s="41" t="s">
        <v>518</v>
      </c>
      <c r="F51" s="89" t="str">
        <f t="shared" si="0"/>
        <v>TC</v>
      </c>
      <c r="G51" s="89" t="str">
        <f t="shared" si="1"/>
        <v>18</v>
      </c>
      <c r="H51" s="89">
        <v>2</v>
      </c>
      <c r="I51" t="str">
        <f t="shared" si="2"/>
        <v>18</v>
      </c>
      <c r="J51" s="91" t="str">
        <f t="shared" si="3"/>
        <v>TC18</v>
      </c>
    </row>
    <row r="52" spans="1:10" ht="16.5" customHeight="1">
      <c r="A52" s="40" t="s">
        <v>519</v>
      </c>
      <c r="B52" s="40" t="s">
        <v>519</v>
      </c>
      <c r="C52" s="38" t="s">
        <v>498</v>
      </c>
      <c r="D52" s="38" t="s">
        <v>180</v>
      </c>
      <c r="E52" s="41" t="s">
        <v>520</v>
      </c>
      <c r="F52" s="89" t="str">
        <f t="shared" si="0"/>
        <v>TC</v>
      </c>
      <c r="G52" s="89" t="str">
        <f t="shared" si="1"/>
        <v>19</v>
      </c>
      <c r="H52" s="89">
        <v>2</v>
      </c>
      <c r="I52" t="str">
        <f t="shared" si="2"/>
        <v>19</v>
      </c>
      <c r="J52" s="91" t="str">
        <f t="shared" si="3"/>
        <v>TC19</v>
      </c>
    </row>
    <row r="53" spans="1:10" ht="16.5" customHeight="1">
      <c r="A53" s="40" t="s">
        <v>190</v>
      </c>
      <c r="B53" s="40" t="s">
        <v>190</v>
      </c>
      <c r="C53" s="38" t="s">
        <v>498</v>
      </c>
      <c r="D53" s="38" t="s">
        <v>180</v>
      </c>
      <c r="E53" s="41" t="s">
        <v>521</v>
      </c>
      <c r="F53" s="89" t="str">
        <f t="shared" si="0"/>
        <v>TC</v>
      </c>
      <c r="G53" s="89" t="str">
        <f t="shared" si="1"/>
        <v>20</v>
      </c>
      <c r="H53" s="89">
        <v>2</v>
      </c>
      <c r="I53" t="str">
        <f t="shared" si="2"/>
        <v>20</v>
      </c>
      <c r="J53" s="91" t="str">
        <f t="shared" si="3"/>
        <v>TC20</v>
      </c>
    </row>
    <row r="54" spans="1:10" ht="16.5" customHeight="1">
      <c r="A54" s="30" t="s">
        <v>155</v>
      </c>
      <c r="B54" s="30" t="s">
        <v>362</v>
      </c>
      <c r="C54" s="30" t="s">
        <v>522</v>
      </c>
      <c r="D54" s="30" t="s">
        <v>318</v>
      </c>
      <c r="E54" s="31" t="s">
        <v>523</v>
      </c>
      <c r="F54" s="89" t="str">
        <f t="shared" si="0"/>
        <v>R</v>
      </c>
      <c r="G54" s="89" t="str">
        <f t="shared" si="1"/>
        <v>1</v>
      </c>
      <c r="H54" s="89">
        <v>1</v>
      </c>
      <c r="I54" t="str">
        <f t="shared" si="2"/>
        <v>01</v>
      </c>
      <c r="J54" s="91" t="str">
        <f t="shared" si="3"/>
        <v>R01</v>
      </c>
    </row>
    <row r="55" spans="1:10" ht="16.5" customHeight="1">
      <c r="A55" s="30" t="s">
        <v>156</v>
      </c>
      <c r="B55" s="30" t="s">
        <v>390</v>
      </c>
      <c r="C55" s="30" t="s">
        <v>522</v>
      </c>
      <c r="D55" s="30" t="s">
        <v>318</v>
      </c>
      <c r="E55" s="31" t="s">
        <v>524</v>
      </c>
      <c r="F55" s="89" t="str">
        <f t="shared" si="0"/>
        <v>R</v>
      </c>
      <c r="G55" s="89" t="str">
        <f t="shared" si="1"/>
        <v>2</v>
      </c>
      <c r="H55" s="89">
        <v>1</v>
      </c>
      <c r="I55" t="str">
        <f t="shared" si="2"/>
        <v>02</v>
      </c>
      <c r="J55" s="91" t="str">
        <f t="shared" si="3"/>
        <v>R02</v>
      </c>
    </row>
    <row r="56" spans="1:10" ht="16.5" customHeight="1">
      <c r="A56" s="30" t="s">
        <v>157</v>
      </c>
      <c r="B56" s="30" t="s">
        <v>391</v>
      </c>
      <c r="C56" s="30" t="s">
        <v>522</v>
      </c>
      <c r="D56" s="30" t="s">
        <v>318</v>
      </c>
      <c r="E56" s="31" t="s">
        <v>525</v>
      </c>
      <c r="F56" s="89" t="str">
        <f t="shared" si="0"/>
        <v>R</v>
      </c>
      <c r="G56" s="89" t="str">
        <f t="shared" si="1"/>
        <v>3</v>
      </c>
      <c r="H56" s="89">
        <v>1</v>
      </c>
      <c r="I56" t="str">
        <f t="shared" si="2"/>
        <v>03</v>
      </c>
      <c r="J56" s="91" t="str">
        <f t="shared" si="3"/>
        <v>R03</v>
      </c>
    </row>
    <row r="57" spans="1:10" ht="16.5" customHeight="1">
      <c r="A57" s="30" t="s">
        <v>158</v>
      </c>
      <c r="B57" s="30" t="s">
        <v>392</v>
      </c>
      <c r="C57" s="30" t="s">
        <v>522</v>
      </c>
      <c r="D57" s="30" t="s">
        <v>318</v>
      </c>
      <c r="E57" s="31" t="s">
        <v>526</v>
      </c>
      <c r="F57" s="89" t="str">
        <f t="shared" si="0"/>
        <v>R</v>
      </c>
      <c r="G57" s="89" t="str">
        <f t="shared" si="1"/>
        <v>4</v>
      </c>
      <c r="H57" s="89">
        <v>1</v>
      </c>
      <c r="I57" t="str">
        <f t="shared" si="2"/>
        <v>04</v>
      </c>
      <c r="J57" s="91" t="str">
        <f t="shared" si="3"/>
        <v>R04</v>
      </c>
    </row>
    <row r="58" spans="1:10" ht="16.5" customHeight="1">
      <c r="A58" s="30" t="s">
        <v>159</v>
      </c>
      <c r="B58" s="30" t="s">
        <v>393</v>
      </c>
      <c r="C58" s="30" t="s">
        <v>522</v>
      </c>
      <c r="D58" s="30" t="s">
        <v>318</v>
      </c>
      <c r="E58" s="31" t="s">
        <v>527</v>
      </c>
      <c r="F58" s="89" t="str">
        <f t="shared" si="0"/>
        <v>R</v>
      </c>
      <c r="G58" s="89" t="str">
        <f t="shared" si="1"/>
        <v>5</v>
      </c>
      <c r="H58" s="89">
        <v>1</v>
      </c>
      <c r="I58" t="str">
        <f t="shared" si="2"/>
        <v>05</v>
      </c>
      <c r="J58" s="91" t="str">
        <f t="shared" si="3"/>
        <v>R05</v>
      </c>
    </row>
    <row r="59" spans="1:10" ht="16.5" customHeight="1">
      <c r="A59" s="30" t="s">
        <v>160</v>
      </c>
      <c r="B59" s="30" t="s">
        <v>394</v>
      </c>
      <c r="C59" s="30" t="s">
        <v>522</v>
      </c>
      <c r="D59" s="30" t="s">
        <v>318</v>
      </c>
      <c r="E59" s="31" t="s">
        <v>528</v>
      </c>
      <c r="F59" s="89" t="str">
        <f t="shared" si="0"/>
        <v>R</v>
      </c>
      <c r="G59" s="89" t="str">
        <f t="shared" si="1"/>
        <v>6</v>
      </c>
      <c r="H59" s="89">
        <v>1</v>
      </c>
      <c r="I59" t="str">
        <f t="shared" si="2"/>
        <v>06</v>
      </c>
      <c r="J59" s="91" t="str">
        <f t="shared" si="3"/>
        <v>R06</v>
      </c>
    </row>
    <row r="60" spans="1:10" ht="16.5" customHeight="1">
      <c r="A60" s="30" t="s">
        <v>161</v>
      </c>
      <c r="B60" s="30" t="s">
        <v>395</v>
      </c>
      <c r="C60" s="30" t="s">
        <v>522</v>
      </c>
      <c r="D60" s="30" t="s">
        <v>318</v>
      </c>
      <c r="E60" s="31" t="s">
        <v>529</v>
      </c>
      <c r="F60" s="89" t="str">
        <f t="shared" si="0"/>
        <v>R</v>
      </c>
      <c r="G60" s="89" t="str">
        <f t="shared" si="1"/>
        <v>7</v>
      </c>
      <c r="H60" s="89">
        <v>1</v>
      </c>
      <c r="I60" t="str">
        <f t="shared" si="2"/>
        <v>07</v>
      </c>
      <c r="J60" s="91" t="str">
        <f t="shared" si="3"/>
        <v>R07</v>
      </c>
    </row>
    <row r="61" spans="1:10" ht="16.5" customHeight="1">
      <c r="A61" s="30" t="s">
        <v>162</v>
      </c>
      <c r="B61" s="30" t="s">
        <v>396</v>
      </c>
      <c r="C61" s="30" t="s">
        <v>522</v>
      </c>
      <c r="D61" s="30" t="s">
        <v>318</v>
      </c>
      <c r="E61" s="31" t="s">
        <v>530</v>
      </c>
      <c r="F61" s="89" t="str">
        <f t="shared" si="0"/>
        <v>R</v>
      </c>
      <c r="G61" s="89" t="str">
        <f t="shared" si="1"/>
        <v>8</v>
      </c>
      <c r="H61" s="89">
        <v>1</v>
      </c>
      <c r="I61" t="str">
        <f t="shared" si="2"/>
        <v>08</v>
      </c>
      <c r="J61" s="91" t="str">
        <f t="shared" si="3"/>
        <v>R08</v>
      </c>
    </row>
    <row r="62" spans="1:10" ht="16.5" customHeight="1">
      <c r="A62" s="30" t="s">
        <v>163</v>
      </c>
      <c r="B62" s="30" t="s">
        <v>397</v>
      </c>
      <c r="C62" s="30" t="s">
        <v>522</v>
      </c>
      <c r="D62" s="30" t="s">
        <v>318</v>
      </c>
      <c r="E62" s="31" t="s">
        <v>531</v>
      </c>
      <c r="F62" s="89" t="str">
        <f t="shared" si="0"/>
        <v>R</v>
      </c>
      <c r="G62" s="89" t="str">
        <f t="shared" si="1"/>
        <v>9</v>
      </c>
      <c r="H62" s="89">
        <v>1</v>
      </c>
      <c r="I62" t="str">
        <f t="shared" si="2"/>
        <v>09</v>
      </c>
      <c r="J62" s="91" t="str">
        <f t="shared" si="3"/>
        <v>R09</v>
      </c>
    </row>
    <row r="63" spans="1:10" ht="16.5" customHeight="1">
      <c r="A63" s="30" t="s">
        <v>532</v>
      </c>
      <c r="B63" s="30" t="s">
        <v>532</v>
      </c>
      <c r="C63" s="30" t="s">
        <v>522</v>
      </c>
      <c r="D63" s="30" t="s">
        <v>318</v>
      </c>
      <c r="E63" s="42" t="s">
        <v>533</v>
      </c>
      <c r="F63" s="89" t="str">
        <f t="shared" si="0"/>
        <v>R</v>
      </c>
      <c r="G63" s="89" t="str">
        <f t="shared" si="1"/>
        <v>10</v>
      </c>
      <c r="H63" s="89">
        <v>1</v>
      </c>
      <c r="I63" t="str">
        <f t="shared" si="2"/>
        <v>10</v>
      </c>
      <c r="J63" s="91" t="str">
        <f t="shared" si="3"/>
        <v>R10</v>
      </c>
    </row>
    <row r="64" spans="1:10" ht="16.5" customHeight="1">
      <c r="A64" s="43" t="s">
        <v>198</v>
      </c>
      <c r="B64" s="43" t="s">
        <v>380</v>
      </c>
      <c r="C64" s="43" t="s">
        <v>534</v>
      </c>
      <c r="D64" s="43" t="s">
        <v>320</v>
      </c>
      <c r="E64" s="44" t="s">
        <v>535</v>
      </c>
      <c r="F64" s="89" t="str">
        <f t="shared" si="0"/>
        <v>TK</v>
      </c>
      <c r="G64" s="89" t="str">
        <f t="shared" si="1"/>
        <v>1</v>
      </c>
      <c r="H64" s="89">
        <v>2</v>
      </c>
      <c r="I64" t="str">
        <f t="shared" si="2"/>
        <v>01</v>
      </c>
      <c r="J64" s="91" t="str">
        <f t="shared" si="3"/>
        <v>TK01</v>
      </c>
    </row>
    <row r="65" spans="1:10" ht="16.5" customHeight="1">
      <c r="A65" s="43" t="s">
        <v>199</v>
      </c>
      <c r="B65" s="43" t="s">
        <v>381</v>
      </c>
      <c r="C65" s="43" t="s">
        <v>534</v>
      </c>
      <c r="D65" s="43" t="s">
        <v>320</v>
      </c>
      <c r="E65" s="44" t="s">
        <v>536</v>
      </c>
      <c r="F65" s="89" t="str">
        <f t="shared" si="0"/>
        <v>TK</v>
      </c>
      <c r="G65" s="89" t="str">
        <f t="shared" si="1"/>
        <v>2</v>
      </c>
      <c r="H65" s="89">
        <v>2</v>
      </c>
      <c r="I65" t="str">
        <f t="shared" si="2"/>
        <v>02</v>
      </c>
      <c r="J65" s="91" t="str">
        <f t="shared" si="3"/>
        <v>TK02</v>
      </c>
    </row>
    <row r="66" spans="1:10" ht="16.5" customHeight="1">
      <c r="A66" s="43" t="s">
        <v>200</v>
      </c>
      <c r="B66" s="43" t="s">
        <v>382</v>
      </c>
      <c r="C66" s="43" t="s">
        <v>534</v>
      </c>
      <c r="D66" s="43" t="s">
        <v>320</v>
      </c>
      <c r="E66" s="44" t="s">
        <v>537</v>
      </c>
      <c r="F66" s="89" t="str">
        <f t="shared" si="0"/>
        <v>TK</v>
      </c>
      <c r="G66" s="89" t="str">
        <f t="shared" si="1"/>
        <v>3</v>
      </c>
      <c r="H66" s="89">
        <v>2</v>
      </c>
      <c r="I66" t="str">
        <f t="shared" si="2"/>
        <v>03</v>
      </c>
      <c r="J66" s="91" t="str">
        <f t="shared" si="3"/>
        <v>TK03</v>
      </c>
    </row>
    <row r="67" spans="1:10" ht="16.5" customHeight="1">
      <c r="A67" s="43" t="s">
        <v>201</v>
      </c>
      <c r="B67" s="43" t="s">
        <v>383</v>
      </c>
      <c r="C67" s="43" t="s">
        <v>534</v>
      </c>
      <c r="D67" s="43" t="s">
        <v>320</v>
      </c>
      <c r="E67" s="44" t="s">
        <v>538</v>
      </c>
      <c r="F67" s="89" t="str">
        <f t="shared" ref="F67:F83" si="4">LEFT(A67,H67)</f>
        <v>TK</v>
      </c>
      <c r="G67" s="89" t="str">
        <f t="shared" ref="G67:G83" si="5">RIGHT(A67, LEN(A67)-H67)</f>
        <v>4</v>
      </c>
      <c r="H67" s="89">
        <v>2</v>
      </c>
      <c r="I67" t="str">
        <f t="shared" ref="I67:I83" si="6">TEXT(G67,"00")</f>
        <v>04</v>
      </c>
      <c r="J67" s="91" t="str">
        <f t="shared" ref="J67:J83" si="7" xml:space="preserve"> F67 &amp; I67</f>
        <v>TK04</v>
      </c>
    </row>
    <row r="68" spans="1:10" ht="16.5" customHeight="1">
      <c r="A68" s="38" t="s">
        <v>142</v>
      </c>
      <c r="B68" s="38" t="s">
        <v>353</v>
      </c>
      <c r="C68" s="38" t="s">
        <v>539</v>
      </c>
      <c r="D68" s="38" t="s">
        <v>317</v>
      </c>
      <c r="E68" s="39" t="s">
        <v>540</v>
      </c>
      <c r="F68" s="89" t="str">
        <f t="shared" si="4"/>
        <v>OF</v>
      </c>
      <c r="G68" s="89" t="str">
        <f t="shared" si="5"/>
        <v>1</v>
      </c>
      <c r="H68" s="89">
        <v>2</v>
      </c>
      <c r="I68" t="str">
        <f t="shared" si="6"/>
        <v>01</v>
      </c>
      <c r="J68" s="91" t="str">
        <f t="shared" si="7"/>
        <v>OF01</v>
      </c>
    </row>
    <row r="69" spans="1:10" ht="16.5" customHeight="1">
      <c r="A69" s="38" t="s">
        <v>147</v>
      </c>
      <c r="B69" s="38" t="s">
        <v>354</v>
      </c>
      <c r="C69" s="38" t="s">
        <v>539</v>
      </c>
      <c r="D69" s="38" t="s">
        <v>317</v>
      </c>
      <c r="E69" s="39" t="s">
        <v>541</v>
      </c>
      <c r="F69" s="89" t="str">
        <f t="shared" si="4"/>
        <v>OF</v>
      </c>
      <c r="G69" s="89" t="str">
        <f t="shared" si="5"/>
        <v>2</v>
      </c>
      <c r="H69" s="89">
        <v>2</v>
      </c>
      <c r="I69" t="str">
        <f t="shared" si="6"/>
        <v>02</v>
      </c>
      <c r="J69" s="91" t="str">
        <f t="shared" si="7"/>
        <v>OF02</v>
      </c>
    </row>
    <row r="70" spans="1:10" ht="16.5" customHeight="1">
      <c r="A70" s="38" t="s">
        <v>148</v>
      </c>
      <c r="B70" s="38" t="s">
        <v>355</v>
      </c>
      <c r="C70" s="38" t="s">
        <v>539</v>
      </c>
      <c r="D70" s="38" t="s">
        <v>317</v>
      </c>
      <c r="E70" s="39" t="s">
        <v>542</v>
      </c>
      <c r="F70" s="89" t="str">
        <f t="shared" si="4"/>
        <v>OF</v>
      </c>
      <c r="G70" s="89" t="str">
        <f t="shared" si="5"/>
        <v>3</v>
      </c>
      <c r="H70" s="89">
        <v>2</v>
      </c>
      <c r="I70" t="str">
        <f t="shared" si="6"/>
        <v>03</v>
      </c>
      <c r="J70" s="91" t="str">
        <f t="shared" si="7"/>
        <v>OF03</v>
      </c>
    </row>
    <row r="71" spans="1:10" ht="16.5" customHeight="1">
      <c r="A71" s="38" t="s">
        <v>149</v>
      </c>
      <c r="B71" s="38" t="s">
        <v>356</v>
      </c>
      <c r="C71" s="38" t="s">
        <v>539</v>
      </c>
      <c r="D71" s="38" t="s">
        <v>317</v>
      </c>
      <c r="E71" s="39" t="s">
        <v>727</v>
      </c>
      <c r="F71" s="89" t="str">
        <f t="shared" si="4"/>
        <v>OF</v>
      </c>
      <c r="G71" s="89" t="str">
        <f t="shared" si="5"/>
        <v>4</v>
      </c>
      <c r="H71" s="89">
        <v>2</v>
      </c>
      <c r="I71" t="str">
        <f t="shared" si="6"/>
        <v>04</v>
      </c>
      <c r="J71" s="91" t="str">
        <f t="shared" si="7"/>
        <v>OF04</v>
      </c>
    </row>
    <row r="72" spans="1:10" ht="16.5" customHeight="1">
      <c r="A72" s="38" t="s">
        <v>151</v>
      </c>
      <c r="B72" s="38" t="s">
        <v>358</v>
      </c>
      <c r="C72" s="38" t="s">
        <v>539</v>
      </c>
      <c r="D72" s="38" t="s">
        <v>317</v>
      </c>
      <c r="E72" s="39" t="s">
        <v>543</v>
      </c>
      <c r="F72" s="89" t="str">
        <f t="shared" si="4"/>
        <v>OF</v>
      </c>
      <c r="G72" s="89" t="str">
        <f t="shared" si="5"/>
        <v>5</v>
      </c>
      <c r="H72" s="89">
        <v>2</v>
      </c>
      <c r="I72" t="str">
        <f t="shared" si="6"/>
        <v>05</v>
      </c>
      <c r="J72" s="91" t="str">
        <f t="shared" si="7"/>
        <v>OF05</v>
      </c>
    </row>
    <row r="73" spans="1:10" ht="16.5" customHeight="1">
      <c r="A73" s="38" t="s">
        <v>152</v>
      </c>
      <c r="B73" s="38" t="s">
        <v>359</v>
      </c>
      <c r="C73" s="38" t="s">
        <v>539</v>
      </c>
      <c r="D73" s="38" t="s">
        <v>317</v>
      </c>
      <c r="E73" s="39" t="s">
        <v>544</v>
      </c>
      <c r="F73" s="89" t="str">
        <f t="shared" si="4"/>
        <v>OF</v>
      </c>
      <c r="G73" s="89" t="str">
        <f t="shared" si="5"/>
        <v>6</v>
      </c>
      <c r="H73" s="89">
        <v>2</v>
      </c>
      <c r="I73" t="str">
        <f t="shared" si="6"/>
        <v>06</v>
      </c>
      <c r="J73" s="91" t="str">
        <f t="shared" si="7"/>
        <v>OF06</v>
      </c>
    </row>
    <row r="74" spans="1:10" ht="16.5" customHeight="1">
      <c r="A74" s="38" t="s">
        <v>545</v>
      </c>
      <c r="B74" s="38" t="s">
        <v>725</v>
      </c>
      <c r="C74" s="38" t="s">
        <v>539</v>
      </c>
      <c r="D74" s="38" t="s">
        <v>317</v>
      </c>
      <c r="E74" s="39" t="s">
        <v>546</v>
      </c>
      <c r="F74" s="89" t="str">
        <f t="shared" si="4"/>
        <v>OF</v>
      </c>
      <c r="G74" s="89" t="str">
        <f t="shared" si="5"/>
        <v>7</v>
      </c>
      <c r="H74" s="89">
        <v>2</v>
      </c>
      <c r="I74" t="str">
        <f t="shared" si="6"/>
        <v>07</v>
      </c>
      <c r="J74" s="91" t="str">
        <f t="shared" si="7"/>
        <v>OF07</v>
      </c>
    </row>
    <row r="75" spans="1:10" ht="16.5" customHeight="1">
      <c r="A75" s="38" t="s">
        <v>153</v>
      </c>
      <c r="B75" s="38" t="s">
        <v>360</v>
      </c>
      <c r="C75" s="38" t="s">
        <v>539</v>
      </c>
      <c r="D75" s="38" t="s">
        <v>317</v>
      </c>
      <c r="E75" s="39" t="s">
        <v>547</v>
      </c>
      <c r="F75" s="89" t="str">
        <f t="shared" si="4"/>
        <v>OF</v>
      </c>
      <c r="G75" s="89" t="str">
        <f t="shared" si="5"/>
        <v>8</v>
      </c>
      <c r="H75" s="89">
        <v>2</v>
      </c>
      <c r="I75" t="str">
        <f t="shared" si="6"/>
        <v>08</v>
      </c>
      <c r="J75" s="91" t="str">
        <f t="shared" si="7"/>
        <v>OF08</v>
      </c>
    </row>
    <row r="76" spans="1:10" ht="16.5" customHeight="1">
      <c r="A76" s="38" t="s">
        <v>154</v>
      </c>
      <c r="B76" s="38" t="s">
        <v>361</v>
      </c>
      <c r="C76" s="38" t="s">
        <v>539</v>
      </c>
      <c r="D76" s="38" t="s">
        <v>317</v>
      </c>
      <c r="E76" s="39" t="s">
        <v>548</v>
      </c>
      <c r="F76" s="89" t="str">
        <f t="shared" si="4"/>
        <v>OF</v>
      </c>
      <c r="G76" s="89" t="str">
        <f t="shared" si="5"/>
        <v>9</v>
      </c>
      <c r="H76" s="89">
        <v>2</v>
      </c>
      <c r="I76" t="str">
        <f t="shared" si="6"/>
        <v>09</v>
      </c>
      <c r="J76" s="91" t="str">
        <f t="shared" si="7"/>
        <v>OF09</v>
      </c>
    </row>
    <row r="77" spans="1:10" ht="16.5" customHeight="1">
      <c r="A77" s="38" t="s">
        <v>143</v>
      </c>
      <c r="B77" s="38" t="s">
        <v>143</v>
      </c>
      <c r="C77" s="38" t="s">
        <v>539</v>
      </c>
      <c r="D77" s="38" t="s">
        <v>317</v>
      </c>
      <c r="E77" s="39" t="s">
        <v>549</v>
      </c>
      <c r="F77" s="89" t="str">
        <f t="shared" si="4"/>
        <v>OF</v>
      </c>
      <c r="G77" s="89" t="str">
        <f t="shared" si="5"/>
        <v>10</v>
      </c>
      <c r="H77" s="89">
        <v>2</v>
      </c>
      <c r="I77" t="str">
        <f t="shared" si="6"/>
        <v>10</v>
      </c>
      <c r="J77" s="91" t="str">
        <f t="shared" si="7"/>
        <v>OF10</v>
      </c>
    </row>
    <row r="78" spans="1:10" ht="16.5" customHeight="1">
      <c r="A78" s="40" t="s">
        <v>144</v>
      </c>
      <c r="B78" s="40" t="s">
        <v>144</v>
      </c>
      <c r="C78" s="38" t="s">
        <v>539</v>
      </c>
      <c r="D78" s="38" t="s">
        <v>317</v>
      </c>
      <c r="E78" s="41" t="s">
        <v>550</v>
      </c>
      <c r="F78" s="89" t="str">
        <f t="shared" si="4"/>
        <v>OF</v>
      </c>
      <c r="G78" s="89" t="str">
        <f t="shared" si="5"/>
        <v>11</v>
      </c>
      <c r="H78" s="89">
        <v>2</v>
      </c>
      <c r="I78" t="str">
        <f t="shared" si="6"/>
        <v>11</v>
      </c>
      <c r="J78" s="91" t="str">
        <f t="shared" si="7"/>
        <v>OF11</v>
      </c>
    </row>
    <row r="79" spans="1:10" ht="16.5" customHeight="1">
      <c r="A79" s="40" t="s">
        <v>145</v>
      </c>
      <c r="B79" s="40" t="s">
        <v>145</v>
      </c>
      <c r="C79" s="38" t="s">
        <v>539</v>
      </c>
      <c r="D79" s="38" t="s">
        <v>317</v>
      </c>
      <c r="E79" s="41" t="s">
        <v>551</v>
      </c>
      <c r="F79" s="89" t="str">
        <f t="shared" si="4"/>
        <v>OF</v>
      </c>
      <c r="G79" s="89" t="str">
        <f t="shared" si="5"/>
        <v>12</v>
      </c>
      <c r="H79" s="89">
        <v>2</v>
      </c>
      <c r="I79" t="str">
        <f t="shared" si="6"/>
        <v>12</v>
      </c>
      <c r="J79" s="91" t="str">
        <f t="shared" si="7"/>
        <v>OF12</v>
      </c>
    </row>
    <row r="80" spans="1:10" ht="16.5" customHeight="1">
      <c r="A80" s="40" t="s">
        <v>146</v>
      </c>
      <c r="B80" s="40" t="s">
        <v>146</v>
      </c>
      <c r="C80" s="38" t="s">
        <v>539</v>
      </c>
      <c r="D80" s="38" t="s">
        <v>317</v>
      </c>
      <c r="E80" s="41" t="s">
        <v>552</v>
      </c>
      <c r="F80" s="89" t="str">
        <f t="shared" si="4"/>
        <v>OF</v>
      </c>
      <c r="G80" s="89" t="str">
        <f t="shared" si="5"/>
        <v>13</v>
      </c>
      <c r="H80" s="89">
        <v>2</v>
      </c>
      <c r="I80" t="str">
        <f t="shared" si="6"/>
        <v>13</v>
      </c>
      <c r="J80" s="91" t="str">
        <f t="shared" si="7"/>
        <v>OF13</v>
      </c>
    </row>
    <row r="81" spans="1:10" ht="16.5" customHeight="1">
      <c r="A81" s="40" t="s">
        <v>553</v>
      </c>
      <c r="B81" s="40" t="s">
        <v>553</v>
      </c>
      <c r="C81" s="38" t="s">
        <v>539</v>
      </c>
      <c r="D81" s="38" t="s">
        <v>317</v>
      </c>
      <c r="E81" s="41" t="s">
        <v>554</v>
      </c>
      <c r="F81" s="89" t="str">
        <f t="shared" si="4"/>
        <v>OF</v>
      </c>
      <c r="G81" s="89" t="str">
        <f t="shared" si="5"/>
        <v>14</v>
      </c>
      <c r="H81" s="89">
        <v>2</v>
      </c>
      <c r="I81" t="str">
        <f t="shared" si="6"/>
        <v>14</v>
      </c>
      <c r="J81" s="91" t="str">
        <f t="shared" si="7"/>
        <v>OF14</v>
      </c>
    </row>
    <row r="82" spans="1:10" ht="16.5" customHeight="1">
      <c r="A82" s="40" t="s">
        <v>555</v>
      </c>
      <c r="B82" s="40" t="s">
        <v>555</v>
      </c>
      <c r="C82" s="38" t="s">
        <v>539</v>
      </c>
      <c r="D82" s="38" t="s">
        <v>317</v>
      </c>
      <c r="E82" s="41" t="s">
        <v>556</v>
      </c>
      <c r="F82" s="89" t="str">
        <f t="shared" si="4"/>
        <v>OF</v>
      </c>
      <c r="G82" s="89" t="str">
        <f t="shared" si="5"/>
        <v>15</v>
      </c>
      <c r="H82" s="89">
        <v>2</v>
      </c>
      <c r="I82" t="str">
        <f t="shared" si="6"/>
        <v>15</v>
      </c>
      <c r="J82" s="91" t="str">
        <f t="shared" si="7"/>
        <v>OF15</v>
      </c>
    </row>
    <row r="83" spans="1:10" ht="16.5" customHeight="1">
      <c r="A83" s="40" t="s">
        <v>557</v>
      </c>
      <c r="B83" s="40" t="s">
        <v>557</v>
      </c>
      <c r="C83" s="38" t="s">
        <v>539</v>
      </c>
      <c r="D83" s="38" t="s">
        <v>317</v>
      </c>
      <c r="E83" s="41" t="s">
        <v>558</v>
      </c>
      <c r="F83" s="89" t="str">
        <f t="shared" si="4"/>
        <v>OF</v>
      </c>
      <c r="G83" s="89" t="str">
        <f t="shared" si="5"/>
        <v>16</v>
      </c>
      <c r="H83" s="89">
        <v>2</v>
      </c>
      <c r="I83" t="str">
        <f t="shared" si="6"/>
        <v>16</v>
      </c>
      <c r="J83" s="91" t="str">
        <f t="shared" si="7"/>
        <v>OF16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2:V387"/>
  <sheetViews>
    <sheetView tabSelected="1" topLeftCell="F322" zoomScale="80" zoomScaleNormal="80" workbookViewId="0">
      <selection activeCell="F344" sqref="F344:I346"/>
    </sheetView>
  </sheetViews>
  <sheetFormatPr baseColWidth="10" defaultRowHeight="15"/>
  <cols>
    <col min="5" max="5" width="22.7109375" customWidth="1"/>
    <col min="7" max="7" width="39.7109375" customWidth="1"/>
    <col min="8" max="8" width="129.28515625" customWidth="1"/>
    <col min="9" max="9" width="185.5703125" customWidth="1"/>
  </cols>
  <sheetData>
    <row r="2" spans="5:8" ht="19.5">
      <c r="E2" s="45" t="s">
        <v>559</v>
      </c>
    </row>
    <row r="3" spans="5:8" ht="18">
      <c r="F3" s="46" t="s">
        <v>321</v>
      </c>
      <c r="G3" s="47" t="s">
        <v>560</v>
      </c>
      <c r="H3" s="48" t="str">
        <f>"{ fld_name: """ &amp; F3 &amp; """, short_name: """ &amp;  G3 &amp;  """, long_name: """ &amp;  G3 &amp;  """, data_type: ""INT"", unit: ""nombre""},"</f>
        <v>{ fld_name: "FLD1", short_name: "Population à moins de 5 km d'un centre de santé (%)", long_name: "Population à moins de 5 km d'un centre de santé (%)", data_type: "INT", unit: "nombre"},</v>
      </c>
    </row>
    <row r="4" spans="5:8" ht="18">
      <c r="F4" s="46" t="s">
        <v>322</v>
      </c>
      <c r="G4" s="47" t="s">
        <v>561</v>
      </c>
      <c r="H4" s="48" t="str">
        <f t="shared" ref="H4:H6" si="0">"{ fld_name: """ &amp; F4 &amp; """, short_name: """ &amp;  G4 &amp;  """, long_name: """ &amp;  G4 &amp;  """, data_type: ""INT"", unit: ""nombre""},"</f>
        <v>{ fld_name: "FLD2", short_name: "Population entre 5 et 15 km d'un centre de santé (%)", long_name: "Population entre 5 et 15 km d'un centre de santé (%)", data_type: "INT", unit: "nombre"},</v>
      </c>
    </row>
    <row r="5" spans="5:8" ht="18">
      <c r="F5" s="46" t="s">
        <v>323</v>
      </c>
      <c r="G5" s="47" t="s">
        <v>562</v>
      </c>
      <c r="H5" s="48" t="str">
        <f t="shared" si="0"/>
        <v>{ fld_name: "FLD3", short_name: "Population au délà de 15 km d'un centre de santé (%)", long_name: "Population au délà de 15 km d'un centre de santé (%)", data_type: "INT", unit: "nombre"},</v>
      </c>
    </row>
    <row r="6" spans="5:8" ht="18">
      <c r="F6" s="46" t="s">
        <v>324</v>
      </c>
      <c r="G6" s="47" t="s">
        <v>563</v>
      </c>
      <c r="H6" s="48" t="str">
        <f t="shared" si="0"/>
        <v>{ fld_name: "FLD4", short_name: "Population au délà de 5 km d'un centre de santé (%)", long_name: "Population au délà de 5 km d'un centre de santé (%)", data_type: "INT", unit: "nombre"},</v>
      </c>
    </row>
    <row r="8" spans="5:8" ht="20.25" thickBot="1">
      <c r="E8" s="45" t="s">
        <v>564</v>
      </c>
    </row>
    <row r="9" spans="5:8" ht="18.75" thickBot="1">
      <c r="F9" s="46" t="s">
        <v>321</v>
      </c>
      <c r="G9" s="49" t="s">
        <v>565</v>
      </c>
      <c r="H9" s="48" t="str">
        <f t="shared" ref="H9:H11" si="1">"{ fld_name: """ &amp; F9 &amp; """, short_name: """ &amp;  G9 &amp;  """, long_name: """ &amp;  G9 &amp;  """, data_type: ""INT"", unit: ""nombre""},"</f>
        <v>{ fld_name: "FLD1", short_name: "Population totale 2017", long_name: "Population totale 2017", data_type: "INT", unit: "nombre"},</v>
      </c>
    </row>
    <row r="10" spans="5:8" ht="18.75" thickBot="1">
      <c r="F10" s="46" t="s">
        <v>322</v>
      </c>
      <c r="G10" s="49" t="s">
        <v>566</v>
      </c>
      <c r="H10" s="48" t="str">
        <f t="shared" si="1"/>
        <v>{ fld_name: "FLD2", short_name: "Nombre total de Consultants 2017", long_name: "Nombre total de Consultants 2017", data_type: "INT", unit: "nombre"},</v>
      </c>
    </row>
    <row r="11" spans="5:8" ht="18">
      <c r="F11" s="46" t="s">
        <v>323</v>
      </c>
      <c r="G11" s="49" t="s">
        <v>567</v>
      </c>
      <c r="H11" s="48" t="str">
        <f t="shared" si="1"/>
        <v>{ fld_name: "FLD3", short_name: "Taux d'utilisation 2017(%)", long_name: "Taux d'utilisation 2017(%)", data_type: "INT", unit: "nombre"},</v>
      </c>
    </row>
    <row r="17" spans="5:8" ht="20.25" thickBot="1">
      <c r="E17" s="45" t="s">
        <v>568</v>
      </c>
    </row>
    <row r="18" spans="5:8" ht="18.75" thickBot="1">
      <c r="F18" s="46" t="s">
        <v>321</v>
      </c>
      <c r="G18" s="50" t="s">
        <v>565</v>
      </c>
      <c r="H18" s="48" t="str">
        <f t="shared" ref="H18:H22" si="2">"{ fld_name: """ &amp; F18 &amp; """, short_name: """ &amp;  G18 &amp;  """, long_name: """ &amp;  G18 &amp;  """, data_type: ""INT"", unit: ""nombre""},"</f>
        <v>{ fld_name: "FLD1", short_name: "Population totale 2017", long_name: "Population totale 2017", data_type: "INT", unit: "nombre"},</v>
      </c>
    </row>
    <row r="19" spans="5:8" ht="18.75" thickBot="1">
      <c r="F19" s="46" t="s">
        <v>322</v>
      </c>
      <c r="G19" s="50" t="s">
        <v>569</v>
      </c>
      <c r="H19" s="48" t="str">
        <f t="shared" si="2"/>
        <v>{ fld_name: "FLD2", short_name: "Nombre total de Consultants ESPC 2017", long_name: "Nombre total de Consultants ESPC 2017", data_type: "INT", unit: "nombre"},</v>
      </c>
    </row>
    <row r="20" spans="5:8" ht="18.75" thickBot="1">
      <c r="F20" s="46" t="s">
        <v>323</v>
      </c>
      <c r="G20" s="50" t="s">
        <v>570</v>
      </c>
      <c r="H20" s="48" t="str">
        <f t="shared" si="2"/>
        <v>{ fld_name: "FLD3", short_name: "Taux d'utilisation ESPC 2017 (%)", long_name: "Taux d'utilisation ESPC 2017 (%)", data_type: "INT", unit: "nombre"},</v>
      </c>
    </row>
    <row r="21" spans="5:8" ht="18.75" thickBot="1">
      <c r="F21" s="46" t="s">
        <v>324</v>
      </c>
      <c r="G21" s="50" t="s">
        <v>571</v>
      </c>
      <c r="H21" s="48" t="str">
        <f t="shared" si="2"/>
        <v>{ fld_name: "FLD4", short_name: "Nombre total de Consultants Hopitaux de reference (HG &amp; CHR) 2017", long_name: "Nombre total de Consultants Hopitaux de reference (HG &amp; CHR) 2017", data_type: "INT", unit: "nombre"},</v>
      </c>
    </row>
    <row r="22" spans="5:8" ht="18">
      <c r="F22" s="46" t="s">
        <v>325</v>
      </c>
      <c r="G22" s="50" t="s">
        <v>572</v>
      </c>
      <c r="H22" s="48" t="str">
        <f t="shared" si="2"/>
        <v>{ fld_name: "FLD5", short_name: "Taux d'utilisation HR (HG&amp;2017 (%)", long_name: "Taux d'utilisation HR (HG&amp;2017 (%)", data_type: "INT", unit: "nombre"},</v>
      </c>
    </row>
    <row r="24" spans="5:8" ht="19.5">
      <c r="E24" s="45" t="s">
        <v>573</v>
      </c>
    </row>
    <row r="25" spans="5:8" ht="21" customHeight="1">
      <c r="F25" s="46" t="s">
        <v>321</v>
      </c>
      <c r="G25" s="51" t="s">
        <v>574</v>
      </c>
      <c r="H25" s="48" t="str">
        <f t="shared" ref="H25:H27" si="3">"{ fld_name: """ &amp; F25 &amp; """, short_name: """ &amp;  G25 &amp;  """, long_name: """ &amp;  G25 &amp;  """, data_type: ""INT"", unit: ""nombre""},"</f>
        <v>{ fld_name: "FLD1", short_name: "Population totale", long_name: "Population totale", data_type: "INT", unit: "nombre"},</v>
      </c>
    </row>
    <row r="26" spans="5:8" ht="21" customHeight="1">
      <c r="F26" s="46" t="s">
        <v>322</v>
      </c>
      <c r="G26" s="47" t="s">
        <v>575</v>
      </c>
      <c r="H26" s="48" t="str">
        <f t="shared" si="3"/>
        <v>{ fld_name: "FLD2", short_name: "Nombre de Consultations", long_name: "Nombre de Consultations", data_type: "INT", unit: "nombre"},</v>
      </c>
    </row>
    <row r="27" spans="5:8" ht="21" customHeight="1">
      <c r="F27" s="46" t="s">
        <v>323</v>
      </c>
      <c r="G27" s="47" t="s">
        <v>576</v>
      </c>
      <c r="H27" s="48" t="str">
        <f t="shared" si="3"/>
        <v>{ fld_name: "FLD3", short_name: "Taux de fréquentation (%)", long_name: "Taux de fréquentation (%)", data_type: "INT", unit: "nombre"},</v>
      </c>
    </row>
    <row r="33" spans="5:8" ht="20.25" thickBot="1">
      <c r="E33" s="45" t="s">
        <v>577</v>
      </c>
    </row>
    <row r="34" spans="5:8" ht="18.75" thickBot="1">
      <c r="F34" s="46" t="s">
        <v>321</v>
      </c>
      <c r="G34" s="50" t="s">
        <v>565</v>
      </c>
      <c r="H34" s="48" t="str">
        <f t="shared" ref="H34:H38" si="4">"{ fld_name: """ &amp; F34 &amp; """, short_name: """ &amp;  G34 &amp;  """, long_name: """ &amp;  G34 &amp;  """, data_type: ""INT"", unit: ""nombre""},"</f>
        <v>{ fld_name: "FLD1", short_name: "Population totale 2017", long_name: "Population totale 2017", data_type: "INT", unit: "nombre"},</v>
      </c>
    </row>
    <row r="35" spans="5:8" ht="18.75" thickBot="1">
      <c r="F35" s="46" t="s">
        <v>322</v>
      </c>
      <c r="G35" s="50" t="s">
        <v>578</v>
      </c>
      <c r="H35" s="48" t="str">
        <f t="shared" si="4"/>
        <v>{ fld_name: "FLD2", short_name: "Total Consultations ESPC 2017", long_name: "Total Consultations ESPC 2017", data_type: "INT", unit: "nombre"},</v>
      </c>
    </row>
    <row r="36" spans="5:8" ht="18.75" thickBot="1">
      <c r="F36" s="46" t="s">
        <v>323</v>
      </c>
      <c r="G36" s="50" t="s">
        <v>579</v>
      </c>
      <c r="H36" s="48" t="str">
        <f t="shared" si="4"/>
        <v>{ fld_name: "FLD3", short_name: "Taux de frequentation ESPC", long_name: "Taux de frequentation ESPC", data_type: "INT", unit: "nombre"},</v>
      </c>
    </row>
    <row r="37" spans="5:8" ht="18.75" thickBot="1">
      <c r="F37" s="46" t="s">
        <v>324</v>
      </c>
      <c r="G37" s="50" t="s">
        <v>580</v>
      </c>
      <c r="H37" s="48" t="str">
        <f t="shared" si="4"/>
        <v>{ fld_name: "FLD4", short_name: "Nombre total de consultation HR (CHR&amp;HG) 2017", long_name: "Nombre total de consultation HR (CHR&amp;HG) 2017", data_type: "INT", unit: "nombre"},</v>
      </c>
    </row>
    <row r="38" spans="5:8" ht="18">
      <c r="F38" s="46" t="s">
        <v>325</v>
      </c>
      <c r="G38" s="50" t="s">
        <v>581</v>
      </c>
      <c r="H38" s="48" t="str">
        <f t="shared" si="4"/>
        <v>{ fld_name: "FLD5", short_name: "Taux de frequentation HR (HG&amp;CHR) 2017 (%)", long_name: "Taux de frequentation HR (HG&amp;CHR) 2017 (%)", data_type: "INT", unit: "nombre"},</v>
      </c>
    </row>
    <row r="41" spans="5:8" ht="20.25" thickBot="1">
      <c r="E41" s="45" t="s">
        <v>582</v>
      </c>
    </row>
    <row r="42" spans="5:8" ht="18.75" thickBot="1">
      <c r="F42" s="46" t="s">
        <v>321</v>
      </c>
      <c r="G42" s="50" t="s">
        <v>583</v>
      </c>
      <c r="H42" s="48" t="str">
        <f t="shared" ref="H42:H46" si="5">"{ fld_name: """ &amp; F42 &amp; """, short_name: """ &amp;  G42 &amp;  """, long_name: """ &amp;  G42 &amp;  """, data_type: ""INT"", unit: ""nombre""},"</f>
        <v>{ fld_name: "FLD1", short_name: "Nombre total de consultants ESPC", long_name: "Nombre total de consultants ESPC", data_type: "INT", unit: "nombre"},</v>
      </c>
    </row>
    <row r="43" spans="5:8" ht="18.75" thickBot="1">
      <c r="F43" s="46" t="s">
        <v>322</v>
      </c>
      <c r="G43" s="50" t="s">
        <v>584</v>
      </c>
      <c r="H43" s="48" t="str">
        <f t="shared" si="5"/>
        <v>{ fld_name: "FLD2", short_name: "Nombre Total Consultants HG et CHR", long_name: "Nombre Total Consultants HG et CHR", data_type: "INT", unit: "nombre"},</v>
      </c>
    </row>
    <row r="44" spans="5:8" ht="18.75" thickBot="1">
      <c r="F44" s="46" t="s">
        <v>323</v>
      </c>
      <c r="G44" s="50" t="s">
        <v>585</v>
      </c>
      <c r="H44" s="48" t="str">
        <f t="shared" si="5"/>
        <v>{ fld_name: "FLD3", short_name: "Total Consultants", long_name: "Total Consultants", data_type: "INT", unit: "nombre"},</v>
      </c>
    </row>
    <row r="45" spans="5:8" ht="18.75" thickBot="1">
      <c r="F45" s="46" t="s">
        <v>324</v>
      </c>
      <c r="G45" s="50" t="s">
        <v>586</v>
      </c>
      <c r="H45" s="48" t="str">
        <f t="shared" si="5"/>
        <v>{ fld_name: "FLD4", short_name: "Proportion Consultants ESPC (%)", long_name: "Proportion Consultants ESPC (%)", data_type: "INT", unit: "nombre"},</v>
      </c>
    </row>
    <row r="46" spans="5:8" ht="18">
      <c r="F46" s="46" t="s">
        <v>325</v>
      </c>
      <c r="G46" s="50" t="s">
        <v>587</v>
      </c>
      <c r="H46" s="48" t="str">
        <f t="shared" si="5"/>
        <v>{ fld_name: "FLD5", short_name: "Proportion Consultants HG &amp; CHR (%)", long_name: "Proportion Consultants HG &amp; CHR (%)", data_type: "INT", unit: "nombre"},</v>
      </c>
    </row>
    <row r="50" spans="5:8" ht="20.25" thickBot="1">
      <c r="E50" s="45" t="s">
        <v>588</v>
      </c>
    </row>
    <row r="51" spans="5:8" ht="18.75" thickBot="1">
      <c r="F51" s="46" t="s">
        <v>321</v>
      </c>
      <c r="G51" s="52" t="s">
        <v>589</v>
      </c>
      <c r="H51" s="48" t="str">
        <f t="shared" ref="H51:H55" si="6">"{ fld_name: """ &amp; F51 &amp; """, short_name: """ &amp;  G51 &amp;  """, long_name: """ &amp;  G51 &amp;  """, data_type: ""INT"", unit: ""nombre""},"</f>
        <v>{ fld_name: "FLD1", short_name: " Nombre total de Consultations ESPC", long_name: " Nombre total de Consultations ESPC", data_type: "INT", unit: "nombre"},</v>
      </c>
    </row>
    <row r="52" spans="5:8" ht="18.75" thickBot="1">
      <c r="F52" s="46" t="s">
        <v>322</v>
      </c>
      <c r="G52" s="52" t="s">
        <v>590</v>
      </c>
      <c r="H52" s="48" t="str">
        <f t="shared" si="6"/>
        <v>{ fld_name: "FLD2", short_name: "Total Consultations HG et CHR", long_name: "Total Consultations HG et CHR", data_type: "INT", unit: "nombre"},</v>
      </c>
    </row>
    <row r="53" spans="5:8" ht="18.75" thickBot="1">
      <c r="F53" s="46" t="s">
        <v>323</v>
      </c>
      <c r="G53" s="52" t="s">
        <v>591</v>
      </c>
      <c r="H53" s="48" t="str">
        <f t="shared" si="6"/>
        <v>{ fld_name: "FLD3", short_name: "Total Consultations (%)", long_name: "Total Consultations (%)", data_type: "INT", unit: "nombre"},</v>
      </c>
    </row>
    <row r="54" spans="5:8" ht="18.75" thickBot="1">
      <c r="F54" s="46" t="s">
        <v>324</v>
      </c>
      <c r="G54" s="52" t="s">
        <v>592</v>
      </c>
      <c r="H54" s="48" t="str">
        <f t="shared" si="6"/>
        <v>{ fld_name: "FLD4", short_name: "Consultations ESPC(%)", long_name: "Consultations ESPC(%)", data_type: "INT", unit: "nombre"},</v>
      </c>
    </row>
    <row r="55" spans="5:8" ht="18">
      <c r="F55" s="46" t="s">
        <v>325</v>
      </c>
      <c r="G55" s="52" t="s">
        <v>593</v>
      </c>
      <c r="H55" s="48" t="str">
        <f t="shared" si="6"/>
        <v>{ fld_name: "FLD5", short_name: "Consultation HG &amp; CHR", long_name: "Consultation HG &amp; CHR", data_type: "INT", unit: "nombre"},</v>
      </c>
    </row>
    <row r="58" spans="5:8" ht="19.5">
      <c r="E58" s="45" t="s">
        <v>594</v>
      </c>
    </row>
    <row r="59" spans="5:8" ht="18">
      <c r="F59" s="53" t="s">
        <v>321</v>
      </c>
      <c r="G59" s="54" t="s">
        <v>595</v>
      </c>
      <c r="H59" s="48" t="str">
        <f t="shared" ref="H59:H63" si="7">"{ fld_name: """ &amp; F59 &amp; """, short_name: """ &amp;  G59 &amp;  """, long_name: """ &amp;  G59 &amp;  """, data_type: ""INT"", unit: ""nombre""},"</f>
        <v>{ fld_name: "FLD1", short_name: " Nombre total de lits ouverts 2017", long_name: " Nombre total de lits ouverts 2017", data_type: "INT", unit: "nombre"},</v>
      </c>
    </row>
    <row r="60" spans="5:8" ht="18">
      <c r="F60" s="53" t="s">
        <v>322</v>
      </c>
      <c r="G60" s="54" t="s">
        <v>596</v>
      </c>
      <c r="H60" s="48" t="str">
        <f t="shared" si="7"/>
        <v>{ fld_name: "FLD2", short_name: "Total Admission en Hospitalisations 2017", long_name: "Total Admission en Hospitalisations 2017", data_type: "INT", unit: "nombre"},</v>
      </c>
    </row>
    <row r="61" spans="5:8" ht="18">
      <c r="F61" s="53" t="s">
        <v>323</v>
      </c>
      <c r="G61" s="54" t="s">
        <v>597</v>
      </c>
      <c r="H61" s="48" t="str">
        <f t="shared" si="7"/>
        <v>{ fld_name: "FLD3", short_name: "Total Jrnée d'Hospi 2017", long_name: "Total Jrnée d'Hospi 2017", data_type: "INT", unit: "nombre"},</v>
      </c>
    </row>
    <row r="62" spans="5:8" ht="18">
      <c r="F62" s="53" t="s">
        <v>324</v>
      </c>
      <c r="G62" s="54" t="s">
        <v>598</v>
      </c>
      <c r="H62" s="48" t="str">
        <f t="shared" si="7"/>
        <v>{ fld_name: "FLD4", short_name: "Durée Moyenne de Séjour 2017", long_name: "Durée Moyenne de Séjour 2017", data_type: "INT", unit: "nombre"},</v>
      </c>
    </row>
    <row r="63" spans="5:8" ht="18">
      <c r="F63" s="53" t="s">
        <v>325</v>
      </c>
      <c r="G63" s="54" t="s">
        <v>599</v>
      </c>
      <c r="H63" s="48" t="str">
        <f t="shared" si="7"/>
        <v>{ fld_name: "FLD5", short_name: "Taux global d'Occupation des lits 2017", long_name: "Taux global d'Occupation des lits 2017", data_type: "INT", unit: "nombre"},</v>
      </c>
    </row>
    <row r="66" spans="5:8" ht="19.5">
      <c r="E66" s="45" t="s">
        <v>600</v>
      </c>
    </row>
    <row r="67" spans="5:8" ht="18">
      <c r="F67" s="53" t="s">
        <v>321</v>
      </c>
      <c r="G67" s="54" t="s">
        <v>601</v>
      </c>
      <c r="H67" s="48" t="str">
        <f t="shared" ref="H67:H71" si="8">"{ fld_name: """ &amp; F67 &amp; """, short_name: """ &amp;  G67 &amp;  """, long_name: """ &amp;  G67 &amp;  """, data_type: ""INT"", unit: ""nombre""},"</f>
        <v>{ fld_name: "FLD1", short_name: " Nb de 1ère CPN 2017", long_name: " Nb de 1ère CPN 2017", data_type: "INT", unit: "nombre"},</v>
      </c>
    </row>
    <row r="68" spans="5:8" ht="18">
      <c r="F68" s="53" t="s">
        <v>322</v>
      </c>
      <c r="G68" s="54" t="s">
        <v>602</v>
      </c>
      <c r="H68" s="48" t="str">
        <f t="shared" si="8"/>
        <v>{ fld_name: "FLD2", short_name: "Nb de 2ème CPN 2017", long_name: "Nb de 2ème CPN 2017", data_type: "INT", unit: "nombre"},</v>
      </c>
    </row>
    <row r="69" spans="5:8" ht="18">
      <c r="F69" s="53" t="s">
        <v>323</v>
      </c>
      <c r="G69" s="54" t="s">
        <v>603</v>
      </c>
      <c r="H69" s="48" t="str">
        <f t="shared" si="8"/>
        <v>{ fld_name: "FLD3", short_name: "Nb de 3ème CPN 2017", long_name: "Nb de 3ème CPN 2017", data_type: "INT", unit: "nombre"},</v>
      </c>
    </row>
    <row r="70" spans="5:8" ht="18">
      <c r="F70" s="53" t="s">
        <v>324</v>
      </c>
      <c r="G70" s="54" t="s">
        <v>604</v>
      </c>
      <c r="H70" s="48" t="str">
        <f t="shared" si="8"/>
        <v>{ fld_name: "FLD4", short_name: "Nb de 4ème CPN 2017", long_name: "Nb de 4ème CPN 2017", data_type: "INT", unit: "nombre"},</v>
      </c>
    </row>
    <row r="71" spans="5:8" ht="18">
      <c r="F71" s="53" t="s">
        <v>325</v>
      </c>
      <c r="G71" s="54" t="s">
        <v>605</v>
      </c>
      <c r="H71" s="48" t="str">
        <f t="shared" si="8"/>
        <v>{ fld_name: "FLD5", short_name: "Nb de CPoN 2017", long_name: "Nb de CPoN 2017", data_type: "INT", unit: "nombre"},</v>
      </c>
    </row>
    <row r="74" spans="5:8" ht="19.5">
      <c r="E74" s="45" t="s">
        <v>606</v>
      </c>
    </row>
    <row r="75" spans="5:8" ht="18">
      <c r="F75" s="53" t="s">
        <v>321</v>
      </c>
      <c r="G75" s="54" t="s">
        <v>607</v>
      </c>
      <c r="H75" s="48" t="str">
        <f t="shared" ref="H75:H79" si="9">"{ fld_name: """ &amp; F75 &amp; """, short_name: """ &amp;  G75 &amp;  """, long_name: """ &amp;  G75 &amp;  """, data_type: ""INT"", unit: ""nombre""},"</f>
        <v>{ fld_name: "FLD1", short_name: " Grossesses attendues", long_name: " Grossesses attendues", data_type: "INT", unit: "nombre"},</v>
      </c>
    </row>
    <row r="76" spans="5:8" ht="18">
      <c r="F76" s="53" t="s">
        <v>322</v>
      </c>
      <c r="G76" s="54" t="s">
        <v>608</v>
      </c>
      <c r="H76" s="48" t="str">
        <f t="shared" si="9"/>
        <v>{ fld_name: "FLD2", short_name: "Couverture en CPN1 (%) en 2017", long_name: "Couverture en CPN1 (%) en 2017", data_type: "INT", unit: "nombre"},</v>
      </c>
    </row>
    <row r="77" spans="5:8" ht="18">
      <c r="F77" s="53" t="s">
        <v>323</v>
      </c>
      <c r="G77" s="54" t="s">
        <v>609</v>
      </c>
      <c r="H77" s="48" t="str">
        <f t="shared" si="9"/>
        <v>{ fld_name: "FLD3", short_name: "Couverture en CPN4 (%) en 2017", long_name: "Couverture en CPN4 (%) en 2017", data_type: "INT", unit: "nombre"},</v>
      </c>
    </row>
    <row r="78" spans="5:8" ht="18">
      <c r="F78" s="53" t="s">
        <v>324</v>
      </c>
      <c r="G78" s="54" t="s">
        <v>610</v>
      </c>
      <c r="H78" s="48" t="str">
        <f t="shared" si="9"/>
        <v>{ fld_name: "FLD4", short_name: "Taux d'abandon de la CPN (%) en 2017", long_name: "Taux d'abandon de la CPN (%) en 2017", data_type: "INT", unit: "nombre"},</v>
      </c>
    </row>
    <row r="79" spans="5:8" ht="18">
      <c r="F79" s="53" t="s">
        <v>325</v>
      </c>
      <c r="G79" s="54" t="s">
        <v>611</v>
      </c>
      <c r="H79" s="48" t="str">
        <f t="shared" si="9"/>
        <v>{ fld_name: "FLD5", short_name: "Couverture en CPoN (%) en 2017", long_name: "Couverture en CPoN (%) en 2017", data_type: "INT", unit: "nombre"},</v>
      </c>
    </row>
    <row r="82" spans="5:8" ht="19.5">
      <c r="E82" s="45" t="s">
        <v>612</v>
      </c>
    </row>
    <row r="83" spans="5:8" ht="18">
      <c r="F83" s="53" t="s">
        <v>321</v>
      </c>
      <c r="G83" s="55" t="s">
        <v>601</v>
      </c>
      <c r="H83" s="48" t="str">
        <f t="shared" ref="H83:H87" si="10">"{ fld_name: """ &amp; F83 &amp; """, short_name: """ &amp;  G83 &amp;  """, long_name: """ &amp;  G83 &amp;  """, data_type: ""INT"", unit: ""nombre""},"</f>
        <v>{ fld_name: "FLD1", short_name: " Nb de 1ère CPN 2017", long_name: " Nb de 1ère CPN 2017", data_type: "INT", unit: "nombre"},</v>
      </c>
    </row>
    <row r="84" spans="5:8" ht="31.5">
      <c r="F84" s="53" t="s">
        <v>322</v>
      </c>
      <c r="G84" s="55" t="s">
        <v>613</v>
      </c>
      <c r="H84" s="48" t="str">
        <f t="shared" si="10"/>
        <v>{ fld_name: "FLD2", short_name: "Nombres de MILDA distribués aux femmes enceintes en CPN 2017 (Niveau Public)", long_name: "Nombres de MILDA distribués aux femmes enceintes en CPN 2017 (Niveau Public)", data_type: "INT", unit: "nombre"},</v>
      </c>
    </row>
    <row r="85" spans="5:8" ht="31.5">
      <c r="F85" s="53" t="s">
        <v>323</v>
      </c>
      <c r="G85" s="55" t="s">
        <v>614</v>
      </c>
      <c r="H85" s="48" t="str">
        <f t="shared" si="10"/>
        <v>{ fld_name: "FLD3", short_name: "Nombres de MILDA distribués aux femmes enceintes en CPN 2017 (Niveau Privé)", long_name: "Nombres de MILDA distribués aux femmes enceintes en CPN 2017 (Niveau Privé)", data_type: "INT", unit: "nombre"},</v>
      </c>
    </row>
    <row r="86" spans="5:8" ht="31.5">
      <c r="F86" s="53" t="s">
        <v>324</v>
      </c>
      <c r="G86" s="55" t="s">
        <v>615</v>
      </c>
      <c r="H86" s="48" t="str">
        <f t="shared" si="10"/>
        <v>{ fld_name: "FLD4", short_name: "Nombre Total de MILDA distribuées aux femmes enceintes en CPN 2017 (Niveau Public+Privé)", long_name: "Nombre Total de MILDA distribuées aux femmes enceintes en CPN 2017 (Niveau Public+Privé)", data_type: "INT", unit: "nombre"},</v>
      </c>
    </row>
    <row r="87" spans="5:8" ht="31.5">
      <c r="F87" s="53" t="s">
        <v>325</v>
      </c>
      <c r="G87" s="55" t="s">
        <v>616</v>
      </c>
      <c r="H87" s="48" t="str">
        <f t="shared" si="10"/>
        <v>{ fld_name: "FLD5", short_name: "Proportion de femmes enceintes ayant reçu une MILDA 2017", long_name: "Proportion de femmes enceintes ayant reçu une MILDA 2017", data_type: "INT", unit: "nombre"},</v>
      </c>
    </row>
    <row r="90" spans="5:8" ht="19.5">
      <c r="E90" s="45" t="s">
        <v>617</v>
      </c>
    </row>
    <row r="91" spans="5:8" ht="18">
      <c r="F91" s="53" t="s">
        <v>321</v>
      </c>
      <c r="G91" s="55" t="s">
        <v>618</v>
      </c>
      <c r="H91" s="48" t="str">
        <f t="shared" ref="H91:H94" si="11">"{ fld_name: """ &amp; F91 &amp; """, short_name: """ &amp;  G91 &amp;  """, long_name: """ &amp;  G91 &amp;  """, data_type: ""INT"", unit: ""nombre""},"</f>
        <v>{ fld_name: "FLD1", short_name: " Nombre d'enfants vaccinés PENTA-1", long_name: " Nombre d'enfants vaccinés PENTA-1", data_type: "INT", unit: "nombre"},</v>
      </c>
    </row>
    <row r="92" spans="5:8" ht="18">
      <c r="F92" s="53" t="s">
        <v>322</v>
      </c>
      <c r="G92" s="55" t="s">
        <v>619</v>
      </c>
      <c r="H92" s="48" t="str">
        <f t="shared" si="11"/>
        <v>{ fld_name: "FLD2", short_name: "Enfants ayant reçus une MILDA 2017 (Niveau Public)", long_name: "Enfants ayant reçus une MILDA 2017 (Niveau Public)", data_type: "INT", unit: "nombre"},</v>
      </c>
    </row>
    <row r="93" spans="5:8" ht="18">
      <c r="F93" s="53" t="s">
        <v>323</v>
      </c>
      <c r="G93" s="55" t="s">
        <v>620</v>
      </c>
      <c r="H93" s="48" t="str">
        <f t="shared" si="11"/>
        <v>{ fld_name: "FLD3", short_name: "Enfants ayant reçus une MILDA 2017 (Niveau Privé)", long_name: "Enfants ayant reçus une MILDA 2017 (Niveau Privé)", data_type: "INT", unit: "nombre"},</v>
      </c>
    </row>
    <row r="94" spans="5:8" ht="31.5">
      <c r="F94" s="53" t="s">
        <v>324</v>
      </c>
      <c r="G94" s="55" t="s">
        <v>621</v>
      </c>
      <c r="H94" s="48" t="str">
        <f t="shared" si="11"/>
        <v>{ fld_name: "FLD4", short_name: "Nombre total d'Enfants ayant reçus une MILDA (Niveau Public + Niveau Privé) en 2017", long_name: "Nombre total d'Enfants ayant reçus une MILDA (Niveau Public + Niveau Privé) en 2017", data_type: "INT", unit: "nombre"},</v>
      </c>
    </row>
    <row r="95" spans="5:8" ht="31.5">
      <c r="F95" s="53" t="s">
        <v>325</v>
      </c>
      <c r="G95" s="55" t="s">
        <v>622</v>
      </c>
      <c r="H95" s="48" t="str">
        <f>"{ fld_name: """ &amp; F95 &amp; """, short_name: """ &amp;  G95 &amp;  """, long_name: """ &amp;  G95 &amp;  """, data_type: ""INT"", unit: ""nombre""},"</f>
        <v>{ fld_name: "FLD5", short_name: "Proportion des Enfants ayant reçus une MILDA en 2017 (%)", long_name: "Proportion des Enfants ayant reçus une MILDA en 2017 (%)", data_type: "INT", unit: "nombre"},</v>
      </c>
    </row>
    <row r="98" spans="6:8" ht="15.75" thickBot="1"/>
    <row r="99" spans="6:8" ht="18.75" thickBot="1">
      <c r="F99" s="56" t="s">
        <v>321</v>
      </c>
      <c r="G99" s="57" t="s">
        <v>565</v>
      </c>
      <c r="H99" s="48" t="str">
        <f>"{ fld_name: """ &amp; F99 &amp; """, short_name: """ &amp;  G99 &amp;  """, long_name: """ &amp;  G99 &amp;  """, data_type: ""INT""},"</f>
        <v>{ fld_name: "FLD1", short_name: "Population totale 2017", long_name: "Population totale 2017", data_type: "INT"},</v>
      </c>
    </row>
    <row r="100" spans="6:8" ht="18.75" thickBot="1">
      <c r="F100" s="56" t="s">
        <v>322</v>
      </c>
      <c r="G100" s="57" t="s">
        <v>623</v>
      </c>
      <c r="H100" s="48" t="str">
        <f t="shared" ref="H100:H107" si="12">"{ fld_name: """ &amp; F100 &amp; """, short_name: """ &amp;  G100 &amp;  """, long_name: """ &amp;  G100 &amp;  """, data_type: ""INT""},"</f>
        <v>{ fld_name: "FLD2", short_name: " Population 0 à 11 mois", long_name: " Population 0 à 11 mois", data_type: "INT"},</v>
      </c>
    </row>
    <row r="101" spans="6:8" ht="18.75" thickBot="1">
      <c r="F101" s="56" t="s">
        <v>323</v>
      </c>
      <c r="G101" s="57" t="s">
        <v>624</v>
      </c>
      <c r="H101" s="48" t="str">
        <f t="shared" si="12"/>
        <v>{ fld_name: "FLD3", short_name: " Population 0 à 4 ans", long_name: " Population 0 à 4 ans", data_type: "INT"},</v>
      </c>
    </row>
    <row r="102" spans="6:8" ht="18.75" thickBot="1">
      <c r="F102" s="56" t="s">
        <v>324</v>
      </c>
      <c r="G102" s="57" t="s">
        <v>625</v>
      </c>
      <c r="H102" s="48" t="str">
        <f t="shared" si="12"/>
        <v>{ fld_name: "FLD4", short_name: " Population de moins de 15 ans", long_name: " Population de moins de 15 ans", data_type: "INT"},</v>
      </c>
    </row>
    <row r="103" spans="6:8" ht="18.75" thickBot="1">
      <c r="F103" s="56" t="s">
        <v>325</v>
      </c>
      <c r="G103" s="57" t="s">
        <v>626</v>
      </c>
      <c r="H103" s="48" t="str">
        <f t="shared" si="12"/>
        <v>{ fld_name: "FLD5", short_name: " Population de 15 ans et plus", long_name: " Population de 15 ans et plus", data_type: "INT"},</v>
      </c>
    </row>
    <row r="104" spans="6:8" ht="18.75" thickBot="1">
      <c r="F104" s="56" t="s">
        <v>326</v>
      </c>
      <c r="G104" s="57" t="s">
        <v>627</v>
      </c>
      <c r="H104" s="48" t="str">
        <f t="shared" si="12"/>
        <v>{ fld_name: "FLD6", short_name: " Femme en âge de procréer", long_name: " Femme en âge de procréer", data_type: "INT"},</v>
      </c>
    </row>
    <row r="105" spans="6:8" ht="18.75" thickBot="1">
      <c r="F105" s="56" t="s">
        <v>327</v>
      </c>
      <c r="G105" s="57" t="s">
        <v>607</v>
      </c>
      <c r="H105" s="48" t="str">
        <f t="shared" si="12"/>
        <v>{ fld_name: "FLD7", short_name: " Grossesses attendues", long_name: " Grossesses attendues", data_type: "INT"},</v>
      </c>
    </row>
    <row r="106" spans="6:8" ht="18.75" thickBot="1">
      <c r="F106" s="56" t="s">
        <v>328</v>
      </c>
      <c r="G106" s="57" t="s">
        <v>628</v>
      </c>
      <c r="H106" s="48" t="str">
        <f t="shared" si="12"/>
        <v>{ fld_name: "FLD8", short_name: " Naissances attendues", long_name: " Naissances attendues", data_type: "INT"},</v>
      </c>
    </row>
    <row r="107" spans="6:8" ht="18">
      <c r="F107" s="56" t="s">
        <v>329</v>
      </c>
      <c r="G107" s="58" t="s">
        <v>629</v>
      </c>
      <c r="H107" s="48" t="str">
        <f t="shared" si="12"/>
        <v>{ fld_name: "FLD9", short_name: " Complications obstétricales attendues", long_name: " Complications obstétricales attendues", data_type: "INT"},</v>
      </c>
    </row>
    <row r="109" spans="6:8" ht="15.75" thickBot="1"/>
    <row r="110" spans="6:8" ht="18.75" thickBot="1">
      <c r="F110" s="56" t="s">
        <v>630</v>
      </c>
      <c r="G110" s="57" t="s">
        <v>630</v>
      </c>
      <c r="H110" s="59" t="str">
        <f>"{ fld_name: """ &amp; F110 &amp; """, short_name: """ &amp;  G110 &amp;  """, long_name: """ &amp;  G110 &amp;  """, data_type: ""INT""},"</f>
        <v>{ fld_name: "ORD", short_name: "ORD", long_name: "ORD", data_type: "INT"},</v>
      </c>
    </row>
    <row r="111" spans="6:8" ht="18.75" thickBot="1">
      <c r="F111" s="56" t="s">
        <v>631</v>
      </c>
      <c r="G111" s="57" t="s">
        <v>631</v>
      </c>
      <c r="H111" s="59" t="str">
        <f t="shared" ref="H111:H126" si="13">"{ fld_name: """ &amp; F111 &amp; """, short_name: """ &amp;  G111 &amp;  """, long_name: """ &amp;  G111 &amp;  """, data_type: ""INT""},"</f>
        <v>{ fld_name: "CODE", short_name: "CODE", long_name: "CODE", data_type: "INT"},</v>
      </c>
    </row>
    <row r="112" spans="6:8" ht="18.75" thickBot="1">
      <c r="F112" s="56" t="s">
        <v>632</v>
      </c>
      <c r="G112" s="57" t="s">
        <v>633</v>
      </c>
      <c r="H112" s="59" t="str">
        <f t="shared" si="13"/>
        <v>{ fld_name: "ADM_NAME", short_name: "REGIONS/DISTRICTS", long_name: "REGIONS/DISTRICTS", data_type: "INT"},</v>
      </c>
    </row>
    <row r="113" spans="6:8" ht="18.75" thickBot="1">
      <c r="F113" s="56" t="s">
        <v>634</v>
      </c>
      <c r="G113" s="57" t="s">
        <v>634</v>
      </c>
      <c r="H113" s="59" t="str">
        <f t="shared" si="13"/>
        <v>{ fld_name: "GEOLOC", short_name: "GEOLOC", long_name: "GEOLOC", data_type: "INT"},</v>
      </c>
    </row>
    <row r="114" spans="6:8" ht="18.75" thickBot="1">
      <c r="F114" s="56" t="s">
        <v>349</v>
      </c>
      <c r="G114" s="57" t="s">
        <v>635</v>
      </c>
      <c r="H114" s="59" t="str">
        <f t="shared" si="13"/>
        <v>{ fld_name: "LEVEL", short_name: "NIVEAU", long_name: "NIVEAU", data_type: "INT"},</v>
      </c>
    </row>
    <row r="115" spans="6:8" ht="18.75" thickBot="1">
      <c r="F115" s="56" t="s">
        <v>321</v>
      </c>
      <c r="G115" s="57" t="s">
        <v>636</v>
      </c>
      <c r="H115" s="59" t="str">
        <f t="shared" si="13"/>
        <v>{ fld_name: "FLD1", short_name: "Nombre de laboratoires d'Analyse existant", long_name: "Nombre de laboratoires d'Analyse existant", data_type: "INT"},</v>
      </c>
    </row>
    <row r="116" spans="6:8" ht="18.75" thickBot="1">
      <c r="F116" s="56" t="s">
        <v>322</v>
      </c>
      <c r="G116" s="57" t="s">
        <v>637</v>
      </c>
      <c r="H116" s="59" t="str">
        <f t="shared" si="13"/>
        <v>{ fld_name: "FLD2", short_name: "Nombre de laboratoires d'Analyse Fonctionnels", long_name: "Nombre de laboratoires d'Analyse Fonctionnels", data_type: "INT"},</v>
      </c>
    </row>
    <row r="117" spans="6:8" ht="18.75" thickBot="1">
      <c r="F117" s="56" t="s">
        <v>323</v>
      </c>
      <c r="G117" s="57" t="s">
        <v>638</v>
      </c>
      <c r="H117" s="59" t="str">
        <f t="shared" si="13"/>
        <v>{ fld_name: "FLD3", short_name: "Nombre de laboratoires d'Analyse Non Fonctionnels", long_name: "Nombre de laboratoires d'Analyse Non Fonctionnels", data_type: "INT"},</v>
      </c>
    </row>
    <row r="118" spans="6:8" ht="18.75" thickBot="1">
      <c r="F118" s="56" t="s">
        <v>324</v>
      </c>
      <c r="G118" s="58" t="s">
        <v>639</v>
      </c>
      <c r="H118" s="59" t="str">
        <f t="shared" si="13"/>
        <v>{ fld_name: "FLD4", short_name: "Nombre de blocs Opératoires existant", long_name: "Nombre de blocs Opératoires existant", data_type: "INT"},</v>
      </c>
    </row>
    <row r="119" spans="6:8" ht="18.75" thickBot="1">
      <c r="F119" s="56" t="s">
        <v>325</v>
      </c>
      <c r="G119" s="57" t="s">
        <v>640</v>
      </c>
      <c r="H119" s="59" t="str">
        <f t="shared" si="13"/>
        <v>{ fld_name: "FLD5", short_name: "Nombre de blocs Opératoires Fonctionnels", long_name: "Nombre de blocs Opératoires Fonctionnels", data_type: "INT"},</v>
      </c>
    </row>
    <row r="120" spans="6:8" ht="18.75" thickBot="1">
      <c r="F120" s="56" t="s">
        <v>326</v>
      </c>
      <c r="G120" s="57" t="s">
        <v>641</v>
      </c>
      <c r="H120" s="59" t="str">
        <f t="shared" si="13"/>
        <v>{ fld_name: "FLD6", short_name: "Nombre de blocs Opératoires Non Fonctionnels", long_name: "Nombre de blocs Opératoires Non Fonctionnels", data_type: "INT"},</v>
      </c>
    </row>
    <row r="121" spans="6:8" ht="18.75" thickBot="1">
      <c r="F121" s="56" t="s">
        <v>327</v>
      </c>
      <c r="G121" s="57" t="s">
        <v>642</v>
      </c>
      <c r="H121" s="59" t="str">
        <f t="shared" si="13"/>
        <v>{ fld_name: "FLD7", short_name: "Nombre de services de radiologie existants", long_name: "Nombre de services de radiologie existants", data_type: "INT"},</v>
      </c>
    </row>
    <row r="122" spans="6:8" ht="18.75" thickBot="1">
      <c r="F122" s="56" t="s">
        <v>328</v>
      </c>
      <c r="G122" s="57" t="s">
        <v>643</v>
      </c>
      <c r="H122" s="59" t="str">
        <f t="shared" si="13"/>
        <v>{ fld_name: "FLD8", short_name: "Nombre de services de radiologie Fonctionnels", long_name: "Nombre de services de radiologie Fonctionnels", data_type: "INT"},</v>
      </c>
    </row>
    <row r="123" spans="6:8" ht="18.75" thickBot="1">
      <c r="F123" s="56" t="s">
        <v>329</v>
      </c>
      <c r="G123" s="57" t="s">
        <v>644</v>
      </c>
      <c r="H123" s="59" t="str">
        <f t="shared" si="13"/>
        <v>{ fld_name: "FLD9", short_name: "Nombre de services de radiologie Non Fonctionnels", long_name: "Nombre de services de radiologie Non Fonctionnels", data_type: "INT"},</v>
      </c>
    </row>
    <row r="124" spans="6:8" ht="18.75" thickBot="1">
      <c r="F124" s="56" t="s">
        <v>330</v>
      </c>
      <c r="G124" s="57" t="s">
        <v>645</v>
      </c>
      <c r="H124" s="59" t="str">
        <f t="shared" si="13"/>
        <v>{ fld_name: "FLD10", short_name: "Nombre de cabinets dentaires existant", long_name: "Nombre de cabinets dentaires existant", data_type: "INT"},</v>
      </c>
    </row>
    <row r="125" spans="6:8" ht="18.75" thickBot="1">
      <c r="F125" s="56" t="s">
        <v>331</v>
      </c>
      <c r="G125" s="57" t="s">
        <v>646</v>
      </c>
      <c r="H125" s="59" t="str">
        <f t="shared" si="13"/>
        <v>{ fld_name: "FLD11", short_name: "Nombre de cabinets dentaires Fonctionnels", long_name: "Nombre de cabinets dentaires Fonctionnels", data_type: "INT"},</v>
      </c>
    </row>
    <row r="126" spans="6:8" ht="18.75" thickBot="1">
      <c r="F126" s="56" t="s">
        <v>332</v>
      </c>
      <c r="G126" s="57" t="s">
        <v>647</v>
      </c>
      <c r="H126" s="59" t="str">
        <f t="shared" si="13"/>
        <v>{ fld_name: "FLD12", short_name: "Nombre de cabinets dentaires Non Fonctionnels ", long_name: "Nombre de cabinets dentaires Non Fonctionnels ", data_type: "INT"},</v>
      </c>
    </row>
    <row r="127" spans="6:8" ht="18">
      <c r="F127" s="56"/>
      <c r="G127" s="58"/>
    </row>
    <row r="129" spans="5:8" ht="20.25" thickBot="1">
      <c r="E129" s="45" t="s">
        <v>648</v>
      </c>
    </row>
    <row r="130" spans="5:8" ht="21.75" thickBot="1">
      <c r="E130" s="60"/>
      <c r="F130" s="56" t="s">
        <v>321</v>
      </c>
      <c r="G130" s="57" t="s">
        <v>574</v>
      </c>
      <c r="H130" s="61" t="str">
        <f>"{ fld_name: """ &amp; F130 &amp; """, short_name: """ &amp;  G130 &amp;  """, long_name: """ &amp;  G130 &amp;  """, data_type: ""INT"", unit: ""nombre""},"</f>
        <v>{ fld_name: "FLD1", short_name: "Population totale", long_name: "Population totale", data_type: "INT", unit: "nombre"},</v>
      </c>
    </row>
    <row r="131" spans="5:8" ht="21.75" thickBot="1">
      <c r="E131" s="60"/>
      <c r="F131" s="56" t="s">
        <v>322</v>
      </c>
      <c r="G131" s="57" t="s">
        <v>649</v>
      </c>
      <c r="H131" s="61" t="str">
        <f t="shared" ref="H131:H136" si="14">"{ fld_name: """ &amp; F131 &amp; """, short_name: """ &amp;  G131 &amp;  """, long_name: """ &amp;  G131 &amp;  """, data_type: ""INT"", unit: ""nombre""},"</f>
        <v>{ fld_name: "FLD2", short_name: "Nombre Total de cas de paludisme confirmés dans la population", long_name: "Nombre Total de cas de paludisme confirmés dans la population", data_type: "INT", unit: "nombre"},</v>
      </c>
    </row>
    <row r="132" spans="5:8" ht="21">
      <c r="E132" s="60"/>
      <c r="F132" s="56" t="s">
        <v>323</v>
      </c>
      <c r="G132" s="57" t="s">
        <v>650</v>
      </c>
      <c r="H132" s="61" t="str">
        <f t="shared" si="14"/>
        <v>{ fld_name: "FLD3", short_name: "Incidence du paludisme dans la population générale (‰)", long_name: "Incidence du paludisme dans la population générale (‰)", data_type: "INT", unit: "nombre"},</v>
      </c>
    </row>
    <row r="133" spans="5:8" ht="20.25" thickBot="1">
      <c r="E133" s="45" t="s">
        <v>651</v>
      </c>
      <c r="G133" s="62"/>
      <c r="H133" s="63"/>
    </row>
    <row r="134" spans="5:8" ht="21.75" thickBot="1">
      <c r="E134" s="60"/>
      <c r="F134" s="56" t="s">
        <v>321</v>
      </c>
      <c r="G134" s="57" t="s">
        <v>652</v>
      </c>
      <c r="H134" s="61" t="str">
        <f>"{ fld_name: """ &amp; F134 &amp; """, short_name: """ &amp;  G134 &amp;  """, long_name: """ &amp;  G134 &amp;  """, data_type: ""INT"", unit: ""nombre""},"</f>
        <v>{ fld_name: "FLD1", short_name: "Population 0 à 4 ans", long_name: "Population 0 à 4 ans", data_type: "INT", unit: "nombre"},</v>
      </c>
    </row>
    <row r="135" spans="5:8" ht="21.75" thickBot="1">
      <c r="E135" s="60"/>
      <c r="F135" s="56" t="s">
        <v>322</v>
      </c>
      <c r="G135" s="57" t="s">
        <v>653</v>
      </c>
      <c r="H135" s="61" t="str">
        <f t="shared" si="14"/>
        <v>{ fld_name: "FLD2", short_name: "Nombre Total de cas de paludisme confirmés chez les moins de 5 ans", long_name: "Nombre Total de cas de paludisme confirmés chez les moins de 5 ans", data_type: "INT", unit: "nombre"},</v>
      </c>
    </row>
    <row r="136" spans="5:8" ht="21">
      <c r="E136" s="60"/>
      <c r="F136" s="56" t="s">
        <v>323</v>
      </c>
      <c r="G136" s="57" t="s">
        <v>654</v>
      </c>
      <c r="H136" s="61" t="str">
        <f t="shared" si="14"/>
        <v>{ fld_name: "FLD3", short_name: "Incidence du paludisme chez les moins de 5 ans (‰)", long_name: "Incidence du paludisme chez les moins de 5 ans (‰)", data_type: "INT", unit: "nombre"},</v>
      </c>
    </row>
    <row r="137" spans="5:8" ht="21">
      <c r="E137" s="60"/>
      <c r="G137" s="62"/>
      <c r="H137" s="63"/>
    </row>
    <row r="138" spans="5:8" ht="19.5">
      <c r="E138" s="45" t="s">
        <v>655</v>
      </c>
      <c r="G138" s="62"/>
      <c r="H138" s="63"/>
    </row>
    <row r="139" spans="5:8" ht="21">
      <c r="E139" s="60"/>
      <c r="F139" s="64" t="s">
        <v>321</v>
      </c>
      <c r="G139" s="65" t="s">
        <v>656</v>
      </c>
      <c r="H139" s="61" t="str">
        <f>"{ fld_name: """ &amp; F139 &amp; """, short_name: """ &amp;  G139 &amp;  """, long_name: """ &amp;  G139 &amp;  """, data_type: ""INT"", unit: ""nombre""},"</f>
        <v>{ fld_name: "FLD1", short_name: " Population totale", long_name: " Population totale", data_type: "INT", unit: "nombre"},</v>
      </c>
    </row>
    <row r="140" spans="5:8" ht="21">
      <c r="E140" s="60"/>
      <c r="F140" s="64" t="s">
        <v>322</v>
      </c>
      <c r="G140" s="65" t="s">
        <v>657</v>
      </c>
      <c r="H140" s="61" t="str">
        <f t="shared" ref="H140:H141" si="15">"{ fld_name: """ &amp; F140 &amp; """, short_name: """ &amp;  G140 &amp;  """, long_name: """ &amp;  G140 &amp;  """, data_type: ""INT"", unit: ""nombre""},"</f>
        <v>{ fld_name: "FLD2", short_name: "Nombre de cas d'IRA dans la population générale 2017", long_name: "Nombre de cas d'IRA dans la population générale 2017", data_type: "INT", unit: "nombre"},</v>
      </c>
    </row>
    <row r="141" spans="5:8" ht="21">
      <c r="E141" s="60"/>
      <c r="F141" s="64" t="s">
        <v>323</v>
      </c>
      <c r="G141" s="65" t="s">
        <v>658</v>
      </c>
      <c r="H141" s="61" t="str">
        <f t="shared" si="15"/>
        <v>{ fld_name: "FLD3", short_name: "Incidence d'IRA dans la population générale (‰) en 2017", long_name: "Incidence d'IRA dans la population générale (‰) en 2017", data_type: "INT", unit: "nombre"},</v>
      </c>
    </row>
    <row r="142" spans="5:8" ht="21">
      <c r="E142" s="60"/>
      <c r="G142" s="62"/>
      <c r="H142" s="63"/>
    </row>
    <row r="143" spans="5:8" ht="19.5">
      <c r="E143" s="45" t="s">
        <v>659</v>
      </c>
      <c r="G143" s="62"/>
      <c r="H143" s="63"/>
    </row>
    <row r="144" spans="5:8" ht="21">
      <c r="E144" s="60"/>
      <c r="F144" s="64" t="s">
        <v>321</v>
      </c>
      <c r="G144" s="65" t="s">
        <v>660</v>
      </c>
      <c r="H144" s="61" t="str">
        <f>"{ fld_name: """ &amp; F144 &amp; """, short_name: """ &amp;  G144 &amp;  """, long_name: """ &amp;  G144 &amp;  """, data_type: ""INT"", unit: ""nombre""},"</f>
        <v>{ fld_name: "FLD1", short_name: " Population de 0 à 4 ans", long_name: " Population de 0 à 4 ans", data_type: "INT", unit: "nombre"},</v>
      </c>
    </row>
    <row r="145" spans="5:8" ht="21">
      <c r="E145" s="60"/>
      <c r="F145" s="64" t="s">
        <v>322</v>
      </c>
      <c r="G145" s="65" t="s">
        <v>661</v>
      </c>
      <c r="H145" s="61" t="str">
        <f t="shared" ref="H145:H146" si="16">"{ fld_name: """ &amp; F145 &amp; """, short_name: """ &amp;  G145 &amp;  """, long_name: """ &amp;  G145 &amp;  """, data_type: ""INT"", unit: ""nombre""},"</f>
        <v>{ fld_name: "FLD2", short_name: "Nombre de cas d’IRA chez les Enfants 2017", long_name: "Nombre de cas d’IRA chez les Enfants 2017", data_type: "INT", unit: "nombre"},</v>
      </c>
    </row>
    <row r="146" spans="5:8" ht="21">
      <c r="E146" s="60"/>
      <c r="F146" s="64" t="s">
        <v>323</v>
      </c>
      <c r="G146" s="65" t="s">
        <v>662</v>
      </c>
      <c r="H146" s="61" t="str">
        <f t="shared" si="16"/>
        <v>{ fld_name: "FLD3", short_name: "Incidence IRA chez les Enfants (‰) en 2017", long_name: "Incidence IRA chez les Enfants (‰) en 2017", data_type: "INT", unit: "nombre"},</v>
      </c>
    </row>
    <row r="147" spans="5:8" ht="21">
      <c r="E147" s="60"/>
      <c r="G147" s="62"/>
      <c r="H147" s="63"/>
    </row>
    <row r="148" spans="5:8" ht="19.5">
      <c r="E148" s="45" t="s">
        <v>663</v>
      </c>
      <c r="G148" s="62"/>
      <c r="H148" s="63"/>
    </row>
    <row r="149" spans="5:8" ht="21">
      <c r="E149" s="60"/>
      <c r="F149" s="64" t="s">
        <v>321</v>
      </c>
      <c r="G149" s="65" t="s">
        <v>656</v>
      </c>
      <c r="H149" s="61" t="str">
        <f>"{ fld_name: """ &amp; F149 &amp; """, short_name: """ &amp;  G149 &amp;  """, long_name: """ &amp;  G149 &amp;  """, data_type: ""INT"", unit: ""nombre""},"</f>
        <v>{ fld_name: "FLD1", short_name: " Population totale", long_name: " Population totale", data_type: "INT", unit: "nombre"},</v>
      </c>
    </row>
    <row r="150" spans="5:8" ht="21">
      <c r="E150" s="60"/>
      <c r="F150" s="64" t="s">
        <v>322</v>
      </c>
      <c r="G150" s="65" t="s">
        <v>664</v>
      </c>
      <c r="H150" s="61" t="str">
        <f t="shared" ref="H150:H151" si="17">"{ fld_name: """ &amp; F150 &amp; """, short_name: """ &amp;  G150 &amp;  """, long_name: """ &amp;  G150 &amp;  """, data_type: ""INT"", unit: ""nombre""},"</f>
        <v>{ fld_name: "FLD2", short_name: "Nombre de cas de Coqueluche 2017", long_name: "Nombre de cas de Coqueluche 2017", data_type: "INT", unit: "nombre"},</v>
      </c>
    </row>
    <row r="151" spans="5:8" ht="21">
      <c r="E151" s="60"/>
      <c r="F151" s="64" t="s">
        <v>323</v>
      </c>
      <c r="G151" s="65" t="s">
        <v>665</v>
      </c>
      <c r="H151" s="61" t="str">
        <f t="shared" si="17"/>
        <v>{ fld_name: "FLD3", short_name: "Incidence Coqueluche (‰) en 2017", long_name: "Incidence Coqueluche (‰) en 2017", data_type: "INT", unit: "nombre"},</v>
      </c>
    </row>
    <row r="153" spans="5:8" ht="19.5">
      <c r="E153" s="45" t="s">
        <v>666</v>
      </c>
      <c r="G153" s="62"/>
    </row>
    <row r="154" spans="5:8" ht="21">
      <c r="E154" s="60"/>
      <c r="F154" s="66" t="s">
        <v>321</v>
      </c>
      <c r="G154" s="65" t="s">
        <v>660</v>
      </c>
      <c r="H154" s="61" t="str">
        <f>"{ fld_name: """ &amp; F154 &amp; """, short_name: """ &amp;  G154 &amp;  """, long_name: """ &amp;  G154 &amp;  """, data_type: ""INT"", unit: ""nombre""},"</f>
        <v>{ fld_name: "FLD1", short_name: " Population de 0 à 4 ans", long_name: " Population de 0 à 4 ans", data_type: "INT", unit: "nombre"},</v>
      </c>
    </row>
    <row r="155" spans="5:8" ht="21">
      <c r="E155" s="60"/>
      <c r="F155" s="66" t="s">
        <v>322</v>
      </c>
      <c r="G155" s="65" t="s">
        <v>667</v>
      </c>
      <c r="H155" s="61" t="str">
        <f t="shared" ref="H155:H156" si="18">"{ fld_name: """ &amp; F155 &amp; """, short_name: """ &amp;  G155 &amp;  """, long_name: """ &amp;  G155 &amp;  """, data_type: ""INT"", unit: ""nombre""},"</f>
        <v>{ fld_name: "FLD2", short_name: "Nombre de cas d'Anémie 2017", long_name: "Nombre de cas d'Anémie 2017", data_type: "INT", unit: "nombre"},</v>
      </c>
    </row>
    <row r="156" spans="5:8" ht="21">
      <c r="E156" s="60"/>
      <c r="F156" s="66" t="s">
        <v>323</v>
      </c>
      <c r="G156" s="65" t="s">
        <v>668</v>
      </c>
      <c r="H156" s="61" t="str">
        <f t="shared" si="18"/>
        <v>{ fld_name: "FLD3", short_name: "Incidence Anémie (‰) en 2017", long_name: "Incidence Anémie (‰) en 2017", data_type: "INT", unit: "nombre"},</v>
      </c>
    </row>
    <row r="162" spans="5:8" ht="19.5">
      <c r="E162" s="45" t="s">
        <v>669</v>
      </c>
    </row>
    <row r="163" spans="5:8" ht="18">
      <c r="F163" s="64" t="s">
        <v>321</v>
      </c>
      <c r="G163" s="65" t="s">
        <v>670</v>
      </c>
      <c r="H163" s="48" t="str">
        <f>"{ fld_name: """ &amp; F163 &amp; """, short_name: """ &amp;  G163 &amp;  """, long_name: """ &amp;  G163 &amp;  """, data_type: ""INT"", unit: ""nombre""},"</f>
        <v>{ fld_name: "FLD1", short_name: " Couverture en BCG (%)", long_name: " Couverture en BCG (%)", data_type: "INT", unit: "nombre"},</v>
      </c>
    </row>
    <row r="164" spans="5:8" ht="18">
      <c r="F164" s="64" t="s">
        <v>322</v>
      </c>
      <c r="G164" s="65" t="s">
        <v>671</v>
      </c>
      <c r="H164" s="48" t="str">
        <f t="shared" ref="H164:H176" si="19">"{ fld_name: """ &amp; F164 &amp; """, short_name: """ &amp;  G164 &amp;  """, long_name: """ &amp;  G164 &amp;  """, data_type: ""INT"", unit: ""nombre""},"</f>
        <v>{ fld_name: "FLD2", short_name: "Couverture en VPO-1 (%)", long_name: "Couverture en VPO-1 (%)", data_type: "INT", unit: "nombre"},</v>
      </c>
    </row>
    <row r="165" spans="5:8" ht="18">
      <c r="F165" s="64" t="s">
        <v>323</v>
      </c>
      <c r="G165" s="65" t="s">
        <v>672</v>
      </c>
      <c r="H165" s="48" t="str">
        <f t="shared" si="19"/>
        <v>{ fld_name: "FLD3", short_name: "Couverture en VPO-2 (%)", long_name: "Couverture en VPO-2 (%)", data_type: "INT", unit: "nombre"},</v>
      </c>
    </row>
    <row r="166" spans="5:8" ht="18">
      <c r="F166" s="64" t="s">
        <v>324</v>
      </c>
      <c r="G166" s="65" t="s">
        <v>673</v>
      </c>
      <c r="H166" s="48" t="str">
        <f t="shared" si="19"/>
        <v>{ fld_name: "FLD4", short_name: "Couverture en VPO-3(%)", long_name: "Couverture en VPO-3(%)", data_type: "INT", unit: "nombre"},</v>
      </c>
    </row>
    <row r="167" spans="5:8" ht="18">
      <c r="F167" s="64" t="s">
        <v>325</v>
      </c>
      <c r="G167" s="65" t="s">
        <v>674</v>
      </c>
      <c r="H167" s="48" t="str">
        <f t="shared" si="19"/>
        <v>{ fld_name: "FLD5", short_name: "Couverture en Penta-1 (%)", long_name: "Couverture en Penta-1 (%)", data_type: "INT", unit: "nombre"},</v>
      </c>
    </row>
    <row r="168" spans="5:8" ht="18">
      <c r="F168" s="64" t="s">
        <v>326</v>
      </c>
      <c r="G168" s="65" t="s">
        <v>675</v>
      </c>
      <c r="H168" s="48" t="str">
        <f t="shared" si="19"/>
        <v>{ fld_name: "FLD6", short_name: "Couverture en Penta-2(%)", long_name: "Couverture en Penta-2(%)", data_type: "INT", unit: "nombre"},</v>
      </c>
    </row>
    <row r="169" spans="5:8" ht="18">
      <c r="F169" s="64" t="s">
        <v>327</v>
      </c>
      <c r="G169" s="65" t="s">
        <v>676</v>
      </c>
      <c r="H169" s="48" t="str">
        <f t="shared" si="19"/>
        <v>{ fld_name: "FLD7", short_name: "Couverture en Penta-3(%)", long_name: "Couverture en Penta-3(%)", data_type: "INT", unit: "nombre"},</v>
      </c>
    </row>
    <row r="170" spans="5:8" ht="18">
      <c r="F170" s="64" t="s">
        <v>328</v>
      </c>
      <c r="G170" s="65" t="s">
        <v>677</v>
      </c>
      <c r="H170" s="48" t="str">
        <f t="shared" si="19"/>
        <v>{ fld_name: "FLD8", short_name: "Couverture en PCV13-1 (%)", long_name: "Couverture en PCV13-1 (%)", data_type: "INT", unit: "nombre"},</v>
      </c>
    </row>
    <row r="171" spans="5:8" ht="18">
      <c r="F171" s="64" t="s">
        <v>329</v>
      </c>
      <c r="G171" s="65" t="s">
        <v>678</v>
      </c>
      <c r="H171" s="48" t="str">
        <f t="shared" si="19"/>
        <v>{ fld_name: "FLD9", short_name: "Couverture en PCV13- 2 (%)", long_name: "Couverture en PCV13- 2 (%)", data_type: "INT", unit: "nombre"},</v>
      </c>
    </row>
    <row r="172" spans="5:8" ht="18">
      <c r="F172" s="64" t="s">
        <v>330</v>
      </c>
      <c r="G172" s="65" t="s">
        <v>679</v>
      </c>
      <c r="H172" s="48" t="str">
        <f t="shared" si="19"/>
        <v>{ fld_name: "FLD10", short_name: "Couverture en PCV13-3 (%)", long_name: "Couverture en PCV13-3 (%)", data_type: "INT", unit: "nombre"},</v>
      </c>
    </row>
    <row r="173" spans="5:8" ht="18">
      <c r="F173" s="64" t="s">
        <v>331</v>
      </c>
      <c r="G173" s="65" t="s">
        <v>680</v>
      </c>
      <c r="H173" s="48" t="str">
        <f t="shared" si="19"/>
        <v>{ fld_name: "FLD11", short_name: "Couverture en VPI (%)", long_name: "Couverture en VPI (%)", data_type: "INT", unit: "nombre"},</v>
      </c>
    </row>
    <row r="174" spans="5:8" ht="18">
      <c r="F174" s="64" t="s">
        <v>332</v>
      </c>
      <c r="G174" s="65" t="s">
        <v>681</v>
      </c>
      <c r="H174" s="48" t="str">
        <f t="shared" si="19"/>
        <v>{ fld_name: "FLD12", short_name: "VAR-2", long_name: "VAR-2", data_type: "INT", unit: "nombre"},</v>
      </c>
    </row>
    <row r="175" spans="5:8" ht="18">
      <c r="F175" s="64" t="s">
        <v>333</v>
      </c>
      <c r="G175" s="65" t="s">
        <v>682</v>
      </c>
      <c r="H175" s="48" t="str">
        <f t="shared" si="19"/>
        <v>{ fld_name: "FLD13", short_name: "VAA", long_name: "VAA", data_type: "INT", unit: "nombre"},</v>
      </c>
    </row>
    <row r="176" spans="5:8" ht="18">
      <c r="F176" s="64" t="s">
        <v>334</v>
      </c>
      <c r="G176" s="65" t="s">
        <v>683</v>
      </c>
      <c r="H176" s="48" t="str">
        <f t="shared" si="19"/>
        <v>{ fld_name: "FLD14", short_name: "Couverture en VAT 2+ (%)", long_name: "Couverture en VAT 2+ (%)", data_type: "INT", unit: "nombre"},</v>
      </c>
    </row>
    <row r="183" spans="5:22" ht="19.5">
      <c r="E183" s="45" t="s">
        <v>684</v>
      </c>
    </row>
    <row r="184" spans="5:22" ht="19.5">
      <c r="F184" s="64" t="s">
        <v>321</v>
      </c>
      <c r="G184" s="67" t="s">
        <v>685</v>
      </c>
      <c r="H184" s="48" t="str">
        <f t="shared" ref="H184:H199" si="20">"{ fld_name: """ &amp; F184 &amp; """, short_name: """ &amp;  G184 &amp;  """, long_name: """ &amp;  G184 &amp;  """, data_type: ""INT"", unit: ""nombre""},"</f>
        <v>{ fld_name: "FLD1", short_name: "Décès liés au Paludisme", long_name: "Décès liés au Paludisme", data_type: "INT", unit: "nombre"},</v>
      </c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</row>
    <row r="185" spans="5:22" ht="19.5">
      <c r="F185" s="64" t="s">
        <v>322</v>
      </c>
      <c r="G185" s="67" t="s">
        <v>686</v>
      </c>
      <c r="H185" s="48" t="str">
        <f t="shared" si="20"/>
        <v>{ fld_name: "FLD2", short_name: "Décès liés à la Diarrhée", long_name: "Décès liés à la Diarrhée", data_type: "INT", unit: "nombre"},</v>
      </c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</row>
    <row r="186" spans="5:22" ht="19.5">
      <c r="F186" s="64" t="s">
        <v>323</v>
      </c>
      <c r="G186" s="67" t="s">
        <v>687</v>
      </c>
      <c r="H186" s="48" t="str">
        <f t="shared" si="20"/>
        <v>{ fld_name: "FLD3", short_name: "Décès liés à l'Anémie", long_name: "Décès liés à l'Anémie", data_type: "INT", unit: "nombre"},</v>
      </c>
    </row>
    <row r="187" spans="5:22" ht="19.5">
      <c r="F187" s="64" t="s">
        <v>324</v>
      </c>
      <c r="G187" s="67" t="s">
        <v>688</v>
      </c>
      <c r="H187" s="48" t="str">
        <f t="shared" si="20"/>
        <v>{ fld_name: "FLD4", short_name: "Décès liés au Choléra", long_name: "Décès liés au Choléra", data_type: "INT", unit: "nombre"},</v>
      </c>
    </row>
    <row r="188" spans="5:22" ht="19.5">
      <c r="F188" s="64" t="s">
        <v>325</v>
      </c>
      <c r="G188" s="67" t="s">
        <v>689</v>
      </c>
      <c r="H188" s="48" t="str">
        <f t="shared" si="20"/>
        <v>{ fld_name: "FLD5", short_name: "Décès liés à la Fièvre Typhoide", long_name: "Décès liés à la Fièvre Typhoide", data_type: "INT", unit: "nombre"},</v>
      </c>
    </row>
    <row r="189" spans="5:22" ht="19.5">
      <c r="F189" s="64" t="s">
        <v>326</v>
      </c>
      <c r="G189" s="67" t="s">
        <v>690</v>
      </c>
      <c r="H189" s="48" t="str">
        <f t="shared" si="20"/>
        <v>{ fld_name: "FLD6", short_name: "Décès liés à la Méningite", long_name: "Décès liés à la Méningite", data_type: "INT", unit: "nombre"},</v>
      </c>
    </row>
    <row r="190" spans="5:22" ht="19.5">
      <c r="F190" s="64" t="s">
        <v>327</v>
      </c>
      <c r="G190" s="67" t="s">
        <v>691</v>
      </c>
      <c r="H190" s="48" t="str">
        <f t="shared" si="20"/>
        <v>{ fld_name: "FLD7", short_name: "Décès liés aux IRA", long_name: "Décès liés aux IRA", data_type: "INT", unit: "nombre"},</v>
      </c>
    </row>
    <row r="191" spans="5:22" ht="19.5">
      <c r="F191" s="64" t="s">
        <v>328</v>
      </c>
      <c r="G191" s="67" t="s">
        <v>692</v>
      </c>
      <c r="H191" s="48" t="str">
        <f t="shared" si="20"/>
        <v>{ fld_name: "FLD8", short_name: "Décès liés au COMA", long_name: "Décès liés au COMA", data_type: "INT", unit: "nombre"},</v>
      </c>
    </row>
    <row r="192" spans="5:22" ht="19.5">
      <c r="F192" s="64" t="s">
        <v>329</v>
      </c>
      <c r="G192" s="67" t="s">
        <v>693</v>
      </c>
      <c r="H192" s="48" t="str">
        <f t="shared" si="20"/>
        <v>{ fld_name: "FLD9", short_name: "Décès liés au VIH/SIDA", long_name: "Décès liés au VIH/SIDA", data_type: "INT", unit: "nombre"},</v>
      </c>
    </row>
    <row r="193" spans="5:8" ht="19.5">
      <c r="F193" s="64" t="s">
        <v>330</v>
      </c>
      <c r="G193" s="67" t="s">
        <v>694</v>
      </c>
      <c r="H193" s="48" t="str">
        <f t="shared" si="20"/>
        <v>{ fld_name: "FLD10", short_name: "Décès liés aux AVC", long_name: "Décès liés aux AVC", data_type: "INT", unit: "nombre"},</v>
      </c>
    </row>
    <row r="194" spans="5:8" ht="19.5">
      <c r="F194" s="64" t="s">
        <v>331</v>
      </c>
      <c r="G194" s="67" t="s">
        <v>695</v>
      </c>
      <c r="H194" s="48" t="str">
        <f t="shared" si="20"/>
        <v>{ fld_name: "FLD11", short_name: "Morts-Nés", long_name: "Morts-Nés", data_type: "INT", unit: "nombre"},</v>
      </c>
    </row>
    <row r="195" spans="5:8" ht="19.5">
      <c r="F195" s="64" t="s">
        <v>332</v>
      </c>
      <c r="G195" s="67" t="s">
        <v>696</v>
      </c>
      <c r="H195" s="48" t="str">
        <f t="shared" si="20"/>
        <v>{ fld_name: "FLD12", short_name: "Décès au bloc opératoire", long_name: "Décès au bloc opératoire", data_type: "INT", unit: "nombre"},</v>
      </c>
    </row>
    <row r="196" spans="5:8" ht="19.5">
      <c r="F196" s="64" t="s">
        <v>333</v>
      </c>
      <c r="G196" s="67" t="s">
        <v>697</v>
      </c>
      <c r="H196" s="48" t="str">
        <f t="shared" si="20"/>
        <v>{ fld_name: "FLD13", short_name: "Décès Maternel", long_name: "Décès Maternel", data_type: "INT", unit: "nombre"},</v>
      </c>
    </row>
    <row r="197" spans="5:8" ht="39">
      <c r="F197" s="64" t="s">
        <v>334</v>
      </c>
      <c r="G197" s="67" t="s">
        <v>698</v>
      </c>
      <c r="H197" s="48" t="str">
        <f t="shared" si="20"/>
        <v>{ fld_name: "FLD14", short_name: "Décès néonatal (entre 0 et 28 jours après naissance)", long_name: "Décès néonatal (entre 0 et 28 jours après naissance)", data_type: "INT", unit: "nombre"},</v>
      </c>
    </row>
    <row r="198" spans="5:8" ht="19.5">
      <c r="F198" s="64" t="s">
        <v>335</v>
      </c>
      <c r="G198" s="67" t="s">
        <v>699</v>
      </c>
      <c r="H198" s="48" t="str">
        <f t="shared" si="20"/>
        <v>{ fld_name: "FLD15", short_name: "Autres types de décès", long_name: "Autres types de décès", data_type: "INT", unit: "nombre"},</v>
      </c>
    </row>
    <row r="199" spans="5:8" ht="19.5">
      <c r="F199" s="64" t="s">
        <v>336</v>
      </c>
      <c r="G199" s="67" t="s">
        <v>700</v>
      </c>
      <c r="H199" s="48" t="str">
        <f t="shared" si="20"/>
        <v>{ fld_name: "FLD16", short_name: "Total décès", long_name: "Total décès", data_type: "INT", unit: "nombre"},</v>
      </c>
    </row>
    <row r="201" spans="5:8" ht="18">
      <c r="E201" s="69" t="s">
        <v>701</v>
      </c>
      <c r="F201" s="70"/>
      <c r="G201" s="70"/>
      <c r="H201" s="70"/>
    </row>
    <row r="202" spans="5:8" ht="18">
      <c r="F202" s="64" t="s">
        <v>322</v>
      </c>
      <c r="G202" s="2" t="s">
        <v>0</v>
      </c>
      <c r="H202" s="48" t="str">
        <f>"{ fld_name: """ &amp; F202 &amp; """, short_name: """ &amp;  G202 &amp;  """, long_name: """ &amp;  G202 &amp;  """, data_type: ""INT"", unit: ""XOF""},"</f>
        <v>{ fld_name: "FLD2", short_name: "AFRILAND FIRST BANK", long_name: "AFRILAND FIRST BANK", data_type: "INT", unit: "XOF"},</v>
      </c>
    </row>
    <row r="203" spans="5:8" ht="18">
      <c r="F203" s="64" t="s">
        <v>323</v>
      </c>
      <c r="G203" s="2" t="s">
        <v>1</v>
      </c>
      <c r="H203" s="48" t="str">
        <f t="shared" ref="H203:H227" si="21">"{ fld_name: """ &amp; F203 &amp; """, short_name: """ &amp;  G203 &amp;  """, long_name: """ &amp;  G203 &amp;  """, data_type: ""INT"", unit: ""XOF""},"</f>
        <v>{ fld_name: "FLD3", short_name: "BACI", long_name: "BACI", data_type: "INT", unit: "XOF"},</v>
      </c>
    </row>
    <row r="204" spans="5:8" ht="18">
      <c r="F204" s="64" t="s">
        <v>324</v>
      </c>
      <c r="G204" s="2" t="s">
        <v>2</v>
      </c>
      <c r="H204" s="48" t="str">
        <f t="shared" si="21"/>
        <v>{ fld_name: "FLD4", short_name: "BBG-CI", long_name: "BBG-CI", data_type: "INT", unit: "XOF"},</v>
      </c>
    </row>
    <row r="205" spans="5:8" ht="18">
      <c r="F205" s="64" t="s">
        <v>325</v>
      </c>
      <c r="G205" s="2" t="s">
        <v>3</v>
      </c>
      <c r="H205" s="48" t="str">
        <f t="shared" si="21"/>
        <v>{ fld_name: "FLD5", short_name: "BDA", long_name: "BDA", data_type: "INT", unit: "XOF"},</v>
      </c>
    </row>
    <row r="206" spans="5:8" ht="18">
      <c r="F206" s="64" t="s">
        <v>326</v>
      </c>
      <c r="G206" s="2" t="s">
        <v>4</v>
      </c>
      <c r="H206" s="48" t="str">
        <f t="shared" si="21"/>
        <v>{ fld_name: "FLD6", short_name: "BGFIBank", long_name: "BGFIBank", data_type: "INT", unit: "XOF"},</v>
      </c>
    </row>
    <row r="207" spans="5:8" ht="18">
      <c r="F207" s="64" t="s">
        <v>327</v>
      </c>
      <c r="G207" s="2" t="s">
        <v>5</v>
      </c>
      <c r="H207" s="48" t="str">
        <f t="shared" si="21"/>
        <v>{ fld_name: "FLD7", short_name: "BHCI", long_name: "BHCI", data_type: "INT", unit: "XOF"},</v>
      </c>
    </row>
    <row r="208" spans="5:8" ht="18">
      <c r="F208" s="64" t="s">
        <v>328</v>
      </c>
      <c r="G208" s="2" t="s">
        <v>6</v>
      </c>
      <c r="H208" s="48" t="str">
        <f t="shared" si="21"/>
        <v>{ fld_name: "FLD8", short_name: "BICICI", long_name: "BICICI", data_type: "INT", unit: "XOF"},</v>
      </c>
    </row>
    <row r="209" spans="6:8" ht="18">
      <c r="F209" s="64" t="s">
        <v>329</v>
      </c>
      <c r="G209" s="2" t="s">
        <v>7</v>
      </c>
      <c r="H209" s="48" t="str">
        <f t="shared" si="21"/>
        <v>{ fld_name: "FLD9", short_name: "BMS", long_name: "BMS", data_type: "INT", unit: "XOF"},</v>
      </c>
    </row>
    <row r="210" spans="6:8" ht="18">
      <c r="F210" s="64" t="s">
        <v>330</v>
      </c>
      <c r="G210" s="2" t="s">
        <v>8</v>
      </c>
      <c r="H210" s="48" t="str">
        <f t="shared" si="21"/>
        <v>{ fld_name: "FLD10", short_name: "BNI", long_name: "BNI", data_type: "INT", unit: "XOF"},</v>
      </c>
    </row>
    <row r="211" spans="6:8" ht="18">
      <c r="F211" s="64" t="s">
        <v>331</v>
      </c>
      <c r="G211" s="2" t="s">
        <v>9</v>
      </c>
      <c r="H211" s="48" t="str">
        <f t="shared" si="21"/>
        <v>{ fld_name: "FLD11", short_name: "BOA-CI", long_name: "BOA-CI", data_type: "INT", unit: "XOF"},</v>
      </c>
    </row>
    <row r="212" spans="6:8" ht="18">
      <c r="F212" s="64" t="s">
        <v>332</v>
      </c>
      <c r="G212" s="2" t="s">
        <v>10</v>
      </c>
      <c r="H212" s="48" t="str">
        <f t="shared" si="21"/>
        <v>{ fld_name: "FLD12", short_name: "BRM-CI", long_name: "BRM-CI", data_type: "INT", unit: "XOF"},</v>
      </c>
    </row>
    <row r="213" spans="6:8" ht="18">
      <c r="F213" s="64" t="s">
        <v>333</v>
      </c>
      <c r="G213" s="2" t="s">
        <v>11</v>
      </c>
      <c r="H213" s="48" t="str">
        <f t="shared" si="21"/>
        <v>{ fld_name: "FLD13", short_name: "BSIC-CI", long_name: "BSIC-CI", data_type: "INT", unit: "XOF"},</v>
      </c>
    </row>
    <row r="214" spans="6:8" ht="18">
      <c r="F214" s="64" t="s">
        <v>334</v>
      </c>
      <c r="G214" s="2" t="s">
        <v>12</v>
      </c>
      <c r="H214" s="48" t="str">
        <f t="shared" si="21"/>
        <v>{ fld_name: "FLD14", short_name: "CBI-CI", long_name: "CBI-CI", data_type: "INT", unit: "XOF"},</v>
      </c>
    </row>
    <row r="215" spans="6:8" ht="18">
      <c r="F215" s="64" t="s">
        <v>335</v>
      </c>
      <c r="G215" s="2" t="s">
        <v>13</v>
      </c>
      <c r="H215" s="48" t="str">
        <f t="shared" si="21"/>
        <v>{ fld_name: "FLD15", short_name: "CITIBANK", long_name: "CITIBANK", data_type: "INT", unit: "XOF"},</v>
      </c>
    </row>
    <row r="216" spans="6:8" ht="18">
      <c r="F216" s="64" t="s">
        <v>336</v>
      </c>
      <c r="G216" s="2" t="s">
        <v>14</v>
      </c>
      <c r="H216" s="48" t="str">
        <f t="shared" si="21"/>
        <v>{ fld_name: "FLD16", short_name: "CNCE", long_name: "CNCE", data_type: "INT", unit: "XOF"},</v>
      </c>
    </row>
    <row r="217" spans="6:8" ht="18">
      <c r="F217" s="64" t="s">
        <v>337</v>
      </c>
      <c r="G217" s="2" t="s">
        <v>15</v>
      </c>
      <c r="H217" s="48" t="str">
        <f t="shared" si="21"/>
        <v>{ fld_name: "FLD17", short_name: "DBCI", long_name: "DBCI", data_type: "INT", unit: "XOF"},</v>
      </c>
    </row>
    <row r="218" spans="6:8" ht="18">
      <c r="F218" s="64" t="s">
        <v>338</v>
      </c>
      <c r="G218" s="2" t="s">
        <v>16</v>
      </c>
      <c r="H218" s="48" t="str">
        <f t="shared" si="21"/>
        <v>{ fld_name: "FLD18", short_name: "ECOBANK-CI", long_name: "ECOBANK-CI", data_type: "INT", unit: "XOF"},</v>
      </c>
    </row>
    <row r="219" spans="6:8" ht="18">
      <c r="F219" s="64" t="s">
        <v>339</v>
      </c>
      <c r="G219" s="2" t="s">
        <v>17</v>
      </c>
      <c r="H219" s="48" t="str">
        <f t="shared" si="21"/>
        <v>{ fld_name: "FLD19", short_name: "GTBANK-CI", long_name: "GTBANK-CI", data_type: "INT", unit: "XOF"},</v>
      </c>
    </row>
    <row r="220" spans="6:8" ht="18">
      <c r="F220" s="64" t="s">
        <v>340</v>
      </c>
      <c r="G220" s="2" t="s">
        <v>18</v>
      </c>
      <c r="H220" s="48" t="str">
        <f t="shared" si="21"/>
        <v>{ fld_name: "FLD20", short_name: "NSIA BANQUE", long_name: "NSIA BANQUE", data_type: "INT", unit: "XOF"},</v>
      </c>
    </row>
    <row r="221" spans="6:8" ht="18">
      <c r="F221" s="64" t="s">
        <v>341</v>
      </c>
      <c r="G221" s="2" t="s">
        <v>19</v>
      </c>
      <c r="H221" s="48" t="str">
        <f t="shared" si="21"/>
        <v>{ fld_name: "FLD21", short_name: "ORABANK", long_name: "ORABANK", data_type: "INT", unit: "XOF"},</v>
      </c>
    </row>
    <row r="222" spans="6:8" ht="18">
      <c r="F222" s="64" t="s">
        <v>342</v>
      </c>
      <c r="G222" s="2" t="s">
        <v>20</v>
      </c>
      <c r="H222" s="48" t="str">
        <f t="shared" si="21"/>
        <v>{ fld_name: "FLD22", short_name: "SCBCI", long_name: "SCBCI", data_type: "INT", unit: "XOF"},</v>
      </c>
    </row>
    <row r="223" spans="6:8" ht="18">
      <c r="F223" s="64" t="s">
        <v>343</v>
      </c>
      <c r="G223" s="2" t="s">
        <v>21</v>
      </c>
      <c r="H223" s="48" t="str">
        <f t="shared" si="21"/>
        <v>{ fld_name: "FLD23", short_name: "SGCI", long_name: "SGCI", data_type: "INT", unit: "XOF"},</v>
      </c>
    </row>
    <row r="224" spans="6:8" ht="18">
      <c r="F224" s="64" t="s">
        <v>344</v>
      </c>
      <c r="G224" s="2" t="s">
        <v>22</v>
      </c>
      <c r="H224" s="48" t="str">
        <f t="shared" si="21"/>
        <v>{ fld_name: "FLD24", short_name: "SIB", long_name: "SIB", data_type: "INT", unit: "XOF"},</v>
      </c>
    </row>
    <row r="225" spans="6:9" ht="18">
      <c r="F225" s="64" t="s">
        <v>345</v>
      </c>
      <c r="G225" s="2" t="s">
        <v>23</v>
      </c>
      <c r="H225" s="48" t="str">
        <f t="shared" si="21"/>
        <v>{ fld_name: "FLD25", short_name: "STABIC BANK", long_name: "STABIC BANK", data_type: "INT", unit: "XOF"},</v>
      </c>
    </row>
    <row r="226" spans="6:9" ht="18">
      <c r="F226" s="64" t="s">
        <v>346</v>
      </c>
      <c r="G226" s="2" t="s">
        <v>24</v>
      </c>
      <c r="H226" s="48" t="str">
        <f t="shared" si="21"/>
        <v>{ fld_name: "FLD26", short_name: "UBA", long_name: "UBA", data_type: "INT", unit: "XOF"},</v>
      </c>
    </row>
    <row r="227" spans="6:9" ht="18">
      <c r="F227" s="64" t="s">
        <v>347</v>
      </c>
      <c r="G227" s="2" t="s">
        <v>25</v>
      </c>
      <c r="H227" s="48" t="str">
        <f t="shared" si="21"/>
        <v>{ fld_name: "FLD27", short_name: "VERSUSBANK", long_name: "VERSUSBANK", data_type: "INT", unit: "XOF"},</v>
      </c>
    </row>
    <row r="228" spans="6:9" ht="18">
      <c r="F228" s="71" t="s">
        <v>321</v>
      </c>
      <c r="G228" s="72" t="s">
        <v>160</v>
      </c>
      <c r="H228" s="48" t="str">
        <f>"{ fld_name: """ &amp; F228 &amp; """, short_name: """ &amp;  G228 &amp;  """, long_name: """ &amp;  I228 &amp;  """, data_type: ""INT"", unit: ""XOF""},"</f>
        <v>{ fld_name: "FLD1", short_name: "R6", long_name: "Paiement des intérêts sur emprunt reçu de l'étranger", data_type: "INT", unit: "XOF"},</v>
      </c>
      <c r="I228" s="3" t="str">
        <f>VLOOKUP(G228,'[1]NOMENCLATURE (2)'!$A$2:$D$83,4,FALSE)</f>
        <v>Paiement des intérêts sur emprunt reçu de l'étranger</v>
      </c>
    </row>
    <row r="229" spans="6:9" ht="18">
      <c r="F229" s="71" t="s">
        <v>322</v>
      </c>
      <c r="G229" s="72" t="s">
        <v>198</v>
      </c>
      <c r="H229" s="48" t="str">
        <f t="shared" ref="H229:H292" si="22">"{ fld_name: """ &amp; F229 &amp; """, short_name: """ &amp;  G229 &amp;  """, long_name: """ &amp;  I229 &amp;  """, data_type: ""INT"", unit: ""XOF""},"</f>
        <v>{ fld_name: "FLD2", short_name: "TK1", long_name: "Acquisition de brevets, licences, marques, fonds de commerce ou tout actif non financier non produit", data_type: "INT", unit: "XOF"},</v>
      </c>
      <c r="I229" s="3" t="str">
        <f>VLOOKUP(G229,'[1]NOMENCLATURE (2)'!$A$2:$D$83,4,FALSE)</f>
        <v>Acquisition de brevets, licences, marques, fonds de commerce ou tout actif non financier non produit</v>
      </c>
    </row>
    <row r="230" spans="6:9" ht="18">
      <c r="F230" s="71" t="s">
        <v>323</v>
      </c>
      <c r="G230" s="72" t="s">
        <v>134</v>
      </c>
      <c r="H230" s="48" t="str">
        <f t="shared" si="22"/>
        <v>{ fld_name: "FLD3", short_name: "B1", long_name: "Règlement de facture (s) d’importation effective de marchandises", data_type: "INT", unit: "XOF"},</v>
      </c>
      <c r="I230" s="3" t="str">
        <f>VLOOKUP(G230,'[1]NOMENCLATURE (2)'!$A$2:$D$83,4,FALSE)</f>
        <v>Règlement de facture (s) d’importation effective de marchandises</v>
      </c>
    </row>
    <row r="231" spans="6:9" ht="18">
      <c r="F231" s="71" t="s">
        <v>324</v>
      </c>
      <c r="G231" s="72" t="s">
        <v>135</v>
      </c>
      <c r="H231" s="48" t="str">
        <f t="shared" si="22"/>
        <v>{ fld_name: "FLD4", short_name: "B11", long_name: "Dénouement d’une remise documentaire (REMDOC) pour le règlement d’importation de marchandises.", data_type: "INT", unit: "XOF"},</v>
      </c>
      <c r="I231" s="3" t="str">
        <f>VLOOKUP(G231,'[1]NOMENCLATURE (2)'!$A$2:$D$83,4,FALSE)</f>
        <v>Dénouement d’une remise documentaire (REMDOC) pour le règlement d’importation de marchandises.</v>
      </c>
    </row>
    <row r="232" spans="6:9" ht="18">
      <c r="F232" s="71" t="s">
        <v>325</v>
      </c>
      <c r="G232" s="72" t="s">
        <v>136</v>
      </c>
      <c r="H232" s="48" t="str">
        <f t="shared" si="22"/>
        <v>{ fld_name: "FLD5", short_name: "B12", long_name: "Transferts des revenus issus des parts de production (minière, pétrolière, etc.)", data_type: "INT", unit: "XOF"},</v>
      </c>
      <c r="I232" s="3" t="str">
        <f>VLOOKUP(G232,'[1]NOMENCLATURE (2)'!$A$2:$D$83,4,FALSE)</f>
        <v>Transferts des revenus issus des parts de production (minière, pétrolière, etc.)</v>
      </c>
    </row>
    <row r="233" spans="6:9" ht="18">
      <c r="F233" s="71" t="s">
        <v>326</v>
      </c>
      <c r="G233" s="72" t="s">
        <v>137</v>
      </c>
      <c r="H233" s="48" t="str">
        <f t="shared" si="22"/>
        <v>{ fld_name: "FLD6", short_name: "B2", long_name: "Règlement de facture (s) d’importation non effective de marchandises ", data_type: "INT", unit: "XOF"},</v>
      </c>
      <c r="I233" s="3" t="str">
        <f>VLOOKUP(G233,'[1]NOMENCLATURE (2)'!$A$2:$D$83,4,FALSE)</f>
        <v xml:space="preserve">Règlement de facture (s) d’importation non effective de marchandises </v>
      </c>
    </row>
    <row r="234" spans="6:9" ht="18">
      <c r="F234" s="71" t="s">
        <v>327</v>
      </c>
      <c r="G234" s="72" t="s">
        <v>138</v>
      </c>
      <c r="H234" s="48" t="str">
        <f t="shared" si="22"/>
        <v>{ fld_name: "FLD7", short_name: "B4", long_name: "Remboursements des avances ou des trop perçus d'exportations", data_type: "INT", unit: "XOF"},</v>
      </c>
      <c r="I234" s="3" t="str">
        <f>VLOOKUP(G234,'[1]NOMENCLATURE (2)'!$A$2:$D$83,4,FALSE)</f>
        <v>Remboursements des avances ou des trop perçus d'exportations</v>
      </c>
    </row>
    <row r="235" spans="6:9" ht="18">
      <c r="F235" s="71" t="s">
        <v>328</v>
      </c>
      <c r="G235" s="72" t="s">
        <v>139</v>
      </c>
      <c r="H235" s="48" t="str">
        <f t="shared" si="22"/>
        <v>{ fld_name: "FLD8", short_name: "B5", long_name: "Transferts effectués par des sociétés ivoiriennes sur leurs comptes à l’étranger (hors UEMOA) pour des règlements d’importation effective de marchandises.", data_type: "INT", unit: "XOF"},</v>
      </c>
      <c r="I235" s="3" t="str">
        <f>VLOOKUP(G235,'[1]NOMENCLATURE (2)'!$A$2:$D$83,4,FALSE)</f>
        <v>Transferts effectués par des sociétés ivoiriennes sur leurs comptes à l’étranger (hors UEMOA) pour des règlements d’importation effective de marchandises.</v>
      </c>
    </row>
    <row r="236" spans="6:9" ht="18">
      <c r="F236" s="71" t="s">
        <v>329</v>
      </c>
      <c r="G236" s="72" t="s">
        <v>140</v>
      </c>
      <c r="H236" s="48" t="str">
        <f t="shared" si="22"/>
        <v>{ fld_name: "FLD9", short_name: "B6", long_name: "Transferts effectués par des sociétés ivoiriennes sur leurs comptes à l’étranger pour des règlements d’importation non effective de marchandises.", data_type: "INT", unit: "XOF"},</v>
      </c>
      <c r="I236" s="3" t="str">
        <f>VLOOKUP(G236,'[1]NOMENCLATURE (2)'!$A$2:$D$83,4,FALSE)</f>
        <v>Transferts effectués par des sociétés ivoiriennes sur leurs comptes à l’étranger pour des règlements d’importation non effective de marchandises.</v>
      </c>
    </row>
    <row r="237" spans="6:9" ht="18">
      <c r="F237" s="71" t="s">
        <v>330</v>
      </c>
      <c r="G237" s="72" t="s">
        <v>141</v>
      </c>
      <c r="H237" s="48" t="str">
        <f t="shared" si="22"/>
        <v>{ fld_name: "FLD10", short_name: "B9", long_name: "Apurement de dettes fournisseurs, exclusivement en cas d’importation effective de marchandises.", data_type: "INT", unit: "XOF"},</v>
      </c>
      <c r="I237" s="3" t="str">
        <f>VLOOKUP(G237,'[1]NOMENCLATURE (2)'!$A$2:$D$83,4,FALSE)</f>
        <v>Apurement de dettes fournisseurs, exclusivement en cas d’importation effective de marchandises.</v>
      </c>
    </row>
    <row r="238" spans="6:9" ht="18">
      <c r="F238" s="71" t="s">
        <v>331</v>
      </c>
      <c r="G238" s="72" t="s">
        <v>142</v>
      </c>
      <c r="H238" s="48" t="str">
        <f t="shared" si="22"/>
        <v>{ fld_name: "FLD11", short_name: "OF1", long_name: "Constitution d'investissement de résident à l'étranger", data_type: "INT", unit: "XOF"},</v>
      </c>
      <c r="I238" s="3" t="str">
        <f>VLOOKUP(G238,'[1]NOMENCLATURE (2)'!$A$2:$D$83,4,FALSE)</f>
        <v>Constitution d'investissement de résident à l'étranger</v>
      </c>
    </row>
    <row r="239" spans="6:9" ht="18">
      <c r="F239" s="71" t="s">
        <v>332</v>
      </c>
      <c r="G239" s="72" t="s">
        <v>143</v>
      </c>
      <c r="H239" s="48" t="str">
        <f t="shared" si="22"/>
        <v>{ fld_name: "FLD12", short_name: "OF10", long_name: "Commerce triangulaire dans l’UEMOA : Prêt commercial pour livraison de marchandises dans un autre pays de l'UEMOA : Cas d’importation effective", data_type: "INT", unit: "XOF"},</v>
      </c>
      <c r="I239" s="3" t="str">
        <f>VLOOKUP(G239,'[1]NOMENCLATURE (2)'!$A$2:$D$83,4,FALSE)</f>
        <v>Commerce triangulaire dans l’UEMOA : Prêt commercial pour livraison de marchandises dans un autre pays de l'UEMOA : Cas d’importation effective</v>
      </c>
    </row>
    <row r="240" spans="6:9" ht="18">
      <c r="F240" s="71" t="s">
        <v>333</v>
      </c>
      <c r="G240" s="72" t="s">
        <v>144</v>
      </c>
      <c r="H240" s="48" t="str">
        <f t="shared" si="22"/>
        <v>{ fld_name: "FLD13", short_name: "OF11", long_name: "Commerce triangulaire dans l’UEMOA : Prêt commercial pour livraison de marchandises dans un autre pays de l'UEMOA : Cas d’importation non effective", data_type: "INT", unit: "XOF"},</v>
      </c>
      <c r="I240" s="3" t="str">
        <f>VLOOKUP(G240,'[1]NOMENCLATURE (2)'!$A$2:$D$83,4,FALSE)</f>
        <v>Commerce triangulaire dans l’UEMOA : Prêt commercial pour livraison de marchandises dans un autre pays de l'UEMOA : Cas d’importation non effective</v>
      </c>
    </row>
    <row r="241" spans="6:9" ht="18">
      <c r="F241" s="71" t="s">
        <v>334</v>
      </c>
      <c r="G241" s="72" t="s">
        <v>145</v>
      </c>
      <c r="H241" s="48" t="str">
        <f t="shared" si="22"/>
        <v>{ fld_name: "FLD14", short_name: "OF12", long_name: "Commerce triangulaire hors UEMOA : Prêt commercial pour livraison de marchandises dans un pays situé hors de l'UEMOA", data_type: "INT", unit: "XOF"},</v>
      </c>
      <c r="I241" s="3" t="str">
        <f>VLOOKUP(G241,'[1]NOMENCLATURE (2)'!$A$2:$D$83,4,FALSE)</f>
        <v>Commerce triangulaire hors UEMOA : Prêt commercial pour livraison de marchandises dans un pays situé hors de l'UEMOA</v>
      </c>
    </row>
    <row r="242" spans="6:9" ht="18">
      <c r="F242" s="71" t="s">
        <v>335</v>
      </c>
      <c r="G242" s="72" t="s">
        <v>146</v>
      </c>
      <c r="H242" s="48" t="str">
        <f t="shared" si="22"/>
        <v>{ fld_name: "FLD15", short_name: "OF13", long_name: "Règlement du prix de cession de créances", data_type: "INT", unit: "XOF"},</v>
      </c>
      <c r="I242" s="3" t="str">
        <f>VLOOKUP(G242,'[1]NOMENCLATURE (2)'!$A$2:$D$83,4,FALSE)</f>
        <v>Règlement du prix de cession de créances</v>
      </c>
    </row>
    <row r="243" spans="6:9" ht="18">
      <c r="F243" s="71" t="s">
        <v>336</v>
      </c>
      <c r="G243" s="72" t="s">
        <v>147</v>
      </c>
      <c r="H243" s="48" t="str">
        <f t="shared" si="22"/>
        <v>{ fld_name: "FLD16", short_name: "OF2", long_name: "Constitution d'investissement à l'étranger / Octroi de prêt à un non-résident", data_type: "INT", unit: "XOF"},</v>
      </c>
      <c r="I243" s="3" t="str">
        <f>VLOOKUP(G243,'[1]NOMENCLATURE (2)'!$A$2:$D$83,4,FALSE)</f>
        <v>Constitution d'investissement à l'étranger / Octroi de prêt à un non-résident</v>
      </c>
    </row>
    <row r="244" spans="6:9" ht="18">
      <c r="F244" s="71" t="s">
        <v>337</v>
      </c>
      <c r="G244" s="72" t="s">
        <v>148</v>
      </c>
      <c r="H244" s="48" t="str">
        <f t="shared" si="22"/>
        <v>{ fld_name: "FLD17", short_name: "OF3", long_name: "Acquisition immobilière ou Achat de maison /appartement", data_type: "INT", unit: "XOF"},</v>
      </c>
      <c r="I244" s="3" t="str">
        <f>VLOOKUP(G244,'[1]NOMENCLATURE (2)'!$A$2:$D$83,4,FALSE)</f>
        <v>Acquisition immobilière ou Achat de maison /appartement</v>
      </c>
    </row>
    <row r="245" spans="6:9" ht="18">
      <c r="F245" s="71" t="s">
        <v>338</v>
      </c>
      <c r="G245" s="72" t="s">
        <v>149</v>
      </c>
      <c r="H245" s="48" t="str">
        <f t="shared" si="22"/>
        <v>{ fld_name: "FLD18", short_name: "OF4", long_name: "Remboursement du principal d'unemprunt reçu de l'étranger", data_type: "INT", unit: "XOF"},</v>
      </c>
      <c r="I245" s="3" t="str">
        <f>VLOOKUP(G245,'[1]NOMENCLATURE (2)'!$A$2:$D$83,4,FALSE)</f>
        <v>Remboursement du principal d'unemprunt reçu de l'étranger</v>
      </c>
    </row>
    <row r="246" spans="6:9" ht="17.25">
      <c r="F246" s="73" t="s">
        <v>339</v>
      </c>
      <c r="G246" s="74" t="s">
        <v>150</v>
      </c>
      <c r="H246" s="75" t="str">
        <f t="shared" si="22"/>
        <v>{ fld_name: "FLD19", short_name: "OF4 ", long_name: "colonne 19", data_type: "INT", unit: "XOF"},</v>
      </c>
      <c r="I246" s="76" t="s">
        <v>702</v>
      </c>
    </row>
    <row r="247" spans="6:9" ht="18">
      <c r="F247" s="71" t="s">
        <v>340</v>
      </c>
      <c r="G247" s="72" t="s">
        <v>151</v>
      </c>
      <c r="H247" s="48" t="str">
        <f t="shared" si="22"/>
        <v>{ fld_name: "FLD20", short_name: "OF5", long_name: "Transfert du produit de la liquidation d'investissement étranger", data_type: "INT", unit: "XOF"},</v>
      </c>
      <c r="I247" s="3" t="str">
        <f>VLOOKUP(G247,'[1]NOMENCLATURE (2)'!$A$2:$D$83,4,FALSE)</f>
        <v>Transfert du produit de la liquidation d'investissement étranger</v>
      </c>
    </row>
    <row r="248" spans="6:9" ht="18">
      <c r="F248" s="71" t="s">
        <v>341</v>
      </c>
      <c r="G248" s="72" t="s">
        <v>152</v>
      </c>
      <c r="H248" s="48" t="str">
        <f t="shared" si="22"/>
        <v>{ fld_name: "FLD21", short_name: "OF6", long_name: "Transferts du produit de rachats de titresnationaux (valeurs mobilières nationales) ", data_type: "INT", unit: "XOF"},</v>
      </c>
      <c r="I248" s="3" t="str">
        <f>VLOOKUP(G248,'[1]NOMENCLATURE (2)'!$A$2:$D$83,4,FALSE)</f>
        <v xml:space="preserve">Transferts du produit de rachats de titresnationaux (valeurs mobilières nationales) </v>
      </c>
    </row>
    <row r="249" spans="6:9" ht="18">
      <c r="F249" s="71" t="s">
        <v>342</v>
      </c>
      <c r="G249" s="72" t="s">
        <v>153</v>
      </c>
      <c r="H249" s="48" t="str">
        <f t="shared" si="22"/>
        <v>{ fld_name: "FLD22", short_name: "OF8", long_name: "Transfert du produit d'une vente immobilière", data_type: "INT", unit: "XOF"},</v>
      </c>
      <c r="I249" s="3" t="str">
        <f>VLOOKUP(G249,'[1]NOMENCLATURE (2)'!$A$2:$D$83,4,FALSE)</f>
        <v>Transfert du produit d'une vente immobilière</v>
      </c>
    </row>
    <row r="250" spans="6:9" ht="18">
      <c r="F250" s="71" t="s">
        <v>343</v>
      </c>
      <c r="G250" s="72" t="s">
        <v>154</v>
      </c>
      <c r="H250" s="48" t="str">
        <f t="shared" si="22"/>
        <v>{ fld_name: "FLD23", short_name: "OF9", long_name: "Approvisionnement de compte ou Constitution de dépôts à l'étranger (Epargne à l'étranger)", data_type: "INT", unit: "XOF"},</v>
      </c>
      <c r="I250" s="3" t="str">
        <f>VLOOKUP(G250,'[1]NOMENCLATURE (2)'!$A$2:$D$83,4,FALSE)</f>
        <v>Approvisionnement de compte ou Constitution de dépôts à l'étranger (Epargne à l'étranger)</v>
      </c>
    </row>
    <row r="251" spans="6:9" ht="18">
      <c r="F251" s="71" t="s">
        <v>344</v>
      </c>
      <c r="G251" s="72" t="s">
        <v>155</v>
      </c>
      <c r="H251" s="48" t="str">
        <f t="shared" si="22"/>
        <v>{ fld_name: "FLD24", short_name: "R1", long_name: "Paiement de salaires ou d'honoraires", data_type: "INT", unit: "XOF"},</v>
      </c>
      <c r="I251" s="3" t="str">
        <f>VLOOKUP(G251,'[1]NOMENCLATURE (2)'!$A$2:$D$83,4,FALSE)</f>
        <v>Paiement de salaires ou d'honoraires</v>
      </c>
    </row>
    <row r="252" spans="6:9" ht="18">
      <c r="F252" s="71" t="s">
        <v>345</v>
      </c>
      <c r="G252" s="72" t="s">
        <v>156</v>
      </c>
      <c r="H252" s="48" t="str">
        <f t="shared" si="22"/>
        <v>{ fld_name: "FLD25", short_name: "R2", long_name: "Paiement d'indemnités de dédit,de rupture de contrat ou de fin de carrière", data_type: "INT", unit: "XOF"},</v>
      </c>
      <c r="I252" s="3" t="str">
        <f>VLOOKUP(G252,'[1]NOMENCLATURE (2)'!$A$2:$D$83,4,FALSE)</f>
        <v>Paiement d'indemnités de dédit,de rupture de contrat ou de fin de carrière</v>
      </c>
    </row>
    <row r="253" spans="6:9" ht="18">
      <c r="F253" s="71" t="s">
        <v>346</v>
      </c>
      <c r="G253" s="72" t="s">
        <v>157</v>
      </c>
      <c r="H253" s="48" t="str">
        <f t="shared" si="22"/>
        <v>{ fld_name: "FLD26", short_name: "R3", long_name: "Cotisations sociales payées par l’employeur", data_type: "INT", unit: "XOF"},</v>
      </c>
      <c r="I253" s="3" t="str">
        <f>VLOOKUP(G253,'[1]NOMENCLATURE (2)'!$A$2:$D$83,4,FALSE)</f>
        <v>Cotisations sociales payées par l’employeur</v>
      </c>
    </row>
    <row r="254" spans="6:9" ht="18">
      <c r="F254" s="71" t="s">
        <v>347</v>
      </c>
      <c r="G254" s="72" t="s">
        <v>158</v>
      </c>
      <c r="H254" s="48" t="str">
        <f t="shared" si="22"/>
        <v>{ fld_name: "FLD27", short_name: "R4", long_name: "Cotisations sociales payées par l’employé", data_type: "INT", unit: "XOF"},</v>
      </c>
      <c r="I254" s="3" t="str">
        <f>VLOOKUP(G254,'[1]NOMENCLATURE (2)'!$A$2:$D$83,4,FALSE)</f>
        <v>Cotisations sociales payées par l’employé</v>
      </c>
    </row>
    <row r="255" spans="6:9" ht="18">
      <c r="F255" s="71" t="s">
        <v>402</v>
      </c>
      <c r="G255" s="72" t="s">
        <v>159</v>
      </c>
      <c r="H255" s="48" t="str">
        <f t="shared" si="22"/>
        <v>{ fld_name: "FLD28", short_name: "R5", long_name: "Rapatriement de dividendes", data_type: "INT", unit: "XOF"},</v>
      </c>
      <c r="I255" s="3" t="str">
        <f>VLOOKUP(G255,'[1]NOMENCLATURE (2)'!$A$2:$D$83,4,FALSE)</f>
        <v>Rapatriement de dividendes</v>
      </c>
    </row>
    <row r="256" spans="6:9" ht="18">
      <c r="F256" s="71" t="s">
        <v>403</v>
      </c>
      <c r="G256" s="72" t="s">
        <v>160</v>
      </c>
      <c r="H256" s="48" t="str">
        <f t="shared" si="22"/>
        <v>{ fld_name: "FLD29", short_name: "R6", long_name: "Paiement des intérêts sur emprunt reçu de l'étranger", data_type: "INT", unit: "XOF"},</v>
      </c>
      <c r="I256" s="3" t="str">
        <f>VLOOKUP(G256,'[1]NOMENCLATURE (2)'!$A$2:$D$83,4,FALSE)</f>
        <v>Paiement des intérêts sur emprunt reçu de l'étranger</v>
      </c>
    </row>
    <row r="257" spans="6:9" ht="18">
      <c r="F257" s="71" t="s">
        <v>404</v>
      </c>
      <c r="G257" s="72" t="s">
        <v>161</v>
      </c>
      <c r="H257" s="48" t="str">
        <f t="shared" si="22"/>
        <v>{ fld_name: "FLD30", short_name: "R7", long_name: "Reversements de loyers ou autres revenus d'investissements immobiliers étrangers", data_type: "INT", unit: "XOF"},</v>
      </c>
      <c r="I257" s="3" t="str">
        <f>VLOOKUP(G257,'[1]NOMENCLATURE (2)'!$A$2:$D$83,4,FALSE)</f>
        <v>Reversements de loyers ou autres revenus d'investissements immobiliers étrangers</v>
      </c>
    </row>
    <row r="258" spans="6:9" ht="18">
      <c r="F258" s="71" t="s">
        <v>405</v>
      </c>
      <c r="G258" s="72" t="s">
        <v>162</v>
      </c>
      <c r="H258" s="48" t="str">
        <f t="shared" si="22"/>
        <v>{ fld_name: "FLD31", short_name: "R8", long_name: "Reversement de pension par un organisme de sécurité sociale ", data_type: "INT", unit: "XOF"},</v>
      </c>
      <c r="I258" s="3" t="str">
        <f>VLOOKUP(G258,'[1]NOMENCLATURE (2)'!$A$2:$D$83,4,FALSE)</f>
        <v xml:space="preserve">Reversement de pension par un organisme de sécurité sociale </v>
      </c>
    </row>
    <row r="259" spans="6:9" ht="18">
      <c r="F259" s="71" t="s">
        <v>406</v>
      </c>
      <c r="G259" s="72" t="s">
        <v>163</v>
      </c>
      <c r="H259" s="48" t="str">
        <f t="shared" si="22"/>
        <v>{ fld_name: "FLD32", short_name: "R9", long_name: "Paiement de coupons d’obligations ou d’autres titres d’emprunts", data_type: "INT", unit: "XOF"},</v>
      </c>
      <c r="I259" s="3" t="str">
        <f>VLOOKUP(G259,'[1]NOMENCLATURE (2)'!$A$2:$D$83,4,FALSE)</f>
        <v>Paiement de coupons d’obligations ou d’autres titres d’emprunts</v>
      </c>
    </row>
    <row r="260" spans="6:9" ht="18">
      <c r="F260" s="71" t="s">
        <v>407</v>
      </c>
      <c r="G260" s="72" t="s">
        <v>164</v>
      </c>
      <c r="H260" s="48" t="str">
        <f t="shared" si="22"/>
        <v>{ fld_name: "FLD33", short_name: "S1", long_name: "Règlement de facture (s) de prestation effective de services", data_type: "INT", unit: "XOF"},</v>
      </c>
      <c r="I260" s="3" t="str">
        <f>VLOOKUP(G260,'[1]NOMENCLATURE (2)'!$A$2:$D$83,4,FALSE)</f>
        <v>Règlement de facture (s) de prestation effective de services</v>
      </c>
    </row>
    <row r="261" spans="6:9" ht="18">
      <c r="F261" s="71" t="s">
        <v>408</v>
      </c>
      <c r="G261" s="72" t="s">
        <v>165</v>
      </c>
      <c r="H261" s="48" t="str">
        <f t="shared" si="22"/>
        <v>{ fld_name: "FLD34", short_name: "S10", long_name: "Services des Ambassades étrangères et des représentations diplomatiques", data_type: "INT", unit: "XOF"},</v>
      </c>
      <c r="I261" s="3" t="str">
        <f>VLOOKUP(G261,'[1]NOMENCLATURE (2)'!$A$2:$D$83,4,FALSE)</f>
        <v>Services des Ambassades étrangères et des représentations diplomatiques</v>
      </c>
    </row>
    <row r="262" spans="6:9" ht="18">
      <c r="F262" s="71" t="s">
        <v>409</v>
      </c>
      <c r="G262" s="72" t="s">
        <v>166</v>
      </c>
      <c r="H262" s="48" t="str">
        <f t="shared" si="22"/>
        <v>{ fld_name: "FLD35", short_name: "S11", long_name: "Paiement de prime d’assurance", data_type: "INT", unit: "XOF"},</v>
      </c>
      <c r="I262" s="3" t="str">
        <f>VLOOKUP(G262,'[1]NOMENCLATURE (2)'!$A$2:$D$83,4,FALSE)</f>
        <v>Paiement de prime d’assurance</v>
      </c>
    </row>
    <row r="263" spans="6:9" ht="18">
      <c r="F263" s="71" t="s">
        <v>410</v>
      </c>
      <c r="G263" s="72" t="s">
        <v>167</v>
      </c>
      <c r="H263" s="48" t="str">
        <f t="shared" si="22"/>
        <v>{ fld_name: "FLD36", short_name: "S12", long_name: "Paiement des indemnités, Dédommagements, Autres règlements de sinistres en cas d’assurance", data_type: "INT", unit: "XOF"},</v>
      </c>
      <c r="I263" s="3" t="str">
        <f>VLOOKUP(G263,'[1]NOMENCLATURE (2)'!$A$2:$D$83,4,FALSE)</f>
        <v>Paiement des indemnités, Dédommagements, Autres règlements de sinistres en cas d’assurance</v>
      </c>
    </row>
    <row r="264" spans="6:9" ht="18">
      <c r="F264" s="71" t="s">
        <v>411</v>
      </c>
      <c r="G264" s="72" t="s">
        <v>168</v>
      </c>
      <c r="H264" s="48" t="str">
        <f t="shared" si="22"/>
        <v>{ fld_name: "FLD37", short_name: "S13", long_name: "Paiement de prime de réassurance", data_type: "INT", unit: "XOF"},</v>
      </c>
      <c r="I264" s="3" t="str">
        <f>VLOOKUP(G264,'[1]NOMENCLATURE (2)'!$A$2:$D$83,4,FALSE)</f>
        <v>Paiement de prime de réassurance</v>
      </c>
    </row>
    <row r="265" spans="6:9" ht="18">
      <c r="F265" s="71" t="s">
        <v>412</v>
      </c>
      <c r="G265" s="72" t="s">
        <v>169</v>
      </c>
      <c r="H265" s="48" t="str">
        <f t="shared" si="22"/>
        <v>{ fld_name: "FLD38", short_name: "S14", long_name: "Paiement des indemnités, Dédommagements, Autres règlements de sinistres en cas de réassurance", data_type: "INT", unit: "XOF"},</v>
      </c>
      <c r="I265" s="3" t="str">
        <f>VLOOKUP(G265,'[1]NOMENCLATURE (2)'!$A$2:$D$83,4,FALSE)</f>
        <v>Paiement des indemnités, Dédommagements, Autres règlements de sinistres en cas de réassurance</v>
      </c>
    </row>
    <row r="266" spans="6:9" ht="18">
      <c r="F266" s="71" t="s">
        <v>413</v>
      </c>
      <c r="G266" s="72" t="s">
        <v>170</v>
      </c>
      <c r="H266" s="48" t="str">
        <f t="shared" si="22"/>
        <v>{ fld_name: "FLD39", short_name: "S15", long_name: "Rapatriement de fret international encaissé par les représentations nationales de compagnies de transit ou de consignation étrangères", data_type: "INT", unit: "XOF"},</v>
      </c>
      <c r="I266" s="3" t="str">
        <f>VLOOKUP(G266,'[1]NOMENCLATURE (2)'!$A$2:$D$83,4,FALSE)</f>
        <v>Rapatriement de fret international encaissé par les représentations nationales de compagnies de transit ou de consignation étrangères</v>
      </c>
    </row>
    <row r="267" spans="6:9" ht="18">
      <c r="F267" s="71" t="s">
        <v>414</v>
      </c>
      <c r="G267" s="72" t="s">
        <v>171</v>
      </c>
      <c r="H267" s="48" t="str">
        <f t="shared" si="22"/>
        <v>{ fld_name: "FLD40", short_name: "S2", long_name: "Règlement de facture (s) de prestation de services non effective et/ou Acompte surrèglement de facture (s) de prestation de", data_type: "INT", unit: "XOF"},</v>
      </c>
      <c r="I267" s="3" t="str">
        <f>VLOOKUP(G267,'[1]NOMENCLATURE (2)'!$A$2:$D$83,4,FALSE)</f>
        <v>Règlement de facture (s) de prestation de services non effective et/ou Acompte surrèglement de facture (s) de prestation de</v>
      </c>
    </row>
    <row r="268" spans="6:9" ht="17.25">
      <c r="F268" s="73" t="s">
        <v>415</v>
      </c>
      <c r="G268" s="74" t="s">
        <v>703</v>
      </c>
      <c r="H268" s="75" t="str">
        <f t="shared" si="22"/>
        <v>{ fld_name: "FLD41", short_name: "S21", long_name: "colonne 41", data_type: "INT", unit: "XOF"},</v>
      </c>
      <c r="I268" s="76" t="s">
        <v>704</v>
      </c>
    </row>
    <row r="269" spans="6:9" ht="17.25">
      <c r="F269" s="71" t="s">
        <v>416</v>
      </c>
      <c r="G269" s="72" t="s">
        <v>172</v>
      </c>
      <c r="H269" t="str">
        <f t="shared" si="22"/>
        <v>{ fld_name: "FLD42", short_name: "S3", long_name: "CONSTITUTION DE DEPOT DE GARANTIE, NOTE DE DEBIT, SCOLARITE ET AUTRES", data_type: "INT", unit: "XOF"},</v>
      </c>
      <c r="I269" s="3" t="str">
        <f>VLOOKUP(G269,'[1]NOMENCLATURE (2)'!$A$2:$D$83,4,FALSE)</f>
        <v>CONSTITUTION DE DEPOT DE GARANTIE, NOTE DE DEBIT, SCOLARITE ET AUTRES</v>
      </c>
    </row>
    <row r="270" spans="6:9" ht="17.25">
      <c r="F270" s="71" t="s">
        <v>417</v>
      </c>
      <c r="G270" s="72" t="s">
        <v>173</v>
      </c>
      <c r="H270" t="str">
        <f t="shared" si="22"/>
        <v>{ fld_name: "FLD43", short_name: "S4", long_name: "Transport / Fret maritime, aérien, ferroviaire ou terrestre", data_type: "INT", unit: "XOF"},</v>
      </c>
      <c r="I270" s="3" t="str">
        <f>VLOOKUP(G270,'[1]NOMENCLATURE (2)'!$A$2:$D$83,4,FALSE)</f>
        <v>Transport / Fret maritime, aérien, ferroviaire ou terrestre</v>
      </c>
    </row>
    <row r="271" spans="6:9" ht="17.25">
      <c r="F271" s="71" t="s">
        <v>418</v>
      </c>
      <c r="G271" s="72" t="s">
        <v>174</v>
      </c>
      <c r="H271" t="str">
        <f t="shared" si="22"/>
        <v>{ fld_name: "FLD44", short_name: "S5", long_name: "Services des Administrations publiques ivoiriennes", data_type: "INT", unit: "XOF"},</v>
      </c>
      <c r="I271" s="3" t="str">
        <f>VLOOKUP(G271,'[1]NOMENCLATURE (2)'!$A$2:$D$83,4,FALSE)</f>
        <v>Services des Administrations publiques ivoiriennes</v>
      </c>
    </row>
    <row r="272" spans="6:9" ht="17.25">
      <c r="F272" s="71" t="s">
        <v>419</v>
      </c>
      <c r="G272" s="72" t="s">
        <v>175</v>
      </c>
      <c r="H272" t="str">
        <f t="shared" si="22"/>
        <v>{ fld_name: "FLD45", short_name: "S6", long_name: "Frais de scolarité", data_type: "INT", unit: "XOF"},</v>
      </c>
      <c r="I272" s="3" t="str">
        <f>VLOOKUP(G272,'[1]NOMENCLATURE (2)'!$A$2:$D$83,4,FALSE)</f>
        <v>Frais de scolarité</v>
      </c>
    </row>
    <row r="273" spans="6:9" ht="17.25">
      <c r="F273" s="71" t="s">
        <v>420</v>
      </c>
      <c r="G273" s="72" t="s">
        <v>176</v>
      </c>
      <c r="H273" t="str">
        <f t="shared" si="22"/>
        <v>{ fld_name: "FLD46", short_name: "S7", long_name: "Allocation de voyage", data_type: "INT", unit: "XOF"},</v>
      </c>
      <c r="I273" s="3" t="str">
        <f>VLOOKUP(G273,'[1]NOMENCLATURE (2)'!$A$2:$D$83,4,FALSE)</f>
        <v>Allocation de voyage</v>
      </c>
    </row>
    <row r="274" spans="6:9" ht="17.25">
      <c r="F274" s="71" t="s">
        <v>421</v>
      </c>
      <c r="G274" s="72" t="s">
        <v>177</v>
      </c>
      <c r="H274" t="str">
        <f t="shared" si="22"/>
        <v>{ fld_name: "FLD47", short_name: "S9", long_name: "Transferts de soldes créditeurs des comptes d’escale et de soldes créditeurs des comptes courants d’escale, au profit des armateurs étrangers.", data_type: "INT", unit: "XOF"},</v>
      </c>
      <c r="I274" s="3" t="str">
        <f>VLOOKUP(G274,'[1]NOMENCLATURE (2)'!$A$2:$D$83,4,FALSE)</f>
        <v>Transferts de soldes créditeurs des comptes d’escale et de soldes créditeurs des comptes courants d’escale, au profit des armateurs étrangers.</v>
      </c>
    </row>
    <row r="275" spans="6:9" ht="17.25">
      <c r="F275" s="71" t="s">
        <v>422</v>
      </c>
      <c r="G275" s="72" t="s">
        <v>182</v>
      </c>
      <c r="H275" t="str">
        <f t="shared" si="22"/>
        <v>{ fld_name: "FLD48", short_name: "TC10", long_name: "Retour à l’ordonnateur basé hors de l’UEMOA de fonds perçus par erreur en Côte d’Ivoire ou consécutif à l’annulation de transaction commerciale ou financière non réalisée", data_type: "INT", unit: "XOF"},</v>
      </c>
      <c r="I275" s="3" t="str">
        <f>VLOOKUP(G275,'[1]NOMENCLATURE (2)'!$A$2:$D$83,4,FALSE)</f>
        <v>Retour à l’ordonnateur basé hors de l’UEMOA de fonds perçus par erreur en Côte d’Ivoire ou consécutif à l’annulation de transaction commerciale ou financière non réalisée</v>
      </c>
    </row>
    <row r="276" spans="6:9" ht="17.25">
      <c r="F276" s="71" t="s">
        <v>423</v>
      </c>
      <c r="G276" s="72" t="s">
        <v>192</v>
      </c>
      <c r="H276" t="str">
        <f t="shared" si="22"/>
        <v>{ fld_name: "FLD49", short_name: "TC4", long_name: "Approvisionnement de comptes d'expatriés", data_type: "INT", unit: "XOF"},</v>
      </c>
      <c r="I276" s="3" t="str">
        <f>VLOOKUP(G276,'[1]NOMENCLATURE (2)'!$A$2:$D$83,4,FALSE)</f>
        <v>Approvisionnement de comptes d'expatriés</v>
      </c>
    </row>
    <row r="277" spans="6:9" ht="17.25">
      <c r="F277" s="73" t="s">
        <v>424</v>
      </c>
      <c r="G277" s="74" t="s">
        <v>180</v>
      </c>
      <c r="H277" s="75" t="str">
        <f t="shared" si="22"/>
        <v>{ fld_name: "FLD50", short_name: "TC", long_name: "Colonne 50", data_type: "INT", unit: "XOF"},</v>
      </c>
      <c r="I277" s="76" t="s">
        <v>705</v>
      </c>
    </row>
    <row r="278" spans="6:9" ht="17.25">
      <c r="F278" s="71" t="s">
        <v>425</v>
      </c>
      <c r="G278" s="72" t="s">
        <v>181</v>
      </c>
      <c r="H278" t="str">
        <f t="shared" si="22"/>
        <v>{ fld_name: "FLD51", short_name: "TC1", long_name: "Aides familiales ou Secours familial", data_type: "INT", unit: "XOF"},</v>
      </c>
      <c r="I278" s="3" t="str">
        <f>VLOOKUP(G278,'[1]NOMENCLATURE (2)'!$A$2:$D$83,4,FALSE)</f>
        <v>Aides familiales ou Secours familial</v>
      </c>
    </row>
    <row r="279" spans="6:9" ht="17.25">
      <c r="F279" s="71" t="s">
        <v>426</v>
      </c>
      <c r="G279" s="72" t="s">
        <v>182</v>
      </c>
      <c r="H279" t="str">
        <f t="shared" si="22"/>
        <v>{ fld_name: "FLD52", short_name: "TC10", long_name: "Retour à l’ordonnateur basé hors de l’UEMOA de fonds perçus par erreur en Côte d’Ivoire ou consécutif à l’annulation de transaction commerciale ou financière non réalisée", data_type: "INT", unit: "XOF"},</v>
      </c>
      <c r="I279" s="3" t="str">
        <f>VLOOKUP(G279,'[1]NOMENCLATURE (2)'!$A$2:$D$83,4,FALSE)</f>
        <v>Retour à l’ordonnateur basé hors de l’UEMOA de fonds perçus par erreur en Côte d’Ivoire ou consécutif à l’annulation de transaction commerciale ou financière non réalisée</v>
      </c>
    </row>
    <row r="280" spans="6:9" ht="17.25">
      <c r="F280" s="71" t="s">
        <v>427</v>
      </c>
      <c r="G280" s="72" t="s">
        <v>183</v>
      </c>
      <c r="H280" t="str">
        <f t="shared" si="22"/>
        <v>{ fld_name: "FLD53", short_name: "TC11", long_name: "Transfert du reliquat definancements extérieurs.", data_type: "INT", unit: "XOF"},</v>
      </c>
      <c r="I280" s="3" t="str">
        <f>VLOOKUP(G280,'[1]NOMENCLATURE (2)'!$A$2:$D$83,4,FALSE)</f>
        <v>Transfert du reliquat definancements extérieurs.</v>
      </c>
    </row>
    <row r="281" spans="6:9" ht="17.25">
      <c r="F281" s="71" t="s">
        <v>428</v>
      </c>
      <c r="G281" s="72" t="s">
        <v>184</v>
      </c>
      <c r="H281" t="str">
        <f t="shared" si="22"/>
        <v>{ fld_name: "FLD54", short_name: "TC12", long_name: "Appel de fonds sur compte étranger détenu en Côte d'Ivoire", data_type: "INT", unit: "XOF"},</v>
      </c>
      <c r="I281" s="3" t="str">
        <f>VLOOKUP(G281,'[1]NOMENCLATURE (2)'!$A$2:$D$83,4,FALSE)</f>
        <v>Appel de fonds sur compte étranger détenu en Côte d'Ivoire</v>
      </c>
    </row>
    <row r="282" spans="6:9" ht="17.25">
      <c r="F282" s="71" t="s">
        <v>429</v>
      </c>
      <c r="G282" s="72" t="s">
        <v>185</v>
      </c>
      <c r="H282" t="str">
        <f t="shared" si="22"/>
        <v>{ fld_name: "FLD55", short_name: "TC13", long_name: "Paiement de condamnation pécuniaire (amendes, dommages et intérêts, indemnités diverses, …) issue d’une Décision de Justice", data_type: "INT", unit: "XOF"},</v>
      </c>
      <c r="I282" s="3" t="str">
        <f>VLOOKUP(G282,'[1]NOMENCLATURE (2)'!$A$2:$D$83,4,FALSE)</f>
        <v>Paiement de condamnation pécuniaire (amendes, dommages et intérêts, indemnités diverses, …) issue d’une Décision de Justice</v>
      </c>
    </row>
    <row r="283" spans="6:9" ht="17.25">
      <c r="F283" s="71" t="s">
        <v>430</v>
      </c>
      <c r="G283" s="72" t="s">
        <v>186</v>
      </c>
      <c r="H283" t="str">
        <f t="shared" si="22"/>
        <v>{ fld_name: "FLD56", short_name: "TC14", long_name: "Transfert de fonds encaissés en Côte d’Ivoire pour le compte de partenaires extérieurs", data_type: "INT", unit: "XOF"},</v>
      </c>
      <c r="I283" s="3" t="str">
        <f>VLOOKUP(G283,'[1]NOMENCLATURE (2)'!$A$2:$D$83,4,FALSE)</f>
        <v>Transfert de fonds encaissés en Côte d’Ivoire pour le compte de partenaires extérieurs</v>
      </c>
    </row>
    <row r="284" spans="6:9" ht="17.25">
      <c r="F284" s="71" t="s">
        <v>431</v>
      </c>
      <c r="G284" s="72" t="s">
        <v>187</v>
      </c>
      <c r="H284" t="str">
        <f t="shared" si="22"/>
        <v>{ fld_name: "FLD57", short_name: "TC15", long_name: "Paiement d’impôts", data_type: "INT", unit: "XOF"},</v>
      </c>
      <c r="I284" s="3" t="str">
        <f>VLOOKUP(G284,'[1]NOMENCLATURE (2)'!$A$2:$D$83,4,FALSE)</f>
        <v>Paiement d’impôts</v>
      </c>
    </row>
    <row r="285" spans="6:9" ht="17.25">
      <c r="F285" s="71" t="s">
        <v>432</v>
      </c>
      <c r="G285" s="72" t="s">
        <v>188</v>
      </c>
      <c r="H285" t="str">
        <f t="shared" si="22"/>
        <v>{ fld_name: "FLD58", short_name: "TC16", long_name: "Dons financiers ", data_type: "INT", unit: "XOF"},</v>
      </c>
      <c r="I285" s="3" t="str">
        <f>VLOOKUP(G285,'[1]NOMENCLATURE (2)'!$A$2:$D$83,4,FALSE)</f>
        <v xml:space="preserve">Dons financiers </v>
      </c>
    </row>
    <row r="286" spans="6:9" ht="17.25">
      <c r="F286" s="71" t="s">
        <v>433</v>
      </c>
      <c r="G286" s="72" t="s">
        <v>189</v>
      </c>
      <c r="H286" t="str">
        <f t="shared" si="22"/>
        <v>{ fld_name: "FLD59", short_name: "TC2", long_name: "Economie sur salaire d’expatriés ou de non-résidents", data_type: "INT", unit: "XOF"},</v>
      </c>
      <c r="I286" s="3" t="str">
        <f>VLOOKUP(G286,'[1]NOMENCLATURE (2)'!$A$2:$D$83,4,FALSE)</f>
        <v>Economie sur salaire d’expatriés ou de non-résidents</v>
      </c>
    </row>
    <row r="287" spans="6:9" ht="17.25">
      <c r="F287" s="71" t="s">
        <v>434</v>
      </c>
      <c r="G287" s="72" t="s">
        <v>190</v>
      </c>
      <c r="H287" t="str">
        <f t="shared" si="22"/>
        <v>{ fld_name: "FLD60", short_name: "TC20", long_name: "Règlements de dépenses ou frais au bénéfice d'un expatrié ou non résident", data_type: "INT", unit: "XOF"},</v>
      </c>
      <c r="I287" s="3" t="str">
        <f>VLOOKUP(G287,'[1]NOMENCLATURE (2)'!$A$2:$D$83,4,FALSE)</f>
        <v>Règlements de dépenses ou frais au bénéfice d'un expatrié ou non résident</v>
      </c>
    </row>
    <row r="288" spans="6:9" ht="17.25">
      <c r="F288" s="73" t="s">
        <v>435</v>
      </c>
      <c r="G288" s="74" t="s">
        <v>706</v>
      </c>
      <c r="H288" s="75" t="str">
        <f t="shared" si="22"/>
        <v>{ fld_name: "FLD61", short_name: "TC21", long_name: "Colonne 61", data_type: "INT", unit: "XOF"},</v>
      </c>
      <c r="I288" s="76" t="s">
        <v>707</v>
      </c>
    </row>
    <row r="289" spans="6:9" ht="17.25">
      <c r="F289" s="71" t="s">
        <v>436</v>
      </c>
      <c r="G289" s="72" t="s">
        <v>191</v>
      </c>
      <c r="H289" t="str">
        <f t="shared" si="22"/>
        <v>{ fld_name: "FLD62", short_name: "TC3", long_name: "Couverture des soldes débiteurs de transferts rapides d'argent", data_type: "INT", unit: "XOF"},</v>
      </c>
      <c r="I289" s="3" t="str">
        <f>VLOOKUP(G289,'[1]NOMENCLATURE (2)'!$A$2:$D$83,4,FALSE)</f>
        <v>Couverture des soldes débiteurs de transferts rapides d'argent</v>
      </c>
    </row>
    <row r="290" spans="6:9" ht="17.25">
      <c r="F290" s="71" t="s">
        <v>437</v>
      </c>
      <c r="G290" s="72" t="s">
        <v>192</v>
      </c>
      <c r="H290" t="str">
        <f t="shared" si="22"/>
        <v>{ fld_name: "FLD63", short_name: "TC4", long_name: "Approvisionnement de comptes d'expatriés", data_type: "INT", unit: "XOF"},</v>
      </c>
      <c r="I290" s="3" t="str">
        <f>VLOOKUP(G290,'[1]NOMENCLATURE (2)'!$A$2:$D$83,4,FALSE)</f>
        <v>Approvisionnement de comptes d'expatriés</v>
      </c>
    </row>
    <row r="291" spans="6:9" ht="17.25">
      <c r="F291" s="73" t="s">
        <v>438</v>
      </c>
      <c r="G291" s="74" t="s">
        <v>708</v>
      </c>
      <c r="H291" s="75" t="str">
        <f t="shared" si="22"/>
        <v>{ fld_name: "FLD64", short_name: "TC45", long_name: "Colonne 64", data_type: "INT", unit: "XOF"},</v>
      </c>
      <c r="I291" s="76" t="s">
        <v>709</v>
      </c>
    </row>
    <row r="292" spans="6:9" ht="17.25">
      <c r="F292" s="71" t="s">
        <v>439</v>
      </c>
      <c r="G292" s="72" t="s">
        <v>193</v>
      </c>
      <c r="H292" t="str">
        <f t="shared" si="22"/>
        <v>{ fld_name: "FLD65", short_name: "TC5", long_name: "Approvisionnement de comptes à l'étranger par les résidents ayant acquis le statut de non-résidents", data_type: "INT", unit: "XOF"},</v>
      </c>
      <c r="I292" s="3" t="str">
        <f>VLOOKUP(G292,'[1]NOMENCLATURE (2)'!$A$2:$D$83,4,FALSE)</f>
        <v>Approvisionnement de comptes à l'étranger par les résidents ayant acquis le statut de non-résidents</v>
      </c>
    </row>
    <row r="293" spans="6:9" ht="17.25">
      <c r="F293" s="71" t="s">
        <v>440</v>
      </c>
      <c r="G293" s="72" t="s">
        <v>194</v>
      </c>
      <c r="H293" t="str">
        <f t="shared" ref="H293:H301" si="23">"{ fld_name: """ &amp; F293 &amp; """, short_name: """ &amp;  G293 &amp;  """, long_name: """ &amp;  I293 &amp;  """, data_type: ""INT"", unit: ""XOF""},"</f>
        <v>{ fld_name: "FLD66", short_name: "TC6", long_name: "Cotisation au fonctionnement d'association ou d'organisation", data_type: "INT", unit: "XOF"},</v>
      </c>
      <c r="I293" s="3" t="str">
        <f>VLOOKUP(G293,'[1]NOMENCLATURE (2)'!$A$2:$D$83,4,FALSE)</f>
        <v>Cotisation au fonctionnement d'association ou d'organisation</v>
      </c>
    </row>
    <row r="294" spans="6:9" ht="17.25">
      <c r="F294" s="71" t="s">
        <v>441</v>
      </c>
      <c r="G294" s="72" t="s">
        <v>195</v>
      </c>
      <c r="H294" t="str">
        <f t="shared" si="23"/>
        <v>{ fld_name: "FLD67", short_name: "TC7", long_name: "Rapatriement des parts d'héritage ou de succession", data_type: "INT", unit: "XOF"},</v>
      </c>
      <c r="I294" s="3" t="str">
        <f>VLOOKUP(G294,'[1]NOMENCLATURE (2)'!$A$2:$D$83,4,FALSE)</f>
        <v>Rapatriement des parts d'héritage ou de succession</v>
      </c>
    </row>
    <row r="295" spans="6:9" ht="17.25">
      <c r="F295" s="71" t="s">
        <v>442</v>
      </c>
      <c r="G295" s="72" t="s">
        <v>196</v>
      </c>
      <c r="H295" t="str">
        <f t="shared" si="23"/>
        <v>{ fld_name: "FLD68", short_name: "TC8", long_name: "Cotisations de l'Etat de Côte d’Ivoire (ou de ses démembrements) au budget d'organisations internationales", data_type: "INT", unit: "XOF"},</v>
      </c>
      <c r="I295" s="3" t="str">
        <f>VLOOKUP(G295,'[1]NOMENCLATURE (2)'!$A$2:$D$83,4,FALSE)</f>
        <v>Cotisations de l'Etat de Côte d’Ivoire (ou de ses démembrements) au budget d'organisations internationales</v>
      </c>
    </row>
    <row r="296" spans="6:9" ht="17.25">
      <c r="F296" s="71" t="s">
        <v>443</v>
      </c>
      <c r="G296" s="72" t="s">
        <v>197</v>
      </c>
      <c r="H296" t="str">
        <f t="shared" si="23"/>
        <v>{ fld_name: "FLD69", short_name: "TC9", long_name: "Appel de fonds sur compte d'ivoiriens de la diaspora", data_type: "INT", unit: "XOF"},</v>
      </c>
      <c r="I296" s="3" t="str">
        <f>VLOOKUP(G296,'[1]NOMENCLATURE (2)'!$A$2:$D$83,4,FALSE)</f>
        <v>Appel de fonds sur compte d'ivoiriens de la diaspora</v>
      </c>
    </row>
    <row r="297" spans="6:9" ht="17.25">
      <c r="F297" s="71" t="s">
        <v>444</v>
      </c>
      <c r="G297" s="72" t="s">
        <v>198</v>
      </c>
      <c r="H297" t="str">
        <f t="shared" si="23"/>
        <v>{ fld_name: "FLD70", short_name: "TK1", long_name: "Acquisition de brevets, licences, marques, fonds de commerce ou tout actif non financier non produit", data_type: "INT", unit: "XOF"},</v>
      </c>
      <c r="I297" s="3" t="str">
        <f>VLOOKUP(G297,'[1]NOMENCLATURE (2)'!$A$2:$D$83,4,FALSE)</f>
        <v>Acquisition de brevets, licences, marques, fonds de commerce ou tout actif non financier non produit</v>
      </c>
    </row>
    <row r="298" spans="6:9" ht="17.25">
      <c r="F298" s="73" t="s">
        <v>445</v>
      </c>
      <c r="G298" s="74" t="s">
        <v>710</v>
      </c>
      <c r="H298" s="75" t="str">
        <f t="shared" si="23"/>
        <v>{ fld_name: "FLD71", short_name: "TK12", long_name: "Colonne 71", data_type: "INT", unit: "XOF"},</v>
      </c>
      <c r="I298" s="76" t="s">
        <v>711</v>
      </c>
    </row>
    <row r="299" spans="6:9" ht="17.25">
      <c r="F299" s="71" t="s">
        <v>446</v>
      </c>
      <c r="G299" s="72" t="s">
        <v>199</v>
      </c>
      <c r="H299" t="str">
        <f t="shared" si="23"/>
        <v>{ fld_name: "FLD72", short_name: "TK2", long_name: "Transferts de migrants de l’UEMOA à titre de départ définitif ou de changement de résidence", data_type: "INT", unit: "XOF"},</v>
      </c>
      <c r="I299" s="3" t="str">
        <f>VLOOKUP(G299,'[1]NOMENCLATURE (2)'!$A$2:$D$83,4,FALSE)</f>
        <v>Transferts de migrants de l’UEMOA à titre de départ définitif ou de changement de résidence</v>
      </c>
    </row>
    <row r="300" spans="6:9" ht="17.25">
      <c r="F300" s="71" t="s">
        <v>447</v>
      </c>
      <c r="G300" s="72" t="s">
        <v>200</v>
      </c>
      <c r="H300" t="str">
        <f t="shared" si="23"/>
        <v>{ fld_name: "FLD73", short_name: "TK3", long_name: "Transferts d'avoirs financiers suite à la clôture d'un compte local", data_type: "INT", unit: "XOF"},</v>
      </c>
      <c r="I300" s="3" t="str">
        <f>VLOOKUP(G300,'[1]NOMENCLATURE (2)'!$A$2:$D$83,4,FALSE)</f>
        <v>Transferts d'avoirs financiers suite à la clôture d'un compte local</v>
      </c>
    </row>
    <row r="301" spans="6:9" ht="17.25">
      <c r="F301" s="71" t="s">
        <v>448</v>
      </c>
      <c r="G301" s="72" t="s">
        <v>201</v>
      </c>
      <c r="H301" t="str">
        <f t="shared" si="23"/>
        <v>{ fld_name: "FLD74", short_name: "TK4", long_name: "Dons projets ou aides à l’investissement", data_type: "INT", unit: "XOF"},</v>
      </c>
      <c r="I301" s="3" t="str">
        <f>VLOOKUP(G301,'[1]NOMENCLATURE (2)'!$A$2:$D$83,4,FALSE)</f>
        <v>Dons projets ou aides à l’investissement</v>
      </c>
    </row>
    <row r="302" spans="6:9" ht="18" thickBot="1">
      <c r="F302" s="73" t="s">
        <v>449</v>
      </c>
      <c r="G302" s="74" t="s">
        <v>712</v>
      </c>
      <c r="H302" s="75"/>
      <c r="I302" s="76" t="s">
        <v>713</v>
      </c>
    </row>
    <row r="303" spans="6:9" ht="17.25">
      <c r="F303" s="77" t="s">
        <v>450</v>
      </c>
      <c r="G303" s="78" t="s">
        <v>316</v>
      </c>
      <c r="H303" s="79"/>
      <c r="I303" s="80"/>
    </row>
    <row r="304" spans="6:9" ht="17.25">
      <c r="F304" s="81" t="s">
        <v>714</v>
      </c>
      <c r="G304" s="82" t="s">
        <v>317</v>
      </c>
      <c r="H304" s="83"/>
      <c r="I304" s="84"/>
    </row>
    <row r="305" spans="6:9" ht="17.25">
      <c r="F305" s="81" t="s">
        <v>715</v>
      </c>
      <c r="G305" s="82" t="s">
        <v>318</v>
      </c>
      <c r="H305" s="83"/>
      <c r="I305" s="84"/>
    </row>
    <row r="306" spans="6:9" ht="17.25">
      <c r="F306" s="81" t="s">
        <v>716</v>
      </c>
      <c r="G306" s="82" t="s">
        <v>319</v>
      </c>
      <c r="H306" s="83"/>
      <c r="I306" s="84"/>
    </row>
    <row r="307" spans="6:9" ht="17.25">
      <c r="F307" s="81" t="s">
        <v>717</v>
      </c>
      <c r="G307" s="82" t="s">
        <v>180</v>
      </c>
      <c r="H307" s="83"/>
      <c r="I307" s="84"/>
    </row>
    <row r="308" spans="6:9" ht="18" thickBot="1">
      <c r="F308" s="85" t="s">
        <v>718</v>
      </c>
      <c r="G308" s="86" t="s">
        <v>320</v>
      </c>
      <c r="H308" s="87"/>
      <c r="I308" s="88"/>
    </row>
    <row r="312" spans="6:9">
      <c r="F312" s="92" t="s">
        <v>321</v>
      </c>
      <c r="G312" s="93" t="s">
        <v>352</v>
      </c>
      <c r="H312" s="94" t="str">
        <f t="shared" ref="H312:H375" si="24">"{ fld_name: """ &amp; F312 &amp; """, short_name: """ &amp;  G312 &amp;  """, long_name: """ &amp;  I312 &amp;  """, data_type: ""INT"", unit: ""XOF""},"</f>
        <v>{ fld_name: "FLD1", short_name: "Flux Total en Fcfa", long_name: "FLUX DE CHANGE TOTAL (FCFA)", data_type: "INT", unit: "XOF"},</v>
      </c>
      <c r="I312" s="93" t="s">
        <v>726</v>
      </c>
    </row>
    <row r="313" spans="6:9">
      <c r="F313" s="92" t="s">
        <v>322</v>
      </c>
      <c r="G313" s="93" t="s">
        <v>316</v>
      </c>
      <c r="H313" s="94" t="str">
        <f t="shared" si="24"/>
        <v>{ fld_name: "FLD2", short_name: "B", long_name: "OPERATIONS COMMERCIALES", data_type: "INT", unit: "XOF"},</v>
      </c>
      <c r="I313" s="93" t="s">
        <v>454</v>
      </c>
    </row>
    <row r="314" spans="6:9">
      <c r="F314" s="92" t="s">
        <v>323</v>
      </c>
      <c r="G314" s="93" t="s">
        <v>389</v>
      </c>
      <c r="H314" s="94" t="str">
        <f t="shared" si="24"/>
        <v>{ fld_name: "FLD3", short_name: "B01", long_name: "Règlement de facture (s) d’importation effective de marchandises", data_type: "INT", unit: "XOF"},</v>
      </c>
      <c r="I314" s="93" t="str">
        <f>VLOOKUP(G314,NOMENCLATURE!$B$2:$E$83, 4,FALSE)</f>
        <v>Règlement de facture (s) d’importation effective de marchandises</v>
      </c>
    </row>
    <row r="315" spans="6:9">
      <c r="F315" s="92" t="s">
        <v>324</v>
      </c>
      <c r="G315" s="93" t="s">
        <v>384</v>
      </c>
      <c r="H315" s="94" t="str">
        <f t="shared" si="24"/>
        <v>{ fld_name: "FLD4", short_name: "B02", long_name: "Règlement de facture (s) d’importation non effective de marchandises ", data_type: "INT", unit: "XOF"},</v>
      </c>
      <c r="I315" s="93" t="str">
        <f>VLOOKUP(G315,NOMENCLATURE!$B$2:$E$83, 4,FALSE)</f>
        <v xml:space="preserve">Règlement de facture (s) d’importation non effective de marchandises </v>
      </c>
    </row>
    <row r="316" spans="6:9">
      <c r="F316" s="92" t="s">
        <v>325</v>
      </c>
      <c r="G316" s="93" t="s">
        <v>385</v>
      </c>
      <c r="H316" s="94" t="str">
        <f t="shared" si="24"/>
        <v>{ fld_name: "FLD5", short_name: "B04", long_name: "Remboursements des avances ou des trop perçus d'exportations", data_type: "INT", unit: "XOF"},</v>
      </c>
      <c r="I316" s="93" t="str">
        <f>VLOOKUP(G316,NOMENCLATURE!$B$2:$E$83, 4,FALSE)</f>
        <v>Remboursements des avances ou des trop perçus d'exportations</v>
      </c>
    </row>
    <row r="317" spans="6:9">
      <c r="F317" s="92" t="s">
        <v>326</v>
      </c>
      <c r="G317" s="93" t="s">
        <v>386</v>
      </c>
      <c r="H317" s="94" t="str">
        <f t="shared" si="24"/>
        <v>{ fld_name: "FLD6", short_name: "B05", long_name: "Transferts effectués par des sociétés ivoiriennes sur leurs comptes à l’étranger (hors UEMOA) pour des règlements d’importation effective de marchandises.", data_type: "INT", unit: "XOF"},</v>
      </c>
      <c r="I317" s="93" t="str">
        <f>VLOOKUP(G317,NOMENCLATURE!$B$2:$E$83, 4,FALSE)</f>
        <v>Transferts effectués par des sociétés ivoiriennes sur leurs comptes à l’étranger (hors UEMOA) pour des règlements d’importation effective de marchandises.</v>
      </c>
    </row>
    <row r="318" spans="6:9">
      <c r="F318" s="92" t="s">
        <v>327</v>
      </c>
      <c r="G318" s="93" t="s">
        <v>387</v>
      </c>
      <c r="H318" s="94" t="str">
        <f t="shared" si="24"/>
        <v>{ fld_name: "FLD7", short_name: "B06", long_name: "Transferts effectués par des sociétés ivoiriennes sur leurs comptes à l’étranger pour des règlements d’importation non effective de marchandises.", data_type: "INT", unit: "XOF"},</v>
      </c>
      <c r="I318" s="93" t="str">
        <f>VLOOKUP(G318,NOMENCLATURE!$B$2:$E$83, 4,FALSE)</f>
        <v>Transferts effectués par des sociétés ivoiriennes sur leurs comptes à l’étranger pour des règlements d’importation non effective de marchandises.</v>
      </c>
    </row>
    <row r="319" spans="6:9">
      <c r="F319" s="92" t="s">
        <v>328</v>
      </c>
      <c r="G319" s="93" t="s">
        <v>388</v>
      </c>
      <c r="H319" s="94" t="str">
        <f t="shared" si="24"/>
        <v>{ fld_name: "FLD8", short_name: "B09", long_name: "Apurement de dettes fournisseurs, exclusivement en cas d’importation effective de marchandises.", data_type: "INT", unit: "XOF"},</v>
      </c>
      <c r="I319" s="93" t="str">
        <f>VLOOKUP(G319,NOMENCLATURE!$B$2:$E$83, 4,FALSE)</f>
        <v>Apurement de dettes fournisseurs, exclusivement en cas d’importation effective de marchandises.</v>
      </c>
    </row>
    <row r="320" spans="6:9">
      <c r="F320" s="92" t="s">
        <v>329</v>
      </c>
      <c r="G320" s="93" t="s">
        <v>135</v>
      </c>
      <c r="H320" s="94" t="str">
        <f t="shared" si="24"/>
        <v>{ fld_name: "FLD9", short_name: "B11", long_name: "Dénouement d’une remise documentaire (REMDOC) pour le règlement d’importation de marchandises.", data_type: "INT", unit: "XOF"},</v>
      </c>
      <c r="I320" s="93" t="str">
        <f>VLOOKUP(G320,NOMENCLATURE!$B$2:$E$83, 4,FALSE)</f>
        <v>Dénouement d’une remise documentaire (REMDOC) pour le règlement d’importation de marchandises.</v>
      </c>
    </row>
    <row r="321" spans="6:9">
      <c r="F321" s="92" t="s">
        <v>330</v>
      </c>
      <c r="G321" s="95" t="s">
        <v>136</v>
      </c>
      <c r="H321" s="94" t="str">
        <f t="shared" si="24"/>
        <v>{ fld_name: "FLD10", short_name: "B12", long_name: "Transferts des revenus issus des parts de production (minière, pétrolière, etc.)", data_type: "INT", unit: "XOF"},</v>
      </c>
      <c r="I321" s="95" t="str">
        <f>VLOOKUP(G321,NOMENCLATURE!$B$2:$E$83, 4,FALSE)</f>
        <v>Transferts des revenus issus des parts de production (minière, pétrolière, etc.)</v>
      </c>
    </row>
    <row r="322" spans="6:9" ht="17.25">
      <c r="F322" s="96" t="s">
        <v>321</v>
      </c>
      <c r="G322" s="97" t="s">
        <v>317</v>
      </c>
      <c r="H322" s="99" t="str">
        <f t="shared" si="24"/>
        <v>{ fld_name: "FLD1", short_name: "OF", long_name: "OPERATIONS FINANCIERES", data_type: "INT", unit: "XOF"},</v>
      </c>
      <c r="I322" s="98" t="s">
        <v>539</v>
      </c>
    </row>
    <row r="323" spans="6:9" ht="17.25">
      <c r="F323" s="96" t="s">
        <v>322</v>
      </c>
      <c r="G323" s="97" t="s">
        <v>353</v>
      </c>
      <c r="H323" s="99" t="str">
        <f t="shared" si="24"/>
        <v>{ fld_name: "FLD2", short_name: "OF01", long_name: "Constitution d'investissement de résident à l'étranger", data_type: "INT", unit: "XOF"},</v>
      </c>
      <c r="I323" s="98" t="str">
        <f>VLOOKUP(G323,NOMENCLATURE!$B$2:$E$83, 4,FALSE)</f>
        <v>Constitution d'investissement de résident à l'étranger</v>
      </c>
    </row>
    <row r="324" spans="6:9" ht="17.25">
      <c r="F324" s="96" t="s">
        <v>323</v>
      </c>
      <c r="G324" s="97" t="s">
        <v>354</v>
      </c>
      <c r="H324" s="99" t="str">
        <f t="shared" si="24"/>
        <v>{ fld_name: "FLD3", short_name: "OF02", long_name: "Constitution d'investissement à l'étranger / Octroi de prêt à un non-résident", data_type: "INT", unit: "XOF"},</v>
      </c>
      <c r="I324" s="98" t="str">
        <f>VLOOKUP(G324,NOMENCLATURE!$B$2:$E$83, 4,FALSE)</f>
        <v>Constitution d'investissement à l'étranger / Octroi de prêt à un non-résident</v>
      </c>
    </row>
    <row r="325" spans="6:9" ht="17.25">
      <c r="F325" s="96" t="s">
        <v>324</v>
      </c>
      <c r="G325" s="97" t="s">
        <v>355</v>
      </c>
      <c r="H325" s="99" t="str">
        <f t="shared" si="24"/>
        <v>{ fld_name: "FLD4", short_name: "OF03", long_name: "Acquisition immobilière ou Achat de maison /appartement", data_type: "INT", unit: "XOF"},</v>
      </c>
      <c r="I325" s="98" t="str">
        <f>VLOOKUP(G325,NOMENCLATURE!$B$2:$E$83, 4,FALSE)</f>
        <v>Acquisition immobilière ou Achat de maison /appartement</v>
      </c>
    </row>
    <row r="326" spans="6:9" ht="17.25">
      <c r="F326" s="96" t="s">
        <v>325</v>
      </c>
      <c r="G326" s="97" t="s">
        <v>356</v>
      </c>
      <c r="H326" s="99" t="str">
        <f t="shared" si="24"/>
        <v>{ fld_name: "FLD5", short_name: "OF04", long_name: "Remboursement du principal d'un emprunt reçu de l'étranger", data_type: "INT", unit: "XOF"},</v>
      </c>
      <c r="I326" s="98" t="str">
        <f>VLOOKUP(G326,NOMENCLATURE!$B$2:$E$83, 4,FALSE)</f>
        <v>Remboursement du principal d'un emprunt reçu de l'étranger</v>
      </c>
    </row>
    <row r="327" spans="6:9" ht="17.25">
      <c r="F327" s="96" t="s">
        <v>326</v>
      </c>
      <c r="G327" s="97" t="s">
        <v>356</v>
      </c>
      <c r="H327" s="99" t="str">
        <f t="shared" si="24"/>
        <v>{ fld_name: "FLD6", short_name: "OF04", long_name: "Remboursement du principal d'un emprunt reçu de l'étranger", data_type: "INT", unit: "XOF"},</v>
      </c>
      <c r="I327" s="98" t="str">
        <f>VLOOKUP(G327,NOMENCLATURE!$B$2:$E$83, 4,FALSE)</f>
        <v>Remboursement du principal d'un emprunt reçu de l'étranger</v>
      </c>
    </row>
    <row r="328" spans="6:9" ht="17.25">
      <c r="F328" s="96" t="s">
        <v>327</v>
      </c>
      <c r="G328" s="97" t="s">
        <v>358</v>
      </c>
      <c r="H328" s="99" t="str">
        <f t="shared" si="24"/>
        <v>{ fld_name: "FLD7", short_name: "OF05", long_name: "Transfert du produit de la liquidation d'investissement étranger", data_type: "INT", unit: "XOF"},</v>
      </c>
      <c r="I328" s="98" t="str">
        <f>VLOOKUP(G328,NOMENCLATURE!$B$2:$E$83, 4,FALSE)</f>
        <v>Transfert du produit de la liquidation d'investissement étranger</v>
      </c>
    </row>
    <row r="329" spans="6:9" ht="17.25">
      <c r="F329" s="96" t="s">
        <v>328</v>
      </c>
      <c r="G329" s="97" t="s">
        <v>359</v>
      </c>
      <c r="H329" s="99" t="str">
        <f t="shared" si="24"/>
        <v>{ fld_name: "FLD8", short_name: "OF06", long_name: "Transferts du produit de rachats de titresnationaux (valeurs mobilières nationales) ", data_type: "INT", unit: "XOF"},</v>
      </c>
      <c r="I329" s="98" t="str">
        <f>VLOOKUP(G329,NOMENCLATURE!$B$2:$E$83, 4,FALSE)</f>
        <v xml:space="preserve">Transferts du produit de rachats de titresnationaux (valeurs mobilières nationales) </v>
      </c>
    </row>
    <row r="330" spans="6:9" ht="17.25">
      <c r="F330" s="96" t="s">
        <v>329</v>
      </c>
      <c r="G330" s="97" t="s">
        <v>360</v>
      </c>
      <c r="H330" s="99" t="str">
        <f t="shared" si="24"/>
        <v>{ fld_name: "FLD9", short_name: "OF08", long_name: "Transfert du produit d'une vente immobilière", data_type: "INT", unit: "XOF"},</v>
      </c>
      <c r="I330" s="98" t="str">
        <f>VLOOKUP(G330,NOMENCLATURE!$B$2:$E$83, 4,FALSE)</f>
        <v>Transfert du produit d'une vente immobilière</v>
      </c>
    </row>
    <row r="331" spans="6:9" ht="17.25">
      <c r="F331" s="96" t="s">
        <v>330</v>
      </c>
      <c r="G331" s="97" t="s">
        <v>361</v>
      </c>
      <c r="H331" s="99" t="str">
        <f t="shared" si="24"/>
        <v>{ fld_name: "FLD10", short_name: "OF09", long_name: "Approvisionnement de compte ou Constitution de dépôts à l'étranger (Epargne à l'étranger)", data_type: "INT", unit: "XOF"},</v>
      </c>
      <c r="I331" s="98" t="str">
        <f>VLOOKUP(G331,NOMENCLATURE!$B$2:$E$83, 4,FALSE)</f>
        <v>Approvisionnement de compte ou Constitution de dépôts à l'étranger (Epargne à l'étranger)</v>
      </c>
    </row>
    <row r="332" spans="6:9" ht="17.25">
      <c r="F332" s="96" t="s">
        <v>331</v>
      </c>
      <c r="G332" s="97" t="s">
        <v>143</v>
      </c>
      <c r="H332" s="99" t="str">
        <f t="shared" si="24"/>
        <v>{ fld_name: "FLD11", short_name: "OF10", long_name: "Commerce triangulaire dans l’UEMOA : Prêt commercial pour livraison de marchandises dans un autre pays de l'UEMOA : Cas d’importation effective", data_type: "INT", unit: "XOF"},</v>
      </c>
      <c r="I332" s="98" t="str">
        <f>VLOOKUP(G332,NOMENCLATURE!$B$2:$E$83, 4,FALSE)</f>
        <v>Commerce triangulaire dans l’UEMOA : Prêt commercial pour livraison de marchandises dans un autre pays de l'UEMOA : Cas d’importation effective</v>
      </c>
    </row>
    <row r="333" spans="6:9" ht="17.25">
      <c r="F333" s="96" t="s">
        <v>332</v>
      </c>
      <c r="G333" s="97" t="s">
        <v>144</v>
      </c>
      <c r="H333" s="99" t="str">
        <f t="shared" si="24"/>
        <v>{ fld_name: "FLD12", short_name: "OF11", long_name: "Commerce triangulaire dans l’UEMOA : Prêt commercial pour livraison de marchandises dans un autre pays de l'UEMOA : Cas d’importation non effective", data_type: "INT", unit: "XOF"},</v>
      </c>
      <c r="I333" s="98" t="str">
        <f>VLOOKUP(G333,NOMENCLATURE!$B$2:$E$83, 4,FALSE)</f>
        <v>Commerce triangulaire dans l’UEMOA : Prêt commercial pour livraison de marchandises dans un autre pays de l'UEMOA : Cas d’importation non effective</v>
      </c>
    </row>
    <row r="334" spans="6:9" ht="17.25">
      <c r="F334" s="96" t="s">
        <v>333</v>
      </c>
      <c r="G334" s="97" t="s">
        <v>145</v>
      </c>
      <c r="H334" s="99" t="str">
        <f t="shared" si="24"/>
        <v>{ fld_name: "FLD13", short_name: "OF12", long_name: "Commerce triangulaire hors UEMOA : Prêt commercial pour livraison de marchandises dans un pays situé hors de l'UEMOA", data_type: "INT", unit: "XOF"},</v>
      </c>
      <c r="I334" s="98" t="str">
        <f>VLOOKUP(G334,NOMENCLATURE!$B$2:$E$83, 4,FALSE)</f>
        <v>Commerce triangulaire hors UEMOA : Prêt commercial pour livraison de marchandises dans un pays situé hors de l'UEMOA</v>
      </c>
    </row>
    <row r="335" spans="6:9" ht="17.25">
      <c r="F335" s="96" t="s">
        <v>334</v>
      </c>
      <c r="G335" s="97" t="s">
        <v>146</v>
      </c>
      <c r="H335" s="99" t="str">
        <f t="shared" si="24"/>
        <v>{ fld_name: "FLD14", short_name: "OF13", long_name: "Règlement du prix de cession de créances", data_type: "INT", unit: "XOF"},</v>
      </c>
      <c r="I335" s="98" t="str">
        <f>VLOOKUP(G335,NOMENCLATURE!$B$2:$E$83, 4,FALSE)</f>
        <v>Règlement du prix de cession de créances</v>
      </c>
    </row>
    <row r="336" spans="6:9">
      <c r="F336" s="92" t="s">
        <v>321</v>
      </c>
      <c r="G336" s="93" t="s">
        <v>318</v>
      </c>
      <c r="H336" s="94" t="str">
        <f t="shared" si="24"/>
        <v>{ fld_name: "FLD1", short_name: "R", long_name: "REVENUS", data_type: "INT", unit: "XOF"},</v>
      </c>
      <c r="I336" s="93" t="s">
        <v>522</v>
      </c>
    </row>
    <row r="337" spans="6:9">
      <c r="F337" s="92" t="s">
        <v>322</v>
      </c>
      <c r="G337" s="93" t="s">
        <v>362</v>
      </c>
      <c r="H337" s="94" t="str">
        <f t="shared" si="24"/>
        <v>{ fld_name: "FLD2", short_name: "R01", long_name: "Paiement de salaires ou d'honoraires", data_type: "INT", unit: "XOF"},</v>
      </c>
      <c r="I337" s="93" t="str">
        <f>VLOOKUP(G337,NOMENCLATURE!$B$2:$E$83, 4,FALSE)</f>
        <v>Paiement de salaires ou d'honoraires</v>
      </c>
    </row>
    <row r="338" spans="6:9">
      <c r="F338" s="92" t="s">
        <v>323</v>
      </c>
      <c r="G338" s="93" t="s">
        <v>390</v>
      </c>
      <c r="H338" s="94" t="str">
        <f t="shared" si="24"/>
        <v>{ fld_name: "FLD3", short_name: "R02", long_name: "Paiement d'indemnités de dédit,de rupture de contrat ou de fin de carrière", data_type: "INT", unit: "XOF"},</v>
      </c>
      <c r="I338" s="93" t="str">
        <f>VLOOKUP(G338,NOMENCLATURE!$B$2:$E$83, 4,FALSE)</f>
        <v>Paiement d'indemnités de dédit,de rupture de contrat ou de fin de carrière</v>
      </c>
    </row>
    <row r="339" spans="6:9">
      <c r="F339" s="92" t="s">
        <v>324</v>
      </c>
      <c r="G339" s="93" t="s">
        <v>391</v>
      </c>
      <c r="H339" s="94" t="str">
        <f t="shared" si="24"/>
        <v>{ fld_name: "FLD4", short_name: "R03", long_name: "Cotisations sociales payées par l’employeur", data_type: "INT", unit: "XOF"},</v>
      </c>
      <c r="I339" s="93" t="str">
        <f>VLOOKUP(G339,NOMENCLATURE!$B$2:$E$83, 4,FALSE)</f>
        <v>Cotisations sociales payées par l’employeur</v>
      </c>
    </row>
    <row r="340" spans="6:9">
      <c r="F340" s="92" t="s">
        <v>325</v>
      </c>
      <c r="G340" s="93" t="s">
        <v>392</v>
      </c>
      <c r="H340" s="94" t="str">
        <f t="shared" si="24"/>
        <v>{ fld_name: "FLD5", short_name: "R04", long_name: "Cotisations sociales payées par l’employé", data_type: "INT", unit: "XOF"},</v>
      </c>
      <c r="I340" s="93" t="str">
        <f>VLOOKUP(G340,NOMENCLATURE!$B$2:$E$83, 4,FALSE)</f>
        <v>Cotisations sociales payées par l’employé</v>
      </c>
    </row>
    <row r="341" spans="6:9">
      <c r="F341" s="92" t="s">
        <v>326</v>
      </c>
      <c r="G341" s="93" t="s">
        <v>393</v>
      </c>
      <c r="H341" s="94" t="str">
        <f t="shared" si="24"/>
        <v>{ fld_name: "FLD6", short_name: "R05", long_name: "Rapatriement de dividendes", data_type: "INT", unit: "XOF"},</v>
      </c>
      <c r="I341" s="93" t="str">
        <f>VLOOKUP(G341,NOMENCLATURE!$B$2:$E$83, 4,FALSE)</f>
        <v>Rapatriement de dividendes</v>
      </c>
    </row>
    <row r="342" spans="6:9">
      <c r="F342" s="92" t="s">
        <v>327</v>
      </c>
      <c r="G342" s="93" t="s">
        <v>394</v>
      </c>
      <c r="H342" s="94" t="str">
        <f t="shared" si="24"/>
        <v>{ fld_name: "FLD7", short_name: "R06", long_name: "Paiement des intérêts sur emprunt reçu de l'étranger", data_type: "INT", unit: "XOF"},</v>
      </c>
      <c r="I342" s="93" t="str">
        <f>VLOOKUP(G342,NOMENCLATURE!$B$2:$E$83, 4,FALSE)</f>
        <v>Paiement des intérêts sur emprunt reçu de l'étranger</v>
      </c>
    </row>
    <row r="343" spans="6:9">
      <c r="F343" s="92" t="s">
        <v>328</v>
      </c>
      <c r="G343" s="93" t="s">
        <v>394</v>
      </c>
      <c r="H343" s="94" t="str">
        <f t="shared" si="24"/>
        <v>{ fld_name: "FLD8", short_name: "R06", long_name: "Paiement des intérêts sur emprunt reçu de l'étranger", data_type: "INT", unit: "XOF"},</v>
      </c>
      <c r="I343" s="93" t="str">
        <f>VLOOKUP(G343,NOMENCLATURE!$B$2:$E$83, 4,FALSE)</f>
        <v>Paiement des intérêts sur emprunt reçu de l'étranger</v>
      </c>
    </row>
    <row r="344" spans="6:9">
      <c r="F344" s="92" t="s">
        <v>329</v>
      </c>
      <c r="G344" s="93" t="s">
        <v>395</v>
      </c>
      <c r="H344" s="94" t="str">
        <f t="shared" si="24"/>
        <v>{ fld_name: "FLD9", short_name: "R07", long_name: "Reversements de loyers ou autres revenus d'investissements immobiliers étrangers", data_type: "INT", unit: "XOF"},</v>
      </c>
      <c r="I344" s="93" t="str">
        <f>VLOOKUP(G344,NOMENCLATURE!$B$2:$E$83, 4,FALSE)</f>
        <v>Reversements de loyers ou autres revenus d'investissements immobiliers étrangers</v>
      </c>
    </row>
    <row r="345" spans="6:9">
      <c r="F345" s="92" t="s">
        <v>330</v>
      </c>
      <c r="G345" s="93" t="s">
        <v>396</v>
      </c>
      <c r="H345" s="94" t="str">
        <f t="shared" si="24"/>
        <v>{ fld_name: "FLD10", short_name: "R08", long_name: "Reversement de pension par un organisme de sécurité sociale ", data_type: "INT", unit: "XOF"},</v>
      </c>
      <c r="I345" s="93" t="str">
        <f>VLOOKUP(G345,NOMENCLATURE!$B$2:$E$83, 4,FALSE)</f>
        <v xml:space="preserve">Reversement de pension par un organisme de sécurité sociale </v>
      </c>
    </row>
    <row r="346" spans="6:9">
      <c r="F346" s="92" t="s">
        <v>331</v>
      </c>
      <c r="G346" s="93" t="s">
        <v>397</v>
      </c>
      <c r="H346" s="94" t="str">
        <f t="shared" si="24"/>
        <v>{ fld_name: "FLD11", short_name: "R09", long_name: "Paiement de coupons d’obligations ou d’autres titres d’emprunts", data_type: "INT", unit: "XOF"},</v>
      </c>
      <c r="I346" s="93" t="str">
        <f>VLOOKUP(G346,NOMENCLATURE!$B$2:$E$83, 4,FALSE)</f>
        <v>Paiement de coupons d’obligations ou d’autres titres d’emprunts</v>
      </c>
    </row>
    <row r="347" spans="6:9" ht="17.25">
      <c r="F347" s="96" t="s">
        <v>321</v>
      </c>
      <c r="G347" s="97" t="s">
        <v>319</v>
      </c>
      <c r="H347" s="99" t="str">
        <f t="shared" si="24"/>
        <v>{ fld_name: "FLD1", short_name: "S", long_name: "SERVICES", data_type: "INT", unit: "XOF"},</v>
      </c>
      <c r="I347" s="98" t="s">
        <v>473</v>
      </c>
    </row>
    <row r="348" spans="6:9" ht="17.25">
      <c r="F348" s="96" t="s">
        <v>322</v>
      </c>
      <c r="G348" s="97" t="s">
        <v>363</v>
      </c>
      <c r="H348" s="99" t="str">
        <f t="shared" si="24"/>
        <v>{ fld_name: "FLD2", short_name: "S01", long_name: "Règlement de facture (s) de prestation effective de services", data_type: "INT", unit: "XOF"},</v>
      </c>
      <c r="I348" s="98" t="str">
        <f>VLOOKUP(G348,NOMENCLATURE!$B$2:$E$83, 4,FALSE)</f>
        <v>Règlement de facture (s) de prestation effective de services</v>
      </c>
    </row>
    <row r="349" spans="6:9" ht="17.25">
      <c r="F349" s="96" t="s">
        <v>323</v>
      </c>
      <c r="G349" s="97" t="s">
        <v>364</v>
      </c>
      <c r="H349" s="99" t="str">
        <f t="shared" si="24"/>
        <v>{ fld_name: "FLD3", short_name: "S02", long_name: "Règlement de facture (s) de prestation de services non effective et/ou Acompte surrèglement de facture (s) de prestation de", data_type: "INT", unit: "XOF"},</v>
      </c>
      <c r="I349" s="98" t="str">
        <f>VLOOKUP(G349,NOMENCLATURE!$B$2:$E$83, 4,FALSE)</f>
        <v>Règlement de facture (s) de prestation de services non effective et/ou Acompte surrèglement de facture (s) de prestation de</v>
      </c>
    </row>
    <row r="350" spans="6:9" ht="17.25">
      <c r="F350" s="96" t="s">
        <v>324</v>
      </c>
      <c r="G350" s="97" t="s">
        <v>365</v>
      </c>
      <c r="H350" s="99" t="str">
        <f t="shared" si="24"/>
        <v>{ fld_name: "FLD4", short_name: "S03", long_name: "CONSTITUTION DE DEPOT DE GARANTIE, NOTE DE DEBIT, SCOLARITE ET AUTRES", data_type: "INT", unit: "XOF"},</v>
      </c>
      <c r="I350" s="98" t="str">
        <f>VLOOKUP(G350,NOMENCLATURE!$B$2:$E$83, 4,FALSE)</f>
        <v>CONSTITUTION DE DEPOT DE GARANTIE, NOTE DE DEBIT, SCOLARITE ET AUTRES</v>
      </c>
    </row>
    <row r="351" spans="6:9" ht="17.25">
      <c r="F351" s="96" t="s">
        <v>325</v>
      </c>
      <c r="G351" s="97" t="s">
        <v>366</v>
      </c>
      <c r="H351" s="99" t="str">
        <f t="shared" si="24"/>
        <v>{ fld_name: "FLD5", short_name: "S04", long_name: "Transport / Fret maritime, aérien, ferroviaire ou terrestre", data_type: "INT", unit: "XOF"},</v>
      </c>
      <c r="I351" s="98" t="str">
        <f>VLOOKUP(G351,NOMENCLATURE!$B$2:$E$83, 4,FALSE)</f>
        <v>Transport / Fret maritime, aérien, ferroviaire ou terrestre</v>
      </c>
    </row>
    <row r="352" spans="6:9" ht="17.25">
      <c r="F352" s="96" t="s">
        <v>326</v>
      </c>
      <c r="G352" s="97" t="s">
        <v>367</v>
      </c>
      <c r="H352" s="99" t="str">
        <f t="shared" si="24"/>
        <v>{ fld_name: "FLD6", short_name: "S05", long_name: "Services des Administrations publiques ivoiriennes", data_type: "INT", unit: "XOF"},</v>
      </c>
      <c r="I352" s="98" t="str">
        <f>VLOOKUP(G352,NOMENCLATURE!$B$2:$E$83, 4,FALSE)</f>
        <v>Services des Administrations publiques ivoiriennes</v>
      </c>
    </row>
    <row r="353" spans="6:9" ht="17.25">
      <c r="F353" s="96" t="s">
        <v>327</v>
      </c>
      <c r="G353" s="97" t="s">
        <v>368</v>
      </c>
      <c r="H353" s="99" t="str">
        <f t="shared" si="24"/>
        <v>{ fld_name: "FLD7", short_name: "S06", long_name: "Frais de scolarité", data_type: "INT", unit: "XOF"},</v>
      </c>
      <c r="I353" s="98" t="str">
        <f>VLOOKUP(G353,NOMENCLATURE!$B$2:$E$83, 4,FALSE)</f>
        <v>Frais de scolarité</v>
      </c>
    </row>
    <row r="354" spans="6:9" ht="17.25">
      <c r="F354" s="96" t="s">
        <v>328</v>
      </c>
      <c r="G354" s="97" t="s">
        <v>369</v>
      </c>
      <c r="H354" s="99" t="str">
        <f t="shared" si="24"/>
        <v>{ fld_name: "FLD8", short_name: "S07", long_name: "Allocation de voyage", data_type: "INT", unit: "XOF"},</v>
      </c>
      <c r="I354" s="98" t="str">
        <f>VLOOKUP(G354,NOMENCLATURE!$B$2:$E$83, 4,FALSE)</f>
        <v>Allocation de voyage</v>
      </c>
    </row>
    <row r="355" spans="6:9" ht="17.25">
      <c r="F355" s="96" t="s">
        <v>329</v>
      </c>
      <c r="G355" s="97" t="s">
        <v>370</v>
      </c>
      <c r="H355" s="99" t="str">
        <f t="shared" si="24"/>
        <v>{ fld_name: "FLD9", short_name: "S09", long_name: "Transferts de soldes créditeurs des comptes d’escale et de soldes créditeurs des comptes courants d’escale, au profit des armateurs étrangers.", data_type: "INT", unit: "XOF"},</v>
      </c>
      <c r="I355" s="98" t="str">
        <f>VLOOKUP(G355,NOMENCLATURE!$B$2:$E$83, 4,FALSE)</f>
        <v>Transferts de soldes créditeurs des comptes d’escale et de soldes créditeurs des comptes courants d’escale, au profit des armateurs étrangers.</v>
      </c>
    </row>
    <row r="356" spans="6:9" ht="17.25">
      <c r="F356" s="96" t="s">
        <v>330</v>
      </c>
      <c r="G356" s="97" t="s">
        <v>165</v>
      </c>
      <c r="H356" s="99" t="str">
        <f t="shared" si="24"/>
        <v>{ fld_name: "FLD10", short_name: "S10", long_name: "Services des Ambassades étrangères et des représentations diplomatiques", data_type: "INT", unit: "XOF"},</v>
      </c>
      <c r="I356" s="98" t="str">
        <f>VLOOKUP(G356,NOMENCLATURE!$B$2:$E$83, 4,FALSE)</f>
        <v>Services des Ambassades étrangères et des représentations diplomatiques</v>
      </c>
    </row>
    <row r="357" spans="6:9" ht="17.25">
      <c r="F357" s="96" t="s">
        <v>331</v>
      </c>
      <c r="G357" s="97" t="s">
        <v>166</v>
      </c>
      <c r="H357" s="99" t="str">
        <f t="shared" si="24"/>
        <v>{ fld_name: "FLD11", short_name: "S11", long_name: "Paiement de prime d’assurance", data_type: "INT", unit: "XOF"},</v>
      </c>
      <c r="I357" s="98" t="str">
        <f>VLOOKUP(G357,NOMENCLATURE!$B$2:$E$83, 4,FALSE)</f>
        <v>Paiement de prime d’assurance</v>
      </c>
    </row>
    <row r="358" spans="6:9" ht="17.25">
      <c r="F358" s="96" t="s">
        <v>332</v>
      </c>
      <c r="G358" s="97" t="s">
        <v>167</v>
      </c>
      <c r="H358" s="99" t="str">
        <f t="shared" si="24"/>
        <v>{ fld_name: "FLD12", short_name: "S12", long_name: "Paiement des indemnités, Dédommagements, Autres règlements de sinistres en cas d’assurance", data_type: "INT", unit: "XOF"},</v>
      </c>
      <c r="I358" s="98" t="str">
        <f>VLOOKUP(G358,NOMENCLATURE!$B$2:$E$83, 4,FALSE)</f>
        <v>Paiement des indemnités, Dédommagements, Autres règlements de sinistres en cas d’assurance</v>
      </c>
    </row>
    <row r="359" spans="6:9" ht="17.25">
      <c r="F359" s="96" t="s">
        <v>333</v>
      </c>
      <c r="G359" s="97" t="s">
        <v>168</v>
      </c>
      <c r="H359" s="99" t="str">
        <f t="shared" si="24"/>
        <v>{ fld_name: "FLD13", short_name: "S13", long_name: "Paiement de prime de réassurance", data_type: "INT", unit: "XOF"},</v>
      </c>
      <c r="I359" s="98" t="str">
        <f>VLOOKUP(G359,NOMENCLATURE!$B$2:$E$83, 4,FALSE)</f>
        <v>Paiement de prime de réassurance</v>
      </c>
    </row>
    <row r="360" spans="6:9" ht="17.25">
      <c r="F360" s="96" t="s">
        <v>334</v>
      </c>
      <c r="G360" s="97" t="s">
        <v>169</v>
      </c>
      <c r="H360" s="99" t="str">
        <f t="shared" si="24"/>
        <v>{ fld_name: "FLD14", short_name: "S14", long_name: "Paiement des indemnités, Dédommagements, Autres règlements de sinistres en cas de réassurance", data_type: "INT", unit: "XOF"},</v>
      </c>
      <c r="I360" s="98" t="str">
        <f>VLOOKUP(G360,NOMENCLATURE!$B$2:$E$83, 4,FALSE)</f>
        <v>Paiement des indemnités, Dédommagements, Autres règlements de sinistres en cas de réassurance</v>
      </c>
    </row>
    <row r="361" spans="6:9" ht="17.25">
      <c r="F361" s="96" t="s">
        <v>335</v>
      </c>
      <c r="G361" s="97" t="s">
        <v>170</v>
      </c>
      <c r="H361" s="99" t="str">
        <f t="shared" si="24"/>
        <v>{ fld_name: "FLD15", short_name: "S15", long_name: "Rapatriement de fret international encaissé par les représentations nationales de compagnies de transit ou de consignation étrangères", data_type: "INT", unit: "XOF"},</v>
      </c>
      <c r="I361" s="98" t="str">
        <f>VLOOKUP(G361,NOMENCLATURE!$B$2:$E$83, 4,FALSE)</f>
        <v>Rapatriement de fret international encaissé par les représentations nationales de compagnies de transit ou de consignation étrangères</v>
      </c>
    </row>
    <row r="362" spans="6:9">
      <c r="F362" s="92" t="s">
        <v>321</v>
      </c>
      <c r="G362" s="93" t="s">
        <v>180</v>
      </c>
      <c r="H362" s="94" t="str">
        <f t="shared" si="24"/>
        <v>{ fld_name: "FLD1", short_name: "TC", long_name: "TRANSFERTS COURANTS (SANS CONTREPARTIE)", data_type: "INT", unit: "XOF"},</v>
      </c>
      <c r="I362" s="93" t="s">
        <v>498</v>
      </c>
    </row>
    <row r="363" spans="6:9">
      <c r="F363" s="92" t="s">
        <v>322</v>
      </c>
      <c r="G363" s="93" t="s">
        <v>372</v>
      </c>
      <c r="H363" s="94" t="str">
        <f t="shared" si="24"/>
        <v>{ fld_name: "FLD2", short_name: "TC01", long_name: "Aides familiales ou Secours familial", data_type: "INT", unit: "XOF"},</v>
      </c>
      <c r="I363" s="93" t="str">
        <f>VLOOKUP(G363,NOMENCLATURE!$B$2:$E$83, 4,FALSE)</f>
        <v>Aides familiales ou Secours familial</v>
      </c>
    </row>
    <row r="364" spans="6:9">
      <c r="F364" s="92" t="s">
        <v>323</v>
      </c>
      <c r="G364" s="93" t="s">
        <v>373</v>
      </c>
      <c r="H364" s="94" t="str">
        <f t="shared" si="24"/>
        <v>{ fld_name: "FLD3", short_name: "TC02", long_name: "Economie sur salaire d’expatriés ou de non-résidents", data_type: "INT", unit: "XOF"},</v>
      </c>
      <c r="I364" s="93" t="str">
        <f>VLOOKUP(G364,NOMENCLATURE!$B$2:$E$83, 4,FALSE)</f>
        <v>Economie sur salaire d’expatriés ou de non-résidents</v>
      </c>
    </row>
    <row r="365" spans="6:9">
      <c r="F365" s="92" t="s">
        <v>324</v>
      </c>
      <c r="G365" s="93" t="s">
        <v>374</v>
      </c>
      <c r="H365" s="94" t="str">
        <f t="shared" si="24"/>
        <v>{ fld_name: "FLD4", short_name: "TC03", long_name: "Couverture des soldes débiteurs de transferts rapides d'argent", data_type: "INT", unit: "XOF"},</v>
      </c>
      <c r="I365" s="93" t="str">
        <f>VLOOKUP(G365,NOMENCLATURE!$B$2:$E$83, 4,FALSE)</f>
        <v>Couverture des soldes débiteurs de transferts rapides d'argent</v>
      </c>
    </row>
    <row r="366" spans="6:9">
      <c r="F366" s="92" t="s">
        <v>325</v>
      </c>
      <c r="G366" s="93" t="s">
        <v>371</v>
      </c>
      <c r="H366" s="94" t="str">
        <f t="shared" si="24"/>
        <v>{ fld_name: "FLD5", short_name: "TC04", long_name: "Approvisionnement de comptes d'expatriés", data_type: "INT", unit: "XOF"},</v>
      </c>
      <c r="I366" s="93" t="str">
        <f>VLOOKUP(G366,NOMENCLATURE!$B$2:$E$83, 4,FALSE)</f>
        <v>Approvisionnement de comptes d'expatriés</v>
      </c>
    </row>
    <row r="367" spans="6:9">
      <c r="F367" s="92" t="s">
        <v>326</v>
      </c>
      <c r="G367" s="93" t="s">
        <v>371</v>
      </c>
      <c r="H367" s="94" t="str">
        <f t="shared" si="24"/>
        <v>{ fld_name: "FLD6", short_name: "TC04", long_name: "Approvisionnement de comptes d'expatriés", data_type: "INT", unit: "XOF"},</v>
      </c>
      <c r="I367" s="93" t="str">
        <f>VLOOKUP(G367,NOMENCLATURE!$B$2:$E$83, 4,FALSE)</f>
        <v>Approvisionnement de comptes d'expatriés</v>
      </c>
    </row>
    <row r="368" spans="6:9">
      <c r="F368" s="92" t="s">
        <v>327</v>
      </c>
      <c r="G368" s="93" t="s">
        <v>375</v>
      </c>
      <c r="H368" s="94" t="str">
        <f t="shared" si="24"/>
        <v>{ fld_name: "FLD7", short_name: "TC05", long_name: "Approvisionnement de comptes à l'étranger par les résidents ayant acquis le statut de non-résidents", data_type: "INT", unit: "XOF"},</v>
      </c>
      <c r="I368" s="93" t="str">
        <f>VLOOKUP(G368,NOMENCLATURE!$B$2:$E$83, 4,FALSE)</f>
        <v>Approvisionnement de comptes à l'étranger par les résidents ayant acquis le statut de non-résidents</v>
      </c>
    </row>
    <row r="369" spans="6:9">
      <c r="F369" s="92" t="s">
        <v>328</v>
      </c>
      <c r="G369" s="93" t="s">
        <v>376</v>
      </c>
      <c r="H369" s="94" t="str">
        <f t="shared" si="24"/>
        <v>{ fld_name: "FLD8", short_name: "TC06", long_name: "Cotisation au fonctionnement d'association ou d'organisation", data_type: "INT", unit: "XOF"},</v>
      </c>
      <c r="I369" s="93" t="str">
        <f>VLOOKUP(G369,NOMENCLATURE!$B$2:$E$83, 4,FALSE)</f>
        <v>Cotisation au fonctionnement d'association ou d'organisation</v>
      </c>
    </row>
    <row r="370" spans="6:9">
      <c r="F370" s="92" t="s">
        <v>329</v>
      </c>
      <c r="G370" s="93" t="s">
        <v>377</v>
      </c>
      <c r="H370" s="94" t="str">
        <f t="shared" si="24"/>
        <v>{ fld_name: "FLD9", short_name: "TC07", long_name: "Rapatriement des parts d'héritage ou de succession", data_type: "INT", unit: "XOF"},</v>
      </c>
      <c r="I370" s="93" t="str">
        <f>VLOOKUP(G370,NOMENCLATURE!$B$2:$E$83, 4,FALSE)</f>
        <v>Rapatriement des parts d'héritage ou de succession</v>
      </c>
    </row>
    <row r="371" spans="6:9">
      <c r="F371" s="92" t="s">
        <v>330</v>
      </c>
      <c r="G371" s="95" t="s">
        <v>378</v>
      </c>
      <c r="H371" s="94" t="str">
        <f t="shared" si="24"/>
        <v>{ fld_name: "FLD10", short_name: "TC08", long_name: "Cotisations de l'Etat de Côte d’Ivoire (ou de ses démembrements) au budget d'organisations internationales", data_type: "INT", unit: "XOF"},</v>
      </c>
      <c r="I371" s="95" t="str">
        <f>VLOOKUP(G371,NOMENCLATURE!$B$2:$E$83, 4,FALSE)</f>
        <v>Cotisations de l'Etat de Côte d’Ivoire (ou de ses démembrements) au budget d'organisations internationales</v>
      </c>
    </row>
    <row r="372" spans="6:9">
      <c r="F372" s="92" t="s">
        <v>331</v>
      </c>
      <c r="G372" s="93" t="s">
        <v>379</v>
      </c>
      <c r="H372" s="94" t="str">
        <f t="shared" si="24"/>
        <v>{ fld_name: "FLD11", short_name: "TC09", long_name: "Appel de fonds sur compte d'ivoiriens de la diaspora", data_type: "INT", unit: "XOF"},</v>
      </c>
      <c r="I372" s="93" t="str">
        <f>VLOOKUP(G372,NOMENCLATURE!$B$2:$E$83, 4,FALSE)</f>
        <v>Appel de fonds sur compte d'ivoiriens de la diaspora</v>
      </c>
    </row>
    <row r="373" spans="6:9">
      <c r="F373" s="92" t="s">
        <v>332</v>
      </c>
      <c r="G373" s="93" t="s">
        <v>182</v>
      </c>
      <c r="H373" s="94" t="str">
        <f t="shared" si="24"/>
        <v>{ fld_name: "FLD12", short_name: "TC10", long_name: "Retour à l’ordonnateur basé hors de l’UEMOA de fonds perçus par erreur en Côte d’Ivoire ou consécutif à l’annulation de transaction commerciale ou financière non réalisée", data_type: "INT", unit: "XOF"},</v>
      </c>
      <c r="I373" s="93" t="str">
        <f>VLOOKUP(G373,NOMENCLATURE!$B$2:$E$83, 4,FALSE)</f>
        <v>Retour à l’ordonnateur basé hors de l’UEMOA de fonds perçus par erreur en Côte d’Ivoire ou consécutif à l’annulation de transaction commerciale ou financière non réalisée</v>
      </c>
    </row>
    <row r="374" spans="6:9">
      <c r="F374" s="92" t="s">
        <v>333</v>
      </c>
      <c r="G374" s="93" t="s">
        <v>182</v>
      </c>
      <c r="H374" s="94" t="str">
        <f t="shared" si="24"/>
        <v>{ fld_name: "FLD13", short_name: "TC10", long_name: "Retour à l’ordonnateur basé hors de l’UEMOA de fonds perçus par erreur en Côte d’Ivoire ou consécutif à l’annulation de transaction commerciale ou financière non réalisée", data_type: "INT", unit: "XOF"},</v>
      </c>
      <c r="I374" s="93" t="str">
        <f>VLOOKUP(G374,NOMENCLATURE!$B$2:$E$83, 4,FALSE)</f>
        <v>Retour à l’ordonnateur basé hors de l’UEMOA de fonds perçus par erreur en Côte d’Ivoire ou consécutif à l’annulation de transaction commerciale ou financière non réalisée</v>
      </c>
    </row>
    <row r="375" spans="6:9">
      <c r="F375" s="92" t="s">
        <v>334</v>
      </c>
      <c r="G375" s="93" t="s">
        <v>183</v>
      </c>
      <c r="H375" s="94" t="str">
        <f t="shared" si="24"/>
        <v>{ fld_name: "FLD14", short_name: "TC11", long_name: "Transfert du reliquat definancements extérieurs.", data_type: "INT", unit: "XOF"},</v>
      </c>
      <c r="I375" s="93" t="str">
        <f>VLOOKUP(G375,NOMENCLATURE!$B$2:$E$83, 4,FALSE)</f>
        <v>Transfert du reliquat definancements extérieurs.</v>
      </c>
    </row>
    <row r="376" spans="6:9">
      <c r="F376" s="92" t="s">
        <v>335</v>
      </c>
      <c r="G376" s="93" t="s">
        <v>184</v>
      </c>
      <c r="H376" s="94" t="str">
        <f t="shared" ref="H376:H387" si="25">"{ fld_name: """ &amp; F376 &amp; """, short_name: """ &amp;  G376 &amp;  """, long_name: """ &amp;  I376 &amp;  """, data_type: ""INT"", unit: ""XOF""},"</f>
        <v>{ fld_name: "FLD15", short_name: "TC12", long_name: "Appel de fonds sur compte étranger détenu en Côte d'Ivoire", data_type: "INT", unit: "XOF"},</v>
      </c>
      <c r="I376" s="93" t="str">
        <f>VLOOKUP(G376,NOMENCLATURE!$B$2:$E$83, 4,FALSE)</f>
        <v>Appel de fonds sur compte étranger détenu en Côte d'Ivoire</v>
      </c>
    </row>
    <row r="377" spans="6:9">
      <c r="F377" s="92" t="s">
        <v>336</v>
      </c>
      <c r="G377" s="93" t="s">
        <v>185</v>
      </c>
      <c r="H377" s="94" t="str">
        <f t="shared" si="25"/>
        <v>{ fld_name: "FLD16", short_name: "TC13", long_name: "Paiement de condamnation pécuniaire (amendes, dommages et intérêts, indemnités diverses, …) issue d’une Décision de Justice", data_type: "INT", unit: "XOF"},</v>
      </c>
      <c r="I377" s="93" t="str">
        <f>VLOOKUP(G377,NOMENCLATURE!$B$2:$E$83, 4,FALSE)</f>
        <v>Paiement de condamnation pécuniaire (amendes, dommages et intérêts, indemnités diverses, …) issue d’une Décision de Justice</v>
      </c>
    </row>
    <row r="378" spans="6:9">
      <c r="F378" s="92" t="s">
        <v>337</v>
      </c>
      <c r="G378" s="93" t="s">
        <v>186</v>
      </c>
      <c r="H378" s="94" t="str">
        <f t="shared" si="25"/>
        <v>{ fld_name: "FLD17", short_name: "TC14", long_name: "Transfert de fonds encaissés en Côte d’Ivoire pour le compte de partenaires extérieurs", data_type: "INT", unit: "XOF"},</v>
      </c>
      <c r="I378" s="93" t="str">
        <f>VLOOKUP(G378,NOMENCLATURE!$B$2:$E$83, 4,FALSE)</f>
        <v>Transfert de fonds encaissés en Côte d’Ivoire pour le compte de partenaires extérieurs</v>
      </c>
    </row>
    <row r="379" spans="6:9">
      <c r="F379" s="92" t="s">
        <v>338</v>
      </c>
      <c r="G379" s="93" t="s">
        <v>187</v>
      </c>
      <c r="H379" s="94" t="str">
        <f t="shared" si="25"/>
        <v>{ fld_name: "FLD18", short_name: "TC15", long_name: "Paiement d’impôts", data_type: "INT", unit: "XOF"},</v>
      </c>
      <c r="I379" s="93" t="str">
        <f>VLOOKUP(G379,NOMENCLATURE!$B$2:$E$83, 4,FALSE)</f>
        <v>Paiement d’impôts</v>
      </c>
    </row>
    <row r="380" spans="6:9">
      <c r="F380" s="92" t="s">
        <v>339</v>
      </c>
      <c r="G380" s="93" t="s">
        <v>188</v>
      </c>
      <c r="H380" s="94" t="str">
        <f t="shared" si="25"/>
        <v>{ fld_name: "FLD19", short_name: "TC16", long_name: "Dons financiers ", data_type: "INT", unit: "XOF"},</v>
      </c>
      <c r="I380" s="93" t="str">
        <f>VLOOKUP(G380,NOMENCLATURE!$B$2:$E$83, 4,FALSE)</f>
        <v xml:space="preserve">Dons financiers </v>
      </c>
    </row>
    <row r="381" spans="6:9">
      <c r="F381" s="92" t="s">
        <v>340</v>
      </c>
      <c r="G381" s="93" t="s">
        <v>190</v>
      </c>
      <c r="H381" s="94" t="str">
        <f t="shared" si="25"/>
        <v>{ fld_name: "FLD20", short_name: "TC20", long_name: "Règlements de dépenses ou frais au bénéfice d'un expatrié ou non résident", data_type: "INT", unit: "XOF"},</v>
      </c>
      <c r="I381" s="93" t="str">
        <f>VLOOKUP(G381,NOMENCLATURE!$B$2:$E$83, 4,FALSE)</f>
        <v>Règlements de dépenses ou frais au bénéfice d'un expatrié ou non résident</v>
      </c>
    </row>
    <row r="382" spans="6:9" ht="17.25">
      <c r="F382" s="96" t="s">
        <v>321</v>
      </c>
      <c r="G382" s="97" t="s">
        <v>320</v>
      </c>
      <c r="H382" s="99" t="str">
        <f t="shared" si="25"/>
        <v>{ fld_name: "FLD1", short_name: "TK", long_name: "TRANSFERTS DE CAPITAL", data_type: "INT", unit: "XOF"},</v>
      </c>
      <c r="I382" s="98" t="s">
        <v>534</v>
      </c>
    </row>
    <row r="383" spans="6:9" ht="17.25">
      <c r="F383" s="96" t="s">
        <v>322</v>
      </c>
      <c r="G383" s="97" t="s">
        <v>380</v>
      </c>
      <c r="H383" s="99" t="str">
        <f t="shared" si="25"/>
        <v>{ fld_name: "FLD2", short_name: "TK01", long_name: "Acquisition de brevets, licences, marques, fonds de commerce ou tout actif non financier non produit", data_type: "INT", unit: "XOF"},</v>
      </c>
      <c r="I383" s="98" t="str">
        <f>VLOOKUP(G383,NOMENCLATURE!$B$2:$E$83, 4,FALSE)</f>
        <v>Acquisition de brevets, licences, marques, fonds de commerce ou tout actif non financier non produit</v>
      </c>
    </row>
    <row r="384" spans="6:9" ht="17.25">
      <c r="F384" s="96" t="s">
        <v>323</v>
      </c>
      <c r="G384" s="97" t="s">
        <v>380</v>
      </c>
      <c r="H384" s="99" t="str">
        <f t="shared" si="25"/>
        <v>{ fld_name: "FLD3", short_name: "TK01", long_name: "Acquisition de brevets, licences, marques, fonds de commerce ou tout actif non financier non produit", data_type: "INT", unit: "XOF"},</v>
      </c>
      <c r="I384" s="98" t="str">
        <f>VLOOKUP(G384,NOMENCLATURE!$B$2:$E$83, 4,FALSE)</f>
        <v>Acquisition de brevets, licences, marques, fonds de commerce ou tout actif non financier non produit</v>
      </c>
    </row>
    <row r="385" spans="6:9" ht="17.25">
      <c r="F385" s="96" t="s">
        <v>324</v>
      </c>
      <c r="G385" s="97" t="s">
        <v>381</v>
      </c>
      <c r="H385" s="99" t="str">
        <f t="shared" si="25"/>
        <v>{ fld_name: "FLD4", short_name: "TK02", long_name: "Transferts de migrants de l’UEMOA à titre de départ définitif ou de changement de résidence", data_type: "INT", unit: "XOF"},</v>
      </c>
      <c r="I385" s="98" t="str">
        <f>VLOOKUP(G385,NOMENCLATURE!$B$2:$E$83, 4,FALSE)</f>
        <v>Transferts de migrants de l’UEMOA à titre de départ définitif ou de changement de résidence</v>
      </c>
    </row>
    <row r="386" spans="6:9" ht="17.25">
      <c r="F386" s="96" t="s">
        <v>325</v>
      </c>
      <c r="G386" s="97" t="s">
        <v>382</v>
      </c>
      <c r="H386" s="99" t="str">
        <f t="shared" si="25"/>
        <v>{ fld_name: "FLD5", short_name: "TK03", long_name: "Transferts d'avoirs financiers suite à la clôture d'un compte local", data_type: "INT", unit: "XOF"},</v>
      </c>
      <c r="I386" s="98" t="str">
        <f>VLOOKUP(G386,NOMENCLATURE!$B$2:$E$83, 4,FALSE)</f>
        <v>Transferts d'avoirs financiers suite à la clôture d'un compte local</v>
      </c>
    </row>
    <row r="387" spans="6:9" ht="17.25">
      <c r="F387" s="96" t="s">
        <v>326</v>
      </c>
      <c r="G387" s="97" t="s">
        <v>383</v>
      </c>
      <c r="H387" s="99" t="str">
        <f t="shared" si="25"/>
        <v>{ fld_name: "FLD6", short_name: "TK04", long_name: "Dons projets ou aides à l’investissement", data_type: "INT", unit: "XOF"},</v>
      </c>
      <c r="I387" s="98" t="str">
        <f>VLOOKUP(G387,NOMENCLATURE!$B$2:$E$83, 4,FALSE)</f>
        <v>Dons projets ou aides à l’investissement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B110"/>
  <sheetViews>
    <sheetView workbookViewId="0">
      <selection activeCell="D41" sqref="D41"/>
    </sheetView>
  </sheetViews>
  <sheetFormatPr baseColWidth="10" defaultRowHeight="15"/>
  <cols>
    <col min="1" max="1" width="16.28515625" customWidth="1"/>
    <col min="2" max="2" width="33.7109375" bestFit="1" customWidth="1"/>
    <col min="3" max="3" width="33.7109375" customWidth="1"/>
    <col min="4" max="4" width="23.140625" customWidth="1"/>
    <col min="5" max="5" width="23.5703125" customWidth="1"/>
    <col min="6" max="6" width="21.140625" customWidth="1"/>
    <col min="7" max="7" width="20.140625" customWidth="1"/>
    <col min="8" max="10" width="17.85546875" customWidth="1"/>
    <col min="11" max="11" width="16.42578125" customWidth="1"/>
    <col min="12" max="12" width="18.85546875" customWidth="1"/>
    <col min="13" max="13" width="15.28515625" customWidth="1"/>
    <col min="14" max="14" width="17.85546875" customWidth="1"/>
    <col min="15" max="15" width="18.85546875" customWidth="1"/>
    <col min="16" max="16" width="14.28515625" customWidth="1"/>
    <col min="17" max="17" width="16.42578125" customWidth="1"/>
    <col min="18" max="18" width="17.85546875" customWidth="1"/>
    <col min="19" max="19" width="18.85546875" customWidth="1"/>
    <col min="20" max="20" width="15.28515625" customWidth="1"/>
    <col min="21" max="21" width="17.85546875" customWidth="1"/>
    <col min="22" max="22" width="18.85546875" customWidth="1"/>
    <col min="23" max="25" width="17.85546875" customWidth="1"/>
    <col min="26" max="26" width="19.85546875" customWidth="1"/>
    <col min="27" max="27" width="15.28515625" customWidth="1"/>
    <col min="28" max="28" width="19.85546875" customWidth="1"/>
    <col min="29" max="29" width="17.85546875" customWidth="1"/>
    <col min="30" max="30" width="19.85546875" customWidth="1"/>
    <col min="31" max="31" width="16.42578125" customWidth="1"/>
    <col min="32" max="33" width="14.28515625" customWidth="1"/>
    <col min="34" max="35" width="15.28515625" customWidth="1"/>
    <col min="36" max="37" width="14.28515625" customWidth="1"/>
    <col min="38" max="38" width="15.28515625" customWidth="1"/>
    <col min="39" max="39" width="16.42578125" customWidth="1"/>
    <col min="40" max="40" width="15.28515625" customWidth="1"/>
    <col min="41" max="41" width="16.42578125" customWidth="1"/>
    <col min="42" max="42" width="14.28515625" customWidth="1"/>
    <col min="43" max="45" width="16.42578125" customWidth="1"/>
    <col min="46" max="47" width="15.28515625" customWidth="1"/>
    <col min="48" max="48" width="16.42578125" customWidth="1"/>
    <col min="49" max="49" width="17.85546875" customWidth="1"/>
    <col min="50" max="50" width="14.28515625" customWidth="1"/>
    <col min="51" max="51" width="16.42578125" customWidth="1"/>
    <col min="52" max="52" width="15.28515625" customWidth="1"/>
    <col min="53" max="53" width="17.85546875" customWidth="1"/>
    <col min="54" max="54" width="14.28515625" customWidth="1"/>
    <col min="55" max="55" width="17.85546875" customWidth="1"/>
    <col min="56" max="57" width="16.42578125" customWidth="1"/>
    <col min="58" max="58" width="15.28515625" customWidth="1"/>
    <col min="59" max="59" width="17.85546875" customWidth="1"/>
    <col min="60" max="60" width="16.42578125" customWidth="1"/>
    <col min="61" max="61" width="17.85546875" customWidth="1"/>
    <col min="62" max="63" width="15.28515625" customWidth="1"/>
    <col min="64" max="64" width="18.85546875" customWidth="1"/>
    <col min="65" max="65" width="15.28515625" customWidth="1"/>
    <col min="66" max="66" width="17.85546875" customWidth="1"/>
    <col min="67" max="67" width="15.28515625" customWidth="1"/>
    <col min="68" max="68" width="16.42578125" customWidth="1"/>
    <col min="69" max="69" width="15.28515625" customWidth="1"/>
    <col min="70" max="71" width="17.85546875" customWidth="1"/>
    <col min="72" max="73" width="16.42578125" customWidth="1"/>
    <col min="74" max="74" width="17.85546875" customWidth="1"/>
    <col min="75" max="75" width="16.42578125" customWidth="1"/>
    <col min="76" max="76" width="17.85546875" customWidth="1"/>
    <col min="77" max="79" width="15.28515625" customWidth="1"/>
    <col min="80" max="80" width="17.85546875" customWidth="1"/>
    <col min="81" max="82" width="15.28515625" customWidth="1"/>
    <col min="83" max="83" width="14.28515625" customWidth="1"/>
    <col min="84" max="86" width="16.42578125" customWidth="1"/>
    <col min="87" max="88" width="15.28515625" customWidth="1"/>
    <col min="89" max="89" width="14.28515625" customWidth="1"/>
    <col min="90" max="91" width="15.28515625" customWidth="1"/>
    <col min="92" max="94" width="16.42578125" customWidth="1"/>
    <col min="95" max="97" width="14.28515625" customWidth="1"/>
    <col min="98" max="98" width="15.28515625" customWidth="1"/>
    <col min="99" max="99" width="14.28515625" customWidth="1"/>
    <col min="100" max="100" width="15.28515625" customWidth="1"/>
    <col min="101" max="101" width="13.7109375" bestFit="1" customWidth="1"/>
    <col min="102" max="103" width="15.140625" bestFit="1" customWidth="1"/>
    <col min="104" max="104" width="16.28515625" bestFit="1" customWidth="1"/>
    <col min="105" max="105" width="16.28515625" customWidth="1"/>
    <col min="106" max="106" width="15.140625" bestFit="1" customWidth="1"/>
    <col min="107" max="108" width="11.42578125" customWidth="1"/>
  </cols>
  <sheetData>
    <row r="1" spans="1:106" ht="15.75" thickBot="1">
      <c r="A1" s="6" t="s">
        <v>203</v>
      </c>
      <c r="B1" s="2" t="s">
        <v>348</v>
      </c>
      <c r="C1" s="16" t="s">
        <v>349</v>
      </c>
      <c r="D1" s="7" t="s">
        <v>351</v>
      </c>
      <c r="E1" s="2" t="s">
        <v>352</v>
      </c>
      <c r="F1" s="14" t="s">
        <v>0</v>
      </c>
      <c r="G1" s="14" t="s">
        <v>1</v>
      </c>
      <c r="H1" s="14" t="s">
        <v>2</v>
      </c>
      <c r="I1" s="14" t="s">
        <v>3</v>
      </c>
      <c r="J1" s="14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4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4" t="s">
        <v>20</v>
      </c>
      <c r="AA1" s="14" t="s">
        <v>21</v>
      </c>
      <c r="AB1" s="14" t="s">
        <v>22</v>
      </c>
      <c r="AC1" s="14" t="s">
        <v>23</v>
      </c>
      <c r="AD1" s="14" t="s">
        <v>24</v>
      </c>
      <c r="AE1" s="14" t="s">
        <v>25</v>
      </c>
      <c r="AF1" s="14" t="s">
        <v>132</v>
      </c>
      <c r="AG1" s="14" t="s">
        <v>133</v>
      </c>
      <c r="AH1" s="14" t="s">
        <v>134</v>
      </c>
      <c r="AI1" s="14" t="s">
        <v>135</v>
      </c>
      <c r="AJ1" s="14" t="s">
        <v>136</v>
      </c>
      <c r="AK1" s="14" t="s">
        <v>137</v>
      </c>
      <c r="AL1" s="14" t="s">
        <v>138</v>
      </c>
      <c r="AM1" s="14" t="s">
        <v>139</v>
      </c>
      <c r="AN1" s="14" t="s">
        <v>140</v>
      </c>
      <c r="AO1" s="14" t="s">
        <v>141</v>
      </c>
      <c r="AP1" s="14" t="s">
        <v>142</v>
      </c>
      <c r="AQ1" s="14" t="s">
        <v>143</v>
      </c>
      <c r="AR1" s="14" t="s">
        <v>144</v>
      </c>
      <c r="AS1" s="14" t="s">
        <v>145</v>
      </c>
      <c r="AT1" s="14" t="s">
        <v>146</v>
      </c>
      <c r="AU1" s="14" t="s">
        <v>147</v>
      </c>
      <c r="AV1" s="14" t="s">
        <v>148</v>
      </c>
      <c r="AW1" s="14" t="s">
        <v>149</v>
      </c>
      <c r="AX1" s="14" t="s">
        <v>150</v>
      </c>
      <c r="AY1" s="14" t="s">
        <v>151</v>
      </c>
      <c r="AZ1" s="14" t="s">
        <v>152</v>
      </c>
      <c r="BA1" s="14" t="s">
        <v>153</v>
      </c>
      <c r="BB1" s="14" t="s">
        <v>154</v>
      </c>
      <c r="BC1" s="14" t="s">
        <v>155</v>
      </c>
      <c r="BD1" s="14" t="s">
        <v>156</v>
      </c>
      <c r="BE1" s="14" t="s">
        <v>157</v>
      </c>
      <c r="BF1" s="14" t="s">
        <v>158</v>
      </c>
      <c r="BG1" s="14" t="s">
        <v>159</v>
      </c>
      <c r="BH1" s="14" t="s">
        <v>160</v>
      </c>
      <c r="BI1" s="14" t="s">
        <v>161</v>
      </c>
      <c r="BJ1" s="14" t="s">
        <v>162</v>
      </c>
      <c r="BK1" s="14" t="s">
        <v>163</v>
      </c>
      <c r="BL1" s="14" t="s">
        <v>164</v>
      </c>
      <c r="BM1" s="14" t="s">
        <v>165</v>
      </c>
      <c r="BN1" s="14" t="s">
        <v>166</v>
      </c>
      <c r="BO1" s="14" t="s">
        <v>167</v>
      </c>
      <c r="BP1" s="14" t="s">
        <v>168</v>
      </c>
      <c r="BQ1" s="14" t="s">
        <v>169</v>
      </c>
      <c r="BR1" s="14" t="s">
        <v>170</v>
      </c>
      <c r="BS1" s="14" t="s">
        <v>171</v>
      </c>
      <c r="BT1" s="14" t="s">
        <v>172</v>
      </c>
      <c r="BU1" s="14" t="s">
        <v>173</v>
      </c>
      <c r="BV1" s="14" t="s">
        <v>174</v>
      </c>
      <c r="BW1" s="14" t="s">
        <v>175</v>
      </c>
      <c r="BX1" s="14" t="s">
        <v>176</v>
      </c>
      <c r="BY1" s="14" t="s">
        <v>177</v>
      </c>
      <c r="BZ1" s="14" t="s">
        <v>178</v>
      </c>
      <c r="CA1" s="14" t="s">
        <v>179</v>
      </c>
      <c r="CB1" s="14" t="s">
        <v>181</v>
      </c>
      <c r="CC1" s="14" t="s">
        <v>182</v>
      </c>
      <c r="CD1" s="14" t="s">
        <v>183</v>
      </c>
      <c r="CE1" s="14" t="s">
        <v>184</v>
      </c>
      <c r="CF1" s="14" t="s">
        <v>185</v>
      </c>
      <c r="CG1" s="14" t="s">
        <v>186</v>
      </c>
      <c r="CH1" s="14" t="s">
        <v>187</v>
      </c>
      <c r="CI1" s="14" t="s">
        <v>188</v>
      </c>
      <c r="CJ1" s="14" t="s">
        <v>189</v>
      </c>
      <c r="CK1" s="14" t="s">
        <v>190</v>
      </c>
      <c r="CL1" s="14" t="s">
        <v>191</v>
      </c>
      <c r="CM1" s="14" t="s">
        <v>192</v>
      </c>
      <c r="CN1" s="14" t="s">
        <v>193</v>
      </c>
      <c r="CO1" s="14" t="s">
        <v>194</v>
      </c>
      <c r="CP1" s="14" t="s">
        <v>195</v>
      </c>
      <c r="CQ1" s="14" t="s">
        <v>196</v>
      </c>
      <c r="CR1" s="14" t="s">
        <v>197</v>
      </c>
      <c r="CS1" s="14" t="s">
        <v>198</v>
      </c>
      <c r="CT1" s="14" t="s">
        <v>199</v>
      </c>
      <c r="CU1" s="14" t="s">
        <v>200</v>
      </c>
      <c r="CV1" s="14" t="s">
        <v>201</v>
      </c>
      <c r="CW1" s="14" t="s">
        <v>316</v>
      </c>
      <c r="CX1" s="14" t="s">
        <v>317</v>
      </c>
      <c r="CY1" s="14" t="s">
        <v>318</v>
      </c>
      <c r="CZ1" s="14" t="s">
        <v>319</v>
      </c>
      <c r="DA1" s="14" t="s">
        <v>180</v>
      </c>
      <c r="DB1" s="15" t="s">
        <v>320</v>
      </c>
    </row>
    <row r="2" spans="1:106">
      <c r="A2" s="6" t="s">
        <v>203</v>
      </c>
      <c r="B2" s="2" t="s">
        <v>348</v>
      </c>
      <c r="C2" s="16" t="s">
        <v>349</v>
      </c>
      <c r="D2" s="7" t="s">
        <v>351</v>
      </c>
      <c r="E2" s="14" t="s">
        <v>321</v>
      </c>
      <c r="F2" s="14" t="s">
        <v>322</v>
      </c>
      <c r="G2" s="14" t="s">
        <v>323</v>
      </c>
      <c r="H2" s="14" t="s">
        <v>324</v>
      </c>
      <c r="I2" s="14" t="s">
        <v>325</v>
      </c>
      <c r="J2" s="14" t="s">
        <v>326</v>
      </c>
      <c r="K2" s="14" t="s">
        <v>327</v>
      </c>
      <c r="L2" s="14" t="s">
        <v>328</v>
      </c>
      <c r="M2" s="14" t="s">
        <v>329</v>
      </c>
      <c r="N2" s="14" t="s">
        <v>330</v>
      </c>
      <c r="O2" s="14" t="s">
        <v>331</v>
      </c>
      <c r="P2" s="14" t="s">
        <v>332</v>
      </c>
      <c r="Q2" s="14" t="s">
        <v>333</v>
      </c>
      <c r="R2" s="14" t="s">
        <v>334</v>
      </c>
      <c r="S2" s="14" t="s">
        <v>335</v>
      </c>
      <c r="T2" s="14" t="s">
        <v>336</v>
      </c>
      <c r="U2" s="14" t="s">
        <v>337</v>
      </c>
      <c r="V2" s="14" t="s">
        <v>338</v>
      </c>
      <c r="W2" s="14" t="s">
        <v>339</v>
      </c>
      <c r="X2" s="14" t="s">
        <v>340</v>
      </c>
      <c r="Y2" s="14" t="s">
        <v>341</v>
      </c>
      <c r="Z2" s="14" t="s">
        <v>342</v>
      </c>
      <c r="AA2" s="14" t="s">
        <v>343</v>
      </c>
      <c r="AB2" s="14" t="s">
        <v>344</v>
      </c>
      <c r="AC2" s="14" t="s">
        <v>345</v>
      </c>
      <c r="AD2" s="14" t="s">
        <v>346</v>
      </c>
      <c r="AE2" s="14" t="s">
        <v>347</v>
      </c>
      <c r="AF2" s="14" t="s">
        <v>321</v>
      </c>
      <c r="AG2" s="14" t="s">
        <v>322</v>
      </c>
      <c r="AH2" s="14" t="s">
        <v>323</v>
      </c>
      <c r="AI2" s="14" t="s">
        <v>324</v>
      </c>
      <c r="AJ2" s="14" t="s">
        <v>325</v>
      </c>
      <c r="AK2" s="14" t="s">
        <v>326</v>
      </c>
      <c r="AL2" s="14" t="s">
        <v>327</v>
      </c>
      <c r="AM2" s="14" t="s">
        <v>328</v>
      </c>
      <c r="AN2" s="14" t="s">
        <v>329</v>
      </c>
      <c r="AO2" s="14" t="s">
        <v>141</v>
      </c>
      <c r="AP2" s="14" t="s">
        <v>142</v>
      </c>
      <c r="AQ2" s="14" t="s">
        <v>143</v>
      </c>
      <c r="AR2" s="14" t="s">
        <v>144</v>
      </c>
      <c r="AS2" s="14" t="s">
        <v>145</v>
      </c>
      <c r="AT2" s="14" t="s">
        <v>146</v>
      </c>
      <c r="AU2" s="14" t="s">
        <v>147</v>
      </c>
      <c r="AV2" s="14" t="s">
        <v>148</v>
      </c>
      <c r="AW2" s="14" t="s">
        <v>149</v>
      </c>
      <c r="AX2" s="14" t="s">
        <v>150</v>
      </c>
      <c r="AY2" s="14" t="s">
        <v>151</v>
      </c>
      <c r="AZ2" s="14" t="s">
        <v>152</v>
      </c>
      <c r="BA2" s="14" t="s">
        <v>153</v>
      </c>
      <c r="BB2" s="14" t="s">
        <v>154</v>
      </c>
      <c r="BC2" s="14" t="s">
        <v>155</v>
      </c>
      <c r="BD2" s="14" t="s">
        <v>156</v>
      </c>
      <c r="BE2" s="14" t="s">
        <v>157</v>
      </c>
      <c r="BF2" s="14" t="s">
        <v>158</v>
      </c>
      <c r="BG2" s="14" t="s">
        <v>159</v>
      </c>
      <c r="BH2" s="14" t="s">
        <v>160</v>
      </c>
      <c r="BI2" s="14" t="s">
        <v>161</v>
      </c>
      <c r="BJ2" s="14" t="s">
        <v>162</v>
      </c>
      <c r="BK2" s="14" t="s">
        <v>163</v>
      </c>
      <c r="BL2" s="14" t="s">
        <v>164</v>
      </c>
      <c r="BM2" s="14" t="s">
        <v>165</v>
      </c>
      <c r="BN2" s="14" t="s">
        <v>166</v>
      </c>
      <c r="BO2" s="14" t="s">
        <v>167</v>
      </c>
      <c r="BP2" s="14" t="s">
        <v>168</v>
      </c>
      <c r="BQ2" s="14" t="s">
        <v>169</v>
      </c>
      <c r="BR2" s="14" t="s">
        <v>170</v>
      </c>
      <c r="BS2" s="14" t="s">
        <v>171</v>
      </c>
      <c r="BT2" s="14" t="s">
        <v>172</v>
      </c>
      <c r="BU2" s="14" t="s">
        <v>173</v>
      </c>
      <c r="BV2" s="14" t="s">
        <v>174</v>
      </c>
      <c r="BW2" s="14" t="s">
        <v>175</v>
      </c>
      <c r="BX2" s="14" t="s">
        <v>176</v>
      </c>
      <c r="BY2" s="14" t="s">
        <v>177</v>
      </c>
      <c r="BZ2" s="14" t="s">
        <v>178</v>
      </c>
      <c r="CA2" s="14" t="s">
        <v>179</v>
      </c>
      <c r="CB2" s="14" t="s">
        <v>181</v>
      </c>
      <c r="CC2" s="14" t="s">
        <v>182</v>
      </c>
      <c r="CD2" s="14" t="s">
        <v>183</v>
      </c>
      <c r="CE2" s="14" t="s">
        <v>184</v>
      </c>
      <c r="CF2" s="14" t="s">
        <v>185</v>
      </c>
      <c r="CG2" s="14" t="s">
        <v>186</v>
      </c>
      <c r="CH2" s="14" t="s">
        <v>187</v>
      </c>
      <c r="CI2" s="14" t="s">
        <v>188</v>
      </c>
      <c r="CJ2" s="14" t="s">
        <v>189</v>
      </c>
      <c r="CK2" s="14" t="s">
        <v>190</v>
      </c>
      <c r="CL2" s="14" t="s">
        <v>191</v>
      </c>
      <c r="CM2" s="14" t="s">
        <v>192</v>
      </c>
      <c r="CN2" s="14" t="s">
        <v>193</v>
      </c>
      <c r="CO2" s="14" t="s">
        <v>194</v>
      </c>
      <c r="CP2" s="14" t="s">
        <v>195</v>
      </c>
      <c r="CQ2" s="14" t="s">
        <v>196</v>
      </c>
      <c r="CR2" s="14" t="s">
        <v>197</v>
      </c>
      <c r="CS2" s="14" t="s">
        <v>198</v>
      </c>
      <c r="CT2" s="14" t="s">
        <v>199</v>
      </c>
      <c r="CU2" s="14" t="s">
        <v>200</v>
      </c>
      <c r="CV2" s="14" t="s">
        <v>201</v>
      </c>
      <c r="CW2" s="14" t="s">
        <v>316</v>
      </c>
      <c r="CX2" s="14" t="s">
        <v>317</v>
      </c>
      <c r="CY2" s="14" t="s">
        <v>318</v>
      </c>
      <c r="CZ2" s="14" t="s">
        <v>319</v>
      </c>
      <c r="DA2" s="14" t="s">
        <v>180</v>
      </c>
      <c r="DB2" s="15" t="s">
        <v>320</v>
      </c>
    </row>
    <row r="3" spans="1:106">
      <c r="A3" s="8" t="s">
        <v>204</v>
      </c>
      <c r="B3" s="4" t="s">
        <v>26</v>
      </c>
      <c r="C3" s="4" t="s">
        <v>350</v>
      </c>
      <c r="D3" s="4" t="s">
        <v>311</v>
      </c>
      <c r="E3" s="5">
        <v>5941171290.9189997</v>
      </c>
      <c r="F3" s="5">
        <v>0</v>
      </c>
      <c r="G3" s="5">
        <v>9568000</v>
      </c>
      <c r="H3" s="5">
        <v>0</v>
      </c>
      <c r="I3" s="5">
        <v>0</v>
      </c>
      <c r="J3" s="5">
        <v>3474858</v>
      </c>
      <c r="K3" s="5">
        <v>0</v>
      </c>
      <c r="L3" s="5">
        <v>156239512</v>
      </c>
      <c r="M3" s="5">
        <v>0</v>
      </c>
      <c r="N3" s="5">
        <v>258119491</v>
      </c>
      <c r="O3" s="5">
        <v>68713857</v>
      </c>
      <c r="P3" s="5">
        <v>0</v>
      </c>
      <c r="Q3" s="5">
        <v>0</v>
      </c>
      <c r="R3" s="5">
        <v>1857510</v>
      </c>
      <c r="S3" s="5">
        <v>3491577935</v>
      </c>
      <c r="T3" s="5">
        <v>0</v>
      </c>
      <c r="U3" s="5">
        <v>68834717</v>
      </c>
      <c r="V3" s="5">
        <v>423682471</v>
      </c>
      <c r="W3" s="5">
        <v>28101847</v>
      </c>
      <c r="X3" s="5">
        <v>8938850</v>
      </c>
      <c r="Y3" s="5">
        <v>87392758</v>
      </c>
      <c r="Z3" s="5">
        <v>124096482.999</v>
      </c>
      <c r="AA3" s="5">
        <v>0</v>
      </c>
      <c r="AB3" s="5">
        <v>71573074</v>
      </c>
      <c r="AC3" s="5">
        <v>1073139051</v>
      </c>
      <c r="AD3" s="5">
        <v>60860876.920000002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32889587.920000002</v>
      </c>
      <c r="AS3" s="5">
        <v>98055811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4193291</v>
      </c>
      <c r="BB3" s="5">
        <v>0</v>
      </c>
      <c r="BC3" s="5">
        <v>51219492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377608354.99900001</v>
      </c>
      <c r="BM3" s="5">
        <v>72155270</v>
      </c>
      <c r="BN3" s="5">
        <v>101029344</v>
      </c>
      <c r="BO3" s="5">
        <v>0</v>
      </c>
      <c r="BP3" s="5">
        <v>0</v>
      </c>
      <c r="BQ3" s="5">
        <v>0</v>
      </c>
      <c r="BR3" s="5">
        <v>0</v>
      </c>
      <c r="BS3" s="5">
        <v>423689888</v>
      </c>
      <c r="BT3" s="5">
        <v>3006712</v>
      </c>
      <c r="BU3" s="5">
        <v>10347341</v>
      </c>
      <c r="BV3" s="5">
        <v>0</v>
      </c>
      <c r="BW3" s="5">
        <v>0</v>
      </c>
      <c r="BX3" s="5">
        <v>0</v>
      </c>
      <c r="BY3" s="5">
        <v>0</v>
      </c>
      <c r="BZ3" s="5">
        <v>17394500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29000000</v>
      </c>
      <c r="CG3" s="5">
        <v>0</v>
      </c>
      <c r="CH3" s="5">
        <v>0</v>
      </c>
      <c r="CI3" s="5">
        <v>19366699</v>
      </c>
      <c r="CJ3" s="5">
        <v>0</v>
      </c>
      <c r="CK3" s="5">
        <v>0</v>
      </c>
      <c r="CL3" s="5">
        <v>0</v>
      </c>
      <c r="CM3" s="5">
        <v>50696775</v>
      </c>
      <c r="CN3" s="5">
        <v>0</v>
      </c>
      <c r="CO3" s="5">
        <v>5413088</v>
      </c>
      <c r="CP3" s="5">
        <v>0</v>
      </c>
      <c r="CQ3" s="5">
        <v>0</v>
      </c>
      <c r="CR3" s="5">
        <v>0</v>
      </c>
      <c r="CS3" s="5">
        <v>246027258</v>
      </c>
      <c r="CT3" s="5">
        <v>0</v>
      </c>
      <c r="CU3" s="5">
        <v>0</v>
      </c>
      <c r="CV3" s="5">
        <v>0</v>
      </c>
      <c r="CW3" s="5">
        <v>0</v>
      </c>
      <c r="CX3" s="5">
        <v>135138689.92000002</v>
      </c>
      <c r="CY3" s="5">
        <v>51219492</v>
      </c>
      <c r="CZ3" s="5">
        <v>1115188922.9990001</v>
      </c>
      <c r="DA3" s="5">
        <v>121871062</v>
      </c>
      <c r="DB3" s="9">
        <v>246027258</v>
      </c>
    </row>
    <row r="4" spans="1:106">
      <c r="A4" s="8" t="s">
        <v>205</v>
      </c>
      <c r="B4" s="4" t="s">
        <v>27</v>
      </c>
      <c r="C4" s="4" t="s">
        <v>350</v>
      </c>
      <c r="D4" s="4" t="s">
        <v>312</v>
      </c>
      <c r="E4" s="5">
        <v>36005480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36005480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36005480</v>
      </c>
      <c r="DA4" s="5">
        <v>0</v>
      </c>
      <c r="DB4" s="9">
        <v>0</v>
      </c>
    </row>
    <row r="5" spans="1:106">
      <c r="A5" s="8" t="s">
        <v>206</v>
      </c>
      <c r="B5" s="4" t="s">
        <v>28</v>
      </c>
      <c r="C5" s="4" t="s">
        <v>350</v>
      </c>
      <c r="D5" s="4" t="s">
        <v>311</v>
      </c>
      <c r="E5" s="5">
        <v>97732516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3527500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51253784</v>
      </c>
      <c r="W5" s="5">
        <v>0</v>
      </c>
      <c r="X5" s="5">
        <v>0</v>
      </c>
      <c r="Y5" s="5">
        <v>0</v>
      </c>
      <c r="Z5" s="5">
        <v>42951232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24353269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33782413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21632629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24353269</v>
      </c>
      <c r="CZ5" s="5">
        <v>33782413</v>
      </c>
      <c r="DA5" s="5">
        <v>21632629</v>
      </c>
      <c r="DB5" s="9">
        <v>0</v>
      </c>
    </row>
    <row r="6" spans="1:106">
      <c r="A6" s="8" t="s">
        <v>207</v>
      </c>
      <c r="B6" s="4" t="s">
        <v>29</v>
      </c>
      <c r="C6" s="4" t="s">
        <v>350</v>
      </c>
      <c r="D6" s="4" t="s">
        <v>312</v>
      </c>
      <c r="E6" s="5">
        <v>28152478993.068001</v>
      </c>
      <c r="F6" s="5">
        <v>28701857</v>
      </c>
      <c r="G6" s="5">
        <v>5129728927</v>
      </c>
      <c r="H6" s="5">
        <v>0</v>
      </c>
      <c r="I6" s="5">
        <v>182329707</v>
      </c>
      <c r="J6" s="5">
        <v>0</v>
      </c>
      <c r="K6" s="5">
        <v>0</v>
      </c>
      <c r="L6" s="5">
        <v>507013916</v>
      </c>
      <c r="M6" s="5">
        <v>0</v>
      </c>
      <c r="N6" s="5">
        <v>130306295</v>
      </c>
      <c r="O6" s="5">
        <v>319342972</v>
      </c>
      <c r="P6" s="5">
        <v>0</v>
      </c>
      <c r="Q6" s="5">
        <v>0</v>
      </c>
      <c r="R6" s="5">
        <v>179886372</v>
      </c>
      <c r="S6" s="5">
        <v>11466623863</v>
      </c>
      <c r="T6" s="5">
        <v>0</v>
      </c>
      <c r="U6" s="5">
        <v>1345279820</v>
      </c>
      <c r="V6" s="5">
        <v>1466989721.2280002</v>
      </c>
      <c r="W6" s="5">
        <v>10884492</v>
      </c>
      <c r="X6" s="5">
        <v>72319259</v>
      </c>
      <c r="Y6" s="5">
        <v>181747935.19999999</v>
      </c>
      <c r="Z6" s="5">
        <v>6107274526.6300001</v>
      </c>
      <c r="AA6" s="5">
        <v>0</v>
      </c>
      <c r="AB6" s="5">
        <v>219945244</v>
      </c>
      <c r="AC6" s="5">
        <v>47596534</v>
      </c>
      <c r="AD6" s="5">
        <v>677273709.00999999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5772422</v>
      </c>
      <c r="AM6" s="5">
        <v>0</v>
      </c>
      <c r="AN6" s="5">
        <v>0</v>
      </c>
      <c r="AO6" s="5">
        <v>683953888</v>
      </c>
      <c r="AP6" s="5">
        <v>0</v>
      </c>
      <c r="AQ6" s="5">
        <v>126110049.40000001</v>
      </c>
      <c r="AR6" s="5">
        <v>40266149</v>
      </c>
      <c r="AS6" s="5">
        <v>285706880</v>
      </c>
      <c r="AT6" s="5">
        <v>937284</v>
      </c>
      <c r="AU6" s="5">
        <v>0</v>
      </c>
      <c r="AV6" s="5">
        <v>0</v>
      </c>
      <c r="AW6" s="5">
        <v>12244532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14844700</v>
      </c>
      <c r="BD6" s="5">
        <v>0</v>
      </c>
      <c r="BE6" s="5">
        <v>55092733</v>
      </c>
      <c r="BF6" s="5">
        <v>0</v>
      </c>
      <c r="BG6" s="5">
        <v>0</v>
      </c>
      <c r="BH6" s="5">
        <v>35392882</v>
      </c>
      <c r="BI6" s="5">
        <v>19999997</v>
      </c>
      <c r="BJ6" s="5">
        <v>0</v>
      </c>
      <c r="BK6" s="5">
        <v>0</v>
      </c>
      <c r="BL6" s="5">
        <v>757632114.05999994</v>
      </c>
      <c r="BM6" s="5">
        <v>0</v>
      </c>
      <c r="BN6" s="5">
        <v>4864590</v>
      </c>
      <c r="BO6" s="5">
        <v>0</v>
      </c>
      <c r="BP6" s="5">
        <v>0</v>
      </c>
      <c r="BQ6" s="5">
        <v>0</v>
      </c>
      <c r="BR6" s="5">
        <v>0</v>
      </c>
      <c r="BS6" s="5">
        <v>625985961.70000005</v>
      </c>
      <c r="BT6" s="5">
        <v>22794506</v>
      </c>
      <c r="BU6" s="5">
        <v>124722508</v>
      </c>
      <c r="BV6" s="5">
        <v>590361</v>
      </c>
      <c r="BW6" s="5">
        <v>27706508.844999999</v>
      </c>
      <c r="BX6" s="5">
        <v>0</v>
      </c>
      <c r="BY6" s="5">
        <v>2452834</v>
      </c>
      <c r="BZ6" s="5">
        <v>0</v>
      </c>
      <c r="CA6" s="5">
        <v>0</v>
      </c>
      <c r="CB6" s="5">
        <v>15581602.35</v>
      </c>
      <c r="CC6" s="5">
        <v>4637616</v>
      </c>
      <c r="CD6" s="5">
        <v>11762404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6559570</v>
      </c>
      <c r="CK6" s="5">
        <v>0</v>
      </c>
      <c r="CL6" s="5">
        <v>15531015.57</v>
      </c>
      <c r="CM6" s="5">
        <v>113951303</v>
      </c>
      <c r="CN6" s="5">
        <v>25000129</v>
      </c>
      <c r="CO6" s="5">
        <v>13447119</v>
      </c>
      <c r="CP6" s="5">
        <v>0</v>
      </c>
      <c r="CQ6" s="5">
        <v>0</v>
      </c>
      <c r="CR6" s="5">
        <v>0</v>
      </c>
      <c r="CS6" s="5">
        <v>229879708.31</v>
      </c>
      <c r="CT6" s="5">
        <v>0</v>
      </c>
      <c r="CU6" s="5">
        <v>0</v>
      </c>
      <c r="CV6" s="5">
        <v>0</v>
      </c>
      <c r="CW6" s="5">
        <v>689726310</v>
      </c>
      <c r="CX6" s="5">
        <v>465264894.39999998</v>
      </c>
      <c r="CY6" s="5">
        <v>125330312</v>
      </c>
      <c r="CZ6" s="5">
        <v>1635877669.395</v>
      </c>
      <c r="DA6" s="5">
        <v>206470758.91999999</v>
      </c>
      <c r="DB6" s="9">
        <v>229879708.31</v>
      </c>
    </row>
    <row r="7" spans="1:106">
      <c r="A7" s="8" t="s">
        <v>208</v>
      </c>
      <c r="B7" s="4" t="s">
        <v>30</v>
      </c>
      <c r="C7" s="4" t="s">
        <v>350</v>
      </c>
      <c r="D7" s="4" t="s">
        <v>312</v>
      </c>
      <c r="E7" s="5">
        <v>900691684</v>
      </c>
      <c r="F7" s="5">
        <v>0</v>
      </c>
      <c r="G7" s="5">
        <v>0</v>
      </c>
      <c r="H7" s="5">
        <v>0</v>
      </c>
      <c r="I7" s="5">
        <v>0</v>
      </c>
      <c r="J7" s="5">
        <v>7871484</v>
      </c>
      <c r="K7" s="5">
        <v>3181391</v>
      </c>
      <c r="L7" s="5">
        <v>0</v>
      </c>
      <c r="M7" s="5">
        <v>0</v>
      </c>
      <c r="N7" s="5">
        <v>1311914</v>
      </c>
      <c r="O7" s="5">
        <v>6559570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6362783</v>
      </c>
      <c r="Z7" s="5">
        <v>152175345</v>
      </c>
      <c r="AA7" s="5">
        <v>0</v>
      </c>
      <c r="AB7" s="5">
        <v>723229197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27914777</v>
      </c>
      <c r="BJ7" s="5">
        <v>0</v>
      </c>
      <c r="BK7" s="5">
        <v>0</v>
      </c>
      <c r="BL7" s="5">
        <v>9544174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1311914</v>
      </c>
      <c r="BT7" s="5">
        <v>0</v>
      </c>
      <c r="BU7" s="5">
        <v>0</v>
      </c>
      <c r="BV7" s="5">
        <v>0</v>
      </c>
      <c r="BW7" s="5">
        <v>0</v>
      </c>
      <c r="BX7" s="5">
        <v>14431054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54838005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27914777</v>
      </c>
      <c r="CZ7" s="5">
        <v>25287142</v>
      </c>
      <c r="DA7" s="5">
        <v>54838005</v>
      </c>
      <c r="DB7" s="9">
        <v>0</v>
      </c>
    </row>
    <row r="8" spans="1:106">
      <c r="A8" s="8" t="s">
        <v>209</v>
      </c>
      <c r="B8" s="4" t="s">
        <v>31</v>
      </c>
      <c r="C8" s="4" t="s">
        <v>350</v>
      </c>
      <c r="D8" s="4" t="s">
        <v>313</v>
      </c>
      <c r="E8" s="5">
        <v>8609248.5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3609248.5</v>
      </c>
      <c r="V8" s="5">
        <v>0</v>
      </c>
      <c r="W8" s="5">
        <v>0</v>
      </c>
      <c r="X8" s="5">
        <v>0</v>
      </c>
      <c r="Y8" s="5">
        <v>5000000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9">
        <v>0</v>
      </c>
    </row>
    <row r="9" spans="1:106">
      <c r="A9" s="8" t="s">
        <v>210</v>
      </c>
      <c r="B9" s="4" t="s">
        <v>32</v>
      </c>
      <c r="C9" s="4" t="s">
        <v>350</v>
      </c>
      <c r="D9" s="4" t="s">
        <v>314</v>
      </c>
      <c r="E9" s="5">
        <v>163806894</v>
      </c>
      <c r="F9" s="5">
        <v>0</v>
      </c>
      <c r="G9" s="5">
        <v>0</v>
      </c>
      <c r="H9" s="5">
        <v>0</v>
      </c>
      <c r="I9" s="5">
        <v>65413344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98393550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65413344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98393550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163806894</v>
      </c>
      <c r="DA9" s="5">
        <v>0</v>
      </c>
      <c r="DB9" s="9">
        <v>0</v>
      </c>
    </row>
    <row r="10" spans="1:106">
      <c r="A10" s="8" t="s">
        <v>211</v>
      </c>
      <c r="B10" s="4" t="s">
        <v>33</v>
      </c>
      <c r="C10" s="4" t="s">
        <v>350</v>
      </c>
      <c r="D10" s="4" t="s">
        <v>315</v>
      </c>
      <c r="E10" s="5">
        <v>27144505883.960003</v>
      </c>
      <c r="F10" s="5">
        <v>0</v>
      </c>
      <c r="G10" s="5">
        <v>303870088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10535530</v>
      </c>
      <c r="O10" s="5">
        <v>2248188</v>
      </c>
      <c r="P10" s="5">
        <v>0</v>
      </c>
      <c r="Q10" s="5">
        <v>0</v>
      </c>
      <c r="R10" s="5">
        <v>16991976</v>
      </c>
      <c r="S10" s="5">
        <v>7309220</v>
      </c>
      <c r="T10" s="5">
        <v>0</v>
      </c>
      <c r="U10" s="5">
        <v>0</v>
      </c>
      <c r="V10" s="5">
        <v>273655965.63</v>
      </c>
      <c r="W10" s="5">
        <v>0</v>
      </c>
      <c r="X10" s="5">
        <v>0</v>
      </c>
      <c r="Y10" s="5">
        <v>0</v>
      </c>
      <c r="Z10" s="5">
        <v>25679644743.330002</v>
      </c>
      <c r="AA10" s="5">
        <v>0</v>
      </c>
      <c r="AB10" s="5">
        <v>13500000</v>
      </c>
      <c r="AC10" s="5">
        <v>836750173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45889551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240986581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131151368</v>
      </c>
      <c r="BT10" s="5">
        <v>0</v>
      </c>
      <c r="BU10" s="5">
        <v>81112969.629999995</v>
      </c>
      <c r="BV10" s="5">
        <v>0</v>
      </c>
      <c r="BW10" s="5">
        <v>9067500</v>
      </c>
      <c r="BX10" s="5">
        <v>0</v>
      </c>
      <c r="BY10" s="5">
        <v>0</v>
      </c>
      <c r="BZ10" s="5">
        <v>0</v>
      </c>
      <c r="CA10" s="5">
        <v>0</v>
      </c>
      <c r="CB10" s="5">
        <v>8000000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10535530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45889551</v>
      </c>
      <c r="CZ10" s="5">
        <v>538065652.63</v>
      </c>
      <c r="DA10" s="5">
        <v>8000000</v>
      </c>
      <c r="DB10" s="9">
        <v>10535530</v>
      </c>
    </row>
    <row r="11" spans="1:106">
      <c r="A11" s="8" t="s">
        <v>212</v>
      </c>
      <c r="B11" s="4" t="s">
        <v>34</v>
      </c>
      <c r="C11" s="4" t="s">
        <v>350</v>
      </c>
      <c r="D11" s="4" t="s">
        <v>312</v>
      </c>
      <c r="E11" s="5">
        <v>300694815</v>
      </c>
      <c r="F11" s="5">
        <v>0</v>
      </c>
      <c r="G11" s="5">
        <v>6769148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50645784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9327708</v>
      </c>
      <c r="W11" s="5">
        <v>0</v>
      </c>
      <c r="X11" s="5">
        <v>0</v>
      </c>
      <c r="Y11" s="5">
        <v>0</v>
      </c>
      <c r="Z11" s="5">
        <v>223981629</v>
      </c>
      <c r="AA11" s="5">
        <v>0</v>
      </c>
      <c r="AB11" s="5">
        <v>0</v>
      </c>
      <c r="AC11" s="5">
        <v>9970546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44420095</v>
      </c>
      <c r="BM11" s="5">
        <v>0</v>
      </c>
      <c r="BN11" s="5">
        <v>0</v>
      </c>
      <c r="BO11" s="5">
        <v>0</v>
      </c>
      <c r="BP11" s="5">
        <v>2568367</v>
      </c>
      <c r="BQ11" s="5">
        <v>0</v>
      </c>
      <c r="BR11" s="5">
        <v>0</v>
      </c>
      <c r="BS11" s="5">
        <v>55058605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102047067</v>
      </c>
      <c r="DA11" s="5">
        <v>0</v>
      </c>
      <c r="DB11" s="9">
        <v>0</v>
      </c>
    </row>
    <row r="12" spans="1:106">
      <c r="A12" s="8" t="s">
        <v>213</v>
      </c>
      <c r="B12" s="4" t="s">
        <v>35</v>
      </c>
      <c r="C12" s="4" t="s">
        <v>350</v>
      </c>
      <c r="D12" s="4" t="s">
        <v>313</v>
      </c>
      <c r="E12" s="5">
        <v>2389933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2389933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2389933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2389933</v>
      </c>
      <c r="DA12" s="5">
        <v>0</v>
      </c>
      <c r="DB12" s="9">
        <v>0</v>
      </c>
    </row>
    <row r="13" spans="1:106">
      <c r="A13" s="8" t="s">
        <v>214</v>
      </c>
      <c r="B13" s="4" t="s">
        <v>36</v>
      </c>
      <c r="C13" s="4" t="s">
        <v>350</v>
      </c>
      <c r="D13" s="4" t="s">
        <v>312</v>
      </c>
      <c r="E13" s="5">
        <v>14569627174.309998</v>
      </c>
      <c r="F13" s="5">
        <v>0</v>
      </c>
      <c r="G13" s="5">
        <v>942581680</v>
      </c>
      <c r="H13" s="5">
        <v>0</v>
      </c>
      <c r="I13" s="5">
        <v>1114142281</v>
      </c>
      <c r="J13" s="5">
        <v>756543737</v>
      </c>
      <c r="K13" s="5">
        <v>0</v>
      </c>
      <c r="L13" s="5">
        <v>1974392619</v>
      </c>
      <c r="M13" s="5">
        <v>0</v>
      </c>
      <c r="N13" s="5">
        <v>254548428</v>
      </c>
      <c r="O13" s="5">
        <v>783031708</v>
      </c>
      <c r="P13" s="5">
        <v>0</v>
      </c>
      <c r="Q13" s="5">
        <v>0</v>
      </c>
      <c r="R13" s="5">
        <v>144020344</v>
      </c>
      <c r="S13" s="5">
        <v>277431635</v>
      </c>
      <c r="T13" s="5">
        <v>0</v>
      </c>
      <c r="U13" s="5">
        <v>210870371</v>
      </c>
      <c r="V13" s="5">
        <v>2021585587.0599999</v>
      </c>
      <c r="W13" s="5">
        <v>6264251</v>
      </c>
      <c r="X13" s="5">
        <v>720957382</v>
      </c>
      <c r="Y13" s="5">
        <v>40410696</v>
      </c>
      <c r="Z13" s="5">
        <v>2251098088.6999998</v>
      </c>
      <c r="AA13" s="5">
        <v>0</v>
      </c>
      <c r="AB13" s="5">
        <v>1979015779.4000001</v>
      </c>
      <c r="AC13" s="5">
        <v>396966988</v>
      </c>
      <c r="AD13" s="5">
        <v>25646500.149999999</v>
      </c>
      <c r="AE13" s="5">
        <v>567541255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21848839</v>
      </c>
      <c r="AR13" s="5">
        <v>0</v>
      </c>
      <c r="AS13" s="5">
        <v>0</v>
      </c>
      <c r="AT13" s="5">
        <v>0</v>
      </c>
      <c r="AU13" s="5">
        <v>0</v>
      </c>
      <c r="AV13" s="5">
        <v>4744753</v>
      </c>
      <c r="AW13" s="5">
        <v>666813416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183234897</v>
      </c>
      <c r="BD13" s="5">
        <v>0</v>
      </c>
      <c r="BE13" s="5">
        <v>2004357</v>
      </c>
      <c r="BF13" s="5">
        <v>0</v>
      </c>
      <c r="BG13" s="5">
        <v>76500000</v>
      </c>
      <c r="BH13" s="5">
        <v>860360918.39999998</v>
      </c>
      <c r="BI13" s="5">
        <v>0</v>
      </c>
      <c r="BJ13" s="5">
        <v>0</v>
      </c>
      <c r="BK13" s="5">
        <v>0</v>
      </c>
      <c r="BL13" s="5">
        <v>989533266</v>
      </c>
      <c r="BM13" s="5">
        <v>46830300</v>
      </c>
      <c r="BN13" s="5">
        <v>19491762</v>
      </c>
      <c r="BO13" s="5">
        <v>0</v>
      </c>
      <c r="BP13" s="5">
        <v>0</v>
      </c>
      <c r="BQ13" s="5">
        <v>0</v>
      </c>
      <c r="BR13" s="5">
        <v>0</v>
      </c>
      <c r="BS13" s="5">
        <v>656996416.46000004</v>
      </c>
      <c r="BT13" s="5">
        <v>0</v>
      </c>
      <c r="BU13" s="5">
        <v>227933438</v>
      </c>
      <c r="BV13" s="5">
        <v>206751282</v>
      </c>
      <c r="BW13" s="5">
        <v>7215527</v>
      </c>
      <c r="BX13" s="5">
        <v>0</v>
      </c>
      <c r="BY13" s="5">
        <v>1262573</v>
      </c>
      <c r="BZ13" s="5">
        <v>0</v>
      </c>
      <c r="CA13" s="5">
        <v>0</v>
      </c>
      <c r="CB13" s="5">
        <v>98555533</v>
      </c>
      <c r="CC13" s="5">
        <v>1333333</v>
      </c>
      <c r="CD13" s="5">
        <v>29702450</v>
      </c>
      <c r="CE13" s="5">
        <v>0</v>
      </c>
      <c r="CF13" s="5">
        <v>0</v>
      </c>
      <c r="CG13" s="5">
        <v>0</v>
      </c>
      <c r="CH13" s="5">
        <v>947858</v>
      </c>
      <c r="CI13" s="5">
        <v>0</v>
      </c>
      <c r="CJ13" s="5">
        <v>0</v>
      </c>
      <c r="CK13" s="5">
        <v>0</v>
      </c>
      <c r="CL13" s="5">
        <v>0</v>
      </c>
      <c r="CM13" s="5">
        <v>838276983</v>
      </c>
      <c r="CN13" s="5">
        <v>5252500</v>
      </c>
      <c r="CO13" s="5">
        <v>12143298</v>
      </c>
      <c r="CP13" s="5">
        <v>0</v>
      </c>
      <c r="CQ13" s="5">
        <v>0</v>
      </c>
      <c r="CR13" s="5">
        <v>0</v>
      </c>
      <c r="CS13" s="5">
        <v>91321664.640000001</v>
      </c>
      <c r="CT13" s="5">
        <v>0</v>
      </c>
      <c r="CU13" s="5">
        <v>0</v>
      </c>
      <c r="CV13" s="5">
        <v>0</v>
      </c>
      <c r="CW13" s="5">
        <v>0</v>
      </c>
      <c r="CX13" s="5">
        <v>693407008</v>
      </c>
      <c r="CY13" s="5">
        <v>1122100172.4000001</v>
      </c>
      <c r="CZ13" s="5">
        <v>2610905872.4200001</v>
      </c>
      <c r="DA13" s="5">
        <v>986211955</v>
      </c>
      <c r="DB13" s="9">
        <v>91321664.640000001</v>
      </c>
    </row>
    <row r="14" spans="1:106">
      <c r="A14" s="8" t="s">
        <v>215</v>
      </c>
      <c r="B14" s="4" t="s">
        <v>37</v>
      </c>
      <c r="C14" s="4" t="s">
        <v>350</v>
      </c>
      <c r="D14" s="4" t="s">
        <v>311</v>
      </c>
      <c r="E14" s="5">
        <v>2062369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2062369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2062369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2062369</v>
      </c>
      <c r="DA14" s="5">
        <v>0</v>
      </c>
      <c r="DB14" s="9">
        <v>0</v>
      </c>
    </row>
    <row r="15" spans="1:106">
      <c r="A15" s="8" t="s">
        <v>216</v>
      </c>
      <c r="B15" s="4" t="s">
        <v>38</v>
      </c>
      <c r="C15" s="4" t="s">
        <v>350</v>
      </c>
      <c r="D15" s="4" t="s">
        <v>313</v>
      </c>
      <c r="E15" s="5">
        <v>159791402</v>
      </c>
      <c r="F15" s="5">
        <v>0</v>
      </c>
      <c r="G15" s="5">
        <v>8494643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24986170</v>
      </c>
      <c r="W15" s="5">
        <v>0</v>
      </c>
      <c r="X15" s="5">
        <v>0</v>
      </c>
      <c r="Y15" s="5">
        <v>123358782</v>
      </c>
      <c r="Z15" s="5">
        <v>0</v>
      </c>
      <c r="AA15" s="5">
        <v>0</v>
      </c>
      <c r="AB15" s="5">
        <v>2951807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49481267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4951872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49481267</v>
      </c>
      <c r="DA15" s="5">
        <v>4951872</v>
      </c>
      <c r="DB15" s="9">
        <v>0</v>
      </c>
    </row>
    <row r="16" spans="1:106">
      <c r="A16" s="8" t="s">
        <v>217</v>
      </c>
      <c r="B16" s="4" t="s">
        <v>39</v>
      </c>
      <c r="C16" s="4" t="s">
        <v>350</v>
      </c>
      <c r="D16" s="4" t="s">
        <v>312</v>
      </c>
      <c r="E16" s="5">
        <v>539135342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131191400</v>
      </c>
      <c r="O16" s="5">
        <v>73989162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136439056</v>
      </c>
      <c r="W16" s="5">
        <v>0</v>
      </c>
      <c r="X16" s="5">
        <v>0</v>
      </c>
      <c r="Y16" s="5">
        <v>0</v>
      </c>
      <c r="Z16" s="5">
        <v>715505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28862108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181566110</v>
      </c>
      <c r="BT16" s="5">
        <v>0</v>
      </c>
      <c r="BU16" s="5">
        <v>0</v>
      </c>
      <c r="BV16" s="5">
        <v>131191400</v>
      </c>
      <c r="BW16" s="5">
        <v>0</v>
      </c>
      <c r="BX16" s="5">
        <v>0</v>
      </c>
      <c r="BY16" s="5">
        <v>715505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342335123</v>
      </c>
      <c r="DA16" s="5">
        <v>0</v>
      </c>
      <c r="DB16" s="9">
        <v>0</v>
      </c>
    </row>
    <row r="17" spans="1:106">
      <c r="A17" s="8" t="s">
        <v>218</v>
      </c>
      <c r="B17" s="4" t="s">
        <v>40</v>
      </c>
      <c r="C17" s="4" t="s">
        <v>350</v>
      </c>
      <c r="D17" s="4" t="s">
        <v>311</v>
      </c>
      <c r="E17" s="5">
        <v>42744420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40696000</v>
      </c>
      <c r="W17" s="5">
        <v>0</v>
      </c>
      <c r="X17" s="5">
        <v>0</v>
      </c>
      <c r="Y17" s="5">
        <v>0</v>
      </c>
      <c r="Z17" s="5">
        <v>563420</v>
      </c>
      <c r="AA17" s="5">
        <v>0</v>
      </c>
      <c r="AB17" s="5">
        <v>0</v>
      </c>
      <c r="AC17" s="5">
        <v>0</v>
      </c>
      <c r="AD17" s="5">
        <v>1485000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2181000</v>
      </c>
      <c r="BT17" s="5">
        <v>0</v>
      </c>
      <c r="BU17" s="5">
        <v>563420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10000000</v>
      </c>
      <c r="CJ17" s="5">
        <v>0</v>
      </c>
      <c r="CK17" s="5">
        <v>0</v>
      </c>
      <c r="CL17" s="5">
        <v>0</v>
      </c>
      <c r="CM17" s="5">
        <v>0</v>
      </c>
      <c r="CN17" s="5">
        <v>5000000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10000000</v>
      </c>
      <c r="CW17" s="5">
        <v>0</v>
      </c>
      <c r="CX17" s="5">
        <v>0</v>
      </c>
      <c r="CY17" s="5">
        <v>0</v>
      </c>
      <c r="CZ17" s="5">
        <v>2744420</v>
      </c>
      <c r="DA17" s="5">
        <v>15000000</v>
      </c>
      <c r="DB17" s="9">
        <v>10000000</v>
      </c>
    </row>
    <row r="18" spans="1:106">
      <c r="A18" s="8" t="s">
        <v>220</v>
      </c>
      <c r="B18" s="4" t="s">
        <v>41</v>
      </c>
      <c r="C18" s="4" t="s">
        <v>350</v>
      </c>
      <c r="D18" s="4" t="s">
        <v>311</v>
      </c>
      <c r="E18" s="5">
        <v>2366092852.5100002</v>
      </c>
      <c r="F18" s="5">
        <v>188632929</v>
      </c>
      <c r="G18" s="5">
        <v>35566700</v>
      </c>
      <c r="H18" s="5">
        <v>0</v>
      </c>
      <c r="I18" s="5">
        <v>0</v>
      </c>
      <c r="J18" s="5">
        <v>191153588</v>
      </c>
      <c r="K18" s="5">
        <v>0</v>
      </c>
      <c r="L18" s="5">
        <v>0</v>
      </c>
      <c r="M18" s="5">
        <v>0</v>
      </c>
      <c r="N18" s="5">
        <v>71436891</v>
      </c>
      <c r="O18" s="5">
        <v>283899521</v>
      </c>
      <c r="P18" s="5">
        <v>0</v>
      </c>
      <c r="Q18" s="5">
        <v>0</v>
      </c>
      <c r="R18" s="5">
        <v>2143667</v>
      </c>
      <c r="S18" s="5">
        <v>644093170</v>
      </c>
      <c r="T18" s="5">
        <v>0</v>
      </c>
      <c r="U18" s="5">
        <v>0</v>
      </c>
      <c r="V18" s="5">
        <v>44171157.700000003</v>
      </c>
      <c r="W18" s="5">
        <v>500495</v>
      </c>
      <c r="X18" s="5">
        <v>0</v>
      </c>
      <c r="Y18" s="5">
        <v>6000000</v>
      </c>
      <c r="Z18" s="5">
        <v>795887152.80999994</v>
      </c>
      <c r="AA18" s="5">
        <v>0</v>
      </c>
      <c r="AB18" s="5">
        <v>30225941</v>
      </c>
      <c r="AC18" s="5">
        <v>0</v>
      </c>
      <c r="AD18" s="5">
        <v>72381640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92301921</v>
      </c>
      <c r="BD18" s="5">
        <v>0</v>
      </c>
      <c r="BE18" s="5">
        <v>7782352.7000000002</v>
      </c>
      <c r="BF18" s="5">
        <v>0</v>
      </c>
      <c r="BG18" s="5">
        <v>0</v>
      </c>
      <c r="BH18" s="5">
        <v>0</v>
      </c>
      <c r="BI18" s="5">
        <v>0</v>
      </c>
      <c r="BJ18" s="5">
        <v>3851116</v>
      </c>
      <c r="BK18" s="5">
        <v>0</v>
      </c>
      <c r="BL18" s="5">
        <v>314998762</v>
      </c>
      <c r="BM18" s="5">
        <v>0</v>
      </c>
      <c r="BN18" s="5">
        <v>129538845</v>
      </c>
      <c r="BO18" s="5">
        <v>0</v>
      </c>
      <c r="BP18" s="5">
        <v>0</v>
      </c>
      <c r="BQ18" s="5">
        <v>0</v>
      </c>
      <c r="BR18" s="5">
        <v>0</v>
      </c>
      <c r="BS18" s="5">
        <v>288596793.81</v>
      </c>
      <c r="BT18" s="5">
        <v>77262087</v>
      </c>
      <c r="BU18" s="5">
        <v>46839679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6000000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34652950</v>
      </c>
      <c r="CN18" s="5">
        <v>0</v>
      </c>
      <c r="CO18" s="5">
        <v>20000000</v>
      </c>
      <c r="CP18" s="5">
        <v>0</v>
      </c>
      <c r="CQ18" s="5">
        <v>5248000</v>
      </c>
      <c r="CR18" s="5">
        <v>0</v>
      </c>
      <c r="CS18" s="5">
        <v>1987615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103935389.7</v>
      </c>
      <c r="CZ18" s="5">
        <v>890839084.80999994</v>
      </c>
      <c r="DA18" s="5">
        <v>65900950</v>
      </c>
      <c r="DB18" s="9">
        <v>1987615</v>
      </c>
    </row>
    <row r="19" spans="1:106">
      <c r="A19" s="8" t="s">
        <v>221</v>
      </c>
      <c r="B19" s="4" t="s">
        <v>42</v>
      </c>
      <c r="C19" s="4" t="s">
        <v>350</v>
      </c>
      <c r="D19" s="4" t="s">
        <v>313</v>
      </c>
      <c r="E19" s="5">
        <v>7019319870.9200001</v>
      </c>
      <c r="F19" s="5">
        <v>0</v>
      </c>
      <c r="G19" s="5">
        <v>550845205</v>
      </c>
      <c r="H19" s="5">
        <v>84657659</v>
      </c>
      <c r="I19" s="5">
        <v>355193062</v>
      </c>
      <c r="J19" s="5">
        <v>0</v>
      </c>
      <c r="K19" s="5">
        <v>41922519</v>
      </c>
      <c r="L19" s="5">
        <v>175215558</v>
      </c>
      <c r="M19" s="5">
        <v>0</v>
      </c>
      <c r="N19" s="5">
        <v>609046121</v>
      </c>
      <c r="O19" s="5">
        <v>353455376</v>
      </c>
      <c r="P19" s="5">
        <v>0</v>
      </c>
      <c r="Q19" s="5">
        <v>69117850</v>
      </c>
      <c r="R19" s="5">
        <v>27140223</v>
      </c>
      <c r="S19" s="5">
        <v>96434980</v>
      </c>
      <c r="T19" s="5">
        <v>11650187</v>
      </c>
      <c r="U19" s="5">
        <v>390436302</v>
      </c>
      <c r="V19" s="5">
        <v>1485665409.0899999</v>
      </c>
      <c r="W19" s="5">
        <v>71833591</v>
      </c>
      <c r="X19" s="5">
        <v>357595000</v>
      </c>
      <c r="Y19" s="5">
        <v>138581293</v>
      </c>
      <c r="Z19" s="5">
        <v>1332863426.9300001</v>
      </c>
      <c r="AA19" s="5">
        <v>0</v>
      </c>
      <c r="AB19" s="5">
        <v>495992522</v>
      </c>
      <c r="AC19" s="5">
        <v>14490747</v>
      </c>
      <c r="AD19" s="5">
        <v>357182839.89999998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102775405</v>
      </c>
      <c r="AW19" s="5">
        <v>39939280</v>
      </c>
      <c r="AX19" s="5">
        <v>0</v>
      </c>
      <c r="AY19" s="5">
        <v>0</v>
      </c>
      <c r="AZ19" s="5">
        <v>0</v>
      </c>
      <c r="BA19" s="5">
        <v>50000000</v>
      </c>
      <c r="BB19" s="5">
        <v>0</v>
      </c>
      <c r="BC19" s="5">
        <v>20690910</v>
      </c>
      <c r="BD19" s="5">
        <v>52985000</v>
      </c>
      <c r="BE19" s="5">
        <v>0</v>
      </c>
      <c r="BF19" s="5">
        <v>2342242</v>
      </c>
      <c r="BG19" s="5">
        <v>42373204</v>
      </c>
      <c r="BH19" s="5">
        <v>0</v>
      </c>
      <c r="BI19" s="5">
        <v>12461401</v>
      </c>
      <c r="BJ19" s="5">
        <v>0</v>
      </c>
      <c r="BK19" s="5">
        <v>0</v>
      </c>
      <c r="BL19" s="5">
        <v>425466018</v>
      </c>
      <c r="BM19" s="5">
        <v>0</v>
      </c>
      <c r="BN19" s="5">
        <v>9537848</v>
      </c>
      <c r="BO19" s="5">
        <v>0</v>
      </c>
      <c r="BP19" s="5">
        <v>36616793</v>
      </c>
      <c r="BQ19" s="5">
        <v>0</v>
      </c>
      <c r="BR19" s="5">
        <v>0</v>
      </c>
      <c r="BS19" s="5">
        <v>847509288.94999993</v>
      </c>
      <c r="BT19" s="5">
        <v>11676806</v>
      </c>
      <c r="BU19" s="5">
        <v>0</v>
      </c>
      <c r="BV19" s="5">
        <v>213936385</v>
      </c>
      <c r="BW19" s="5">
        <v>417290404</v>
      </c>
      <c r="BX19" s="5">
        <v>129589000</v>
      </c>
      <c r="BY19" s="5">
        <v>5914677</v>
      </c>
      <c r="BZ19" s="5">
        <v>0</v>
      </c>
      <c r="CA19" s="5">
        <v>27000000</v>
      </c>
      <c r="CB19" s="5">
        <v>639144024</v>
      </c>
      <c r="CC19" s="5">
        <v>0</v>
      </c>
      <c r="CD19" s="5">
        <v>31134701</v>
      </c>
      <c r="CE19" s="5">
        <v>0</v>
      </c>
      <c r="CF19" s="5">
        <v>7000000</v>
      </c>
      <c r="CG19" s="5">
        <v>17920000</v>
      </c>
      <c r="CH19" s="5">
        <v>630033</v>
      </c>
      <c r="CI19" s="5">
        <v>6000000</v>
      </c>
      <c r="CJ19" s="5">
        <v>0</v>
      </c>
      <c r="CK19" s="5">
        <v>0</v>
      </c>
      <c r="CL19" s="5">
        <v>0</v>
      </c>
      <c r="CM19" s="5">
        <v>115431163</v>
      </c>
      <c r="CN19" s="5">
        <v>158250000</v>
      </c>
      <c r="CO19" s="5">
        <v>885000</v>
      </c>
      <c r="CP19" s="5">
        <v>46765058</v>
      </c>
      <c r="CQ19" s="5">
        <v>0</v>
      </c>
      <c r="CR19" s="5">
        <v>0</v>
      </c>
      <c r="CS19" s="5">
        <v>26246682</v>
      </c>
      <c r="CT19" s="5">
        <v>0</v>
      </c>
      <c r="CU19" s="5">
        <v>0</v>
      </c>
      <c r="CV19" s="5">
        <v>12200000</v>
      </c>
      <c r="CW19" s="5">
        <v>0</v>
      </c>
      <c r="CX19" s="5">
        <v>192714685</v>
      </c>
      <c r="CY19" s="5">
        <v>130852757</v>
      </c>
      <c r="CZ19" s="5">
        <v>2630085191.6300001</v>
      </c>
      <c r="DA19" s="5">
        <v>1050159979</v>
      </c>
      <c r="DB19" s="9">
        <v>38446682</v>
      </c>
    </row>
    <row r="20" spans="1:106">
      <c r="A20" s="8" t="s">
        <v>219</v>
      </c>
      <c r="B20" s="4" t="s">
        <v>43</v>
      </c>
      <c r="C20" s="4" t="s">
        <v>350</v>
      </c>
      <c r="D20" s="4" t="s">
        <v>311</v>
      </c>
      <c r="E20" s="5">
        <v>30000000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30000000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9">
        <v>0</v>
      </c>
    </row>
    <row r="21" spans="1:106">
      <c r="A21" s="8" t="s">
        <v>290</v>
      </c>
      <c r="B21" s="4" t="s">
        <v>44</v>
      </c>
      <c r="C21" s="4" t="s">
        <v>350</v>
      </c>
      <c r="D21" s="4" t="s">
        <v>311</v>
      </c>
      <c r="E21" s="5">
        <v>74806166.140000001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70774132</v>
      </c>
      <c r="O21" s="5">
        <v>0</v>
      </c>
      <c r="P21" s="5">
        <v>0</v>
      </c>
      <c r="Q21" s="5">
        <v>0</v>
      </c>
      <c r="R21" s="5">
        <v>0</v>
      </c>
      <c r="S21" s="5">
        <v>2142034.14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1890000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2142034.14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35387061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1890000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2142034.14</v>
      </c>
      <c r="CZ21" s="5">
        <v>35387061</v>
      </c>
      <c r="DA21" s="5">
        <v>1890000</v>
      </c>
      <c r="DB21" s="9">
        <v>0</v>
      </c>
    </row>
    <row r="22" spans="1:106">
      <c r="A22" s="8" t="s">
        <v>222</v>
      </c>
      <c r="B22" s="4" t="s">
        <v>202</v>
      </c>
      <c r="C22" s="4" t="s">
        <v>350</v>
      </c>
      <c r="D22" s="4" t="s">
        <v>313</v>
      </c>
      <c r="E22" s="5">
        <v>4100000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4100000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4100000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4100000</v>
      </c>
      <c r="DB22" s="9">
        <v>0</v>
      </c>
    </row>
    <row r="23" spans="1:106">
      <c r="A23" s="8" t="s">
        <v>223</v>
      </c>
      <c r="B23" s="4" t="s">
        <v>45</v>
      </c>
      <c r="C23" s="4" t="s">
        <v>350</v>
      </c>
      <c r="D23" s="4" t="s">
        <v>314</v>
      </c>
      <c r="E23" s="5">
        <v>9666665556.0899982</v>
      </c>
      <c r="F23" s="5">
        <v>2901375</v>
      </c>
      <c r="G23" s="5">
        <v>1750174865</v>
      </c>
      <c r="H23" s="5">
        <v>0</v>
      </c>
      <c r="I23" s="5">
        <v>0</v>
      </c>
      <c r="J23" s="5">
        <v>134268078</v>
      </c>
      <c r="K23" s="5">
        <v>0</v>
      </c>
      <c r="L23" s="5">
        <v>44748092</v>
      </c>
      <c r="M23" s="5">
        <v>0</v>
      </c>
      <c r="N23" s="5">
        <v>7180906</v>
      </c>
      <c r="O23" s="5">
        <v>125797406</v>
      </c>
      <c r="P23" s="5">
        <v>0</v>
      </c>
      <c r="Q23" s="5">
        <v>0</v>
      </c>
      <c r="R23" s="5">
        <v>55182261</v>
      </c>
      <c r="S23" s="5">
        <v>305760931</v>
      </c>
      <c r="T23" s="5">
        <v>0</v>
      </c>
      <c r="U23" s="5">
        <v>679622946</v>
      </c>
      <c r="V23" s="5">
        <v>3210107584</v>
      </c>
      <c r="W23" s="5">
        <v>12419050</v>
      </c>
      <c r="X23" s="5">
        <v>18747251</v>
      </c>
      <c r="Y23" s="5">
        <v>0</v>
      </c>
      <c r="Z23" s="5">
        <v>2432147991.71</v>
      </c>
      <c r="AA23" s="5">
        <v>0</v>
      </c>
      <c r="AB23" s="5">
        <v>552000488</v>
      </c>
      <c r="AC23" s="5">
        <v>156165385</v>
      </c>
      <c r="AD23" s="5">
        <v>179440946.38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14017166</v>
      </c>
      <c r="AR23" s="5">
        <v>175844458</v>
      </c>
      <c r="AS23" s="5">
        <v>22668721</v>
      </c>
      <c r="AT23" s="5">
        <v>78556530</v>
      </c>
      <c r="AU23" s="5">
        <v>0</v>
      </c>
      <c r="AV23" s="5">
        <v>0</v>
      </c>
      <c r="AW23" s="5">
        <v>133559181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19678710</v>
      </c>
      <c r="BD23" s="5">
        <v>0</v>
      </c>
      <c r="BE23" s="5">
        <v>0</v>
      </c>
      <c r="BF23" s="5">
        <v>0</v>
      </c>
      <c r="BG23" s="5">
        <v>0</v>
      </c>
      <c r="BH23" s="5">
        <v>16590164.130000001</v>
      </c>
      <c r="BI23" s="5">
        <v>5182031.25</v>
      </c>
      <c r="BJ23" s="5">
        <v>0</v>
      </c>
      <c r="BK23" s="5">
        <v>0</v>
      </c>
      <c r="BL23" s="5">
        <v>263984601</v>
      </c>
      <c r="BM23" s="5">
        <v>0</v>
      </c>
      <c r="BN23" s="5">
        <v>150346876</v>
      </c>
      <c r="BO23" s="5">
        <v>0</v>
      </c>
      <c r="BP23" s="5">
        <v>4594937</v>
      </c>
      <c r="BQ23" s="5">
        <v>0</v>
      </c>
      <c r="BR23" s="5">
        <v>0</v>
      </c>
      <c r="BS23" s="5">
        <v>120892761</v>
      </c>
      <c r="BT23" s="5">
        <v>39093253</v>
      </c>
      <c r="BU23" s="5">
        <v>57990238</v>
      </c>
      <c r="BV23" s="5">
        <v>0</v>
      </c>
      <c r="BW23" s="5">
        <v>0</v>
      </c>
      <c r="BX23" s="5">
        <v>0</v>
      </c>
      <c r="BY23" s="5">
        <v>2760044</v>
      </c>
      <c r="BZ23" s="5">
        <v>0</v>
      </c>
      <c r="CA23" s="5">
        <v>0</v>
      </c>
      <c r="CB23" s="5">
        <v>84339673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12310000</v>
      </c>
      <c r="CN23" s="5">
        <v>18747251</v>
      </c>
      <c r="CO23" s="5">
        <v>6559570</v>
      </c>
      <c r="CP23" s="5">
        <v>0</v>
      </c>
      <c r="CQ23" s="5">
        <v>0</v>
      </c>
      <c r="CR23" s="5">
        <v>0</v>
      </c>
      <c r="CS23" s="5">
        <v>79760473</v>
      </c>
      <c r="CT23" s="5">
        <v>0</v>
      </c>
      <c r="CU23" s="5">
        <v>0</v>
      </c>
      <c r="CV23" s="5">
        <v>0</v>
      </c>
      <c r="CW23" s="5">
        <v>0</v>
      </c>
      <c r="CX23" s="5">
        <v>424646056</v>
      </c>
      <c r="CY23" s="5">
        <v>41450905.380000003</v>
      </c>
      <c r="CZ23" s="5">
        <v>668798095</v>
      </c>
      <c r="DA23" s="5">
        <v>121956494</v>
      </c>
      <c r="DB23" s="9">
        <v>79760473</v>
      </c>
    </row>
    <row r="24" spans="1:106">
      <c r="A24" s="8" t="s">
        <v>224</v>
      </c>
      <c r="B24" s="4" t="s">
        <v>46</v>
      </c>
      <c r="C24" s="4" t="s">
        <v>350</v>
      </c>
      <c r="D24" s="4" t="s">
        <v>314</v>
      </c>
      <c r="E24" s="5">
        <v>324680601</v>
      </c>
      <c r="F24" s="5">
        <v>0</v>
      </c>
      <c r="G24" s="5">
        <v>0</v>
      </c>
      <c r="H24" s="5">
        <v>0</v>
      </c>
      <c r="I24" s="5">
        <v>0</v>
      </c>
      <c r="J24" s="5">
        <v>163989250</v>
      </c>
      <c r="K24" s="5">
        <v>0</v>
      </c>
      <c r="L24" s="5">
        <v>0</v>
      </c>
      <c r="M24" s="5">
        <v>0</v>
      </c>
      <c r="N24" s="5">
        <v>14537654</v>
      </c>
      <c r="O24" s="5">
        <v>20602101</v>
      </c>
      <c r="P24" s="5">
        <v>0</v>
      </c>
      <c r="Q24" s="5">
        <v>0</v>
      </c>
      <c r="R24" s="5">
        <v>0</v>
      </c>
      <c r="S24" s="5">
        <v>28678440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1443735</v>
      </c>
      <c r="Z24" s="5">
        <v>2106370</v>
      </c>
      <c r="AA24" s="5">
        <v>0</v>
      </c>
      <c r="AB24" s="5">
        <v>0</v>
      </c>
      <c r="AC24" s="5">
        <v>0</v>
      </c>
      <c r="AD24" s="5">
        <v>93323051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163989250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12176209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983936</v>
      </c>
      <c r="BM24" s="5">
        <v>0</v>
      </c>
      <c r="BN24" s="5">
        <v>0</v>
      </c>
      <c r="BO24" s="5">
        <v>0</v>
      </c>
      <c r="BP24" s="5">
        <v>59355180</v>
      </c>
      <c r="BQ24" s="5">
        <v>0</v>
      </c>
      <c r="BR24" s="5">
        <v>0</v>
      </c>
      <c r="BS24" s="5">
        <v>35382753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12000000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17702967</v>
      </c>
      <c r="CT24" s="5">
        <v>0</v>
      </c>
      <c r="CU24" s="5">
        <v>0</v>
      </c>
      <c r="CV24" s="5">
        <v>0</v>
      </c>
      <c r="CW24" s="5">
        <v>0</v>
      </c>
      <c r="CX24" s="5">
        <v>163989250</v>
      </c>
      <c r="CY24" s="5">
        <v>12176209</v>
      </c>
      <c r="CZ24" s="5">
        <v>97828239</v>
      </c>
      <c r="DA24" s="5">
        <v>12000000</v>
      </c>
      <c r="DB24" s="9">
        <v>17702967</v>
      </c>
    </row>
    <row r="25" spans="1:106">
      <c r="A25" s="8" t="s">
        <v>225</v>
      </c>
      <c r="B25" s="4" t="s">
        <v>47</v>
      </c>
      <c r="C25" s="4" t="s">
        <v>350</v>
      </c>
      <c r="D25" s="4" t="s">
        <v>313</v>
      </c>
      <c r="E25" s="5">
        <v>34360134</v>
      </c>
      <c r="F25" s="5">
        <v>0</v>
      </c>
      <c r="G25" s="5">
        <v>10999086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12361962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10999086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10999086</v>
      </c>
      <c r="CZ25" s="5">
        <v>0</v>
      </c>
      <c r="DA25" s="5">
        <v>0</v>
      </c>
      <c r="DB25" s="9">
        <v>0</v>
      </c>
    </row>
    <row r="26" spans="1:106">
      <c r="A26" s="8" t="s">
        <v>226</v>
      </c>
      <c r="B26" s="4" t="s">
        <v>48</v>
      </c>
      <c r="C26" s="4" t="s">
        <v>350</v>
      </c>
      <c r="D26" s="4" t="s">
        <v>311</v>
      </c>
      <c r="E26" s="5">
        <v>1450976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1450976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725488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725488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725488</v>
      </c>
      <c r="DA26" s="5">
        <v>0</v>
      </c>
      <c r="DB26" s="9">
        <v>725488</v>
      </c>
    </row>
    <row r="27" spans="1:106">
      <c r="A27" s="8" t="s">
        <v>229</v>
      </c>
      <c r="B27" s="4" t="s">
        <v>49</v>
      </c>
      <c r="C27" s="4" t="s">
        <v>350</v>
      </c>
      <c r="D27" s="4" t="s">
        <v>314</v>
      </c>
      <c r="E27" s="5">
        <v>418775569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295719846</v>
      </c>
      <c r="M27" s="5">
        <v>0</v>
      </c>
      <c r="N27" s="5">
        <v>0</v>
      </c>
      <c r="O27" s="5">
        <v>31369747</v>
      </c>
      <c r="P27" s="5">
        <v>0</v>
      </c>
      <c r="Q27" s="5">
        <v>0</v>
      </c>
      <c r="R27" s="5">
        <v>0</v>
      </c>
      <c r="S27" s="5">
        <v>85000232</v>
      </c>
      <c r="T27" s="5">
        <v>0</v>
      </c>
      <c r="U27" s="5">
        <v>0</v>
      </c>
      <c r="V27" s="5">
        <v>2185744</v>
      </c>
      <c r="W27" s="5">
        <v>0</v>
      </c>
      <c r="X27" s="5">
        <v>0</v>
      </c>
      <c r="Y27" s="5">
        <v>0</v>
      </c>
      <c r="Z27" s="5">
        <v>4500000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31369747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4500000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31369747</v>
      </c>
      <c r="DA27" s="5">
        <v>4500000</v>
      </c>
      <c r="DB27" s="9">
        <v>0</v>
      </c>
    </row>
    <row r="28" spans="1:106">
      <c r="A28" s="8" t="s">
        <v>230</v>
      </c>
      <c r="B28" s="4" t="s">
        <v>50</v>
      </c>
      <c r="C28" s="4" t="s">
        <v>350</v>
      </c>
      <c r="D28" s="4" t="s">
        <v>312</v>
      </c>
      <c r="E28" s="5">
        <v>12066329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12066329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12066329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12066329</v>
      </c>
      <c r="DA28" s="5">
        <v>0</v>
      </c>
      <c r="DB28" s="9">
        <v>0</v>
      </c>
    </row>
    <row r="29" spans="1:106">
      <c r="A29" s="8" t="s">
        <v>231</v>
      </c>
      <c r="B29" s="4" t="s">
        <v>51</v>
      </c>
      <c r="C29" s="4" t="s">
        <v>350</v>
      </c>
      <c r="D29" s="4" t="s">
        <v>313</v>
      </c>
      <c r="E29" s="5">
        <v>1092600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1092600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1092600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9">
        <v>1092600</v>
      </c>
    </row>
    <row r="30" spans="1:106">
      <c r="A30" s="8" t="s">
        <v>232</v>
      </c>
      <c r="B30" s="4" t="s">
        <v>52</v>
      </c>
      <c r="C30" s="4" t="s">
        <v>350</v>
      </c>
      <c r="D30" s="4" t="s">
        <v>312</v>
      </c>
      <c r="E30" s="5">
        <v>638006073</v>
      </c>
      <c r="F30" s="5">
        <v>3179088</v>
      </c>
      <c r="G30" s="5">
        <v>16611366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44790326</v>
      </c>
      <c r="P30" s="5">
        <v>0</v>
      </c>
      <c r="Q30" s="5">
        <v>0</v>
      </c>
      <c r="R30" s="5">
        <v>2866500</v>
      </c>
      <c r="S30" s="5">
        <v>787148</v>
      </c>
      <c r="T30" s="5">
        <v>0</v>
      </c>
      <c r="U30" s="5">
        <v>0</v>
      </c>
      <c r="V30" s="5">
        <v>434043729</v>
      </c>
      <c r="W30" s="5">
        <v>0</v>
      </c>
      <c r="X30" s="5">
        <v>0</v>
      </c>
      <c r="Y30" s="5">
        <v>0</v>
      </c>
      <c r="Z30" s="5">
        <v>81811619</v>
      </c>
      <c r="AA30" s="5">
        <v>0</v>
      </c>
      <c r="AB30" s="5">
        <v>41954774</v>
      </c>
      <c r="AC30" s="5">
        <v>1145583</v>
      </c>
      <c r="AD30" s="5">
        <v>10815940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560462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270576379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185045504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11148134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92157975</v>
      </c>
      <c r="CT30" s="5">
        <v>0</v>
      </c>
      <c r="CU30" s="5">
        <v>0</v>
      </c>
      <c r="CV30" s="5">
        <v>0</v>
      </c>
      <c r="CW30" s="5">
        <v>560462</v>
      </c>
      <c r="CX30" s="5">
        <v>0</v>
      </c>
      <c r="CY30" s="5">
        <v>0</v>
      </c>
      <c r="CZ30" s="5">
        <v>530797277</v>
      </c>
      <c r="DA30" s="5">
        <v>0</v>
      </c>
      <c r="DB30" s="9">
        <v>92157975</v>
      </c>
    </row>
    <row r="31" spans="1:106">
      <c r="A31" s="8" t="s">
        <v>233</v>
      </c>
      <c r="B31" s="4" t="s">
        <v>53</v>
      </c>
      <c r="C31" s="4" t="s">
        <v>350</v>
      </c>
      <c r="D31" s="4" t="s">
        <v>311</v>
      </c>
      <c r="E31" s="5">
        <v>6998868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6998868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2742268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3750000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506600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2742268</v>
      </c>
      <c r="DA31" s="5">
        <v>3750000</v>
      </c>
      <c r="DB31" s="9">
        <v>506600</v>
      </c>
    </row>
    <row r="32" spans="1:106">
      <c r="A32" s="8" t="s">
        <v>235</v>
      </c>
      <c r="B32" s="4" t="s">
        <v>54</v>
      </c>
      <c r="C32" s="4" t="s">
        <v>350</v>
      </c>
      <c r="D32" s="4" t="s">
        <v>313</v>
      </c>
      <c r="E32" s="5">
        <v>5772000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5772000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9">
        <v>0</v>
      </c>
    </row>
    <row r="33" spans="1:106">
      <c r="A33" s="8" t="s">
        <v>236</v>
      </c>
      <c r="B33" s="4" t="s">
        <v>55</v>
      </c>
      <c r="C33" s="4" t="s">
        <v>350</v>
      </c>
      <c r="D33" s="4" t="s">
        <v>311</v>
      </c>
      <c r="E33" s="5">
        <v>897571271.95000005</v>
      </c>
      <c r="F33" s="5">
        <v>0</v>
      </c>
      <c r="G33" s="5">
        <v>109931000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26685598</v>
      </c>
      <c r="O33" s="5">
        <v>0</v>
      </c>
      <c r="P33" s="5">
        <v>0</v>
      </c>
      <c r="Q33" s="5">
        <v>0</v>
      </c>
      <c r="R33" s="5">
        <v>0</v>
      </c>
      <c r="S33" s="5">
        <v>556071589</v>
      </c>
      <c r="T33" s="5">
        <v>0</v>
      </c>
      <c r="U33" s="5">
        <v>0</v>
      </c>
      <c r="V33" s="5">
        <v>33389100</v>
      </c>
      <c r="W33" s="5">
        <v>0</v>
      </c>
      <c r="X33" s="5">
        <v>0</v>
      </c>
      <c r="Y33" s="5">
        <v>0</v>
      </c>
      <c r="Z33" s="5">
        <v>114046128</v>
      </c>
      <c r="AA33" s="5">
        <v>0</v>
      </c>
      <c r="AB33" s="5">
        <v>43293162</v>
      </c>
      <c r="AC33" s="5">
        <v>0</v>
      </c>
      <c r="AD33" s="5">
        <v>14154694.949999999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54113631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29735832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109931000</v>
      </c>
      <c r="BJ33" s="5">
        <v>0</v>
      </c>
      <c r="BK33" s="5">
        <v>0</v>
      </c>
      <c r="BL33" s="5">
        <v>78741645.950000003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19209000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10495312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54113631</v>
      </c>
      <c r="CY33" s="5">
        <v>139666832</v>
      </c>
      <c r="CZ33" s="5">
        <v>105370555.95</v>
      </c>
      <c r="DA33" s="5">
        <v>10495312</v>
      </c>
      <c r="DB33" s="9">
        <v>0</v>
      </c>
    </row>
    <row r="34" spans="1:106">
      <c r="A34" s="8" t="s">
        <v>237</v>
      </c>
      <c r="B34" s="4" t="s">
        <v>56</v>
      </c>
      <c r="C34" s="4" t="s">
        <v>350</v>
      </c>
      <c r="D34" s="4" t="s">
        <v>314</v>
      </c>
      <c r="E34" s="5">
        <v>897292683114.68799</v>
      </c>
      <c r="F34" s="5">
        <v>52476560</v>
      </c>
      <c r="G34" s="5">
        <v>4785426248</v>
      </c>
      <c r="H34" s="5">
        <v>0</v>
      </c>
      <c r="I34" s="5">
        <v>7046832</v>
      </c>
      <c r="J34" s="5">
        <v>29475000</v>
      </c>
      <c r="K34" s="5">
        <v>0</v>
      </c>
      <c r="L34" s="5">
        <v>84952086</v>
      </c>
      <c r="M34" s="5">
        <v>0</v>
      </c>
      <c r="N34" s="5">
        <v>268911017</v>
      </c>
      <c r="O34" s="5">
        <v>854075096</v>
      </c>
      <c r="P34" s="5">
        <v>1215000</v>
      </c>
      <c r="Q34" s="5">
        <v>0</v>
      </c>
      <c r="R34" s="5">
        <v>1104174785</v>
      </c>
      <c r="S34" s="5">
        <v>4684007048</v>
      </c>
      <c r="T34" s="5">
        <v>0</v>
      </c>
      <c r="U34" s="5">
        <v>211580450</v>
      </c>
      <c r="V34" s="5">
        <v>1910231145.848</v>
      </c>
      <c r="W34" s="5">
        <v>265812868</v>
      </c>
      <c r="X34" s="5">
        <v>78073610</v>
      </c>
      <c r="Y34" s="5">
        <v>11332105</v>
      </c>
      <c r="Z34" s="5">
        <v>882556733094.83997</v>
      </c>
      <c r="AA34" s="5">
        <v>0</v>
      </c>
      <c r="AB34" s="5">
        <v>281651202</v>
      </c>
      <c r="AC34" s="5">
        <v>29500000</v>
      </c>
      <c r="AD34" s="5">
        <v>74815347</v>
      </c>
      <c r="AE34" s="5">
        <v>0</v>
      </c>
      <c r="AF34" s="5">
        <v>0</v>
      </c>
      <c r="AG34" s="5">
        <v>0</v>
      </c>
      <c r="AH34" s="5">
        <v>41000289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631456620</v>
      </c>
      <c r="AR34" s="5">
        <v>25017360</v>
      </c>
      <c r="AS34" s="5">
        <v>145863863.59</v>
      </c>
      <c r="AT34" s="5">
        <v>0</v>
      </c>
      <c r="AU34" s="5">
        <v>0</v>
      </c>
      <c r="AV34" s="5">
        <v>0</v>
      </c>
      <c r="AW34" s="5">
        <v>309771525</v>
      </c>
      <c r="AX34" s="5">
        <v>0</v>
      </c>
      <c r="AY34" s="5">
        <v>0</v>
      </c>
      <c r="AZ34" s="5">
        <v>0</v>
      </c>
      <c r="BA34" s="5">
        <v>19678710</v>
      </c>
      <c r="BB34" s="5">
        <v>0</v>
      </c>
      <c r="BC34" s="5">
        <v>80650470</v>
      </c>
      <c r="BD34" s="5">
        <v>0</v>
      </c>
      <c r="BE34" s="5">
        <v>0</v>
      </c>
      <c r="BF34" s="5">
        <v>0</v>
      </c>
      <c r="BG34" s="5">
        <v>0</v>
      </c>
      <c r="BH34" s="5">
        <v>65288220</v>
      </c>
      <c r="BI34" s="5">
        <v>12383817</v>
      </c>
      <c r="BJ34" s="5">
        <v>0</v>
      </c>
      <c r="BK34" s="5">
        <v>96379237.239999995</v>
      </c>
      <c r="BL34" s="5">
        <v>1563175393</v>
      </c>
      <c r="BM34" s="5">
        <v>0</v>
      </c>
      <c r="BN34" s="5">
        <v>64420263.32</v>
      </c>
      <c r="BO34" s="5">
        <v>0</v>
      </c>
      <c r="BP34" s="5">
        <v>8770264</v>
      </c>
      <c r="BQ34" s="5">
        <v>0</v>
      </c>
      <c r="BR34" s="5">
        <v>0</v>
      </c>
      <c r="BS34" s="5">
        <v>925286486.15999997</v>
      </c>
      <c r="BT34" s="5">
        <v>0</v>
      </c>
      <c r="BU34" s="5">
        <v>93670669</v>
      </c>
      <c r="BV34" s="5">
        <v>197797850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9996000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29475000</v>
      </c>
      <c r="CO34" s="5">
        <v>0</v>
      </c>
      <c r="CP34" s="5">
        <v>15000000</v>
      </c>
      <c r="CQ34" s="5">
        <v>0</v>
      </c>
      <c r="CR34" s="5">
        <v>0</v>
      </c>
      <c r="CS34" s="5">
        <v>967051982</v>
      </c>
      <c r="CT34" s="5">
        <v>0</v>
      </c>
      <c r="CU34" s="5">
        <v>0</v>
      </c>
      <c r="CV34" s="5">
        <v>0</v>
      </c>
      <c r="CW34" s="5">
        <v>41000289</v>
      </c>
      <c r="CX34" s="5">
        <v>1131788078.5900002</v>
      </c>
      <c r="CY34" s="5">
        <v>254701744.24000001</v>
      </c>
      <c r="CZ34" s="5">
        <v>3147523383.48</v>
      </c>
      <c r="DA34" s="5">
        <v>54471000</v>
      </c>
      <c r="DB34" s="9">
        <v>967051982</v>
      </c>
    </row>
    <row r="35" spans="1:106">
      <c r="A35" s="8" t="s">
        <v>238</v>
      </c>
      <c r="B35" s="4" t="s">
        <v>57</v>
      </c>
      <c r="C35" s="4" t="s">
        <v>350</v>
      </c>
      <c r="D35" s="4" t="s">
        <v>312</v>
      </c>
      <c r="E35" s="5">
        <v>3705597482.0599999</v>
      </c>
      <c r="F35" s="5">
        <v>2623828</v>
      </c>
      <c r="G35" s="5">
        <v>298306035</v>
      </c>
      <c r="H35" s="5">
        <v>0</v>
      </c>
      <c r="I35" s="5">
        <v>16398925</v>
      </c>
      <c r="J35" s="5">
        <v>367038858</v>
      </c>
      <c r="K35" s="5">
        <v>100800000</v>
      </c>
      <c r="L35" s="5">
        <v>0</v>
      </c>
      <c r="M35" s="5">
        <v>3226652</v>
      </c>
      <c r="N35" s="5">
        <v>61915529</v>
      </c>
      <c r="O35" s="5">
        <v>446321621</v>
      </c>
      <c r="P35" s="5">
        <v>0</v>
      </c>
      <c r="Q35" s="5">
        <v>33453807</v>
      </c>
      <c r="R35" s="5">
        <v>727457</v>
      </c>
      <c r="S35" s="5">
        <v>58662431</v>
      </c>
      <c r="T35" s="5">
        <v>0</v>
      </c>
      <c r="U35" s="5">
        <v>39705674</v>
      </c>
      <c r="V35" s="5">
        <v>1088520867.6900001</v>
      </c>
      <c r="W35" s="5">
        <v>46224831.100000001</v>
      </c>
      <c r="X35" s="5">
        <v>0</v>
      </c>
      <c r="Y35" s="5">
        <v>229752216.22</v>
      </c>
      <c r="Z35" s="5">
        <v>590537146</v>
      </c>
      <c r="AA35" s="5">
        <v>0</v>
      </c>
      <c r="AB35" s="5">
        <v>266637321</v>
      </c>
      <c r="AC35" s="5">
        <v>2295850</v>
      </c>
      <c r="AD35" s="5">
        <v>19922329.049999997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15990500</v>
      </c>
      <c r="AT35" s="5">
        <v>0</v>
      </c>
      <c r="AU35" s="5">
        <v>0</v>
      </c>
      <c r="AV35" s="5">
        <v>0</v>
      </c>
      <c r="AW35" s="5">
        <v>128948642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103554195</v>
      </c>
      <c r="BD35" s="5">
        <v>0</v>
      </c>
      <c r="BE35" s="5">
        <v>0</v>
      </c>
      <c r="BF35" s="5">
        <v>0</v>
      </c>
      <c r="BG35" s="5">
        <v>0</v>
      </c>
      <c r="BH35" s="5">
        <v>36911074.100000001</v>
      </c>
      <c r="BI35" s="5">
        <v>131520065</v>
      </c>
      <c r="BJ35" s="5">
        <v>0</v>
      </c>
      <c r="BK35" s="5">
        <v>0</v>
      </c>
      <c r="BL35" s="5">
        <v>159153808.23000002</v>
      </c>
      <c r="BM35" s="5">
        <v>83065146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462849817.29999995</v>
      </c>
      <c r="BT35" s="5">
        <v>0</v>
      </c>
      <c r="BU35" s="5">
        <v>110655135.61</v>
      </c>
      <c r="BV35" s="5">
        <v>1580856</v>
      </c>
      <c r="BW35" s="5">
        <v>2000000</v>
      </c>
      <c r="BX35" s="5">
        <v>79036130</v>
      </c>
      <c r="BY35" s="5">
        <v>0</v>
      </c>
      <c r="BZ35" s="5">
        <v>0</v>
      </c>
      <c r="CA35" s="5">
        <v>0</v>
      </c>
      <c r="CB35" s="5">
        <v>35622347</v>
      </c>
      <c r="CC35" s="5">
        <v>26160221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46188509</v>
      </c>
      <c r="CN35" s="5">
        <v>10543505</v>
      </c>
      <c r="CO35" s="5">
        <v>22300957</v>
      </c>
      <c r="CP35" s="5">
        <v>0</v>
      </c>
      <c r="CQ35" s="5">
        <v>0</v>
      </c>
      <c r="CR35" s="5">
        <v>1508701</v>
      </c>
      <c r="CS35" s="5">
        <v>21968524</v>
      </c>
      <c r="CT35" s="5">
        <v>0</v>
      </c>
      <c r="CU35" s="5">
        <v>0</v>
      </c>
      <c r="CV35" s="5">
        <v>0</v>
      </c>
      <c r="CW35" s="5">
        <v>0</v>
      </c>
      <c r="CX35" s="5">
        <v>144939142</v>
      </c>
      <c r="CY35" s="5">
        <v>271985334.10000002</v>
      </c>
      <c r="CZ35" s="5">
        <v>979068595.13999999</v>
      </c>
      <c r="DA35" s="5">
        <v>142324240</v>
      </c>
      <c r="DB35" s="9">
        <v>21968524</v>
      </c>
    </row>
    <row r="36" spans="1:106">
      <c r="A36" s="8" t="s">
        <v>239</v>
      </c>
      <c r="B36" s="4" t="s">
        <v>58</v>
      </c>
      <c r="C36" s="4" t="s">
        <v>350</v>
      </c>
      <c r="D36" s="4" t="s">
        <v>312</v>
      </c>
      <c r="E36" s="5">
        <v>70401175.099999994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1479183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1705488.1</v>
      </c>
      <c r="W36" s="5">
        <v>0</v>
      </c>
      <c r="X36" s="5">
        <v>0</v>
      </c>
      <c r="Y36" s="5">
        <v>0</v>
      </c>
      <c r="Z36" s="5">
        <v>67216504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33608252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1479183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852744.1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35087435</v>
      </c>
      <c r="DA36" s="5">
        <v>0</v>
      </c>
      <c r="DB36" s="9">
        <v>852744.1</v>
      </c>
    </row>
    <row r="37" spans="1:106">
      <c r="A37" s="8" t="s">
        <v>240</v>
      </c>
      <c r="B37" s="4" t="s">
        <v>59</v>
      </c>
      <c r="C37" s="4" t="s">
        <v>350</v>
      </c>
      <c r="D37" s="4" t="s">
        <v>313</v>
      </c>
      <c r="E37" s="5">
        <v>94071180170.636993</v>
      </c>
      <c r="F37" s="5">
        <v>170000903</v>
      </c>
      <c r="G37" s="5">
        <v>1219340737</v>
      </c>
      <c r="H37" s="5">
        <v>14000000</v>
      </c>
      <c r="I37" s="5">
        <v>158729937</v>
      </c>
      <c r="J37" s="5">
        <v>268537656</v>
      </c>
      <c r="K37" s="5">
        <v>75164765.5</v>
      </c>
      <c r="L37" s="5">
        <v>821503010</v>
      </c>
      <c r="M37" s="5">
        <v>0</v>
      </c>
      <c r="N37" s="5">
        <v>409875523</v>
      </c>
      <c r="O37" s="5">
        <v>264408663</v>
      </c>
      <c r="P37" s="5">
        <v>0</v>
      </c>
      <c r="Q37" s="5">
        <v>9020000</v>
      </c>
      <c r="R37" s="5">
        <v>273230820</v>
      </c>
      <c r="S37" s="5">
        <v>28828554241</v>
      </c>
      <c r="T37" s="5">
        <v>0</v>
      </c>
      <c r="U37" s="5">
        <v>128519203</v>
      </c>
      <c r="V37" s="5">
        <v>11804651820.797001</v>
      </c>
      <c r="W37" s="5">
        <v>187240401</v>
      </c>
      <c r="X37" s="5">
        <v>388444879</v>
      </c>
      <c r="Y37" s="5">
        <v>118788590</v>
      </c>
      <c r="Z37" s="5">
        <v>45877956575.449997</v>
      </c>
      <c r="AA37" s="5">
        <v>0</v>
      </c>
      <c r="AB37" s="5">
        <v>497968816.60000002</v>
      </c>
      <c r="AC37" s="5">
        <v>1145766357</v>
      </c>
      <c r="AD37" s="5">
        <v>1353636674.04</v>
      </c>
      <c r="AE37" s="5">
        <v>0</v>
      </c>
      <c r="AF37" s="5">
        <v>0</v>
      </c>
      <c r="AG37" s="5">
        <v>8587530</v>
      </c>
      <c r="AH37" s="5">
        <v>0</v>
      </c>
      <c r="AI37" s="5">
        <v>0</v>
      </c>
      <c r="AJ37" s="5">
        <v>9008133</v>
      </c>
      <c r="AK37" s="5">
        <v>0</v>
      </c>
      <c r="AL37" s="5">
        <v>0</v>
      </c>
      <c r="AM37" s="5">
        <v>0</v>
      </c>
      <c r="AN37" s="5">
        <v>0</v>
      </c>
      <c r="AO37" s="5">
        <v>106005316</v>
      </c>
      <c r="AP37" s="5">
        <v>0</v>
      </c>
      <c r="AQ37" s="5">
        <v>17640000</v>
      </c>
      <c r="AR37" s="5">
        <v>27712024</v>
      </c>
      <c r="AS37" s="5">
        <v>91151587</v>
      </c>
      <c r="AT37" s="5">
        <v>0</v>
      </c>
      <c r="AU37" s="5">
        <v>0</v>
      </c>
      <c r="AV37" s="5">
        <v>0</v>
      </c>
      <c r="AW37" s="5">
        <v>513290358</v>
      </c>
      <c r="AX37" s="5">
        <v>0</v>
      </c>
      <c r="AY37" s="5">
        <v>31791566</v>
      </c>
      <c r="AZ37" s="5">
        <v>0</v>
      </c>
      <c r="BA37" s="5">
        <v>485401539</v>
      </c>
      <c r="BB37" s="5">
        <v>0</v>
      </c>
      <c r="BC37" s="5">
        <v>17396748</v>
      </c>
      <c r="BD37" s="5">
        <v>0</v>
      </c>
      <c r="BE37" s="5">
        <v>1242250</v>
      </c>
      <c r="BF37" s="5">
        <v>0</v>
      </c>
      <c r="BG37" s="5">
        <v>15890681</v>
      </c>
      <c r="BH37" s="5">
        <v>7545000</v>
      </c>
      <c r="BI37" s="5">
        <v>58382048</v>
      </c>
      <c r="BJ37" s="5">
        <v>0</v>
      </c>
      <c r="BK37" s="5">
        <v>0</v>
      </c>
      <c r="BL37" s="5">
        <v>1915674000</v>
      </c>
      <c r="BM37" s="5">
        <v>9842000</v>
      </c>
      <c r="BN37" s="5">
        <v>71341459</v>
      </c>
      <c r="BO37" s="5">
        <v>0</v>
      </c>
      <c r="BP37" s="5">
        <v>5579282</v>
      </c>
      <c r="BQ37" s="5">
        <v>0</v>
      </c>
      <c r="BR37" s="5">
        <v>17382270</v>
      </c>
      <c r="BS37" s="5">
        <v>1799324471.1500001</v>
      </c>
      <c r="BT37" s="5">
        <v>0</v>
      </c>
      <c r="BU37" s="5">
        <v>23089410.096999999</v>
      </c>
      <c r="BV37" s="5">
        <v>214192999.75</v>
      </c>
      <c r="BW37" s="5">
        <v>503463613.69999999</v>
      </c>
      <c r="BX37" s="5">
        <v>33334170</v>
      </c>
      <c r="BY37" s="5">
        <v>11328876</v>
      </c>
      <c r="BZ37" s="5">
        <v>0</v>
      </c>
      <c r="CA37" s="5">
        <v>0</v>
      </c>
      <c r="CB37" s="5">
        <v>427101631.5</v>
      </c>
      <c r="CC37" s="5">
        <v>0</v>
      </c>
      <c r="CD37" s="5">
        <v>54146861</v>
      </c>
      <c r="CE37" s="5">
        <v>0</v>
      </c>
      <c r="CF37" s="5">
        <v>5196096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361845175</v>
      </c>
      <c r="CN37" s="5">
        <v>72448325</v>
      </c>
      <c r="CO37" s="5">
        <v>27859740</v>
      </c>
      <c r="CP37" s="5">
        <v>110988956</v>
      </c>
      <c r="CQ37" s="5">
        <v>0</v>
      </c>
      <c r="CR37" s="5">
        <v>0</v>
      </c>
      <c r="CS37" s="5">
        <v>565847358</v>
      </c>
      <c r="CT37" s="5">
        <v>0</v>
      </c>
      <c r="CU37" s="5">
        <v>0</v>
      </c>
      <c r="CV37" s="5">
        <v>13482540</v>
      </c>
      <c r="CW37" s="5">
        <v>115013449</v>
      </c>
      <c r="CX37" s="5">
        <v>1166987074</v>
      </c>
      <c r="CY37" s="5">
        <v>100456727</v>
      </c>
      <c r="CZ37" s="5">
        <v>5397034030.8369999</v>
      </c>
      <c r="DA37" s="5">
        <v>1062578634.5</v>
      </c>
      <c r="DB37" s="9">
        <v>587917428</v>
      </c>
    </row>
    <row r="38" spans="1:106">
      <c r="A38" s="8" t="s">
        <v>241</v>
      </c>
      <c r="B38" s="4" t="s">
        <v>60</v>
      </c>
      <c r="C38" s="4" t="s">
        <v>350</v>
      </c>
      <c r="D38" s="4" t="s">
        <v>311</v>
      </c>
      <c r="E38" s="5">
        <v>1295308861</v>
      </c>
      <c r="F38" s="5">
        <v>0</v>
      </c>
      <c r="G38" s="5">
        <v>4061911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1194000</v>
      </c>
      <c r="O38" s="5">
        <v>0</v>
      </c>
      <c r="P38" s="5">
        <v>0</v>
      </c>
      <c r="Q38" s="5">
        <v>0</v>
      </c>
      <c r="R38" s="5">
        <v>0</v>
      </c>
      <c r="S38" s="5">
        <v>1283500000</v>
      </c>
      <c r="T38" s="5">
        <v>0</v>
      </c>
      <c r="U38" s="5">
        <v>0</v>
      </c>
      <c r="V38" s="5">
        <v>0</v>
      </c>
      <c r="W38" s="5">
        <v>3528000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3024950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4061911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3024950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3528000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4061911</v>
      </c>
      <c r="CZ38" s="5">
        <v>4218950</v>
      </c>
      <c r="DA38" s="5">
        <v>3528000</v>
      </c>
      <c r="DB38" s="9">
        <v>0</v>
      </c>
    </row>
    <row r="39" spans="1:106">
      <c r="A39" s="8" t="s">
        <v>242</v>
      </c>
      <c r="B39" s="4" t="s">
        <v>61</v>
      </c>
      <c r="C39" s="4" t="s">
        <v>350</v>
      </c>
      <c r="D39" s="4" t="s">
        <v>312</v>
      </c>
      <c r="E39" s="5">
        <v>1589561771.5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24618499</v>
      </c>
      <c r="P39" s="5">
        <v>0</v>
      </c>
      <c r="Q39" s="5">
        <v>0</v>
      </c>
      <c r="R39" s="5">
        <v>0</v>
      </c>
      <c r="S39" s="5">
        <v>1502627358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31157957.5</v>
      </c>
      <c r="AA39" s="5">
        <v>0</v>
      </c>
      <c r="AB39" s="5">
        <v>31157957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119308994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54073350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156112846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173382344</v>
      </c>
      <c r="DA39" s="5">
        <v>0</v>
      </c>
      <c r="DB39" s="9">
        <v>156112846</v>
      </c>
    </row>
    <row r="40" spans="1:106">
      <c r="A40" s="8" t="s">
        <v>243</v>
      </c>
      <c r="B40" s="4" t="s">
        <v>62</v>
      </c>
      <c r="C40" s="4" t="s">
        <v>350</v>
      </c>
      <c r="D40" s="4" t="s">
        <v>312</v>
      </c>
      <c r="E40" s="5">
        <v>332040065501.47192</v>
      </c>
      <c r="F40" s="5">
        <v>268533416</v>
      </c>
      <c r="G40" s="5">
        <v>22977320418</v>
      </c>
      <c r="H40" s="5">
        <v>563352492.63499999</v>
      </c>
      <c r="I40" s="5">
        <v>1174576945.7690001</v>
      </c>
      <c r="J40" s="5">
        <v>1777631517.01</v>
      </c>
      <c r="K40" s="5">
        <v>347924659</v>
      </c>
      <c r="L40" s="5">
        <v>13644060363</v>
      </c>
      <c r="M40" s="5">
        <v>38111344.75</v>
      </c>
      <c r="N40" s="5">
        <v>5631134007.25</v>
      </c>
      <c r="O40" s="5">
        <v>30291014697.950001</v>
      </c>
      <c r="P40" s="5">
        <v>1836679.6</v>
      </c>
      <c r="Q40" s="5">
        <v>261840546.16999999</v>
      </c>
      <c r="R40" s="5">
        <v>5571278894</v>
      </c>
      <c r="S40" s="5">
        <v>16116285760.190001</v>
      </c>
      <c r="T40" s="5">
        <v>4591000</v>
      </c>
      <c r="U40" s="5">
        <v>1026582119.87</v>
      </c>
      <c r="V40" s="5">
        <v>55578001832.455002</v>
      </c>
      <c r="W40" s="5">
        <v>1982707510.9389999</v>
      </c>
      <c r="X40" s="5">
        <v>4108612365.1799998</v>
      </c>
      <c r="Y40" s="5">
        <v>2867345937.6100001</v>
      </c>
      <c r="Z40" s="5">
        <v>46677907794.144997</v>
      </c>
      <c r="AA40" s="5">
        <v>91368694</v>
      </c>
      <c r="AB40" s="5">
        <v>10018039622.637001</v>
      </c>
      <c r="AC40" s="5">
        <v>819549540.88999999</v>
      </c>
      <c r="AD40" s="5">
        <v>104936134244.37199</v>
      </c>
      <c r="AE40" s="5">
        <v>254859829</v>
      </c>
      <c r="AF40" s="5">
        <v>8011203</v>
      </c>
      <c r="AG40" s="5">
        <v>0</v>
      </c>
      <c r="AH40" s="5">
        <v>0</v>
      </c>
      <c r="AI40" s="5">
        <v>0</v>
      </c>
      <c r="AJ40" s="5">
        <v>0</v>
      </c>
      <c r="AK40" s="5">
        <v>1668754</v>
      </c>
      <c r="AL40" s="5">
        <v>34120000</v>
      </c>
      <c r="AM40" s="5">
        <v>237569903</v>
      </c>
      <c r="AN40" s="5">
        <v>37552882</v>
      </c>
      <c r="AO40" s="5">
        <v>0</v>
      </c>
      <c r="AP40" s="5">
        <v>2623828</v>
      </c>
      <c r="AQ40" s="5">
        <v>33231916.030000001</v>
      </c>
      <c r="AR40" s="5">
        <v>219985475</v>
      </c>
      <c r="AS40" s="5">
        <v>151432973.80000001</v>
      </c>
      <c r="AT40" s="5">
        <v>39672614</v>
      </c>
      <c r="AU40" s="5">
        <v>50672678</v>
      </c>
      <c r="AV40" s="5">
        <v>258829306.02000001</v>
      </c>
      <c r="AW40" s="5">
        <v>1083161479</v>
      </c>
      <c r="AX40" s="5">
        <v>0</v>
      </c>
      <c r="AY40" s="5">
        <v>276372218</v>
      </c>
      <c r="AZ40" s="5">
        <v>64667691</v>
      </c>
      <c r="BA40" s="5">
        <v>1715881841.79</v>
      </c>
      <c r="BB40" s="5">
        <v>1967871</v>
      </c>
      <c r="BC40" s="5">
        <v>3139234447.8699999</v>
      </c>
      <c r="BD40" s="5">
        <v>150364524</v>
      </c>
      <c r="BE40" s="5">
        <v>706251486</v>
      </c>
      <c r="BF40" s="5">
        <v>7918424</v>
      </c>
      <c r="BG40" s="5">
        <v>1197353914</v>
      </c>
      <c r="BH40" s="5">
        <v>297969116</v>
      </c>
      <c r="BI40" s="5">
        <v>2051869049</v>
      </c>
      <c r="BJ40" s="5">
        <v>44808328</v>
      </c>
      <c r="BK40" s="5">
        <v>10421188</v>
      </c>
      <c r="BL40" s="5">
        <v>12503991694.086998</v>
      </c>
      <c r="BM40" s="5">
        <v>0</v>
      </c>
      <c r="BN40" s="5">
        <v>1045204606</v>
      </c>
      <c r="BO40" s="5">
        <v>12356799.890000001</v>
      </c>
      <c r="BP40" s="5">
        <v>498871532.08999997</v>
      </c>
      <c r="BQ40" s="5">
        <v>0</v>
      </c>
      <c r="BR40" s="5">
        <v>1500882014.3800001</v>
      </c>
      <c r="BS40" s="5">
        <v>14287938463.732986</v>
      </c>
      <c r="BT40" s="5">
        <v>457738048</v>
      </c>
      <c r="BU40" s="5">
        <v>962700969</v>
      </c>
      <c r="BV40" s="5">
        <v>1050611721.97</v>
      </c>
      <c r="BW40" s="5">
        <v>556574243.74000001</v>
      </c>
      <c r="BX40" s="5">
        <v>2055756166</v>
      </c>
      <c r="BY40" s="5">
        <v>0</v>
      </c>
      <c r="BZ40" s="5">
        <v>0</v>
      </c>
      <c r="CA40" s="5">
        <v>0</v>
      </c>
      <c r="CB40" s="5">
        <v>1510648330.1599998</v>
      </c>
      <c r="CC40" s="5">
        <v>68162018</v>
      </c>
      <c r="CD40" s="5">
        <v>10347722</v>
      </c>
      <c r="CE40" s="5">
        <v>0</v>
      </c>
      <c r="CF40" s="5">
        <v>99192062</v>
      </c>
      <c r="CG40" s="5">
        <v>14983936</v>
      </c>
      <c r="CH40" s="5">
        <v>164880981.28999999</v>
      </c>
      <c r="CI40" s="5">
        <v>32465190</v>
      </c>
      <c r="CJ40" s="5">
        <v>82154986</v>
      </c>
      <c r="CK40" s="5">
        <v>5050869</v>
      </c>
      <c r="CL40" s="5">
        <v>33993574</v>
      </c>
      <c r="CM40" s="5">
        <v>6139606155.8900003</v>
      </c>
      <c r="CN40" s="5">
        <v>297661675</v>
      </c>
      <c r="CO40" s="5">
        <v>234837595.28999999</v>
      </c>
      <c r="CP40" s="5">
        <v>987192099.51699996</v>
      </c>
      <c r="CQ40" s="5">
        <v>0</v>
      </c>
      <c r="CR40" s="5">
        <v>4263721</v>
      </c>
      <c r="CS40" s="5">
        <v>3458602848.8190002</v>
      </c>
      <c r="CT40" s="5">
        <v>86986851</v>
      </c>
      <c r="CU40" s="5">
        <v>4816494</v>
      </c>
      <c r="CV40" s="5">
        <v>1181215</v>
      </c>
      <c r="CW40" s="5">
        <v>310911539</v>
      </c>
      <c r="CX40" s="5">
        <v>3898499891.6399999</v>
      </c>
      <c r="CY40" s="5">
        <v>7614201679.8699999</v>
      </c>
      <c r="CZ40" s="5">
        <v>38530440617.909996</v>
      </c>
      <c r="DA40" s="5">
        <v>9780338585.1469994</v>
      </c>
      <c r="DB40" s="9">
        <v>3551587408.8190002</v>
      </c>
    </row>
    <row r="41" spans="1:106">
      <c r="A41" s="8" t="s">
        <v>244</v>
      </c>
      <c r="B41" s="4" t="s">
        <v>63</v>
      </c>
      <c r="C41" s="4" t="s">
        <v>350</v>
      </c>
      <c r="D41" s="4" t="s">
        <v>311</v>
      </c>
      <c r="E41" s="5">
        <v>1736068362.2199998</v>
      </c>
      <c r="F41" s="5">
        <v>0</v>
      </c>
      <c r="G41" s="5">
        <v>0</v>
      </c>
      <c r="H41" s="5">
        <v>0</v>
      </c>
      <c r="I41" s="5">
        <v>0</v>
      </c>
      <c r="J41" s="5">
        <v>995769106</v>
      </c>
      <c r="K41" s="5">
        <v>0</v>
      </c>
      <c r="L41" s="5">
        <v>30000000</v>
      </c>
      <c r="M41" s="5">
        <v>0</v>
      </c>
      <c r="N41" s="5">
        <v>32566527</v>
      </c>
      <c r="O41" s="5">
        <v>193976069</v>
      </c>
      <c r="P41" s="5">
        <v>0</v>
      </c>
      <c r="Q41" s="5">
        <v>0</v>
      </c>
      <c r="R41" s="5">
        <v>1815310</v>
      </c>
      <c r="S41" s="5">
        <v>134636654</v>
      </c>
      <c r="T41" s="5">
        <v>0</v>
      </c>
      <c r="U41" s="5">
        <v>0</v>
      </c>
      <c r="V41" s="5">
        <v>0</v>
      </c>
      <c r="W41" s="5">
        <v>7851844</v>
      </c>
      <c r="X41" s="5">
        <v>137460000</v>
      </c>
      <c r="Y41" s="5">
        <v>0</v>
      </c>
      <c r="Z41" s="5">
        <v>88384712.599999994</v>
      </c>
      <c r="AA41" s="5">
        <v>0</v>
      </c>
      <c r="AB41" s="5">
        <v>18000000</v>
      </c>
      <c r="AC41" s="5">
        <v>0</v>
      </c>
      <c r="AD41" s="5">
        <v>95608139.620000005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6109678</v>
      </c>
      <c r="BD41" s="5">
        <v>0</v>
      </c>
      <c r="BE41" s="5">
        <v>0</v>
      </c>
      <c r="BF41" s="5">
        <v>0</v>
      </c>
      <c r="BG41" s="5">
        <v>85000000</v>
      </c>
      <c r="BH41" s="5">
        <v>0</v>
      </c>
      <c r="BI41" s="5">
        <v>0</v>
      </c>
      <c r="BJ41" s="5">
        <v>0</v>
      </c>
      <c r="BK41" s="5">
        <v>0</v>
      </c>
      <c r="BL41" s="5">
        <v>5609368</v>
      </c>
      <c r="BM41" s="5">
        <v>0</v>
      </c>
      <c r="BN41" s="5">
        <v>818458</v>
      </c>
      <c r="BO41" s="5">
        <v>0</v>
      </c>
      <c r="BP41" s="5">
        <v>76865343</v>
      </c>
      <c r="BQ41" s="5">
        <v>0</v>
      </c>
      <c r="BR41" s="5">
        <v>0</v>
      </c>
      <c r="BS41" s="5">
        <v>8818356</v>
      </c>
      <c r="BT41" s="5">
        <v>0</v>
      </c>
      <c r="BU41" s="5">
        <v>5099268</v>
      </c>
      <c r="BV41" s="5">
        <v>78749998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12862848</v>
      </c>
      <c r="CI41" s="5">
        <v>0</v>
      </c>
      <c r="CJ41" s="5">
        <v>0</v>
      </c>
      <c r="CK41" s="5">
        <v>0</v>
      </c>
      <c r="CL41" s="5">
        <v>0</v>
      </c>
      <c r="CM41" s="5">
        <v>7600000</v>
      </c>
      <c r="CN41" s="5">
        <v>0</v>
      </c>
      <c r="CO41" s="5">
        <v>10698515.619999999</v>
      </c>
      <c r="CP41" s="5">
        <v>0</v>
      </c>
      <c r="CQ41" s="5">
        <v>0</v>
      </c>
      <c r="CR41" s="5">
        <v>0</v>
      </c>
      <c r="CS41" s="5">
        <v>32566527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91109678</v>
      </c>
      <c r="CZ41" s="5">
        <v>208641822</v>
      </c>
      <c r="DA41" s="5">
        <v>31161363.619999997</v>
      </c>
      <c r="DB41" s="9">
        <v>32566527</v>
      </c>
    </row>
    <row r="42" spans="1:106">
      <c r="A42" s="8" t="s">
        <v>245</v>
      </c>
      <c r="B42" s="4" t="s">
        <v>64</v>
      </c>
      <c r="C42" s="4" t="s">
        <v>350</v>
      </c>
      <c r="D42" s="4" t="s">
        <v>311</v>
      </c>
      <c r="E42" s="5">
        <v>181991549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18002299</v>
      </c>
      <c r="W42" s="5">
        <v>0</v>
      </c>
      <c r="X42" s="5">
        <v>0</v>
      </c>
      <c r="Y42" s="5">
        <v>0</v>
      </c>
      <c r="Z42" s="5">
        <v>163989250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8067845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9934454</v>
      </c>
      <c r="CW42" s="5">
        <v>0</v>
      </c>
      <c r="CX42" s="5">
        <v>0</v>
      </c>
      <c r="CY42" s="5">
        <v>0</v>
      </c>
      <c r="CZ42" s="5">
        <v>0</v>
      </c>
      <c r="DA42" s="5">
        <v>8067845</v>
      </c>
      <c r="DB42" s="9">
        <v>9934454</v>
      </c>
    </row>
    <row r="43" spans="1:106">
      <c r="A43" s="8" t="s">
        <v>246</v>
      </c>
      <c r="B43" s="4" t="s">
        <v>65</v>
      </c>
      <c r="C43" s="4" t="s">
        <v>350</v>
      </c>
      <c r="D43" s="4" t="s">
        <v>311</v>
      </c>
      <c r="E43" s="5">
        <v>3939746558.3700004</v>
      </c>
      <c r="F43" s="5">
        <v>0</v>
      </c>
      <c r="G43" s="5">
        <v>0</v>
      </c>
      <c r="H43" s="5">
        <v>0</v>
      </c>
      <c r="I43" s="5">
        <v>0</v>
      </c>
      <c r="J43" s="5">
        <v>1133494</v>
      </c>
      <c r="K43" s="5">
        <v>1466870.72</v>
      </c>
      <c r="L43" s="5">
        <v>362392263</v>
      </c>
      <c r="M43" s="5">
        <v>0</v>
      </c>
      <c r="N43" s="5">
        <v>11831117</v>
      </c>
      <c r="O43" s="5">
        <v>158225654</v>
      </c>
      <c r="P43" s="5">
        <v>0</v>
      </c>
      <c r="Q43" s="5">
        <v>0</v>
      </c>
      <c r="R43" s="5">
        <v>6169425</v>
      </c>
      <c r="S43" s="5">
        <v>2300324971</v>
      </c>
      <c r="T43" s="5">
        <v>0</v>
      </c>
      <c r="U43" s="5">
        <v>0</v>
      </c>
      <c r="V43" s="5">
        <v>794525898.5</v>
      </c>
      <c r="W43" s="5">
        <v>16223756</v>
      </c>
      <c r="X43" s="5">
        <v>14423596</v>
      </c>
      <c r="Y43" s="5">
        <v>0</v>
      </c>
      <c r="Z43" s="5">
        <v>221891254.15000001</v>
      </c>
      <c r="AA43" s="5">
        <v>0</v>
      </c>
      <c r="AB43" s="5">
        <v>19545463</v>
      </c>
      <c r="AC43" s="5">
        <v>697862</v>
      </c>
      <c r="AD43" s="5">
        <v>29067662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28458946</v>
      </c>
      <c r="AS43" s="5">
        <v>477811096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4000000</v>
      </c>
      <c r="BC43" s="5">
        <v>85678473.5</v>
      </c>
      <c r="BD43" s="5">
        <v>43975652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564361646</v>
      </c>
      <c r="BM43" s="5">
        <v>0</v>
      </c>
      <c r="BN43" s="5">
        <v>15163500</v>
      </c>
      <c r="BO43" s="5">
        <v>0</v>
      </c>
      <c r="BP43" s="5">
        <v>0</v>
      </c>
      <c r="BQ43" s="5">
        <v>0</v>
      </c>
      <c r="BR43" s="5">
        <v>0</v>
      </c>
      <c r="BS43" s="5">
        <v>123035754</v>
      </c>
      <c r="BT43" s="5">
        <v>6886574.8700000001</v>
      </c>
      <c r="BU43" s="5">
        <v>10327231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17357278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13048854</v>
      </c>
      <c r="CJ43" s="5">
        <v>1280400</v>
      </c>
      <c r="CK43" s="5">
        <v>0</v>
      </c>
      <c r="CL43" s="5">
        <v>0</v>
      </c>
      <c r="CM43" s="5">
        <v>0</v>
      </c>
      <c r="CN43" s="5">
        <v>0</v>
      </c>
      <c r="CO43" s="5">
        <v>6237623</v>
      </c>
      <c r="CP43" s="5">
        <v>0</v>
      </c>
      <c r="CQ43" s="5">
        <v>0</v>
      </c>
      <c r="CR43" s="5">
        <v>0</v>
      </c>
      <c r="CS43" s="5">
        <v>1230562</v>
      </c>
      <c r="CT43" s="5">
        <v>0</v>
      </c>
      <c r="CU43" s="5">
        <v>0</v>
      </c>
      <c r="CV43" s="5">
        <v>39283980</v>
      </c>
      <c r="CW43" s="5">
        <v>0</v>
      </c>
      <c r="CX43" s="5">
        <v>510270042</v>
      </c>
      <c r="CY43" s="5">
        <v>129654125.5</v>
      </c>
      <c r="CZ43" s="5">
        <v>734260391.87</v>
      </c>
      <c r="DA43" s="5">
        <v>37924155</v>
      </c>
      <c r="DB43" s="9">
        <v>40514542</v>
      </c>
    </row>
    <row r="44" spans="1:106">
      <c r="A44" s="8" t="s">
        <v>247</v>
      </c>
      <c r="B44" s="4" t="s">
        <v>66</v>
      </c>
      <c r="C44" s="4" t="s">
        <v>350</v>
      </c>
      <c r="D44" s="4" t="s">
        <v>312</v>
      </c>
      <c r="E44" s="5">
        <v>122320556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6061043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655957</v>
      </c>
      <c r="W44" s="5">
        <v>1214000</v>
      </c>
      <c r="X44" s="5">
        <v>111512690</v>
      </c>
      <c r="Y44" s="5">
        <v>984300</v>
      </c>
      <c r="Z44" s="5">
        <v>1892566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6061043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607000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1557898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984300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6061043</v>
      </c>
      <c r="CZ44" s="5">
        <v>2164898</v>
      </c>
      <c r="DA44" s="5">
        <v>0</v>
      </c>
      <c r="DB44" s="9">
        <v>984300</v>
      </c>
    </row>
    <row r="45" spans="1:106">
      <c r="A45" s="8" t="s">
        <v>248</v>
      </c>
      <c r="B45" s="4" t="s">
        <v>67</v>
      </c>
      <c r="C45" s="4" t="s">
        <v>350</v>
      </c>
      <c r="D45" s="4" t="s">
        <v>311</v>
      </c>
      <c r="E45" s="5">
        <v>1145412978</v>
      </c>
      <c r="F45" s="5">
        <v>0</v>
      </c>
      <c r="G45" s="5">
        <v>8133868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12254732</v>
      </c>
      <c r="P45" s="5">
        <v>0</v>
      </c>
      <c r="Q45" s="5">
        <v>0</v>
      </c>
      <c r="R45" s="5">
        <v>0</v>
      </c>
      <c r="S45" s="5">
        <v>883036444</v>
      </c>
      <c r="T45" s="5">
        <v>0</v>
      </c>
      <c r="U45" s="5">
        <v>0</v>
      </c>
      <c r="V45" s="5">
        <v>36579376</v>
      </c>
      <c r="W45" s="5">
        <v>127242596</v>
      </c>
      <c r="X45" s="5">
        <v>0</v>
      </c>
      <c r="Y45" s="5">
        <v>0</v>
      </c>
      <c r="Z45" s="5">
        <v>72918306</v>
      </c>
      <c r="AA45" s="5">
        <v>0</v>
      </c>
      <c r="AB45" s="5">
        <v>5247656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8312943</v>
      </c>
      <c r="BD45" s="5">
        <v>33788850</v>
      </c>
      <c r="BE45" s="5">
        <v>0</v>
      </c>
      <c r="BF45" s="5">
        <v>0</v>
      </c>
      <c r="BG45" s="5">
        <v>0</v>
      </c>
      <c r="BH45" s="5">
        <v>0</v>
      </c>
      <c r="BI45" s="5">
        <v>12254732</v>
      </c>
      <c r="BJ45" s="5">
        <v>0</v>
      </c>
      <c r="BK45" s="5">
        <v>0</v>
      </c>
      <c r="BL45" s="5">
        <v>27675224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19914055</v>
      </c>
      <c r="BT45" s="5">
        <v>0</v>
      </c>
      <c r="BU45" s="5">
        <v>4332596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4463604</v>
      </c>
      <c r="CD45" s="5">
        <v>0</v>
      </c>
      <c r="CE45" s="5">
        <v>5011478</v>
      </c>
      <c r="CF45" s="5">
        <v>0</v>
      </c>
      <c r="CG45" s="5">
        <v>0</v>
      </c>
      <c r="CH45" s="5">
        <v>0</v>
      </c>
      <c r="CI45" s="5">
        <v>8146672</v>
      </c>
      <c r="CJ45" s="5">
        <v>0</v>
      </c>
      <c r="CK45" s="5">
        <v>0</v>
      </c>
      <c r="CL45" s="5">
        <v>0</v>
      </c>
      <c r="CM45" s="5">
        <v>47840000</v>
      </c>
      <c r="CN45" s="5">
        <v>0</v>
      </c>
      <c r="CO45" s="5">
        <v>7434312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31440449</v>
      </c>
      <c r="CW45" s="5">
        <v>0</v>
      </c>
      <c r="CX45" s="5">
        <v>0</v>
      </c>
      <c r="CY45" s="5">
        <v>54356525</v>
      </c>
      <c r="CZ45" s="5">
        <v>75481875</v>
      </c>
      <c r="DA45" s="5">
        <v>72896066</v>
      </c>
      <c r="DB45" s="9">
        <v>31440449</v>
      </c>
    </row>
    <row r="46" spans="1:106">
      <c r="A46" s="8" t="s">
        <v>249</v>
      </c>
      <c r="B46" s="4" t="s">
        <v>68</v>
      </c>
      <c r="C46" s="4" t="s">
        <v>350</v>
      </c>
      <c r="D46" s="4" t="s">
        <v>313</v>
      </c>
      <c r="E46" s="5">
        <v>2181865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2181865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2181865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2181865</v>
      </c>
      <c r="DA46" s="5">
        <v>0</v>
      </c>
      <c r="DB46" s="9">
        <v>0</v>
      </c>
    </row>
    <row r="47" spans="1:106">
      <c r="A47" s="8" t="s">
        <v>250</v>
      </c>
      <c r="B47" s="4" t="s">
        <v>69</v>
      </c>
      <c r="C47" s="4" t="s">
        <v>350</v>
      </c>
      <c r="D47" s="4" t="s">
        <v>313</v>
      </c>
      <c r="E47" s="5">
        <v>1500000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1500000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1500000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1500000</v>
      </c>
      <c r="DB47" s="9">
        <v>0</v>
      </c>
    </row>
    <row r="48" spans="1:106">
      <c r="A48" s="8" t="s">
        <v>251</v>
      </c>
      <c r="B48" s="4" t="s">
        <v>70</v>
      </c>
      <c r="C48" s="4" t="s">
        <v>350</v>
      </c>
      <c r="D48" s="4" t="s">
        <v>314</v>
      </c>
      <c r="E48" s="5">
        <v>694126244.51399994</v>
      </c>
      <c r="F48" s="5">
        <v>0</v>
      </c>
      <c r="G48" s="5">
        <v>122607284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93152454</v>
      </c>
      <c r="P48" s="5">
        <v>0</v>
      </c>
      <c r="Q48" s="5">
        <v>0</v>
      </c>
      <c r="R48" s="5">
        <v>0</v>
      </c>
      <c r="S48" s="5">
        <v>352097509</v>
      </c>
      <c r="T48" s="5">
        <v>0</v>
      </c>
      <c r="U48" s="5">
        <v>0</v>
      </c>
      <c r="V48" s="5">
        <v>21662508</v>
      </c>
      <c r="W48" s="5">
        <v>0</v>
      </c>
      <c r="X48" s="5">
        <v>0</v>
      </c>
      <c r="Y48" s="5">
        <v>0</v>
      </c>
      <c r="Z48" s="5">
        <v>30865196.373999998</v>
      </c>
      <c r="AA48" s="5">
        <v>0</v>
      </c>
      <c r="AB48" s="5">
        <v>57998840</v>
      </c>
      <c r="AC48" s="5">
        <v>7046363</v>
      </c>
      <c r="AD48" s="5">
        <v>8696090.1400000006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3472252</v>
      </c>
      <c r="AR48" s="5">
        <v>2350479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210472766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16579894</v>
      </c>
      <c r="BT48" s="5">
        <v>0</v>
      </c>
      <c r="BU48" s="5">
        <v>20746645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63373974</v>
      </c>
      <c r="CU48" s="5">
        <v>0</v>
      </c>
      <c r="CV48" s="5">
        <v>0</v>
      </c>
      <c r="CW48" s="5">
        <v>0</v>
      </c>
      <c r="CX48" s="5">
        <v>5822731</v>
      </c>
      <c r="CY48" s="5">
        <v>0</v>
      </c>
      <c r="CZ48" s="5">
        <v>291887979</v>
      </c>
      <c r="DA48" s="5">
        <v>0</v>
      </c>
      <c r="DB48" s="9">
        <v>63373974</v>
      </c>
    </row>
    <row r="49" spans="1:106">
      <c r="A49" s="8" t="s">
        <v>252</v>
      </c>
      <c r="B49" s="4" t="s">
        <v>71</v>
      </c>
      <c r="C49" s="4" t="s">
        <v>350</v>
      </c>
      <c r="D49" s="4" t="s">
        <v>312</v>
      </c>
      <c r="E49" s="5">
        <v>45803390</v>
      </c>
      <c r="F49" s="5">
        <v>0</v>
      </c>
      <c r="G49" s="5">
        <v>0</v>
      </c>
      <c r="H49" s="5">
        <v>0</v>
      </c>
      <c r="I49" s="5">
        <v>30154343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3801927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11847120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20314988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3801927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33956270</v>
      </c>
      <c r="DA49" s="5">
        <v>0</v>
      </c>
      <c r="DB49" s="9">
        <v>0</v>
      </c>
    </row>
    <row r="50" spans="1:106">
      <c r="A50" s="8" t="s">
        <v>253</v>
      </c>
      <c r="B50" s="4" t="s">
        <v>72</v>
      </c>
      <c r="C50" s="4" t="s">
        <v>350</v>
      </c>
      <c r="D50" s="4" t="s">
        <v>314</v>
      </c>
      <c r="E50" s="5">
        <v>2771772926.7200003</v>
      </c>
      <c r="F50" s="5">
        <v>0</v>
      </c>
      <c r="G50" s="5">
        <v>174072408</v>
      </c>
      <c r="H50" s="5">
        <v>0</v>
      </c>
      <c r="I50" s="5">
        <v>1842750</v>
      </c>
      <c r="J50" s="5">
        <v>185453651</v>
      </c>
      <c r="K50" s="5">
        <v>0</v>
      </c>
      <c r="L50" s="5">
        <v>0</v>
      </c>
      <c r="M50" s="5">
        <v>0</v>
      </c>
      <c r="N50" s="5">
        <v>173036765</v>
      </c>
      <c r="O50" s="5">
        <v>68424935.5</v>
      </c>
      <c r="P50" s="5">
        <v>0</v>
      </c>
      <c r="Q50" s="5">
        <v>4783840</v>
      </c>
      <c r="R50" s="5">
        <v>86302193</v>
      </c>
      <c r="S50" s="5">
        <v>209610575</v>
      </c>
      <c r="T50" s="5">
        <v>0</v>
      </c>
      <c r="U50" s="5">
        <v>316635106</v>
      </c>
      <c r="V50" s="5">
        <v>526765603.19999999</v>
      </c>
      <c r="W50" s="5">
        <v>62355247</v>
      </c>
      <c r="X50" s="5">
        <v>43481950</v>
      </c>
      <c r="Y50" s="5">
        <v>24653312</v>
      </c>
      <c r="Z50" s="5">
        <v>192209785.02000001</v>
      </c>
      <c r="AA50" s="5">
        <v>0</v>
      </c>
      <c r="AB50" s="5">
        <v>0</v>
      </c>
      <c r="AC50" s="5">
        <v>495931000</v>
      </c>
      <c r="AD50" s="5">
        <v>148462789</v>
      </c>
      <c r="AE50" s="5">
        <v>0</v>
      </c>
      <c r="AF50" s="5">
        <v>0</v>
      </c>
      <c r="AG50" s="5">
        <v>0</v>
      </c>
      <c r="AH50" s="5">
        <v>0</v>
      </c>
      <c r="AI50" s="5">
        <v>12065562</v>
      </c>
      <c r="AJ50" s="5">
        <v>0</v>
      </c>
      <c r="AK50" s="5">
        <v>0</v>
      </c>
      <c r="AL50" s="5">
        <v>18704400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133358535</v>
      </c>
      <c r="AS50" s="5">
        <v>137044405</v>
      </c>
      <c r="AT50" s="5">
        <v>53120856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215034237.19999999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471901949</v>
      </c>
      <c r="BM50" s="5">
        <v>0</v>
      </c>
      <c r="BN50" s="5">
        <v>100027170</v>
      </c>
      <c r="BO50" s="5">
        <v>0</v>
      </c>
      <c r="BP50" s="5">
        <v>3790132</v>
      </c>
      <c r="BQ50" s="5">
        <v>0</v>
      </c>
      <c r="BR50" s="5">
        <v>0</v>
      </c>
      <c r="BS50" s="5">
        <v>231727363.5</v>
      </c>
      <c r="BT50" s="5">
        <v>0</v>
      </c>
      <c r="BU50" s="5">
        <v>18909332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10512000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264171141</v>
      </c>
      <c r="CN50" s="5">
        <v>0</v>
      </c>
      <c r="CO50" s="5">
        <v>0</v>
      </c>
      <c r="CP50" s="5">
        <v>12976269</v>
      </c>
      <c r="CQ50" s="5">
        <v>0</v>
      </c>
      <c r="CR50" s="5">
        <v>0</v>
      </c>
      <c r="CS50" s="5">
        <v>111285728</v>
      </c>
      <c r="CT50" s="5">
        <v>0</v>
      </c>
      <c r="CU50" s="5">
        <v>0</v>
      </c>
      <c r="CV50" s="5">
        <v>0</v>
      </c>
      <c r="CW50" s="5">
        <v>30769962</v>
      </c>
      <c r="CX50" s="5">
        <v>323523796</v>
      </c>
      <c r="CY50" s="5">
        <v>215034237.19999999</v>
      </c>
      <c r="CZ50" s="5">
        <v>924123298.5</v>
      </c>
      <c r="DA50" s="5">
        <v>287659410</v>
      </c>
      <c r="DB50" s="9">
        <v>111285728</v>
      </c>
    </row>
    <row r="51" spans="1:106">
      <c r="A51" s="8" t="s">
        <v>254</v>
      </c>
      <c r="B51" s="4" t="s">
        <v>73</v>
      </c>
      <c r="C51" s="4" t="s">
        <v>350</v>
      </c>
      <c r="D51" s="4" t="s">
        <v>314</v>
      </c>
      <c r="E51" s="5">
        <v>2523917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2523917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2523917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2523917</v>
      </c>
      <c r="DA51" s="5">
        <v>0</v>
      </c>
      <c r="DB51" s="9">
        <v>0</v>
      </c>
    </row>
    <row r="52" spans="1:106">
      <c r="A52" s="8" t="s">
        <v>255</v>
      </c>
      <c r="B52" s="4" t="s">
        <v>74</v>
      </c>
      <c r="C52" s="4" t="s">
        <v>350</v>
      </c>
      <c r="D52" s="4" t="s">
        <v>314</v>
      </c>
      <c r="E52" s="5">
        <v>1894840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947420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947420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9">
        <v>947420</v>
      </c>
    </row>
    <row r="53" spans="1:106">
      <c r="A53" s="8" t="s">
        <v>256</v>
      </c>
      <c r="B53" s="4" t="s">
        <v>75</v>
      </c>
      <c r="C53" s="4" t="s">
        <v>350</v>
      </c>
      <c r="D53" s="4" t="s">
        <v>312</v>
      </c>
      <c r="E53" s="5">
        <v>1692090780</v>
      </c>
      <c r="F53" s="5">
        <v>0</v>
      </c>
      <c r="G53" s="5">
        <v>6814368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24430925</v>
      </c>
      <c r="O53" s="5">
        <v>0</v>
      </c>
      <c r="P53" s="5">
        <v>0</v>
      </c>
      <c r="Q53" s="5">
        <v>0</v>
      </c>
      <c r="R53" s="5">
        <v>0</v>
      </c>
      <c r="S53" s="5">
        <v>227530195</v>
      </c>
      <c r="T53" s="5">
        <v>0</v>
      </c>
      <c r="U53" s="5">
        <v>56711081</v>
      </c>
      <c r="V53" s="5">
        <v>336795332</v>
      </c>
      <c r="W53" s="5">
        <v>0</v>
      </c>
      <c r="X53" s="5">
        <v>0</v>
      </c>
      <c r="Y53" s="5">
        <v>3243486</v>
      </c>
      <c r="Z53" s="5">
        <v>918201508</v>
      </c>
      <c r="AA53" s="5">
        <v>0</v>
      </c>
      <c r="AB53" s="5">
        <v>109515026</v>
      </c>
      <c r="AC53" s="5">
        <v>0</v>
      </c>
      <c r="AD53" s="5">
        <v>6428378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3063500</v>
      </c>
      <c r="BD53" s="5">
        <v>0</v>
      </c>
      <c r="BE53" s="5">
        <v>13032363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591265784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501262781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324368016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16095863</v>
      </c>
      <c r="CZ53" s="5">
        <v>1247935165</v>
      </c>
      <c r="DA53" s="5">
        <v>0</v>
      </c>
      <c r="DB53" s="9">
        <v>324368016</v>
      </c>
    </row>
    <row r="54" spans="1:106">
      <c r="A54" s="8" t="s">
        <v>257</v>
      </c>
      <c r="B54" s="4" t="s">
        <v>76</v>
      </c>
      <c r="C54" s="4" t="s">
        <v>350</v>
      </c>
      <c r="D54" s="4" t="s">
        <v>314</v>
      </c>
      <c r="E54" s="5">
        <v>1544315807.8600001</v>
      </c>
      <c r="F54" s="5">
        <v>0</v>
      </c>
      <c r="G54" s="5">
        <v>92805982</v>
      </c>
      <c r="H54" s="5">
        <v>0</v>
      </c>
      <c r="I54" s="5">
        <v>33189975</v>
      </c>
      <c r="J54" s="5">
        <v>27956886</v>
      </c>
      <c r="K54" s="5">
        <v>0</v>
      </c>
      <c r="L54" s="5">
        <v>16914084</v>
      </c>
      <c r="M54" s="5">
        <v>0</v>
      </c>
      <c r="N54" s="5">
        <v>127487141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56740280</v>
      </c>
      <c r="V54" s="5">
        <v>569291682</v>
      </c>
      <c r="W54" s="5">
        <v>53166763.859999999</v>
      </c>
      <c r="X54" s="5">
        <v>49999994</v>
      </c>
      <c r="Y54" s="5">
        <v>26528960</v>
      </c>
      <c r="Z54" s="5">
        <v>126772708</v>
      </c>
      <c r="AA54" s="5">
        <v>0</v>
      </c>
      <c r="AB54" s="5">
        <v>222602008</v>
      </c>
      <c r="AC54" s="5">
        <v>0</v>
      </c>
      <c r="AD54" s="5">
        <v>134299774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101551000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1639893</v>
      </c>
      <c r="BD54" s="5">
        <v>0</v>
      </c>
      <c r="BE54" s="5">
        <v>0</v>
      </c>
      <c r="BF54" s="5">
        <v>0</v>
      </c>
      <c r="BG54" s="5">
        <v>25171694</v>
      </c>
      <c r="BH54" s="5">
        <v>0</v>
      </c>
      <c r="BI54" s="5">
        <v>0</v>
      </c>
      <c r="BJ54" s="5">
        <v>0</v>
      </c>
      <c r="BK54" s="5">
        <v>0</v>
      </c>
      <c r="BL54" s="5">
        <v>188419324.86000001</v>
      </c>
      <c r="BM54" s="5">
        <v>0</v>
      </c>
      <c r="BN54" s="5">
        <v>4137000</v>
      </c>
      <c r="BO54" s="5">
        <v>0</v>
      </c>
      <c r="BP54" s="5">
        <v>0</v>
      </c>
      <c r="BQ54" s="5">
        <v>0</v>
      </c>
      <c r="BR54" s="5">
        <v>0</v>
      </c>
      <c r="BS54" s="5">
        <v>392684789</v>
      </c>
      <c r="BT54" s="5">
        <v>3918360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24480315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76884718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7809650</v>
      </c>
      <c r="CT54" s="5">
        <v>0</v>
      </c>
      <c r="CU54" s="5">
        <v>0</v>
      </c>
      <c r="CV54" s="5">
        <v>0</v>
      </c>
      <c r="CW54" s="5">
        <v>0</v>
      </c>
      <c r="CX54" s="5">
        <v>101551000</v>
      </c>
      <c r="CY54" s="5">
        <v>26811587</v>
      </c>
      <c r="CZ54" s="5">
        <v>676394446.86000001</v>
      </c>
      <c r="DA54" s="5">
        <v>101365033</v>
      </c>
      <c r="DB54" s="9">
        <v>7809650</v>
      </c>
    </row>
    <row r="55" spans="1:106">
      <c r="A55" s="8" t="s">
        <v>258</v>
      </c>
      <c r="B55" s="4" t="s">
        <v>77</v>
      </c>
      <c r="C55" s="4" t="s">
        <v>350</v>
      </c>
      <c r="D55" s="4" t="s">
        <v>312</v>
      </c>
      <c r="E55" s="5">
        <v>4459584598.4749994</v>
      </c>
      <c r="F55" s="5">
        <v>0</v>
      </c>
      <c r="G55" s="5">
        <v>2185161619</v>
      </c>
      <c r="H55" s="5">
        <v>0</v>
      </c>
      <c r="I55" s="5">
        <v>111755059</v>
      </c>
      <c r="J55" s="5">
        <v>12296570.18</v>
      </c>
      <c r="K55" s="5">
        <v>0</v>
      </c>
      <c r="L55" s="5">
        <v>17710839</v>
      </c>
      <c r="M55" s="5">
        <v>23086407.5</v>
      </c>
      <c r="N55" s="5">
        <v>116190971</v>
      </c>
      <c r="O55" s="5">
        <v>12280827</v>
      </c>
      <c r="P55" s="5">
        <v>0</v>
      </c>
      <c r="Q55" s="5">
        <v>0</v>
      </c>
      <c r="R55" s="5">
        <v>60300396</v>
      </c>
      <c r="S55" s="5">
        <v>11220932</v>
      </c>
      <c r="T55" s="5">
        <v>0</v>
      </c>
      <c r="U55" s="5">
        <v>0</v>
      </c>
      <c r="V55" s="5">
        <v>735353044.42499995</v>
      </c>
      <c r="W55" s="5">
        <v>918340</v>
      </c>
      <c r="X55" s="5">
        <v>12700000</v>
      </c>
      <c r="Y55" s="5">
        <v>307368810</v>
      </c>
      <c r="Z55" s="5">
        <v>541108560.37</v>
      </c>
      <c r="AA55" s="5">
        <v>0</v>
      </c>
      <c r="AB55" s="5">
        <v>301232843</v>
      </c>
      <c r="AC55" s="5">
        <v>0</v>
      </c>
      <c r="AD55" s="5">
        <v>10899380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27276593</v>
      </c>
      <c r="AR55" s="5">
        <v>2623828</v>
      </c>
      <c r="AS55" s="5">
        <v>101815632</v>
      </c>
      <c r="AT55" s="5">
        <v>0</v>
      </c>
      <c r="AU55" s="5">
        <v>0</v>
      </c>
      <c r="AV55" s="5">
        <v>0</v>
      </c>
      <c r="AW55" s="5">
        <v>95592405</v>
      </c>
      <c r="AX55" s="5">
        <v>0</v>
      </c>
      <c r="AY55" s="5">
        <v>0</v>
      </c>
      <c r="AZ55" s="5">
        <v>0</v>
      </c>
      <c r="BA55" s="5">
        <v>10000000</v>
      </c>
      <c r="BB55" s="5">
        <v>0</v>
      </c>
      <c r="BC55" s="5">
        <v>85495968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186469352.5</v>
      </c>
      <c r="BM55" s="5">
        <v>0</v>
      </c>
      <c r="BN55" s="5">
        <v>2038296</v>
      </c>
      <c r="BO55" s="5">
        <v>48237660</v>
      </c>
      <c r="BP55" s="5">
        <v>0</v>
      </c>
      <c r="BQ55" s="5">
        <v>0</v>
      </c>
      <c r="BR55" s="5">
        <v>1435952954</v>
      </c>
      <c r="BS55" s="5">
        <v>356589878.60500002</v>
      </c>
      <c r="BT55" s="5">
        <v>47884862</v>
      </c>
      <c r="BU55" s="5">
        <v>112185481</v>
      </c>
      <c r="BV55" s="5">
        <v>126259759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39880848</v>
      </c>
      <c r="CC55" s="5">
        <v>27550194</v>
      </c>
      <c r="CD55" s="5">
        <v>14539767</v>
      </c>
      <c r="CE55" s="5">
        <v>0</v>
      </c>
      <c r="CF55" s="5">
        <v>14201469</v>
      </c>
      <c r="CG55" s="5">
        <v>0</v>
      </c>
      <c r="CH55" s="5">
        <v>10727449</v>
      </c>
      <c r="CI55" s="5">
        <v>0</v>
      </c>
      <c r="CJ55" s="5">
        <v>4919678</v>
      </c>
      <c r="CK55" s="5">
        <v>0</v>
      </c>
      <c r="CL55" s="5">
        <v>0</v>
      </c>
      <c r="CM55" s="5">
        <v>166213841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32806130</v>
      </c>
      <c r="CT55" s="5">
        <v>0</v>
      </c>
      <c r="CU55" s="5">
        <v>0</v>
      </c>
      <c r="CV55" s="5">
        <v>0</v>
      </c>
      <c r="CW55" s="5">
        <v>0</v>
      </c>
      <c r="CX55" s="5">
        <v>237308458</v>
      </c>
      <c r="CY55" s="5">
        <v>85495968</v>
      </c>
      <c r="CZ55" s="5">
        <v>2469831180.105</v>
      </c>
      <c r="DA55" s="5">
        <v>278033246</v>
      </c>
      <c r="DB55" s="9">
        <v>32806130</v>
      </c>
    </row>
    <row r="56" spans="1:106">
      <c r="A56" s="8" t="s">
        <v>259</v>
      </c>
      <c r="B56" s="4" t="s">
        <v>78</v>
      </c>
      <c r="C56" s="4" t="s">
        <v>350</v>
      </c>
      <c r="D56" s="4" t="s">
        <v>314</v>
      </c>
      <c r="E56" s="5">
        <v>57073214795</v>
      </c>
      <c r="F56" s="5">
        <v>0</v>
      </c>
      <c r="G56" s="5">
        <v>101193255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56825912045</v>
      </c>
      <c r="T56" s="5">
        <v>0</v>
      </c>
      <c r="U56" s="5">
        <v>0</v>
      </c>
      <c r="V56" s="5">
        <v>3531036</v>
      </c>
      <c r="W56" s="5">
        <v>0</v>
      </c>
      <c r="X56" s="5">
        <v>0</v>
      </c>
      <c r="Y56" s="5">
        <v>0</v>
      </c>
      <c r="Z56" s="5">
        <v>81986372</v>
      </c>
      <c r="AA56" s="5">
        <v>0</v>
      </c>
      <c r="AB56" s="5">
        <v>0</v>
      </c>
      <c r="AC56" s="5">
        <v>0</v>
      </c>
      <c r="AD56" s="5">
        <v>60592087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4250769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2626784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904252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59692087</v>
      </c>
      <c r="CP56" s="5">
        <v>0</v>
      </c>
      <c r="CQ56" s="5">
        <v>0</v>
      </c>
      <c r="CR56" s="5">
        <v>0</v>
      </c>
      <c r="CS56" s="5">
        <v>3092923</v>
      </c>
      <c r="CT56" s="5">
        <v>13519372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6877553</v>
      </c>
      <c r="DA56" s="5">
        <v>60596339</v>
      </c>
      <c r="DB56" s="9">
        <v>16612295</v>
      </c>
    </row>
    <row r="57" spans="1:106">
      <c r="A57" s="8" t="s">
        <v>260</v>
      </c>
      <c r="B57" s="4" t="s">
        <v>79</v>
      </c>
      <c r="C57" s="4" t="s">
        <v>350</v>
      </c>
      <c r="D57" s="4" t="s">
        <v>314</v>
      </c>
      <c r="E57" s="5">
        <v>9390487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6765217</v>
      </c>
      <c r="P57" s="5">
        <v>0</v>
      </c>
      <c r="Q57" s="5">
        <v>0</v>
      </c>
      <c r="R57" s="5">
        <v>2625270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1753129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8518346</v>
      </c>
      <c r="DA57" s="5">
        <v>0</v>
      </c>
      <c r="DB57" s="9">
        <v>0</v>
      </c>
    </row>
    <row r="58" spans="1:106">
      <c r="A58" s="8" t="s">
        <v>261</v>
      </c>
      <c r="B58" s="4" t="s">
        <v>80</v>
      </c>
      <c r="C58" s="4" t="s">
        <v>350</v>
      </c>
      <c r="D58" s="4" t="s">
        <v>311</v>
      </c>
      <c r="E58" s="5">
        <v>4288634859.1599998</v>
      </c>
      <c r="F58" s="5">
        <v>0</v>
      </c>
      <c r="G58" s="5">
        <v>68775000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5220424</v>
      </c>
      <c r="S58" s="5">
        <v>153303467</v>
      </c>
      <c r="T58" s="5">
        <v>0</v>
      </c>
      <c r="U58" s="5">
        <v>0</v>
      </c>
      <c r="V58" s="5">
        <v>3762609823</v>
      </c>
      <c r="W58" s="5">
        <v>114913078</v>
      </c>
      <c r="X58" s="5">
        <v>0</v>
      </c>
      <c r="Y58" s="5">
        <v>660000</v>
      </c>
      <c r="Z58" s="5">
        <v>150276935</v>
      </c>
      <c r="AA58" s="5">
        <v>0</v>
      </c>
      <c r="AB58" s="5">
        <v>16176818</v>
      </c>
      <c r="AC58" s="5">
        <v>0</v>
      </c>
      <c r="AD58" s="5">
        <v>10699314.16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25912807</v>
      </c>
      <c r="BD58" s="5">
        <v>0</v>
      </c>
      <c r="BE58" s="5">
        <v>0</v>
      </c>
      <c r="BF58" s="5">
        <v>51975000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200689587</v>
      </c>
      <c r="BM58" s="5">
        <v>0</v>
      </c>
      <c r="BN58" s="5">
        <v>70349110</v>
      </c>
      <c r="BO58" s="5">
        <v>0</v>
      </c>
      <c r="BP58" s="5">
        <v>22781713</v>
      </c>
      <c r="BQ58" s="5">
        <v>0</v>
      </c>
      <c r="BR58" s="5">
        <v>0</v>
      </c>
      <c r="BS58" s="5">
        <v>27349943.16</v>
      </c>
      <c r="BT58" s="5">
        <v>660000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5200000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2500000</v>
      </c>
      <c r="CJ58" s="5">
        <v>0</v>
      </c>
      <c r="CK58" s="5">
        <v>0</v>
      </c>
      <c r="CL58" s="5">
        <v>0</v>
      </c>
      <c r="CM58" s="5">
        <v>4706984</v>
      </c>
      <c r="CN58" s="5">
        <v>1700000</v>
      </c>
      <c r="CO58" s="5">
        <v>0</v>
      </c>
      <c r="CP58" s="5">
        <v>0</v>
      </c>
      <c r="CQ58" s="5">
        <v>0</v>
      </c>
      <c r="CR58" s="5">
        <v>0</v>
      </c>
      <c r="CS58" s="5">
        <v>42053179</v>
      </c>
      <c r="CT58" s="5">
        <v>0</v>
      </c>
      <c r="CU58" s="5">
        <v>0</v>
      </c>
      <c r="CV58" s="5">
        <v>63116915</v>
      </c>
      <c r="CW58" s="5">
        <v>0</v>
      </c>
      <c r="CX58" s="5">
        <v>0</v>
      </c>
      <c r="CY58" s="5">
        <v>77887807</v>
      </c>
      <c r="CZ58" s="5">
        <v>352130700.15999997</v>
      </c>
      <c r="DA58" s="5">
        <v>14106984</v>
      </c>
      <c r="DB58" s="9">
        <v>105170094</v>
      </c>
    </row>
    <row r="59" spans="1:106">
      <c r="A59" s="8" t="s">
        <v>262</v>
      </c>
      <c r="B59" s="4" t="s">
        <v>81</v>
      </c>
      <c r="C59" s="4" t="s">
        <v>350</v>
      </c>
      <c r="D59" s="4" t="s">
        <v>312</v>
      </c>
      <c r="E59" s="5">
        <v>180367915</v>
      </c>
      <c r="F59" s="5">
        <v>0</v>
      </c>
      <c r="G59" s="5">
        <v>32317839</v>
      </c>
      <c r="H59" s="5">
        <v>0</v>
      </c>
      <c r="I59" s="5">
        <v>0</v>
      </c>
      <c r="J59" s="5">
        <v>44830069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22858645</v>
      </c>
      <c r="S59" s="5">
        <v>0</v>
      </c>
      <c r="T59" s="5">
        <v>0</v>
      </c>
      <c r="U59" s="5">
        <v>0</v>
      </c>
      <c r="V59" s="5">
        <v>78852661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1508701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10167333</v>
      </c>
      <c r="BM59" s="5">
        <v>0</v>
      </c>
      <c r="BN59" s="5">
        <v>29558466</v>
      </c>
      <c r="BO59" s="5">
        <v>0</v>
      </c>
      <c r="BP59" s="5">
        <v>109432634</v>
      </c>
      <c r="BQ59" s="5">
        <v>0</v>
      </c>
      <c r="BR59" s="5">
        <v>0</v>
      </c>
      <c r="BS59" s="5">
        <v>22150506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1508701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171308939</v>
      </c>
      <c r="DA59" s="5">
        <v>0</v>
      </c>
      <c r="DB59" s="9">
        <v>1508701</v>
      </c>
    </row>
    <row r="60" spans="1:106">
      <c r="A60" s="8" t="s">
        <v>263</v>
      </c>
      <c r="B60" s="4" t="s">
        <v>82</v>
      </c>
      <c r="C60" s="4" t="s">
        <v>350</v>
      </c>
      <c r="D60" s="4" t="s">
        <v>314</v>
      </c>
      <c r="E60" s="5">
        <v>5648137853</v>
      </c>
      <c r="F60" s="5">
        <v>0</v>
      </c>
      <c r="G60" s="5">
        <v>298600103</v>
      </c>
      <c r="H60" s="5">
        <v>16463209</v>
      </c>
      <c r="I60" s="5">
        <v>22950495</v>
      </c>
      <c r="J60" s="5">
        <v>20794626</v>
      </c>
      <c r="K60" s="5">
        <v>0</v>
      </c>
      <c r="L60" s="5">
        <v>59278506</v>
      </c>
      <c r="M60" s="5">
        <v>0</v>
      </c>
      <c r="N60" s="5">
        <v>28345625</v>
      </c>
      <c r="O60" s="5">
        <v>1055023021</v>
      </c>
      <c r="P60" s="5">
        <v>0</v>
      </c>
      <c r="Q60" s="5">
        <v>0</v>
      </c>
      <c r="R60" s="5">
        <v>224557179</v>
      </c>
      <c r="S60" s="5">
        <v>205400366</v>
      </c>
      <c r="T60" s="5">
        <v>0</v>
      </c>
      <c r="U60" s="5">
        <v>0</v>
      </c>
      <c r="V60" s="5">
        <v>154518602</v>
      </c>
      <c r="W60" s="5">
        <v>0</v>
      </c>
      <c r="X60" s="5">
        <v>32797850</v>
      </c>
      <c r="Y60" s="5">
        <v>162321267</v>
      </c>
      <c r="Z60" s="5">
        <v>2709165016</v>
      </c>
      <c r="AA60" s="5">
        <v>0</v>
      </c>
      <c r="AB60" s="5">
        <v>657324028</v>
      </c>
      <c r="AC60" s="5">
        <v>0</v>
      </c>
      <c r="AD60" s="5">
        <v>597960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16463209</v>
      </c>
      <c r="AS60" s="5">
        <v>0</v>
      </c>
      <c r="AT60" s="5">
        <v>0</v>
      </c>
      <c r="AU60" s="5">
        <v>0</v>
      </c>
      <c r="AV60" s="5">
        <v>0</v>
      </c>
      <c r="AW60" s="5">
        <v>1501282278</v>
      </c>
      <c r="AX60" s="5">
        <v>3345381</v>
      </c>
      <c r="AY60" s="5">
        <v>73345381</v>
      </c>
      <c r="AZ60" s="5">
        <v>0</v>
      </c>
      <c r="BA60" s="5">
        <v>3345381</v>
      </c>
      <c r="BB60" s="5">
        <v>0</v>
      </c>
      <c r="BC60" s="5">
        <v>16576703</v>
      </c>
      <c r="BD60" s="5">
        <v>0</v>
      </c>
      <c r="BE60" s="5">
        <v>0</v>
      </c>
      <c r="BF60" s="5">
        <v>0</v>
      </c>
      <c r="BG60" s="5">
        <v>125056808</v>
      </c>
      <c r="BH60" s="5">
        <v>12819610</v>
      </c>
      <c r="BI60" s="5">
        <v>11020078</v>
      </c>
      <c r="BJ60" s="5">
        <v>0</v>
      </c>
      <c r="BK60" s="5">
        <v>0</v>
      </c>
      <c r="BL60" s="5">
        <v>242086310</v>
      </c>
      <c r="BM60" s="5">
        <v>0</v>
      </c>
      <c r="BN60" s="5">
        <v>34155125</v>
      </c>
      <c r="BO60" s="5">
        <v>0</v>
      </c>
      <c r="BP60" s="5">
        <v>7349316</v>
      </c>
      <c r="BQ60" s="5">
        <v>0</v>
      </c>
      <c r="BR60" s="5">
        <v>0</v>
      </c>
      <c r="BS60" s="5">
        <v>430474925</v>
      </c>
      <c r="BT60" s="5">
        <v>7092000</v>
      </c>
      <c r="BU60" s="5">
        <v>53567517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260644790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98602720</v>
      </c>
      <c r="CT60" s="5">
        <v>0</v>
      </c>
      <c r="CU60" s="5">
        <v>0</v>
      </c>
      <c r="CV60" s="5">
        <v>0</v>
      </c>
      <c r="CW60" s="5">
        <v>0</v>
      </c>
      <c r="CX60" s="5">
        <v>1597781630</v>
      </c>
      <c r="CY60" s="5">
        <v>165473199</v>
      </c>
      <c r="CZ60" s="5">
        <v>859325936</v>
      </c>
      <c r="DA60" s="5">
        <v>260644790</v>
      </c>
      <c r="DB60" s="9">
        <v>98602720</v>
      </c>
    </row>
    <row r="61" spans="1:106">
      <c r="A61" s="8" t="s">
        <v>264</v>
      </c>
      <c r="B61" s="4" t="s">
        <v>83</v>
      </c>
      <c r="C61" s="4" t="s">
        <v>350</v>
      </c>
      <c r="D61" s="4" t="s">
        <v>311</v>
      </c>
      <c r="E61" s="5">
        <v>253920550</v>
      </c>
      <c r="F61" s="5">
        <v>0</v>
      </c>
      <c r="G61" s="5">
        <v>9961390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42897452</v>
      </c>
      <c r="T61" s="5">
        <v>0</v>
      </c>
      <c r="U61" s="5">
        <v>0</v>
      </c>
      <c r="V61" s="5">
        <v>177095459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13354000</v>
      </c>
      <c r="AC61" s="5">
        <v>10612249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87240000</v>
      </c>
      <c r="BM61" s="5">
        <v>0</v>
      </c>
      <c r="BN61" s="5">
        <v>16572282</v>
      </c>
      <c r="BO61" s="5">
        <v>0</v>
      </c>
      <c r="BP61" s="5">
        <v>0</v>
      </c>
      <c r="BQ61" s="5">
        <v>0</v>
      </c>
      <c r="BR61" s="5">
        <v>0</v>
      </c>
      <c r="BS61" s="5">
        <v>87420324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6807967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7675617</v>
      </c>
      <c r="CW61" s="5">
        <v>0</v>
      </c>
      <c r="CX61" s="5">
        <v>0</v>
      </c>
      <c r="CY61" s="5">
        <v>0</v>
      </c>
      <c r="CZ61" s="5">
        <v>206232606</v>
      </c>
      <c r="DA61" s="5">
        <v>6807967</v>
      </c>
      <c r="DB61" s="9">
        <v>7675617</v>
      </c>
    </row>
    <row r="62" spans="1:106">
      <c r="A62" s="8" t="s">
        <v>265</v>
      </c>
      <c r="B62" s="4" t="s">
        <v>84</v>
      </c>
      <c r="C62" s="4" t="s">
        <v>350</v>
      </c>
      <c r="D62" s="4" t="s">
        <v>312</v>
      </c>
      <c r="E62" s="5">
        <v>33900813</v>
      </c>
      <c r="F62" s="5">
        <v>0</v>
      </c>
      <c r="G62" s="5">
        <v>26569701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6532583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798529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6532583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798529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15087011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7331112</v>
      </c>
      <c r="DA62" s="5">
        <v>0</v>
      </c>
      <c r="DB62" s="9">
        <v>15087011</v>
      </c>
    </row>
    <row r="63" spans="1:106">
      <c r="A63" s="8" t="s">
        <v>266</v>
      </c>
      <c r="B63" s="4" t="s">
        <v>85</v>
      </c>
      <c r="C63" s="4" t="s">
        <v>350</v>
      </c>
      <c r="D63" s="4" t="s">
        <v>312</v>
      </c>
      <c r="E63" s="5">
        <v>79339981376.839996</v>
      </c>
      <c r="F63" s="5">
        <v>0</v>
      </c>
      <c r="G63" s="5">
        <v>149308040</v>
      </c>
      <c r="H63" s="5">
        <v>1089095678</v>
      </c>
      <c r="I63" s="5">
        <v>1406497297.5999999</v>
      </c>
      <c r="J63" s="5">
        <v>22958495</v>
      </c>
      <c r="K63" s="5">
        <v>0</v>
      </c>
      <c r="L63" s="5">
        <v>5931281320</v>
      </c>
      <c r="M63" s="5">
        <v>0</v>
      </c>
      <c r="N63" s="5">
        <v>2713078285.2399998</v>
      </c>
      <c r="O63" s="5">
        <v>19095138</v>
      </c>
      <c r="P63" s="5">
        <v>0</v>
      </c>
      <c r="Q63" s="5">
        <v>0</v>
      </c>
      <c r="R63" s="5">
        <v>0</v>
      </c>
      <c r="S63" s="5">
        <v>49453987252</v>
      </c>
      <c r="T63" s="5">
        <v>0</v>
      </c>
      <c r="U63" s="5">
        <v>0</v>
      </c>
      <c r="V63" s="5">
        <v>109665047</v>
      </c>
      <c r="W63" s="5">
        <v>0</v>
      </c>
      <c r="X63" s="5">
        <v>109861844</v>
      </c>
      <c r="Y63" s="5">
        <v>0</v>
      </c>
      <c r="Z63" s="5">
        <v>17573736421</v>
      </c>
      <c r="AA63" s="5">
        <v>0</v>
      </c>
      <c r="AB63" s="5">
        <v>80654375</v>
      </c>
      <c r="AC63" s="5">
        <v>0</v>
      </c>
      <c r="AD63" s="5">
        <v>32797850</v>
      </c>
      <c r="AE63" s="5">
        <v>22958495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329789391.54000002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69242821</v>
      </c>
      <c r="BD63" s="5">
        <v>0</v>
      </c>
      <c r="BE63" s="5">
        <v>19095138</v>
      </c>
      <c r="BF63" s="5">
        <v>0</v>
      </c>
      <c r="BG63" s="5">
        <v>90419120</v>
      </c>
      <c r="BH63" s="5">
        <v>302360006</v>
      </c>
      <c r="BI63" s="5">
        <v>0</v>
      </c>
      <c r="BJ63" s="5">
        <v>0</v>
      </c>
      <c r="BK63" s="5">
        <v>0</v>
      </c>
      <c r="BL63" s="5">
        <v>164672288</v>
      </c>
      <c r="BM63" s="5">
        <v>0</v>
      </c>
      <c r="BN63" s="5">
        <v>83679267</v>
      </c>
      <c r="BO63" s="5">
        <v>0</v>
      </c>
      <c r="BP63" s="5">
        <v>0</v>
      </c>
      <c r="BQ63" s="5">
        <v>0</v>
      </c>
      <c r="BR63" s="5">
        <v>0</v>
      </c>
      <c r="BS63" s="5">
        <v>13712027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9883380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83612870</v>
      </c>
      <c r="CN63" s="5">
        <v>0</v>
      </c>
      <c r="CO63" s="5">
        <v>32797850</v>
      </c>
      <c r="CP63" s="5">
        <v>0</v>
      </c>
      <c r="CQ63" s="5">
        <v>0</v>
      </c>
      <c r="CR63" s="5">
        <v>0</v>
      </c>
      <c r="CS63" s="5">
        <v>7228391</v>
      </c>
      <c r="CT63" s="5">
        <v>0</v>
      </c>
      <c r="CU63" s="5">
        <v>0</v>
      </c>
      <c r="CV63" s="5">
        <v>0</v>
      </c>
      <c r="CW63" s="5">
        <v>0</v>
      </c>
      <c r="CX63" s="5">
        <v>329789391.54000002</v>
      </c>
      <c r="CY63" s="5">
        <v>481117085</v>
      </c>
      <c r="CZ63" s="5">
        <v>506597286</v>
      </c>
      <c r="DA63" s="5">
        <v>126294100</v>
      </c>
      <c r="DB63" s="9">
        <v>7228391</v>
      </c>
    </row>
    <row r="64" spans="1:106">
      <c r="A64" s="8" t="s">
        <v>267</v>
      </c>
      <c r="B64" s="4" t="s">
        <v>86</v>
      </c>
      <c r="C64" s="4" t="s">
        <v>350</v>
      </c>
      <c r="D64" s="4" t="s">
        <v>312</v>
      </c>
      <c r="E64" s="5">
        <v>6036247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1419800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2951807</v>
      </c>
      <c r="AC64" s="5">
        <v>0</v>
      </c>
      <c r="AD64" s="5">
        <v>1664640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2951807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3084440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6036247</v>
      </c>
      <c r="DA64" s="5">
        <v>0</v>
      </c>
      <c r="DB64" s="9">
        <v>0</v>
      </c>
    </row>
    <row r="65" spans="1:106">
      <c r="A65" s="8" t="s">
        <v>268</v>
      </c>
      <c r="B65" s="4" t="s">
        <v>87</v>
      </c>
      <c r="C65" s="4" t="s">
        <v>350</v>
      </c>
      <c r="D65" s="4" t="s">
        <v>311</v>
      </c>
      <c r="E65" s="5">
        <v>42234606</v>
      </c>
      <c r="F65" s="5">
        <v>0</v>
      </c>
      <c r="G65" s="5">
        <v>0</v>
      </c>
      <c r="H65" s="5">
        <v>0</v>
      </c>
      <c r="I65" s="5">
        <v>5654349</v>
      </c>
      <c r="J65" s="5">
        <v>11151268</v>
      </c>
      <c r="K65" s="5">
        <v>0</v>
      </c>
      <c r="L65" s="5">
        <v>0</v>
      </c>
      <c r="M65" s="5">
        <v>0</v>
      </c>
      <c r="N65" s="5">
        <v>0</v>
      </c>
      <c r="O65" s="5">
        <v>14817393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2011596</v>
      </c>
      <c r="W65" s="5">
        <v>0</v>
      </c>
      <c r="X65" s="5">
        <v>0</v>
      </c>
      <c r="Y65" s="5">
        <v>0</v>
      </c>
      <c r="Z65" s="5">
        <v>8600000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13183500</v>
      </c>
      <c r="BJ65" s="5">
        <v>0</v>
      </c>
      <c r="BK65" s="5">
        <v>0</v>
      </c>
      <c r="BL65" s="5">
        <v>5575634</v>
      </c>
      <c r="BM65" s="5">
        <v>0</v>
      </c>
      <c r="BN65" s="5">
        <v>1005798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7500000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13183500</v>
      </c>
      <c r="CZ65" s="5">
        <v>6581432</v>
      </c>
      <c r="DA65" s="5">
        <v>7500000</v>
      </c>
      <c r="DB65" s="9">
        <v>0</v>
      </c>
    </row>
    <row r="66" spans="1:106">
      <c r="A66" s="8" t="s">
        <v>269</v>
      </c>
      <c r="B66" s="4" t="s">
        <v>88</v>
      </c>
      <c r="C66" s="4" t="s">
        <v>350</v>
      </c>
      <c r="D66" s="4" t="s">
        <v>314</v>
      </c>
      <c r="E66" s="5">
        <v>82726418.599999994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7215527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28765643.600000001</v>
      </c>
      <c r="W66" s="5">
        <v>0</v>
      </c>
      <c r="X66" s="5">
        <v>0</v>
      </c>
      <c r="Y66" s="5">
        <v>0</v>
      </c>
      <c r="Z66" s="5">
        <v>6145248</v>
      </c>
      <c r="AA66" s="5">
        <v>0</v>
      </c>
      <c r="AB66" s="5">
        <v>40600000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5903613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1055268</v>
      </c>
      <c r="BT66" s="5">
        <v>0</v>
      </c>
      <c r="BU66" s="5">
        <v>7299129.5999999996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6868260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14258010.6</v>
      </c>
      <c r="DA66" s="5">
        <v>0</v>
      </c>
      <c r="DB66" s="9">
        <v>6868260</v>
      </c>
    </row>
    <row r="67" spans="1:106">
      <c r="A67" s="8" t="s">
        <v>270</v>
      </c>
      <c r="B67" s="4" t="s">
        <v>89</v>
      </c>
      <c r="C67" s="4" t="s">
        <v>350</v>
      </c>
      <c r="D67" s="4" t="s">
        <v>311</v>
      </c>
      <c r="E67" s="5">
        <v>10120800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10120800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10120800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10120800</v>
      </c>
      <c r="DA67" s="5">
        <v>0</v>
      </c>
      <c r="DB67" s="9">
        <v>0</v>
      </c>
    </row>
    <row r="68" spans="1:106">
      <c r="A68" s="8" t="s">
        <v>271</v>
      </c>
      <c r="B68" s="4" t="s">
        <v>90</v>
      </c>
      <c r="C68" s="4" t="s">
        <v>350</v>
      </c>
      <c r="D68" s="4" t="s">
        <v>314</v>
      </c>
      <c r="E68" s="5">
        <v>61686332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61686332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61686332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61686332</v>
      </c>
      <c r="DA68" s="5">
        <v>0</v>
      </c>
      <c r="DB68" s="9">
        <v>0</v>
      </c>
    </row>
    <row r="69" spans="1:106">
      <c r="A69" s="8" t="s">
        <v>272</v>
      </c>
      <c r="B69" s="4" t="s">
        <v>91</v>
      </c>
      <c r="C69" s="4" t="s">
        <v>350</v>
      </c>
      <c r="D69" s="4" t="s">
        <v>312</v>
      </c>
      <c r="E69" s="5">
        <v>246328317.32999998</v>
      </c>
      <c r="F69" s="5">
        <v>0</v>
      </c>
      <c r="G69" s="5">
        <v>43138592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16985686</v>
      </c>
      <c r="O69" s="5">
        <v>0</v>
      </c>
      <c r="P69" s="5">
        <v>5035781.83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123752627</v>
      </c>
      <c r="W69" s="5">
        <v>0</v>
      </c>
      <c r="X69" s="5">
        <v>56920.5</v>
      </c>
      <c r="Y69" s="5">
        <v>0</v>
      </c>
      <c r="Z69" s="5">
        <v>37680000</v>
      </c>
      <c r="AA69" s="5">
        <v>0</v>
      </c>
      <c r="AB69" s="5">
        <v>0</v>
      </c>
      <c r="AC69" s="5">
        <v>0</v>
      </c>
      <c r="AD69" s="5">
        <v>19678710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96032990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54761321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95477085.829999998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150794311</v>
      </c>
      <c r="DA69" s="5">
        <v>0</v>
      </c>
      <c r="DB69" s="9">
        <v>95477085.829999998</v>
      </c>
    </row>
    <row r="70" spans="1:106">
      <c r="A70" s="8" t="s">
        <v>273</v>
      </c>
      <c r="B70" s="4" t="s">
        <v>92</v>
      </c>
      <c r="C70" s="4" t="s">
        <v>350</v>
      </c>
      <c r="D70" s="4" t="s">
        <v>311</v>
      </c>
      <c r="E70" s="5">
        <v>203664103270.34</v>
      </c>
      <c r="F70" s="5">
        <v>0</v>
      </c>
      <c r="G70" s="5">
        <v>5225751427</v>
      </c>
      <c r="H70" s="5">
        <v>0</v>
      </c>
      <c r="I70" s="5">
        <v>6440270</v>
      </c>
      <c r="J70" s="5">
        <v>0</v>
      </c>
      <c r="K70" s="5">
        <v>103903562</v>
      </c>
      <c r="L70" s="5">
        <v>0</v>
      </c>
      <c r="M70" s="5">
        <v>0</v>
      </c>
      <c r="N70" s="5">
        <v>370984227</v>
      </c>
      <c r="O70" s="5">
        <v>28284788529</v>
      </c>
      <c r="P70" s="5">
        <v>0</v>
      </c>
      <c r="Q70" s="5">
        <v>0</v>
      </c>
      <c r="R70" s="5">
        <v>130909881</v>
      </c>
      <c r="S70" s="5">
        <v>301735099</v>
      </c>
      <c r="T70" s="5">
        <v>0</v>
      </c>
      <c r="U70" s="5">
        <v>10731726</v>
      </c>
      <c r="V70" s="5">
        <v>342888326.62</v>
      </c>
      <c r="W70" s="5">
        <v>9445780</v>
      </c>
      <c r="X70" s="5">
        <v>655595700</v>
      </c>
      <c r="Y70" s="5">
        <v>786831351</v>
      </c>
      <c r="Z70" s="5">
        <v>3028406539</v>
      </c>
      <c r="AA70" s="5">
        <v>0</v>
      </c>
      <c r="AB70" s="5">
        <v>163523547371</v>
      </c>
      <c r="AC70" s="5">
        <v>90146684</v>
      </c>
      <c r="AD70" s="5">
        <v>448449911.71999997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809956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316751656</v>
      </c>
      <c r="BD70" s="5">
        <v>0</v>
      </c>
      <c r="BE70" s="5">
        <v>4424120</v>
      </c>
      <c r="BF70" s="5">
        <v>0</v>
      </c>
      <c r="BG70" s="5">
        <v>256178356</v>
      </c>
      <c r="BH70" s="5">
        <v>9289060</v>
      </c>
      <c r="BI70" s="5">
        <v>46840827</v>
      </c>
      <c r="BJ70" s="5">
        <v>16062196</v>
      </c>
      <c r="BK70" s="5">
        <v>0</v>
      </c>
      <c r="BL70" s="5">
        <v>1883354880</v>
      </c>
      <c r="BM70" s="5">
        <v>0</v>
      </c>
      <c r="BN70" s="5">
        <v>264280328</v>
      </c>
      <c r="BO70" s="5">
        <v>0</v>
      </c>
      <c r="BP70" s="5">
        <v>137355303.12</v>
      </c>
      <c r="BQ70" s="5">
        <v>0</v>
      </c>
      <c r="BR70" s="5">
        <v>0</v>
      </c>
      <c r="BS70" s="5">
        <v>1518274778.54</v>
      </c>
      <c r="BT70" s="5">
        <v>145644304</v>
      </c>
      <c r="BU70" s="5">
        <v>4673038</v>
      </c>
      <c r="BV70" s="5">
        <v>5840000</v>
      </c>
      <c r="BW70" s="5">
        <v>19941867</v>
      </c>
      <c r="BX70" s="5">
        <v>0</v>
      </c>
      <c r="BY70" s="5">
        <v>0</v>
      </c>
      <c r="BZ70" s="5">
        <v>0</v>
      </c>
      <c r="CA70" s="5">
        <v>0</v>
      </c>
      <c r="CB70" s="5">
        <v>14807226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104654685</v>
      </c>
      <c r="CN70" s="5">
        <v>41000000</v>
      </c>
      <c r="CO70" s="5">
        <v>3279785</v>
      </c>
      <c r="CP70" s="5">
        <v>49144568</v>
      </c>
      <c r="CQ70" s="5">
        <v>0</v>
      </c>
      <c r="CR70" s="5">
        <v>0</v>
      </c>
      <c r="CS70" s="5">
        <v>556146737</v>
      </c>
      <c r="CT70" s="5">
        <v>0</v>
      </c>
      <c r="CU70" s="5">
        <v>0</v>
      </c>
      <c r="CV70" s="5">
        <v>0</v>
      </c>
      <c r="CW70" s="5">
        <v>0</v>
      </c>
      <c r="CX70" s="5">
        <v>809956</v>
      </c>
      <c r="CY70" s="5">
        <v>649546215</v>
      </c>
      <c r="CZ70" s="5">
        <v>4513069089.9099998</v>
      </c>
      <c r="DA70" s="5">
        <v>212886264</v>
      </c>
      <c r="DB70" s="9">
        <v>556146737</v>
      </c>
    </row>
    <row r="71" spans="1:106">
      <c r="A71" s="8" t="s">
        <v>274</v>
      </c>
      <c r="B71" s="4" t="s">
        <v>93</v>
      </c>
      <c r="C71" s="4" t="s">
        <v>350</v>
      </c>
      <c r="D71" s="4" t="s">
        <v>311</v>
      </c>
      <c r="E71" s="5">
        <v>55194032630.583</v>
      </c>
      <c r="F71" s="5">
        <v>0</v>
      </c>
      <c r="G71" s="5">
        <v>314305586</v>
      </c>
      <c r="H71" s="5">
        <v>0</v>
      </c>
      <c r="I71" s="5">
        <v>0</v>
      </c>
      <c r="J71" s="5">
        <v>244412052</v>
      </c>
      <c r="K71" s="5">
        <v>0</v>
      </c>
      <c r="L71" s="5">
        <v>129929924</v>
      </c>
      <c r="M71" s="5">
        <v>0</v>
      </c>
      <c r="N71" s="5">
        <v>334532005</v>
      </c>
      <c r="O71" s="5">
        <v>346413787</v>
      </c>
      <c r="P71" s="5">
        <v>0</v>
      </c>
      <c r="Q71" s="5">
        <v>0</v>
      </c>
      <c r="R71" s="5">
        <v>92756350</v>
      </c>
      <c r="S71" s="5">
        <v>9949298202</v>
      </c>
      <c r="T71" s="5">
        <v>0</v>
      </c>
      <c r="U71" s="5">
        <v>1842176.52</v>
      </c>
      <c r="V71" s="5">
        <v>2102548728.9929998</v>
      </c>
      <c r="W71" s="5">
        <v>16981742</v>
      </c>
      <c r="X71" s="5">
        <v>570000064</v>
      </c>
      <c r="Y71" s="5">
        <v>69321183</v>
      </c>
      <c r="Z71" s="5">
        <v>28900137490.07</v>
      </c>
      <c r="AA71" s="5">
        <v>0</v>
      </c>
      <c r="AB71" s="5">
        <v>5019114013</v>
      </c>
      <c r="AC71" s="5">
        <v>1072771232</v>
      </c>
      <c r="AD71" s="5">
        <v>3231768495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44691846</v>
      </c>
      <c r="AW71" s="5">
        <v>211166908</v>
      </c>
      <c r="AX71" s="5">
        <v>0</v>
      </c>
      <c r="AY71" s="5">
        <v>13119140</v>
      </c>
      <c r="AZ71" s="5">
        <v>0</v>
      </c>
      <c r="BA71" s="5">
        <v>0</v>
      </c>
      <c r="BB71" s="5">
        <v>0</v>
      </c>
      <c r="BC71" s="5">
        <v>383933525.60000002</v>
      </c>
      <c r="BD71" s="5">
        <v>0</v>
      </c>
      <c r="BE71" s="5">
        <v>0</v>
      </c>
      <c r="BF71" s="5">
        <v>0</v>
      </c>
      <c r="BG71" s="5">
        <v>186034516.56999999</v>
      </c>
      <c r="BH71" s="5">
        <v>10687756</v>
      </c>
      <c r="BI71" s="5">
        <v>11038201</v>
      </c>
      <c r="BJ71" s="5">
        <v>0</v>
      </c>
      <c r="BK71" s="5">
        <v>0</v>
      </c>
      <c r="BL71" s="5">
        <v>608906380.5</v>
      </c>
      <c r="BM71" s="5">
        <v>0</v>
      </c>
      <c r="BN71" s="5">
        <v>388099639</v>
      </c>
      <c r="BO71" s="5">
        <v>0</v>
      </c>
      <c r="BP71" s="5">
        <v>318961349</v>
      </c>
      <c r="BQ71" s="5">
        <v>0</v>
      </c>
      <c r="BR71" s="5">
        <v>0</v>
      </c>
      <c r="BS71" s="5">
        <v>939378491.53999996</v>
      </c>
      <c r="BT71" s="5">
        <v>30997117</v>
      </c>
      <c r="BU71" s="5">
        <v>4974720</v>
      </c>
      <c r="BV71" s="5">
        <v>0</v>
      </c>
      <c r="BW71" s="5">
        <v>0</v>
      </c>
      <c r="BX71" s="5">
        <v>0</v>
      </c>
      <c r="BY71" s="5">
        <v>15521254</v>
      </c>
      <c r="BZ71" s="5">
        <v>0</v>
      </c>
      <c r="CA71" s="5">
        <v>0</v>
      </c>
      <c r="CB71" s="5">
        <v>123447828</v>
      </c>
      <c r="CC71" s="5">
        <v>0</v>
      </c>
      <c r="CD71" s="5">
        <v>0</v>
      </c>
      <c r="CE71" s="5">
        <v>0</v>
      </c>
      <c r="CF71" s="5">
        <v>0</v>
      </c>
      <c r="CG71" s="5">
        <v>750000000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6998392</v>
      </c>
      <c r="CN71" s="5">
        <v>0</v>
      </c>
      <c r="CO71" s="5">
        <v>15530438</v>
      </c>
      <c r="CP71" s="5">
        <v>0</v>
      </c>
      <c r="CQ71" s="5">
        <v>0</v>
      </c>
      <c r="CR71" s="5">
        <v>0</v>
      </c>
      <c r="CS71" s="5">
        <v>425326143</v>
      </c>
      <c r="CT71" s="5">
        <v>0</v>
      </c>
      <c r="CU71" s="5">
        <v>0</v>
      </c>
      <c r="CV71" s="5">
        <v>0</v>
      </c>
      <c r="CW71" s="5">
        <v>0</v>
      </c>
      <c r="CX71" s="5">
        <v>268977894</v>
      </c>
      <c r="CY71" s="5">
        <v>591693999.16999996</v>
      </c>
      <c r="CZ71" s="5">
        <v>2454823200.04</v>
      </c>
      <c r="DA71" s="5">
        <v>895976658</v>
      </c>
      <c r="DB71" s="9">
        <v>425326143</v>
      </c>
    </row>
    <row r="72" spans="1:106">
      <c r="A72" s="8" t="s">
        <v>275</v>
      </c>
      <c r="B72" s="4" t="s">
        <v>94</v>
      </c>
      <c r="C72" s="4" t="s">
        <v>350</v>
      </c>
      <c r="D72" s="4" t="s">
        <v>311</v>
      </c>
      <c r="E72" s="5">
        <v>1910223271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3368337</v>
      </c>
      <c r="O72" s="5">
        <v>109453018</v>
      </c>
      <c r="P72" s="5">
        <v>0</v>
      </c>
      <c r="Q72" s="5">
        <v>0</v>
      </c>
      <c r="R72" s="5">
        <v>0</v>
      </c>
      <c r="S72" s="5">
        <v>78662349</v>
      </c>
      <c r="T72" s="5">
        <v>0</v>
      </c>
      <c r="U72" s="5">
        <v>0</v>
      </c>
      <c r="V72" s="5">
        <v>15103137</v>
      </c>
      <c r="W72" s="5">
        <v>0</v>
      </c>
      <c r="X72" s="5">
        <v>0</v>
      </c>
      <c r="Y72" s="5">
        <v>93735576</v>
      </c>
      <c r="Z72" s="5">
        <v>706984854</v>
      </c>
      <c r="AA72" s="5">
        <v>0</v>
      </c>
      <c r="AB72" s="5">
        <v>0</v>
      </c>
      <c r="AC72" s="5">
        <v>902916000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835000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1187658</v>
      </c>
      <c r="BK72" s="5">
        <v>0</v>
      </c>
      <c r="BL72" s="5">
        <v>97958118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119770487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97901400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2022658</v>
      </c>
      <c r="CZ72" s="5">
        <v>218315765</v>
      </c>
      <c r="DA72" s="5">
        <v>0</v>
      </c>
      <c r="DB72" s="9">
        <v>97901400</v>
      </c>
    </row>
    <row r="73" spans="1:106">
      <c r="A73" s="8" t="s">
        <v>276</v>
      </c>
      <c r="B73" s="4" t="s">
        <v>95</v>
      </c>
      <c r="C73" s="4" t="s">
        <v>350</v>
      </c>
      <c r="D73" s="4" t="s">
        <v>311</v>
      </c>
      <c r="E73" s="5">
        <v>2633640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2633640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2633640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2633640</v>
      </c>
      <c r="DA73" s="5">
        <v>0</v>
      </c>
      <c r="DB73" s="9">
        <v>0</v>
      </c>
    </row>
    <row r="74" spans="1:106">
      <c r="A74" s="8" t="s">
        <v>277</v>
      </c>
      <c r="B74" s="4" t="s">
        <v>96</v>
      </c>
      <c r="C74" s="4" t="s">
        <v>350</v>
      </c>
      <c r="D74" s="4" t="s">
        <v>311</v>
      </c>
      <c r="E74" s="5">
        <v>1590409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1590409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1590409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1590409</v>
      </c>
      <c r="DA74" s="5">
        <v>0</v>
      </c>
      <c r="DB74" s="9">
        <v>0</v>
      </c>
    </row>
    <row r="75" spans="1:106">
      <c r="A75" s="8" t="s">
        <v>278</v>
      </c>
      <c r="B75" s="4" t="s">
        <v>97</v>
      </c>
      <c r="C75" s="4" t="s">
        <v>350</v>
      </c>
      <c r="D75" s="4" t="s">
        <v>314</v>
      </c>
      <c r="E75" s="5">
        <v>1548059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1548059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1548059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1548059</v>
      </c>
      <c r="DA75" s="5">
        <v>0</v>
      </c>
      <c r="DB75" s="9">
        <v>0</v>
      </c>
    </row>
    <row r="76" spans="1:106">
      <c r="A76" s="8" t="s">
        <v>279</v>
      </c>
      <c r="B76" s="4" t="s">
        <v>98</v>
      </c>
      <c r="C76" s="4" t="s">
        <v>350</v>
      </c>
      <c r="D76" s="4" t="s">
        <v>311</v>
      </c>
      <c r="E76" s="5">
        <v>11240530716.209999</v>
      </c>
      <c r="F76" s="5">
        <v>0</v>
      </c>
      <c r="G76" s="5">
        <v>426262000</v>
      </c>
      <c r="H76" s="5">
        <v>0</v>
      </c>
      <c r="I76" s="5">
        <v>102932175</v>
      </c>
      <c r="J76" s="5">
        <v>416480000</v>
      </c>
      <c r="K76" s="5">
        <v>65608819.140000001</v>
      </c>
      <c r="L76" s="5">
        <v>0</v>
      </c>
      <c r="M76" s="5">
        <v>0</v>
      </c>
      <c r="N76" s="5">
        <v>12610434</v>
      </c>
      <c r="O76" s="5">
        <v>34861929</v>
      </c>
      <c r="P76" s="5">
        <v>0</v>
      </c>
      <c r="Q76" s="5">
        <v>0</v>
      </c>
      <c r="R76" s="5">
        <v>14544200</v>
      </c>
      <c r="S76" s="5">
        <v>497180367.62</v>
      </c>
      <c r="T76" s="5">
        <v>0</v>
      </c>
      <c r="U76" s="5">
        <v>98459330</v>
      </c>
      <c r="V76" s="5">
        <v>136767015.44999999</v>
      </c>
      <c r="W76" s="5">
        <v>297659946</v>
      </c>
      <c r="X76" s="5">
        <v>26136000</v>
      </c>
      <c r="Y76" s="5">
        <v>9932374</v>
      </c>
      <c r="Z76" s="5">
        <v>98669737</v>
      </c>
      <c r="AA76" s="5">
        <v>0</v>
      </c>
      <c r="AB76" s="5">
        <v>3600000</v>
      </c>
      <c r="AC76" s="5">
        <v>0</v>
      </c>
      <c r="AD76" s="5">
        <v>8998826389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18013352</v>
      </c>
      <c r="BD76" s="5">
        <v>50000000</v>
      </c>
      <c r="BE76" s="5">
        <v>0</v>
      </c>
      <c r="BF76" s="5">
        <v>0</v>
      </c>
      <c r="BG76" s="5">
        <v>0</v>
      </c>
      <c r="BH76" s="5">
        <v>0</v>
      </c>
      <c r="BI76" s="5">
        <v>3828304</v>
      </c>
      <c r="BJ76" s="5">
        <v>0</v>
      </c>
      <c r="BK76" s="5">
        <v>0</v>
      </c>
      <c r="BL76" s="5">
        <v>243886750.75999999</v>
      </c>
      <c r="BM76" s="5">
        <v>0</v>
      </c>
      <c r="BN76" s="5">
        <v>0</v>
      </c>
      <c r="BO76" s="5">
        <v>0</v>
      </c>
      <c r="BP76" s="5">
        <v>3880349</v>
      </c>
      <c r="BQ76" s="5">
        <v>0</v>
      </c>
      <c r="BR76" s="5">
        <v>0</v>
      </c>
      <c r="BS76" s="5">
        <v>11383354</v>
      </c>
      <c r="BT76" s="5">
        <v>0</v>
      </c>
      <c r="BU76" s="5">
        <v>45637018</v>
      </c>
      <c r="BV76" s="5">
        <v>0</v>
      </c>
      <c r="BW76" s="5">
        <v>2000000</v>
      </c>
      <c r="BX76" s="5">
        <v>0</v>
      </c>
      <c r="BY76" s="5">
        <v>0</v>
      </c>
      <c r="BZ76" s="5">
        <v>0</v>
      </c>
      <c r="CA76" s="5">
        <v>0</v>
      </c>
      <c r="CB76" s="5">
        <v>2827200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685035</v>
      </c>
      <c r="CI76" s="5">
        <v>0</v>
      </c>
      <c r="CJ76" s="5">
        <v>0</v>
      </c>
      <c r="CK76" s="5">
        <v>0</v>
      </c>
      <c r="CL76" s="5">
        <v>0</v>
      </c>
      <c r="CM76" s="5">
        <v>20616000</v>
      </c>
      <c r="CN76" s="5">
        <v>114600000</v>
      </c>
      <c r="CO76" s="5">
        <v>231635228.44999999</v>
      </c>
      <c r="CP76" s="5">
        <v>0</v>
      </c>
      <c r="CQ76" s="5">
        <v>0</v>
      </c>
      <c r="CR76" s="5">
        <v>0</v>
      </c>
      <c r="CS76" s="5">
        <v>14024122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71841656</v>
      </c>
      <c r="CZ76" s="5">
        <v>326920674.75999999</v>
      </c>
      <c r="DA76" s="5">
        <v>370363463.44999999</v>
      </c>
      <c r="DB76" s="9">
        <v>14024122</v>
      </c>
    </row>
    <row r="77" spans="1:106">
      <c r="A77" s="8" t="s">
        <v>280</v>
      </c>
      <c r="B77" s="4" t="s">
        <v>99</v>
      </c>
      <c r="C77" s="4" t="s">
        <v>350</v>
      </c>
      <c r="D77" s="4" t="s">
        <v>312</v>
      </c>
      <c r="E77" s="5">
        <v>699780479.33999991</v>
      </c>
      <c r="F77" s="5">
        <v>0</v>
      </c>
      <c r="G77" s="5">
        <v>108423184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1504765</v>
      </c>
      <c r="N77" s="5">
        <v>0</v>
      </c>
      <c r="O77" s="5">
        <v>193503714</v>
      </c>
      <c r="P77" s="5">
        <v>0</v>
      </c>
      <c r="Q77" s="5">
        <v>0</v>
      </c>
      <c r="R77" s="5">
        <v>0</v>
      </c>
      <c r="S77" s="5">
        <v>134065797</v>
      </c>
      <c r="T77" s="5">
        <v>0</v>
      </c>
      <c r="U77" s="5">
        <v>0</v>
      </c>
      <c r="V77" s="5">
        <v>3612262.34</v>
      </c>
      <c r="W77" s="5">
        <v>0</v>
      </c>
      <c r="X77" s="5">
        <v>0</v>
      </c>
      <c r="Y77" s="5">
        <v>0</v>
      </c>
      <c r="Z77" s="5">
        <v>258670757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1188214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336831143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239956011.34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20000000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1188214</v>
      </c>
      <c r="CY77" s="5">
        <v>0</v>
      </c>
      <c r="CZ77" s="5">
        <v>576787154.34000003</v>
      </c>
      <c r="DA77" s="5">
        <v>20000000</v>
      </c>
      <c r="DB77" s="9">
        <v>0</v>
      </c>
    </row>
    <row r="78" spans="1:106">
      <c r="A78" s="8" t="s">
        <v>281</v>
      </c>
      <c r="B78" s="4" t="s">
        <v>100</v>
      </c>
      <c r="C78" s="4" t="s">
        <v>350</v>
      </c>
      <c r="D78" s="4" t="s">
        <v>315</v>
      </c>
      <c r="E78" s="5">
        <v>21587545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21587545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21587545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21587545</v>
      </c>
      <c r="DA78" s="5">
        <v>0</v>
      </c>
      <c r="DB78" s="9">
        <v>0</v>
      </c>
    </row>
    <row r="79" spans="1:106">
      <c r="A79" s="8" t="s">
        <v>282</v>
      </c>
      <c r="B79" s="4" t="s">
        <v>101</v>
      </c>
      <c r="C79" s="4" t="s">
        <v>350</v>
      </c>
      <c r="D79" s="4" t="s">
        <v>311</v>
      </c>
      <c r="E79" s="5">
        <v>34032429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21266433</v>
      </c>
      <c r="W79" s="5">
        <v>0</v>
      </c>
      <c r="X79" s="5">
        <v>0</v>
      </c>
      <c r="Y79" s="5">
        <v>0</v>
      </c>
      <c r="Z79" s="5">
        <v>3018450</v>
      </c>
      <c r="AA79" s="5">
        <v>0</v>
      </c>
      <c r="AB79" s="5">
        <v>0</v>
      </c>
      <c r="AC79" s="5">
        <v>0</v>
      </c>
      <c r="AD79" s="5">
        <v>9222840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6582682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7332025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4414031</v>
      </c>
      <c r="BT79" s="5">
        <v>0</v>
      </c>
      <c r="BU79" s="5">
        <v>5322240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3018450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6582682</v>
      </c>
      <c r="CZ79" s="5">
        <v>17068296</v>
      </c>
      <c r="DA79" s="5">
        <v>3018450</v>
      </c>
      <c r="DB79" s="9">
        <v>0</v>
      </c>
    </row>
    <row r="80" spans="1:106">
      <c r="A80" s="8" t="s">
        <v>283</v>
      </c>
      <c r="B80" s="4" t="s">
        <v>102</v>
      </c>
      <c r="C80" s="4" t="s">
        <v>350</v>
      </c>
      <c r="D80" s="4" t="s">
        <v>314</v>
      </c>
      <c r="E80" s="5">
        <v>175878408</v>
      </c>
      <c r="F80" s="5">
        <v>0</v>
      </c>
      <c r="G80" s="5">
        <v>94654658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13552738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61711012</v>
      </c>
      <c r="AA80" s="5">
        <v>0</v>
      </c>
      <c r="AB80" s="5">
        <v>0</v>
      </c>
      <c r="AC80" s="5">
        <v>0</v>
      </c>
      <c r="AD80" s="5">
        <v>5960000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79627158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10160238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24380000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59595400</v>
      </c>
      <c r="CN80" s="5">
        <v>0</v>
      </c>
      <c r="CO80" s="5">
        <v>2115612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89787396</v>
      </c>
      <c r="DA80" s="5">
        <v>86091012</v>
      </c>
      <c r="DB80" s="9">
        <v>0</v>
      </c>
    </row>
    <row r="81" spans="1:106">
      <c r="A81" s="8" t="s">
        <v>284</v>
      </c>
      <c r="B81" s="4" t="s">
        <v>103</v>
      </c>
      <c r="C81" s="4" t="s">
        <v>350</v>
      </c>
      <c r="D81" s="4" t="s">
        <v>313</v>
      </c>
      <c r="E81" s="5">
        <v>104475000</v>
      </c>
      <c r="F81" s="5">
        <v>0</v>
      </c>
      <c r="G81" s="5">
        <v>104475000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52237500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52237500</v>
      </c>
      <c r="DA81" s="5">
        <v>0</v>
      </c>
      <c r="DB81" s="9">
        <v>0</v>
      </c>
    </row>
    <row r="82" spans="1:106">
      <c r="A82" s="8" t="s">
        <v>285</v>
      </c>
      <c r="B82" s="4" t="s">
        <v>104</v>
      </c>
      <c r="C82" s="4" t="s">
        <v>350</v>
      </c>
      <c r="D82" s="4" t="s">
        <v>312</v>
      </c>
      <c r="E82" s="5">
        <v>21106398711.32</v>
      </c>
      <c r="F82" s="5">
        <v>0</v>
      </c>
      <c r="G82" s="5">
        <v>188572041</v>
      </c>
      <c r="H82" s="5">
        <v>0</v>
      </c>
      <c r="I82" s="5">
        <v>504057642.67000002</v>
      </c>
      <c r="J82" s="5">
        <v>25819445</v>
      </c>
      <c r="K82" s="5">
        <v>0</v>
      </c>
      <c r="L82" s="5">
        <v>1673922250</v>
      </c>
      <c r="M82" s="5">
        <v>5567107</v>
      </c>
      <c r="N82" s="5">
        <v>1413937255</v>
      </c>
      <c r="O82" s="5">
        <v>492923474</v>
      </c>
      <c r="P82" s="5">
        <v>0</v>
      </c>
      <c r="Q82" s="5">
        <v>0</v>
      </c>
      <c r="R82" s="5">
        <v>73549599</v>
      </c>
      <c r="S82" s="5">
        <v>1636415817.24</v>
      </c>
      <c r="T82" s="5">
        <v>0</v>
      </c>
      <c r="U82" s="5">
        <v>0</v>
      </c>
      <c r="V82" s="5">
        <v>353706683.77999997</v>
      </c>
      <c r="W82" s="5">
        <v>165936963.63</v>
      </c>
      <c r="X82" s="5">
        <v>141172730</v>
      </c>
      <c r="Y82" s="5">
        <v>0</v>
      </c>
      <c r="Z82" s="5">
        <v>13294965457</v>
      </c>
      <c r="AA82" s="5">
        <v>0</v>
      </c>
      <c r="AB82" s="5">
        <v>441489548</v>
      </c>
      <c r="AC82" s="5">
        <v>668480825</v>
      </c>
      <c r="AD82" s="5">
        <v>25881873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46206005</v>
      </c>
      <c r="AR82" s="5">
        <v>99300739</v>
      </c>
      <c r="AS82" s="5">
        <v>447135037</v>
      </c>
      <c r="AT82" s="5">
        <v>48408183</v>
      </c>
      <c r="AU82" s="5">
        <v>0</v>
      </c>
      <c r="AV82" s="5">
        <v>0</v>
      </c>
      <c r="AW82" s="5">
        <v>374805528</v>
      </c>
      <c r="AX82" s="5">
        <v>0</v>
      </c>
      <c r="AY82" s="5">
        <v>0</v>
      </c>
      <c r="AZ82" s="5">
        <v>0</v>
      </c>
      <c r="BA82" s="5">
        <v>61447200</v>
      </c>
      <c r="BB82" s="5">
        <v>0</v>
      </c>
      <c r="BC82" s="5">
        <v>32804835</v>
      </c>
      <c r="BD82" s="5">
        <v>0</v>
      </c>
      <c r="BE82" s="5">
        <v>0</v>
      </c>
      <c r="BF82" s="5">
        <v>0</v>
      </c>
      <c r="BG82" s="5">
        <v>50618409</v>
      </c>
      <c r="BH82" s="5">
        <v>423643167</v>
      </c>
      <c r="BI82" s="5">
        <v>5567107</v>
      </c>
      <c r="BJ82" s="5">
        <v>0</v>
      </c>
      <c r="BK82" s="5">
        <v>0</v>
      </c>
      <c r="BL82" s="5">
        <v>796241482.87</v>
      </c>
      <c r="BM82" s="5">
        <v>0</v>
      </c>
      <c r="BN82" s="5">
        <v>142721331</v>
      </c>
      <c r="BO82" s="5">
        <v>0</v>
      </c>
      <c r="BP82" s="5">
        <v>66255895</v>
      </c>
      <c r="BQ82" s="5">
        <v>0</v>
      </c>
      <c r="BR82" s="5">
        <v>0</v>
      </c>
      <c r="BS82" s="5">
        <v>607551709</v>
      </c>
      <c r="BT82" s="5">
        <v>0</v>
      </c>
      <c r="BU82" s="5">
        <v>191158519.28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14688845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7000000</v>
      </c>
      <c r="CN82" s="5">
        <v>0</v>
      </c>
      <c r="CO82" s="5">
        <v>1311914</v>
      </c>
      <c r="CP82" s="5">
        <v>0</v>
      </c>
      <c r="CQ82" s="5">
        <v>0</v>
      </c>
      <c r="CR82" s="5">
        <v>0</v>
      </c>
      <c r="CS82" s="5">
        <v>440123009</v>
      </c>
      <c r="CT82" s="5">
        <v>0</v>
      </c>
      <c r="CU82" s="5">
        <v>0</v>
      </c>
      <c r="CV82" s="5">
        <v>0</v>
      </c>
      <c r="CW82" s="5">
        <v>0</v>
      </c>
      <c r="CX82" s="5">
        <v>1077302692</v>
      </c>
      <c r="CY82" s="5">
        <v>512633518</v>
      </c>
      <c r="CZ82" s="5">
        <v>1912816452.1499999</v>
      </c>
      <c r="DA82" s="5">
        <v>23000759</v>
      </c>
      <c r="DB82" s="9">
        <v>440123009</v>
      </c>
    </row>
    <row r="83" spans="1:106">
      <c r="A83" s="8" t="s">
        <v>286</v>
      </c>
      <c r="B83" s="4" t="s">
        <v>105</v>
      </c>
      <c r="C83" s="4" t="s">
        <v>350</v>
      </c>
      <c r="D83" s="4" t="s">
        <v>313</v>
      </c>
      <c r="E83" s="5">
        <v>28706404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28706404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23182721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5523683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28706404</v>
      </c>
      <c r="DA83" s="5">
        <v>0</v>
      </c>
      <c r="DB83" s="9">
        <v>0</v>
      </c>
    </row>
    <row r="84" spans="1:106">
      <c r="A84" s="8" t="s">
        <v>287</v>
      </c>
      <c r="B84" s="4" t="s">
        <v>106</v>
      </c>
      <c r="C84" s="4" t="s">
        <v>350</v>
      </c>
      <c r="D84" s="4" t="s">
        <v>314</v>
      </c>
      <c r="E84" s="5">
        <v>553855740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5179880</v>
      </c>
      <c r="T84" s="5">
        <v>0</v>
      </c>
      <c r="U84" s="5">
        <v>0</v>
      </c>
      <c r="V84" s="5">
        <v>32049605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516626255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829872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60400000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5179880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9068606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829872</v>
      </c>
      <c r="CZ84" s="5">
        <v>65579880</v>
      </c>
      <c r="DA84" s="5">
        <v>9068606</v>
      </c>
      <c r="DB84" s="9">
        <v>0</v>
      </c>
    </row>
    <row r="85" spans="1:106">
      <c r="A85" s="8" t="s">
        <v>288</v>
      </c>
      <c r="B85" s="4" t="s">
        <v>107</v>
      </c>
      <c r="C85" s="4" t="s">
        <v>350</v>
      </c>
      <c r="D85" s="4" t="s">
        <v>312</v>
      </c>
      <c r="E85" s="5">
        <v>183588206.88999999</v>
      </c>
      <c r="F85" s="5">
        <v>3227308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102329292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25672462.890000001</v>
      </c>
      <c r="W85" s="5">
        <v>0</v>
      </c>
      <c r="X85" s="5">
        <v>0</v>
      </c>
      <c r="Y85" s="5">
        <v>0</v>
      </c>
      <c r="Z85" s="5">
        <v>52359144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52359144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4309637.8899999997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56668781.890000001</v>
      </c>
      <c r="DA85" s="5">
        <v>0</v>
      </c>
      <c r="DB85" s="9">
        <v>0</v>
      </c>
    </row>
    <row r="86" spans="1:106">
      <c r="A86" s="8" t="s">
        <v>289</v>
      </c>
      <c r="B86" s="4" t="s">
        <v>108</v>
      </c>
      <c r="C86" s="4" t="s">
        <v>350</v>
      </c>
      <c r="D86" s="4" t="s">
        <v>312</v>
      </c>
      <c r="E86" s="5">
        <v>2426478556.3470001</v>
      </c>
      <c r="F86" s="5">
        <v>0</v>
      </c>
      <c r="G86" s="5">
        <v>58708351</v>
      </c>
      <c r="H86" s="5">
        <v>0</v>
      </c>
      <c r="I86" s="5">
        <v>39357420</v>
      </c>
      <c r="J86" s="5">
        <v>0</v>
      </c>
      <c r="K86" s="5">
        <v>0</v>
      </c>
      <c r="L86" s="5">
        <v>146440393</v>
      </c>
      <c r="M86" s="5">
        <v>0</v>
      </c>
      <c r="N86" s="5">
        <v>71423222</v>
      </c>
      <c r="O86" s="5">
        <v>128251644</v>
      </c>
      <c r="P86" s="5">
        <v>0</v>
      </c>
      <c r="Q86" s="5">
        <v>0</v>
      </c>
      <c r="R86" s="5">
        <v>25000000</v>
      </c>
      <c r="S86" s="5">
        <v>777198114</v>
      </c>
      <c r="T86" s="5">
        <v>0</v>
      </c>
      <c r="U86" s="5">
        <v>0</v>
      </c>
      <c r="V86" s="5">
        <v>410532958</v>
      </c>
      <c r="W86" s="5">
        <v>5705700</v>
      </c>
      <c r="X86" s="5">
        <v>0</v>
      </c>
      <c r="Y86" s="5">
        <v>0</v>
      </c>
      <c r="Z86" s="5">
        <v>123119208.90000001</v>
      </c>
      <c r="AA86" s="5">
        <v>0</v>
      </c>
      <c r="AB86" s="5">
        <v>136902077</v>
      </c>
      <c r="AC86" s="5">
        <v>0</v>
      </c>
      <c r="AD86" s="5">
        <v>503839468.44700003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16615279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19678710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415532155</v>
      </c>
      <c r="BM86" s="5">
        <v>0</v>
      </c>
      <c r="BN86" s="5">
        <v>82064912</v>
      </c>
      <c r="BO86" s="5">
        <v>0</v>
      </c>
      <c r="BP86" s="5">
        <v>0</v>
      </c>
      <c r="BQ86" s="5">
        <v>0</v>
      </c>
      <c r="BR86" s="5">
        <v>0</v>
      </c>
      <c r="BS86" s="5">
        <v>214920957.68000001</v>
      </c>
      <c r="BT86" s="5">
        <v>0</v>
      </c>
      <c r="BU86" s="5">
        <v>0</v>
      </c>
      <c r="BV86" s="5">
        <v>0</v>
      </c>
      <c r="BW86" s="5">
        <v>0</v>
      </c>
      <c r="BX86" s="5">
        <v>38701463</v>
      </c>
      <c r="BY86" s="5">
        <v>0</v>
      </c>
      <c r="BZ86" s="5">
        <v>0</v>
      </c>
      <c r="CA86" s="5">
        <v>0</v>
      </c>
      <c r="CB86" s="5">
        <v>23000000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12756002</v>
      </c>
      <c r="CI86" s="5">
        <v>0</v>
      </c>
      <c r="CJ86" s="5">
        <v>0</v>
      </c>
      <c r="CK86" s="5">
        <v>0</v>
      </c>
      <c r="CL86" s="5">
        <v>0</v>
      </c>
      <c r="CM86" s="5">
        <v>59043824.699999996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4965595</v>
      </c>
      <c r="CT86" s="5">
        <v>0</v>
      </c>
      <c r="CU86" s="5">
        <v>0</v>
      </c>
      <c r="CV86" s="5">
        <v>0</v>
      </c>
      <c r="CW86" s="5">
        <v>0</v>
      </c>
      <c r="CX86" s="5">
        <v>36293989</v>
      </c>
      <c r="CY86" s="5">
        <v>0</v>
      </c>
      <c r="CZ86" s="5">
        <v>753712123.68000007</v>
      </c>
      <c r="DA86" s="5">
        <v>94799826.700000003</v>
      </c>
      <c r="DB86" s="9">
        <v>4965595</v>
      </c>
    </row>
    <row r="87" spans="1:106">
      <c r="A87" s="8" t="s">
        <v>228</v>
      </c>
      <c r="B87" s="4" t="s">
        <v>109</v>
      </c>
      <c r="C87" s="4" t="s">
        <v>350</v>
      </c>
      <c r="D87" s="4" t="s">
        <v>311</v>
      </c>
      <c r="E87" s="5">
        <v>291685739</v>
      </c>
      <c r="F87" s="5">
        <v>0</v>
      </c>
      <c r="G87" s="5">
        <v>4462833</v>
      </c>
      <c r="H87" s="5">
        <v>0</v>
      </c>
      <c r="I87" s="5">
        <v>0</v>
      </c>
      <c r="J87" s="5">
        <v>1612867</v>
      </c>
      <c r="K87" s="5">
        <v>0</v>
      </c>
      <c r="L87" s="5">
        <v>0</v>
      </c>
      <c r="M87" s="5">
        <v>0</v>
      </c>
      <c r="N87" s="5">
        <v>88391152</v>
      </c>
      <c r="O87" s="5">
        <v>13000000</v>
      </c>
      <c r="P87" s="5">
        <v>0</v>
      </c>
      <c r="Q87" s="5">
        <v>0</v>
      </c>
      <c r="R87" s="5">
        <v>0</v>
      </c>
      <c r="S87" s="5">
        <v>13408756</v>
      </c>
      <c r="T87" s="5">
        <v>0</v>
      </c>
      <c r="U87" s="5">
        <v>0</v>
      </c>
      <c r="V87" s="5">
        <v>51991463</v>
      </c>
      <c r="W87" s="5">
        <v>2144979</v>
      </c>
      <c r="X87" s="5">
        <v>0</v>
      </c>
      <c r="Y87" s="5">
        <v>0</v>
      </c>
      <c r="Z87" s="5">
        <v>95835601</v>
      </c>
      <c r="AA87" s="5">
        <v>0</v>
      </c>
      <c r="AB87" s="5">
        <v>0</v>
      </c>
      <c r="AC87" s="5">
        <v>0</v>
      </c>
      <c r="AD87" s="5">
        <v>18564388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1612867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6354000</v>
      </c>
      <c r="BD87" s="5">
        <v>0</v>
      </c>
      <c r="BE87" s="5">
        <v>602358</v>
      </c>
      <c r="BF87" s="5">
        <v>0</v>
      </c>
      <c r="BG87" s="5">
        <v>0</v>
      </c>
      <c r="BH87" s="5">
        <v>0</v>
      </c>
      <c r="BI87" s="5">
        <v>0</v>
      </c>
      <c r="BJ87" s="5">
        <v>4564242</v>
      </c>
      <c r="BK87" s="5">
        <v>0</v>
      </c>
      <c r="BL87" s="5">
        <v>7901360</v>
      </c>
      <c r="BM87" s="5">
        <v>0</v>
      </c>
      <c r="BN87" s="5">
        <v>0</v>
      </c>
      <c r="BO87" s="5">
        <v>0</v>
      </c>
      <c r="BP87" s="5">
        <v>778028</v>
      </c>
      <c r="BQ87" s="5">
        <v>0</v>
      </c>
      <c r="BR87" s="5">
        <v>0</v>
      </c>
      <c r="BS87" s="5">
        <v>34712790</v>
      </c>
      <c r="BT87" s="5">
        <v>0</v>
      </c>
      <c r="BU87" s="5">
        <v>8849159</v>
      </c>
      <c r="BV87" s="5">
        <v>960566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10000000</v>
      </c>
      <c r="CJ87" s="5">
        <v>0</v>
      </c>
      <c r="CK87" s="5">
        <v>0</v>
      </c>
      <c r="CL87" s="5">
        <v>0</v>
      </c>
      <c r="CM87" s="5">
        <v>3000000</v>
      </c>
      <c r="CN87" s="5">
        <v>5000000</v>
      </c>
      <c r="CO87" s="5">
        <v>0</v>
      </c>
      <c r="CP87" s="5">
        <v>0</v>
      </c>
      <c r="CQ87" s="5">
        <v>0</v>
      </c>
      <c r="CR87" s="5">
        <v>0</v>
      </c>
      <c r="CS87" s="5">
        <v>70595699</v>
      </c>
      <c r="CT87" s="5">
        <v>0</v>
      </c>
      <c r="CU87" s="5">
        <v>0</v>
      </c>
      <c r="CV87" s="5">
        <v>7275285</v>
      </c>
      <c r="CW87" s="5">
        <v>0</v>
      </c>
      <c r="CX87" s="5">
        <v>1612867</v>
      </c>
      <c r="CY87" s="5">
        <v>11520600</v>
      </c>
      <c r="CZ87" s="5">
        <v>60317903</v>
      </c>
      <c r="DA87" s="5">
        <v>18000000</v>
      </c>
      <c r="DB87" s="9">
        <v>77870984</v>
      </c>
    </row>
    <row r="88" spans="1:106">
      <c r="A88" s="8" t="s">
        <v>234</v>
      </c>
      <c r="B88" s="4" t="s">
        <v>110</v>
      </c>
      <c r="C88" s="4" t="s">
        <v>350</v>
      </c>
      <c r="D88" s="4" t="s">
        <v>313</v>
      </c>
      <c r="E88" s="5">
        <v>40326378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40326378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40326378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40326378</v>
      </c>
      <c r="DA88" s="5">
        <v>0</v>
      </c>
      <c r="DB88" s="9">
        <v>0</v>
      </c>
    </row>
    <row r="89" spans="1:106">
      <c r="A89" s="8" t="s">
        <v>227</v>
      </c>
      <c r="B89" s="4" t="s">
        <v>111</v>
      </c>
      <c r="C89" s="4" t="s">
        <v>350</v>
      </c>
      <c r="D89" s="4" t="s">
        <v>311</v>
      </c>
      <c r="E89" s="5">
        <v>1526200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1526200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1526200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1526200</v>
      </c>
      <c r="DA89" s="5">
        <v>0</v>
      </c>
      <c r="DB89" s="9">
        <v>0</v>
      </c>
    </row>
    <row r="90" spans="1:106">
      <c r="A90" s="8" t="s">
        <v>305</v>
      </c>
      <c r="B90" s="4" t="s">
        <v>112</v>
      </c>
      <c r="C90" s="4" t="s">
        <v>350</v>
      </c>
      <c r="D90" s="4" t="s">
        <v>312</v>
      </c>
      <c r="E90" s="5">
        <v>5906626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5090226</v>
      </c>
      <c r="W90" s="5">
        <v>0</v>
      </c>
      <c r="X90" s="5">
        <v>0</v>
      </c>
      <c r="Y90" s="5">
        <v>0</v>
      </c>
      <c r="Z90" s="5">
        <v>816400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4096185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787148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4096185</v>
      </c>
      <c r="CZ90" s="5">
        <v>1810441</v>
      </c>
      <c r="DA90" s="5">
        <v>0</v>
      </c>
      <c r="DB90" s="9">
        <v>0</v>
      </c>
    </row>
    <row r="91" spans="1:106">
      <c r="A91" s="8" t="s">
        <v>291</v>
      </c>
      <c r="B91" s="4" t="s">
        <v>113</v>
      </c>
      <c r="C91" s="4" t="s">
        <v>350</v>
      </c>
      <c r="D91" s="4" t="s">
        <v>312</v>
      </c>
      <c r="E91" s="5">
        <v>70733034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850000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69883034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70733034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70733034</v>
      </c>
      <c r="DA91" s="5">
        <v>0</v>
      </c>
      <c r="DB91" s="9">
        <v>0</v>
      </c>
    </row>
    <row r="92" spans="1:106">
      <c r="A92" s="8" t="s">
        <v>292</v>
      </c>
      <c r="B92" s="4" t="s">
        <v>114</v>
      </c>
      <c r="C92" s="4" t="s">
        <v>350</v>
      </c>
      <c r="D92" s="4" t="s">
        <v>312</v>
      </c>
      <c r="E92" s="5">
        <v>350026033693.98248</v>
      </c>
      <c r="F92" s="5">
        <v>80886950</v>
      </c>
      <c r="G92" s="5">
        <v>6762752659</v>
      </c>
      <c r="H92" s="5">
        <v>0</v>
      </c>
      <c r="I92" s="5">
        <v>11135061</v>
      </c>
      <c r="J92" s="5">
        <v>138775426</v>
      </c>
      <c r="K92" s="5">
        <v>10895312</v>
      </c>
      <c r="L92" s="5">
        <v>2072289327</v>
      </c>
      <c r="M92" s="5">
        <v>5304068</v>
      </c>
      <c r="N92" s="5">
        <v>981526602</v>
      </c>
      <c r="O92" s="5">
        <v>1519418035</v>
      </c>
      <c r="P92" s="5">
        <v>0</v>
      </c>
      <c r="Q92" s="5">
        <v>0</v>
      </c>
      <c r="R92" s="5">
        <v>45232377</v>
      </c>
      <c r="S92" s="5">
        <v>41655789255</v>
      </c>
      <c r="T92" s="5">
        <v>0</v>
      </c>
      <c r="U92" s="5">
        <v>9052206</v>
      </c>
      <c r="V92" s="5">
        <v>2258124026.5019999</v>
      </c>
      <c r="W92" s="5">
        <v>169004245.47</v>
      </c>
      <c r="X92" s="5">
        <v>25607500</v>
      </c>
      <c r="Y92" s="5">
        <v>3010122837</v>
      </c>
      <c r="Z92" s="5">
        <v>284115414995.99054</v>
      </c>
      <c r="AA92" s="5">
        <v>0</v>
      </c>
      <c r="AB92" s="5">
        <v>3565191173.5999999</v>
      </c>
      <c r="AC92" s="5">
        <v>1631508581</v>
      </c>
      <c r="AD92" s="5">
        <v>1045424835.4200001</v>
      </c>
      <c r="AE92" s="5">
        <v>42646192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385495313</v>
      </c>
      <c r="AP92" s="5">
        <v>0</v>
      </c>
      <c r="AQ92" s="5">
        <v>66319462</v>
      </c>
      <c r="AR92" s="5">
        <v>64477028</v>
      </c>
      <c r="AS92" s="5">
        <v>29965193.299999997</v>
      </c>
      <c r="AT92" s="5">
        <v>0</v>
      </c>
      <c r="AU92" s="5">
        <v>0</v>
      </c>
      <c r="AV92" s="5">
        <v>0</v>
      </c>
      <c r="AW92" s="5">
        <v>807172940</v>
      </c>
      <c r="AX92" s="5">
        <v>0</v>
      </c>
      <c r="AY92" s="5">
        <v>92263631</v>
      </c>
      <c r="AZ92" s="5">
        <v>0</v>
      </c>
      <c r="BA92" s="5">
        <v>1880000</v>
      </c>
      <c r="BB92" s="5">
        <v>0</v>
      </c>
      <c r="BC92" s="5">
        <v>140128457.40000001</v>
      </c>
      <c r="BD92" s="5">
        <v>0</v>
      </c>
      <c r="BE92" s="5">
        <v>127738309</v>
      </c>
      <c r="BF92" s="5">
        <v>6125982</v>
      </c>
      <c r="BG92" s="5">
        <v>1300736</v>
      </c>
      <c r="BH92" s="5">
        <v>150623365</v>
      </c>
      <c r="BI92" s="5">
        <v>241421058</v>
      </c>
      <c r="BJ92" s="5">
        <v>0</v>
      </c>
      <c r="BK92" s="5">
        <v>0</v>
      </c>
      <c r="BL92" s="5">
        <v>3779424577.98</v>
      </c>
      <c r="BM92" s="5">
        <v>12780000</v>
      </c>
      <c r="BN92" s="5">
        <v>418590131.81200004</v>
      </c>
      <c r="BO92" s="5">
        <v>0</v>
      </c>
      <c r="BP92" s="5">
        <v>260394613</v>
      </c>
      <c r="BQ92" s="5">
        <v>12964124</v>
      </c>
      <c r="BR92" s="5">
        <v>0</v>
      </c>
      <c r="BS92" s="5">
        <v>2342098501.1900001</v>
      </c>
      <c r="BT92" s="5">
        <v>129955464</v>
      </c>
      <c r="BU92" s="5">
        <v>156250557</v>
      </c>
      <c r="BV92" s="5">
        <v>111515814</v>
      </c>
      <c r="BW92" s="5">
        <v>86231643</v>
      </c>
      <c r="BX92" s="5">
        <v>11959570</v>
      </c>
      <c r="BY92" s="5">
        <v>21581955</v>
      </c>
      <c r="BZ92" s="5">
        <v>0</v>
      </c>
      <c r="CA92" s="5">
        <v>0</v>
      </c>
      <c r="CB92" s="5">
        <v>239607098</v>
      </c>
      <c r="CC92" s="5">
        <v>4892958</v>
      </c>
      <c r="CD92" s="5">
        <v>1308480</v>
      </c>
      <c r="CE92" s="5">
        <v>0</v>
      </c>
      <c r="CF92" s="5">
        <v>12914000</v>
      </c>
      <c r="CG92" s="5">
        <v>0</v>
      </c>
      <c r="CH92" s="5">
        <v>0</v>
      </c>
      <c r="CI92" s="5">
        <v>13724450</v>
      </c>
      <c r="CJ92" s="5">
        <v>0</v>
      </c>
      <c r="CK92" s="5">
        <v>0</v>
      </c>
      <c r="CL92" s="5">
        <v>14677824</v>
      </c>
      <c r="CM92" s="5">
        <v>117446771</v>
      </c>
      <c r="CN92" s="5">
        <v>72000000</v>
      </c>
      <c r="CO92" s="5">
        <v>18152443</v>
      </c>
      <c r="CP92" s="5">
        <v>0</v>
      </c>
      <c r="CQ92" s="5">
        <v>0</v>
      </c>
      <c r="CR92" s="5">
        <v>0</v>
      </c>
      <c r="CS92" s="5">
        <v>1219367112</v>
      </c>
      <c r="CT92" s="5">
        <v>0</v>
      </c>
      <c r="CU92" s="5">
        <v>4680024</v>
      </c>
      <c r="CV92" s="5">
        <v>0</v>
      </c>
      <c r="CW92" s="5">
        <v>385495313</v>
      </c>
      <c r="CX92" s="5">
        <v>1062078254.3</v>
      </c>
      <c r="CY92" s="5">
        <v>667337907.39999998</v>
      </c>
      <c r="CZ92" s="5">
        <v>7831311929.9820004</v>
      </c>
      <c r="DA92" s="5">
        <v>494724024</v>
      </c>
      <c r="DB92" s="9">
        <v>1224047136</v>
      </c>
    </row>
    <row r="93" spans="1:106">
      <c r="A93" s="8" t="s">
        <v>293</v>
      </c>
      <c r="B93" s="4" t="s">
        <v>115</v>
      </c>
      <c r="C93" s="4" t="s">
        <v>350</v>
      </c>
      <c r="D93" s="4" t="s">
        <v>312</v>
      </c>
      <c r="E93" s="5">
        <v>958909478.74000001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4294408</v>
      </c>
      <c r="O93" s="5">
        <v>16600000</v>
      </c>
      <c r="P93" s="5">
        <v>0</v>
      </c>
      <c r="Q93" s="5">
        <v>0</v>
      </c>
      <c r="R93" s="5">
        <v>729031</v>
      </c>
      <c r="S93" s="5">
        <v>885380303</v>
      </c>
      <c r="T93" s="5">
        <v>0</v>
      </c>
      <c r="U93" s="5">
        <v>0</v>
      </c>
      <c r="V93" s="5">
        <v>2178771</v>
      </c>
      <c r="W93" s="5">
        <v>4274308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45452657.739999995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724503770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21669452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729031</v>
      </c>
      <c r="BQ93" s="5">
        <v>0</v>
      </c>
      <c r="BR93" s="5">
        <v>0</v>
      </c>
      <c r="BS93" s="5">
        <v>15245104.48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8300000</v>
      </c>
      <c r="CQ93" s="5">
        <v>0</v>
      </c>
      <c r="CR93" s="5">
        <v>0</v>
      </c>
      <c r="CS93" s="5">
        <v>26795208.559999999</v>
      </c>
      <c r="CT93" s="5">
        <v>0</v>
      </c>
      <c r="CU93" s="5">
        <v>0</v>
      </c>
      <c r="CV93" s="5">
        <v>0</v>
      </c>
      <c r="CW93" s="5">
        <v>0</v>
      </c>
      <c r="CX93" s="5">
        <v>724503770</v>
      </c>
      <c r="CY93" s="5">
        <v>21669452</v>
      </c>
      <c r="CZ93" s="5">
        <v>86184259.180000007</v>
      </c>
      <c r="DA93" s="5">
        <v>8300000</v>
      </c>
      <c r="DB93" s="9">
        <v>26795208.559999999</v>
      </c>
    </row>
    <row r="94" spans="1:106">
      <c r="A94" s="8" t="s">
        <v>294</v>
      </c>
      <c r="B94" s="4" t="s">
        <v>116</v>
      </c>
      <c r="C94" s="4" t="s">
        <v>350</v>
      </c>
      <c r="D94" s="4" t="s">
        <v>311</v>
      </c>
      <c r="E94" s="5">
        <v>148278533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12627780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125485522</v>
      </c>
      <c r="W94" s="5">
        <v>0</v>
      </c>
      <c r="X94" s="5">
        <v>0</v>
      </c>
      <c r="Y94" s="5">
        <v>0</v>
      </c>
      <c r="Z94" s="5">
        <v>6375670</v>
      </c>
      <c r="AA94" s="5">
        <v>0</v>
      </c>
      <c r="AB94" s="5">
        <v>3279785</v>
      </c>
      <c r="AC94" s="5">
        <v>0</v>
      </c>
      <c r="AD94" s="5">
        <v>509776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1221036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6053966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38380607</v>
      </c>
      <c r="BT94" s="5">
        <v>0</v>
      </c>
      <c r="BU94" s="5">
        <v>0</v>
      </c>
      <c r="BV94" s="5">
        <v>509776</v>
      </c>
      <c r="BW94" s="5">
        <v>6375670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10000000</v>
      </c>
      <c r="CJ94" s="5">
        <v>0</v>
      </c>
      <c r="CK94" s="5">
        <v>0</v>
      </c>
      <c r="CL94" s="5">
        <v>0</v>
      </c>
      <c r="CM94" s="5">
        <v>3279785</v>
      </c>
      <c r="CN94" s="5">
        <v>5000000</v>
      </c>
      <c r="CO94" s="5">
        <v>5850000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49520786</v>
      </c>
      <c r="CW94" s="5">
        <v>0</v>
      </c>
      <c r="CX94" s="5">
        <v>0</v>
      </c>
      <c r="CY94" s="5">
        <v>1221036</v>
      </c>
      <c r="CZ94" s="5">
        <v>51320019</v>
      </c>
      <c r="DA94" s="5">
        <v>24129785</v>
      </c>
      <c r="DB94" s="9">
        <v>49520786</v>
      </c>
    </row>
    <row r="95" spans="1:106">
      <c r="A95" s="8" t="s">
        <v>295</v>
      </c>
      <c r="B95" s="4" t="s">
        <v>117</v>
      </c>
      <c r="C95" s="4" t="s">
        <v>350</v>
      </c>
      <c r="D95" s="4" t="s">
        <v>311</v>
      </c>
      <c r="E95" s="5">
        <v>383283458.63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81076286</v>
      </c>
      <c r="M95" s="5">
        <v>0</v>
      </c>
      <c r="N95" s="5">
        <v>0</v>
      </c>
      <c r="O95" s="5">
        <v>213186325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79040850.629999995</v>
      </c>
      <c r="W95" s="5">
        <v>0</v>
      </c>
      <c r="X95" s="5">
        <v>0</v>
      </c>
      <c r="Y95" s="5">
        <v>0</v>
      </c>
      <c r="Z95" s="5">
        <v>9979997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16398925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144636850.63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131191400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40538143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16398925</v>
      </c>
      <c r="CZ95" s="5">
        <v>275828250.63</v>
      </c>
      <c r="DA95" s="5">
        <v>40538143</v>
      </c>
      <c r="DB95" s="9">
        <v>0</v>
      </c>
    </row>
    <row r="96" spans="1:106">
      <c r="A96" s="8" t="s">
        <v>296</v>
      </c>
      <c r="B96" s="4" t="s">
        <v>118</v>
      </c>
      <c r="C96" s="4" t="s">
        <v>350</v>
      </c>
      <c r="D96" s="4" t="s">
        <v>311</v>
      </c>
      <c r="E96" s="5">
        <v>50374630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979965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49394665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11630909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18732845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8677435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5700481</v>
      </c>
      <c r="CW96" s="5">
        <v>0</v>
      </c>
      <c r="CX96" s="5">
        <v>0</v>
      </c>
      <c r="CY96" s="5">
        <v>0</v>
      </c>
      <c r="CZ96" s="5">
        <v>30363754</v>
      </c>
      <c r="DA96" s="5">
        <v>8677435</v>
      </c>
      <c r="DB96" s="9">
        <v>5700481</v>
      </c>
    </row>
    <row r="97" spans="1:106">
      <c r="A97" s="8" t="s">
        <v>297</v>
      </c>
      <c r="B97" s="4" t="s">
        <v>119</v>
      </c>
      <c r="C97" s="4" t="s">
        <v>350</v>
      </c>
      <c r="D97" s="4" t="s">
        <v>314</v>
      </c>
      <c r="E97" s="5">
        <v>9684103785.3999996</v>
      </c>
      <c r="F97" s="5">
        <v>0</v>
      </c>
      <c r="G97" s="5">
        <v>12440800</v>
      </c>
      <c r="H97" s="5">
        <v>0</v>
      </c>
      <c r="I97" s="5">
        <v>0</v>
      </c>
      <c r="J97" s="5">
        <v>3474540</v>
      </c>
      <c r="K97" s="5">
        <v>0</v>
      </c>
      <c r="L97" s="5">
        <v>0</v>
      </c>
      <c r="M97" s="5">
        <v>0</v>
      </c>
      <c r="N97" s="5">
        <v>4800000</v>
      </c>
      <c r="O97" s="5">
        <v>133777784</v>
      </c>
      <c r="P97" s="5">
        <v>0</v>
      </c>
      <c r="Q97" s="5">
        <v>0</v>
      </c>
      <c r="R97" s="5">
        <v>5931702</v>
      </c>
      <c r="S97" s="5">
        <v>47322622</v>
      </c>
      <c r="T97" s="5">
        <v>0</v>
      </c>
      <c r="U97" s="5">
        <v>26050308</v>
      </c>
      <c r="V97" s="5">
        <v>1509057110</v>
      </c>
      <c r="W97" s="5">
        <v>0</v>
      </c>
      <c r="X97" s="5">
        <v>0</v>
      </c>
      <c r="Y97" s="5">
        <v>2970000</v>
      </c>
      <c r="Z97" s="5">
        <v>5971924158.75</v>
      </c>
      <c r="AA97" s="5">
        <v>0</v>
      </c>
      <c r="AB97" s="5">
        <v>1919128596</v>
      </c>
      <c r="AC97" s="5">
        <v>0</v>
      </c>
      <c r="AD97" s="5">
        <v>47226164.649999999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120921200</v>
      </c>
      <c r="AP97" s="5">
        <v>0</v>
      </c>
      <c r="AQ97" s="5">
        <v>0</v>
      </c>
      <c r="AR97" s="5">
        <v>0</v>
      </c>
      <c r="AS97" s="5">
        <v>82972000</v>
      </c>
      <c r="AT97" s="5">
        <v>5940000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58099107</v>
      </c>
      <c r="BM97" s="5">
        <v>0</v>
      </c>
      <c r="BN97" s="5">
        <v>0</v>
      </c>
      <c r="BO97" s="5">
        <v>0</v>
      </c>
      <c r="BP97" s="5">
        <v>1536022</v>
      </c>
      <c r="BQ97" s="5">
        <v>0</v>
      </c>
      <c r="BR97" s="5">
        <v>0</v>
      </c>
      <c r="BS97" s="5">
        <v>36021454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5900000</v>
      </c>
      <c r="CK97" s="5">
        <v>0</v>
      </c>
      <c r="CL97" s="5">
        <v>0</v>
      </c>
      <c r="CM97" s="5">
        <v>0</v>
      </c>
      <c r="CN97" s="5">
        <v>0</v>
      </c>
      <c r="CO97" s="5">
        <v>618450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120921200</v>
      </c>
      <c r="CX97" s="5">
        <v>88912000</v>
      </c>
      <c r="CY97" s="5">
        <v>0</v>
      </c>
      <c r="CZ97" s="5">
        <v>120380479.65000001</v>
      </c>
      <c r="DA97" s="5">
        <v>6518450</v>
      </c>
      <c r="DB97" s="9">
        <v>0</v>
      </c>
    </row>
    <row r="98" spans="1:106">
      <c r="A98" s="8" t="s">
        <v>298</v>
      </c>
      <c r="B98" s="4" t="s">
        <v>120</v>
      </c>
      <c r="C98" s="4" t="s">
        <v>350</v>
      </c>
      <c r="D98" s="4" t="s">
        <v>312</v>
      </c>
      <c r="E98" s="5">
        <v>13647614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13647614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9047614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9047614</v>
      </c>
      <c r="CY98" s="5">
        <v>0</v>
      </c>
      <c r="CZ98" s="5">
        <v>0</v>
      </c>
      <c r="DA98" s="5">
        <v>0</v>
      </c>
      <c r="DB98" s="9">
        <v>0</v>
      </c>
    </row>
    <row r="99" spans="1:106">
      <c r="A99" s="8" t="s">
        <v>299</v>
      </c>
      <c r="B99" s="4" t="s">
        <v>121</v>
      </c>
      <c r="C99" s="4" t="s">
        <v>350</v>
      </c>
      <c r="D99" s="4" t="s">
        <v>312</v>
      </c>
      <c r="E99" s="5">
        <v>15504135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15504135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5029144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5445847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10474991</v>
      </c>
      <c r="DA99" s="5">
        <v>0</v>
      </c>
      <c r="DB99" s="9">
        <v>0</v>
      </c>
    </row>
    <row r="100" spans="1:106">
      <c r="A100" s="8" t="s">
        <v>300</v>
      </c>
      <c r="B100" s="4" t="s">
        <v>122</v>
      </c>
      <c r="C100" s="4" t="s">
        <v>350</v>
      </c>
      <c r="D100" s="4" t="s">
        <v>312</v>
      </c>
      <c r="E100" s="5">
        <v>4379024757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16252467</v>
      </c>
      <c r="S100" s="5">
        <v>4082554824</v>
      </c>
      <c r="T100" s="5">
        <v>0</v>
      </c>
      <c r="U100" s="5">
        <v>0</v>
      </c>
      <c r="V100" s="5">
        <v>17889457</v>
      </c>
      <c r="W100" s="5">
        <v>0</v>
      </c>
      <c r="X100" s="5">
        <v>0</v>
      </c>
      <c r="Y100" s="5">
        <v>0</v>
      </c>
      <c r="Z100" s="5">
        <v>138089790</v>
      </c>
      <c r="AA100" s="5">
        <v>0</v>
      </c>
      <c r="AB100" s="5">
        <v>124238219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69983691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17255190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95070022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6114043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834797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27472004</v>
      </c>
      <c r="CT100" s="5">
        <v>0</v>
      </c>
      <c r="CU100" s="5">
        <v>0</v>
      </c>
      <c r="CV100" s="5">
        <v>0</v>
      </c>
      <c r="CW100" s="5">
        <v>0</v>
      </c>
      <c r="CX100" s="5">
        <v>69983691</v>
      </c>
      <c r="CY100" s="5">
        <v>17255190</v>
      </c>
      <c r="CZ100" s="5">
        <v>192886633</v>
      </c>
      <c r="DA100" s="5">
        <v>834797</v>
      </c>
      <c r="DB100" s="9">
        <v>27472004</v>
      </c>
    </row>
    <row r="101" spans="1:106">
      <c r="A101" s="8" t="s">
        <v>301</v>
      </c>
      <c r="B101" s="4" t="s">
        <v>123</v>
      </c>
      <c r="C101" s="4" t="s">
        <v>350</v>
      </c>
      <c r="D101" s="4" t="s">
        <v>312</v>
      </c>
      <c r="E101" s="5">
        <v>18515895999.266998</v>
      </c>
      <c r="F101" s="5">
        <v>0</v>
      </c>
      <c r="G101" s="5">
        <v>700977685</v>
      </c>
      <c r="H101" s="5">
        <v>0</v>
      </c>
      <c r="I101" s="5">
        <v>71750058</v>
      </c>
      <c r="J101" s="5">
        <v>263055812</v>
      </c>
      <c r="K101" s="5">
        <v>2255000</v>
      </c>
      <c r="L101" s="5">
        <v>1689591454</v>
      </c>
      <c r="M101" s="5">
        <v>2378100</v>
      </c>
      <c r="N101" s="5">
        <v>779927430</v>
      </c>
      <c r="O101" s="5">
        <v>1164314767</v>
      </c>
      <c r="P101" s="5">
        <v>2975000</v>
      </c>
      <c r="Q101" s="5">
        <v>74855189</v>
      </c>
      <c r="R101" s="5">
        <v>168460551</v>
      </c>
      <c r="S101" s="5">
        <v>665736324</v>
      </c>
      <c r="T101" s="5">
        <v>0</v>
      </c>
      <c r="U101" s="5">
        <v>107285828</v>
      </c>
      <c r="V101" s="5">
        <v>1026725973.837</v>
      </c>
      <c r="W101" s="5">
        <v>34413502.149999999</v>
      </c>
      <c r="X101" s="5">
        <v>359267497</v>
      </c>
      <c r="Y101" s="5">
        <v>7663545</v>
      </c>
      <c r="Z101" s="5">
        <v>7141365717.5600004</v>
      </c>
      <c r="AA101" s="5">
        <v>0</v>
      </c>
      <c r="AB101" s="5">
        <v>2603243206</v>
      </c>
      <c r="AC101" s="5">
        <v>138312693</v>
      </c>
      <c r="AD101" s="5">
        <v>880925904.62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14071200</v>
      </c>
      <c r="AM101" s="5">
        <v>0</v>
      </c>
      <c r="AN101" s="5">
        <v>0</v>
      </c>
      <c r="AO101" s="5">
        <v>0</v>
      </c>
      <c r="AP101" s="5">
        <v>0</v>
      </c>
      <c r="AQ101" s="5">
        <v>165897620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273830543</v>
      </c>
      <c r="AX101" s="5">
        <v>0</v>
      </c>
      <c r="AY101" s="5">
        <v>0</v>
      </c>
      <c r="AZ101" s="5">
        <v>0</v>
      </c>
      <c r="BA101" s="5">
        <v>25000000</v>
      </c>
      <c r="BB101" s="5">
        <v>0</v>
      </c>
      <c r="BC101" s="5">
        <v>157688317</v>
      </c>
      <c r="BD101" s="5">
        <v>0</v>
      </c>
      <c r="BE101" s="5">
        <v>59219532</v>
      </c>
      <c r="BF101" s="5">
        <v>0</v>
      </c>
      <c r="BG101" s="5">
        <v>89959680</v>
      </c>
      <c r="BH101" s="5">
        <v>143269887</v>
      </c>
      <c r="BI101" s="5">
        <v>25668564</v>
      </c>
      <c r="BJ101" s="5">
        <v>1779384</v>
      </c>
      <c r="BK101" s="5">
        <v>0</v>
      </c>
      <c r="BL101" s="5">
        <v>1933502359.1600001</v>
      </c>
      <c r="BM101" s="5">
        <v>0</v>
      </c>
      <c r="BN101" s="5">
        <v>110454464</v>
      </c>
      <c r="BO101" s="5">
        <v>45660100</v>
      </c>
      <c r="BP101" s="5">
        <v>127537352</v>
      </c>
      <c r="BQ101" s="5">
        <v>0</v>
      </c>
      <c r="BR101" s="5">
        <v>12079756</v>
      </c>
      <c r="BS101" s="5">
        <v>1156683080.0900002</v>
      </c>
      <c r="BT101" s="5">
        <v>5778981</v>
      </c>
      <c r="BU101" s="5">
        <v>8664654</v>
      </c>
      <c r="BV101" s="5">
        <v>878308</v>
      </c>
      <c r="BW101" s="5">
        <v>11583267.4</v>
      </c>
      <c r="BX101" s="5">
        <v>96931878</v>
      </c>
      <c r="BY101" s="5">
        <v>1445532</v>
      </c>
      <c r="BZ101" s="5">
        <v>0</v>
      </c>
      <c r="CA101" s="5">
        <v>0</v>
      </c>
      <c r="CB101" s="5">
        <v>52736824.840000004</v>
      </c>
      <c r="CC101" s="5">
        <v>0</v>
      </c>
      <c r="CD101" s="5">
        <v>0</v>
      </c>
      <c r="CE101" s="5">
        <v>0</v>
      </c>
      <c r="CF101" s="5">
        <v>593716162</v>
      </c>
      <c r="CG101" s="5">
        <v>0</v>
      </c>
      <c r="CH101" s="5">
        <v>155583750</v>
      </c>
      <c r="CI101" s="5">
        <v>0</v>
      </c>
      <c r="CJ101" s="5">
        <v>0</v>
      </c>
      <c r="CK101" s="5">
        <v>0</v>
      </c>
      <c r="CL101" s="5">
        <v>0</v>
      </c>
      <c r="CM101" s="5">
        <v>729749822</v>
      </c>
      <c r="CN101" s="5">
        <v>0</v>
      </c>
      <c r="CO101" s="5">
        <v>199420721</v>
      </c>
      <c r="CP101" s="5">
        <v>0</v>
      </c>
      <c r="CQ101" s="5">
        <v>0</v>
      </c>
      <c r="CR101" s="5">
        <v>0</v>
      </c>
      <c r="CS101" s="5">
        <v>308979319</v>
      </c>
      <c r="CT101" s="5">
        <v>15100025</v>
      </c>
      <c r="CU101" s="5">
        <v>0</v>
      </c>
      <c r="CV101" s="5">
        <v>0</v>
      </c>
      <c r="CW101" s="5">
        <v>14071200</v>
      </c>
      <c r="CX101" s="5">
        <v>464728163</v>
      </c>
      <c r="CY101" s="5">
        <v>477585364</v>
      </c>
      <c r="CZ101" s="5">
        <v>3884467145.6499996</v>
      </c>
      <c r="DA101" s="5">
        <v>1731207279.8399999</v>
      </c>
      <c r="DB101" s="9">
        <v>324079344</v>
      </c>
    </row>
    <row r="102" spans="1:106">
      <c r="A102" s="8" t="s">
        <v>302</v>
      </c>
      <c r="B102" s="4" t="s">
        <v>124</v>
      </c>
      <c r="C102" s="4" t="s">
        <v>350</v>
      </c>
      <c r="D102" s="4" t="s">
        <v>314</v>
      </c>
      <c r="E102" s="5">
        <v>27319835</v>
      </c>
      <c r="F102" s="5">
        <v>0</v>
      </c>
      <c r="G102" s="5">
        <v>27319835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14510307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14510307</v>
      </c>
      <c r="DA102" s="5">
        <v>0</v>
      </c>
      <c r="DB102" s="9">
        <v>0</v>
      </c>
    </row>
    <row r="103" spans="1:106">
      <c r="A103" s="8" t="s">
        <v>303</v>
      </c>
      <c r="B103" s="4" t="s">
        <v>125</v>
      </c>
      <c r="C103" s="4" t="s">
        <v>350</v>
      </c>
      <c r="D103" s="4" t="s">
        <v>311</v>
      </c>
      <c r="E103" s="5">
        <v>115836946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28120636</v>
      </c>
      <c r="W103" s="5">
        <v>8980000</v>
      </c>
      <c r="X103" s="5">
        <v>0</v>
      </c>
      <c r="Y103" s="5">
        <v>0</v>
      </c>
      <c r="Z103" s="5">
        <v>77684288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13004208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10963120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5966310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2500000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32964463</v>
      </c>
      <c r="CW103" s="5">
        <v>0</v>
      </c>
      <c r="CX103" s="5">
        <v>0</v>
      </c>
      <c r="CY103" s="5">
        <v>13004208</v>
      </c>
      <c r="CZ103" s="5">
        <v>16929430</v>
      </c>
      <c r="DA103" s="5">
        <v>2500000</v>
      </c>
      <c r="DB103" s="9">
        <v>32964463</v>
      </c>
    </row>
    <row r="104" spans="1:106">
      <c r="A104" s="8" t="s">
        <v>304</v>
      </c>
      <c r="B104" s="4" t="s">
        <v>126</v>
      </c>
      <c r="C104" s="4" t="s">
        <v>350</v>
      </c>
      <c r="D104" s="4" t="s">
        <v>311</v>
      </c>
      <c r="E104" s="5">
        <v>720082994</v>
      </c>
      <c r="F104" s="5">
        <v>3750000</v>
      </c>
      <c r="G104" s="5">
        <v>577262180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2596050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22474764</v>
      </c>
      <c r="W104" s="5">
        <v>0</v>
      </c>
      <c r="X104" s="5">
        <v>0</v>
      </c>
      <c r="Y104" s="5">
        <v>0</v>
      </c>
      <c r="Z104" s="5">
        <v>114000000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4929603</v>
      </c>
      <c r="BF104" s="5">
        <v>0</v>
      </c>
      <c r="BG104" s="5">
        <v>0</v>
      </c>
      <c r="BH104" s="5">
        <v>865350</v>
      </c>
      <c r="BI104" s="5">
        <v>1730700</v>
      </c>
      <c r="BJ104" s="5">
        <v>16972920</v>
      </c>
      <c r="BK104" s="5">
        <v>0</v>
      </c>
      <c r="BL104" s="5">
        <v>1410000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98000000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8340000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24498573</v>
      </c>
      <c r="CZ104" s="5">
        <v>99410000</v>
      </c>
      <c r="DA104" s="5">
        <v>8340000</v>
      </c>
      <c r="DB104" s="9">
        <v>0</v>
      </c>
    </row>
    <row r="105" spans="1:106">
      <c r="A105" s="8" t="s">
        <v>306</v>
      </c>
      <c r="B105" s="4" t="s">
        <v>127</v>
      </c>
      <c r="C105" s="4" t="s">
        <v>350</v>
      </c>
      <c r="D105" s="4" t="s">
        <v>311</v>
      </c>
      <c r="E105" s="5">
        <v>4370860222.5419998</v>
      </c>
      <c r="F105" s="5">
        <v>0</v>
      </c>
      <c r="G105" s="5">
        <v>1049552534</v>
      </c>
      <c r="H105" s="5">
        <v>0</v>
      </c>
      <c r="I105" s="5">
        <v>35929519.412</v>
      </c>
      <c r="J105" s="5">
        <v>257632337</v>
      </c>
      <c r="K105" s="5">
        <v>1562489</v>
      </c>
      <c r="L105" s="5">
        <v>100616525</v>
      </c>
      <c r="M105" s="5">
        <v>0</v>
      </c>
      <c r="N105" s="5">
        <v>251891714</v>
      </c>
      <c r="O105" s="5">
        <v>84913615</v>
      </c>
      <c r="P105" s="5">
        <v>0</v>
      </c>
      <c r="Q105" s="5">
        <v>50421675</v>
      </c>
      <c r="R105" s="5">
        <v>454760965</v>
      </c>
      <c r="S105" s="5">
        <v>175485809</v>
      </c>
      <c r="T105" s="5">
        <v>0</v>
      </c>
      <c r="U105" s="5">
        <v>8069425</v>
      </c>
      <c r="V105" s="5">
        <v>665798027.05999994</v>
      </c>
      <c r="W105" s="5">
        <v>718800</v>
      </c>
      <c r="X105" s="5">
        <v>11426771</v>
      </c>
      <c r="Y105" s="5">
        <v>271162727</v>
      </c>
      <c r="Z105" s="5">
        <v>111709219</v>
      </c>
      <c r="AA105" s="5">
        <v>0</v>
      </c>
      <c r="AB105" s="5">
        <v>251487115</v>
      </c>
      <c r="AC105" s="5">
        <v>0</v>
      </c>
      <c r="AD105" s="5">
        <v>581695335.06999993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600000</v>
      </c>
      <c r="AQ105" s="5">
        <v>0</v>
      </c>
      <c r="AR105" s="5">
        <v>0</v>
      </c>
      <c r="AS105" s="5">
        <v>7868718</v>
      </c>
      <c r="AT105" s="5">
        <v>0</v>
      </c>
      <c r="AU105" s="5">
        <v>0</v>
      </c>
      <c r="AV105" s="5">
        <v>20000000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206028320.82999998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1366581276.0799999</v>
      </c>
      <c r="BM105" s="5">
        <v>643507</v>
      </c>
      <c r="BN105" s="5">
        <v>53912159</v>
      </c>
      <c r="BO105" s="5">
        <v>0</v>
      </c>
      <c r="BP105" s="5">
        <v>58442475</v>
      </c>
      <c r="BQ105" s="5">
        <v>0</v>
      </c>
      <c r="BR105" s="5">
        <v>0</v>
      </c>
      <c r="BS105" s="5">
        <v>721553189.4799999</v>
      </c>
      <c r="BT105" s="5">
        <v>40752772</v>
      </c>
      <c r="BU105" s="5">
        <v>20447492</v>
      </c>
      <c r="BV105" s="5">
        <v>57164200.690000005</v>
      </c>
      <c r="BW105" s="5">
        <v>1155796</v>
      </c>
      <c r="BX105" s="5">
        <v>0</v>
      </c>
      <c r="BY105" s="5">
        <v>0</v>
      </c>
      <c r="BZ105" s="5">
        <v>0</v>
      </c>
      <c r="CA105" s="5">
        <v>0</v>
      </c>
      <c r="CB105" s="5">
        <v>3765193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3279785</v>
      </c>
      <c r="CJ105" s="5">
        <v>3807830</v>
      </c>
      <c r="CK105" s="5">
        <v>0</v>
      </c>
      <c r="CL105" s="5">
        <v>0</v>
      </c>
      <c r="CM105" s="5">
        <v>68536935.412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152398111.75</v>
      </c>
      <c r="CT105" s="5">
        <v>0</v>
      </c>
      <c r="CU105" s="5">
        <v>0</v>
      </c>
      <c r="CV105" s="5">
        <v>0</v>
      </c>
      <c r="CW105" s="5">
        <v>0</v>
      </c>
      <c r="CX105" s="5">
        <v>28468718</v>
      </c>
      <c r="CY105" s="5">
        <v>206028320.82999998</v>
      </c>
      <c r="CZ105" s="5">
        <v>2605636944.2500005</v>
      </c>
      <c r="DA105" s="5">
        <v>79389743.412</v>
      </c>
      <c r="DB105" s="9">
        <v>152398111.75</v>
      </c>
    </row>
    <row r="106" spans="1:106">
      <c r="A106" s="8" t="s">
        <v>307</v>
      </c>
      <c r="B106" s="4" t="s">
        <v>128</v>
      </c>
      <c r="C106" s="4" t="s">
        <v>350</v>
      </c>
      <c r="D106" s="4" t="s">
        <v>314</v>
      </c>
      <c r="E106" s="5">
        <v>1390629181.0699999</v>
      </c>
      <c r="F106" s="5">
        <v>0</v>
      </c>
      <c r="G106" s="5">
        <v>40013377</v>
      </c>
      <c r="H106" s="5">
        <v>0</v>
      </c>
      <c r="I106" s="5">
        <v>2955000</v>
      </c>
      <c r="J106" s="5">
        <v>0</v>
      </c>
      <c r="K106" s="5">
        <v>1311914</v>
      </c>
      <c r="L106" s="5">
        <v>0</v>
      </c>
      <c r="M106" s="5">
        <v>0</v>
      </c>
      <c r="N106" s="5">
        <v>9645215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1070627887</v>
      </c>
      <c r="W106" s="5">
        <v>2492637</v>
      </c>
      <c r="X106" s="5">
        <v>3055000</v>
      </c>
      <c r="Y106" s="5">
        <v>65013376</v>
      </c>
      <c r="Z106" s="5">
        <v>10767651</v>
      </c>
      <c r="AA106" s="5">
        <v>0</v>
      </c>
      <c r="AB106" s="5">
        <v>9098123</v>
      </c>
      <c r="AC106" s="5">
        <v>0</v>
      </c>
      <c r="AD106" s="5">
        <v>175649001.06999999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25000000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5607121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153619953.06999999</v>
      </c>
      <c r="BT106" s="5">
        <v>0</v>
      </c>
      <c r="BU106" s="5">
        <v>1565200</v>
      </c>
      <c r="BV106" s="5">
        <v>0</v>
      </c>
      <c r="BW106" s="5">
        <v>0</v>
      </c>
      <c r="BX106" s="5">
        <v>0</v>
      </c>
      <c r="BY106" s="5">
        <v>8166277</v>
      </c>
      <c r="BZ106" s="5">
        <v>0</v>
      </c>
      <c r="CA106" s="5">
        <v>0</v>
      </c>
      <c r="CB106" s="5">
        <v>20006688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3500000</v>
      </c>
      <c r="CO106" s="5">
        <v>0</v>
      </c>
      <c r="CP106" s="5">
        <v>0</v>
      </c>
      <c r="CQ106" s="5">
        <v>0</v>
      </c>
      <c r="CR106" s="5">
        <v>0</v>
      </c>
      <c r="CS106" s="5">
        <v>909020</v>
      </c>
      <c r="CT106" s="5">
        <v>0</v>
      </c>
      <c r="CU106" s="5">
        <v>0</v>
      </c>
      <c r="CV106" s="5">
        <v>0</v>
      </c>
      <c r="CW106" s="5">
        <v>0</v>
      </c>
      <c r="CX106" s="5">
        <v>25000000</v>
      </c>
      <c r="CY106" s="5">
        <v>0</v>
      </c>
      <c r="CZ106" s="5">
        <v>170270465.06999999</v>
      </c>
      <c r="DA106" s="5">
        <v>23506688</v>
      </c>
      <c r="DB106" s="9">
        <v>909020</v>
      </c>
    </row>
    <row r="107" spans="1:106">
      <c r="A107" s="8" t="s">
        <v>308</v>
      </c>
      <c r="B107" s="4" t="s">
        <v>129</v>
      </c>
      <c r="C107" s="4" t="s">
        <v>350</v>
      </c>
      <c r="D107" s="4" t="s">
        <v>314</v>
      </c>
      <c r="E107" s="5">
        <v>204055574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54378835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45530816</v>
      </c>
      <c r="T107" s="5">
        <v>0</v>
      </c>
      <c r="U107" s="5">
        <v>0</v>
      </c>
      <c r="V107" s="5">
        <v>77796503</v>
      </c>
      <c r="W107" s="5">
        <v>0</v>
      </c>
      <c r="X107" s="5">
        <v>9800000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16549420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16549420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82158615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16549420</v>
      </c>
      <c r="DA107" s="5">
        <v>82158615</v>
      </c>
      <c r="DB107" s="9">
        <v>0</v>
      </c>
    </row>
    <row r="108" spans="1:106">
      <c r="A108" s="8" t="s">
        <v>309</v>
      </c>
      <c r="B108" s="4" t="s">
        <v>130</v>
      </c>
      <c r="C108" s="4" t="s">
        <v>350</v>
      </c>
      <c r="D108" s="4" t="s">
        <v>311</v>
      </c>
      <c r="E108" s="5">
        <v>675559007</v>
      </c>
      <c r="F108" s="5">
        <v>600000000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75559007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2060451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23099357</v>
      </c>
      <c r="BO108" s="5">
        <v>0</v>
      </c>
      <c r="BP108" s="5">
        <v>787322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25175000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2060451</v>
      </c>
      <c r="CZ108" s="5">
        <v>23886679</v>
      </c>
      <c r="DA108" s="5">
        <v>25175000</v>
      </c>
      <c r="DB108" s="9">
        <v>0</v>
      </c>
    </row>
    <row r="109" spans="1:106" ht="15.75" thickBot="1">
      <c r="A109" s="10" t="s">
        <v>310</v>
      </c>
      <c r="B109" s="11" t="s">
        <v>131</v>
      </c>
      <c r="C109" s="4" t="s">
        <v>350</v>
      </c>
      <c r="D109" s="11" t="s">
        <v>311</v>
      </c>
      <c r="E109" s="12">
        <v>2128020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694500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1433520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1433520</v>
      </c>
      <c r="BT109" s="12">
        <v>0</v>
      </c>
      <c r="BU109" s="12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0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0</v>
      </c>
      <c r="CH109" s="12">
        <v>0</v>
      </c>
      <c r="CI109" s="12">
        <v>0</v>
      </c>
      <c r="CJ109" s="12">
        <v>0</v>
      </c>
      <c r="CK109" s="12">
        <v>0</v>
      </c>
      <c r="CL109" s="12">
        <v>0</v>
      </c>
      <c r="CM109" s="12">
        <v>0</v>
      </c>
      <c r="CN109" s="12">
        <v>0</v>
      </c>
      <c r="CO109" s="12">
        <v>0</v>
      </c>
      <c r="CP109" s="12">
        <v>0</v>
      </c>
      <c r="CQ109" s="12">
        <v>0</v>
      </c>
      <c r="CR109" s="12">
        <v>0</v>
      </c>
      <c r="CS109" s="12">
        <v>694500</v>
      </c>
      <c r="CT109" s="12">
        <v>0</v>
      </c>
      <c r="CU109" s="12">
        <v>0</v>
      </c>
      <c r="CV109" s="12">
        <v>0</v>
      </c>
      <c r="CW109" s="12">
        <v>0</v>
      </c>
      <c r="CX109" s="12">
        <v>0</v>
      </c>
      <c r="CY109" s="12">
        <v>0</v>
      </c>
      <c r="CZ109" s="12">
        <v>1433520</v>
      </c>
      <c r="DA109" s="12">
        <v>0</v>
      </c>
      <c r="DB109" s="13">
        <v>694500</v>
      </c>
    </row>
    <row r="110" spans="1:106">
      <c r="CW110" s="1"/>
      <c r="CX110" s="1"/>
      <c r="CY110" s="1"/>
      <c r="CZ110" s="1"/>
      <c r="DA110" s="1"/>
      <c r="DB1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E80"/>
  <sheetViews>
    <sheetView workbookViewId="0">
      <selection activeCell="B5" sqref="A1:DE80"/>
    </sheetView>
  </sheetViews>
  <sheetFormatPr baseColWidth="10" defaultRowHeight="15"/>
  <cols>
    <col min="1" max="109" width="17.7109375" customWidth="1"/>
  </cols>
  <sheetData>
    <row r="1" spans="1:109" ht="15.75" thickBot="1">
      <c r="A1" s="6" t="s">
        <v>203</v>
      </c>
      <c r="B1" s="6" t="s">
        <v>203</v>
      </c>
      <c r="C1" s="8" t="s">
        <v>204</v>
      </c>
      <c r="D1" s="8" t="s">
        <v>205</v>
      </c>
      <c r="E1" s="8" t="s">
        <v>206</v>
      </c>
      <c r="F1" s="8" t="s">
        <v>207</v>
      </c>
      <c r="G1" s="8" t="s">
        <v>208</v>
      </c>
      <c r="H1" s="8" t="s">
        <v>209</v>
      </c>
      <c r="I1" s="8" t="s">
        <v>210</v>
      </c>
      <c r="J1" s="8" t="s">
        <v>211</v>
      </c>
      <c r="K1" s="8" t="s">
        <v>212</v>
      </c>
      <c r="L1" s="8" t="s">
        <v>213</v>
      </c>
      <c r="M1" s="8" t="s">
        <v>214</v>
      </c>
      <c r="N1" s="8" t="s">
        <v>215</v>
      </c>
      <c r="O1" s="8" t="s">
        <v>216</v>
      </c>
      <c r="P1" s="8" t="s">
        <v>217</v>
      </c>
      <c r="Q1" s="8" t="s">
        <v>218</v>
      </c>
      <c r="R1" s="8" t="s">
        <v>220</v>
      </c>
      <c r="S1" s="8" t="s">
        <v>221</v>
      </c>
      <c r="T1" s="8" t="s">
        <v>219</v>
      </c>
      <c r="U1" s="8" t="s">
        <v>290</v>
      </c>
      <c r="V1" s="8" t="s">
        <v>222</v>
      </c>
      <c r="W1" s="8" t="s">
        <v>223</v>
      </c>
      <c r="X1" s="8" t="s">
        <v>224</v>
      </c>
      <c r="Y1" s="8" t="s">
        <v>225</v>
      </c>
      <c r="Z1" s="8" t="s">
        <v>226</v>
      </c>
      <c r="AA1" s="8" t="s">
        <v>229</v>
      </c>
      <c r="AB1" s="8" t="s">
        <v>230</v>
      </c>
      <c r="AC1" s="8" t="s">
        <v>231</v>
      </c>
      <c r="AD1" s="8" t="s">
        <v>232</v>
      </c>
      <c r="AE1" s="8" t="s">
        <v>233</v>
      </c>
      <c r="AF1" s="8" t="s">
        <v>235</v>
      </c>
      <c r="AG1" s="8" t="s">
        <v>236</v>
      </c>
      <c r="AH1" s="8" t="s">
        <v>237</v>
      </c>
      <c r="AI1" s="8" t="s">
        <v>238</v>
      </c>
      <c r="AJ1" s="8" t="s">
        <v>239</v>
      </c>
      <c r="AK1" s="8" t="s">
        <v>240</v>
      </c>
      <c r="AL1" s="8" t="s">
        <v>241</v>
      </c>
      <c r="AM1" s="8" t="s">
        <v>242</v>
      </c>
      <c r="AN1" s="8" t="s">
        <v>243</v>
      </c>
      <c r="AO1" s="8" t="s">
        <v>244</v>
      </c>
      <c r="AP1" s="8" t="s">
        <v>245</v>
      </c>
      <c r="AQ1" s="8" t="s">
        <v>246</v>
      </c>
      <c r="AR1" s="8" t="s">
        <v>247</v>
      </c>
      <c r="AS1" s="8" t="s">
        <v>248</v>
      </c>
      <c r="AT1" s="8" t="s">
        <v>249</v>
      </c>
      <c r="AU1" s="8" t="s">
        <v>250</v>
      </c>
      <c r="AV1" s="8" t="s">
        <v>251</v>
      </c>
      <c r="AW1" s="8" t="s">
        <v>252</v>
      </c>
      <c r="AX1" s="8" t="s">
        <v>253</v>
      </c>
      <c r="AY1" s="8" t="s">
        <v>254</v>
      </c>
      <c r="AZ1" s="8" t="s">
        <v>255</v>
      </c>
      <c r="BA1" s="8" t="s">
        <v>256</v>
      </c>
      <c r="BB1" s="8" t="s">
        <v>257</v>
      </c>
      <c r="BC1" s="8" t="s">
        <v>258</v>
      </c>
      <c r="BD1" s="8" t="s">
        <v>259</v>
      </c>
      <c r="BE1" s="8" t="s">
        <v>260</v>
      </c>
      <c r="BF1" s="8" t="s">
        <v>261</v>
      </c>
      <c r="BG1" s="8" t="s">
        <v>262</v>
      </c>
      <c r="BH1" s="8" t="s">
        <v>263</v>
      </c>
      <c r="BI1" s="8" t="s">
        <v>264</v>
      </c>
      <c r="BJ1" s="8" t="s">
        <v>265</v>
      </c>
      <c r="BK1" s="8" t="s">
        <v>266</v>
      </c>
      <c r="BL1" s="8" t="s">
        <v>267</v>
      </c>
      <c r="BM1" s="8" t="s">
        <v>268</v>
      </c>
      <c r="BN1" s="8" t="s">
        <v>269</v>
      </c>
      <c r="BO1" s="8" t="s">
        <v>270</v>
      </c>
      <c r="BP1" s="8" t="s">
        <v>271</v>
      </c>
      <c r="BQ1" s="8" t="s">
        <v>272</v>
      </c>
      <c r="BR1" s="8" t="s">
        <v>273</v>
      </c>
      <c r="BS1" s="8" t="s">
        <v>274</v>
      </c>
      <c r="BT1" s="8" t="s">
        <v>275</v>
      </c>
      <c r="BU1" s="8" t="s">
        <v>276</v>
      </c>
      <c r="BV1" s="8" t="s">
        <v>277</v>
      </c>
      <c r="BW1" s="8" t="s">
        <v>278</v>
      </c>
      <c r="BX1" s="8" t="s">
        <v>279</v>
      </c>
      <c r="BY1" s="8" t="s">
        <v>280</v>
      </c>
      <c r="BZ1" s="8" t="s">
        <v>281</v>
      </c>
      <c r="CA1" s="8" t="s">
        <v>282</v>
      </c>
      <c r="CB1" s="8" t="s">
        <v>283</v>
      </c>
      <c r="CC1" s="8" t="s">
        <v>284</v>
      </c>
      <c r="CD1" s="8" t="s">
        <v>285</v>
      </c>
      <c r="CE1" s="8" t="s">
        <v>286</v>
      </c>
      <c r="CF1" s="8" t="s">
        <v>287</v>
      </c>
      <c r="CG1" s="8" t="s">
        <v>288</v>
      </c>
      <c r="CH1" s="8" t="s">
        <v>289</v>
      </c>
      <c r="CI1" s="8" t="s">
        <v>228</v>
      </c>
      <c r="CJ1" s="8" t="s">
        <v>234</v>
      </c>
      <c r="CK1" s="8" t="s">
        <v>227</v>
      </c>
      <c r="CL1" s="8" t="s">
        <v>305</v>
      </c>
      <c r="CM1" s="8" t="s">
        <v>291</v>
      </c>
      <c r="CN1" s="8" t="s">
        <v>292</v>
      </c>
      <c r="CO1" s="8" t="s">
        <v>293</v>
      </c>
      <c r="CP1" s="8" t="s">
        <v>294</v>
      </c>
      <c r="CQ1" s="8" t="s">
        <v>295</v>
      </c>
      <c r="CR1" s="8" t="s">
        <v>296</v>
      </c>
      <c r="CS1" s="8" t="s">
        <v>297</v>
      </c>
      <c r="CT1" s="8" t="s">
        <v>298</v>
      </c>
      <c r="CU1" s="8" t="s">
        <v>299</v>
      </c>
      <c r="CV1" s="8" t="s">
        <v>300</v>
      </c>
      <c r="CW1" s="8" t="s">
        <v>301</v>
      </c>
      <c r="CX1" s="8" t="s">
        <v>302</v>
      </c>
      <c r="CY1" s="8" t="s">
        <v>303</v>
      </c>
      <c r="CZ1" s="8" t="s">
        <v>304</v>
      </c>
      <c r="DA1" s="8" t="s">
        <v>306</v>
      </c>
      <c r="DB1" s="8" t="s">
        <v>307</v>
      </c>
      <c r="DC1" s="8" t="s">
        <v>308</v>
      </c>
      <c r="DD1" s="8" t="s">
        <v>309</v>
      </c>
      <c r="DE1" s="10" t="s">
        <v>310</v>
      </c>
    </row>
    <row r="2" spans="1:109" ht="15.75" thickBot="1">
      <c r="A2" s="2" t="s">
        <v>399</v>
      </c>
      <c r="B2" s="2" t="s">
        <v>348</v>
      </c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4" t="s">
        <v>39</v>
      </c>
      <c r="Q2" s="4" t="s">
        <v>40</v>
      </c>
      <c r="R2" s="4" t="s">
        <v>41</v>
      </c>
      <c r="S2" s="4" t="s">
        <v>42</v>
      </c>
      <c r="T2" s="4" t="s">
        <v>43</v>
      </c>
      <c r="U2" s="4" t="s">
        <v>44</v>
      </c>
      <c r="V2" s="4" t="s">
        <v>202</v>
      </c>
      <c r="W2" s="4" t="s">
        <v>45</v>
      </c>
      <c r="X2" s="4" t="s">
        <v>46</v>
      </c>
      <c r="Y2" s="4" t="s">
        <v>47</v>
      </c>
      <c r="Z2" s="4" t="s">
        <v>48</v>
      </c>
      <c r="AA2" s="4" t="s">
        <v>49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54</v>
      </c>
      <c r="AG2" s="4" t="s">
        <v>55</v>
      </c>
      <c r="AH2" s="4" t="s">
        <v>56</v>
      </c>
      <c r="AI2" s="4" t="s">
        <v>57</v>
      </c>
      <c r="AJ2" s="4" t="s">
        <v>58</v>
      </c>
      <c r="AK2" s="4" t="s">
        <v>59</v>
      </c>
      <c r="AL2" s="4" t="s">
        <v>60</v>
      </c>
      <c r="AM2" s="4" t="s">
        <v>61</v>
      </c>
      <c r="AN2" s="4" t="s">
        <v>62</v>
      </c>
      <c r="AO2" s="4" t="s">
        <v>63</v>
      </c>
      <c r="AP2" s="4" t="s">
        <v>64</v>
      </c>
      <c r="AQ2" s="4" t="s">
        <v>65</v>
      </c>
      <c r="AR2" s="4" t="s">
        <v>66</v>
      </c>
      <c r="AS2" s="4" t="s">
        <v>67</v>
      </c>
      <c r="AT2" s="4" t="s">
        <v>68</v>
      </c>
      <c r="AU2" s="4" t="s">
        <v>69</v>
      </c>
      <c r="AV2" s="4" t="s">
        <v>70</v>
      </c>
      <c r="AW2" s="4" t="s">
        <v>71</v>
      </c>
      <c r="AX2" s="4" t="s">
        <v>72</v>
      </c>
      <c r="AY2" s="4" t="s">
        <v>73</v>
      </c>
      <c r="AZ2" s="4" t="s">
        <v>74</v>
      </c>
      <c r="BA2" s="4" t="s">
        <v>75</v>
      </c>
      <c r="BB2" s="4" t="s">
        <v>76</v>
      </c>
      <c r="BC2" s="4" t="s">
        <v>77</v>
      </c>
      <c r="BD2" s="4" t="s">
        <v>78</v>
      </c>
      <c r="BE2" s="4" t="s">
        <v>79</v>
      </c>
      <c r="BF2" s="4" t="s">
        <v>80</v>
      </c>
      <c r="BG2" s="4" t="s">
        <v>81</v>
      </c>
      <c r="BH2" s="4" t="s">
        <v>82</v>
      </c>
      <c r="BI2" s="4" t="s">
        <v>83</v>
      </c>
      <c r="BJ2" s="4" t="s">
        <v>84</v>
      </c>
      <c r="BK2" s="4" t="s">
        <v>85</v>
      </c>
      <c r="BL2" s="4" t="s">
        <v>86</v>
      </c>
      <c r="BM2" s="4" t="s">
        <v>87</v>
      </c>
      <c r="BN2" s="4" t="s">
        <v>88</v>
      </c>
      <c r="BO2" s="4" t="s">
        <v>89</v>
      </c>
      <c r="BP2" s="4" t="s">
        <v>90</v>
      </c>
      <c r="BQ2" s="4" t="s">
        <v>91</v>
      </c>
      <c r="BR2" s="4" t="s">
        <v>92</v>
      </c>
      <c r="BS2" s="4" t="s">
        <v>93</v>
      </c>
      <c r="BT2" s="4" t="s">
        <v>94</v>
      </c>
      <c r="BU2" s="4" t="s">
        <v>95</v>
      </c>
      <c r="BV2" s="4" t="s">
        <v>96</v>
      </c>
      <c r="BW2" s="4" t="s">
        <v>97</v>
      </c>
      <c r="BX2" s="4" t="s">
        <v>98</v>
      </c>
      <c r="BY2" s="4" t="s">
        <v>99</v>
      </c>
      <c r="BZ2" s="4" t="s">
        <v>100</v>
      </c>
      <c r="CA2" s="4" t="s">
        <v>101</v>
      </c>
      <c r="CB2" s="4" t="s">
        <v>102</v>
      </c>
      <c r="CC2" s="4" t="s">
        <v>103</v>
      </c>
      <c r="CD2" s="4" t="s">
        <v>104</v>
      </c>
      <c r="CE2" s="4" t="s">
        <v>105</v>
      </c>
      <c r="CF2" s="4" t="s">
        <v>106</v>
      </c>
      <c r="CG2" s="4" t="s">
        <v>107</v>
      </c>
      <c r="CH2" s="4" t="s">
        <v>108</v>
      </c>
      <c r="CI2" s="4" t="s">
        <v>109</v>
      </c>
      <c r="CJ2" s="4" t="s">
        <v>110</v>
      </c>
      <c r="CK2" s="4" t="s">
        <v>111</v>
      </c>
      <c r="CL2" s="4" t="s">
        <v>112</v>
      </c>
      <c r="CM2" s="4" t="s">
        <v>113</v>
      </c>
      <c r="CN2" s="4" t="s">
        <v>114</v>
      </c>
      <c r="CO2" s="4" t="s">
        <v>115</v>
      </c>
      <c r="CP2" s="4" t="s">
        <v>116</v>
      </c>
      <c r="CQ2" s="4" t="s">
        <v>117</v>
      </c>
      <c r="CR2" s="4" t="s">
        <v>118</v>
      </c>
      <c r="CS2" s="4" t="s">
        <v>119</v>
      </c>
      <c r="CT2" s="4" t="s">
        <v>120</v>
      </c>
      <c r="CU2" s="4" t="s">
        <v>121</v>
      </c>
      <c r="CV2" s="4" t="s">
        <v>122</v>
      </c>
      <c r="CW2" s="4" t="s">
        <v>123</v>
      </c>
      <c r="CX2" s="4" t="s">
        <v>124</v>
      </c>
      <c r="CY2" s="4" t="s">
        <v>125</v>
      </c>
      <c r="CZ2" s="4" t="s">
        <v>126</v>
      </c>
      <c r="DA2" s="4" t="s">
        <v>127</v>
      </c>
      <c r="DB2" s="4" t="s">
        <v>128</v>
      </c>
      <c r="DC2" s="4" t="s">
        <v>129</v>
      </c>
      <c r="DD2" s="4" t="s">
        <v>130</v>
      </c>
      <c r="DE2" s="11" t="s">
        <v>131</v>
      </c>
    </row>
    <row r="3" spans="1:109" ht="15.75" thickBot="1">
      <c r="A3" s="16" t="s">
        <v>398</v>
      </c>
      <c r="B3" s="16" t="s">
        <v>351</v>
      </c>
      <c r="C3" s="4" t="s">
        <v>311</v>
      </c>
      <c r="D3" s="4" t="s">
        <v>312</v>
      </c>
      <c r="E3" s="4" t="s">
        <v>311</v>
      </c>
      <c r="F3" s="4" t="s">
        <v>312</v>
      </c>
      <c r="G3" s="4" t="s">
        <v>312</v>
      </c>
      <c r="H3" s="4" t="s">
        <v>313</v>
      </c>
      <c r="I3" s="4" t="s">
        <v>314</v>
      </c>
      <c r="J3" s="4" t="s">
        <v>315</v>
      </c>
      <c r="K3" s="4" t="s">
        <v>312</v>
      </c>
      <c r="L3" s="4" t="s">
        <v>313</v>
      </c>
      <c r="M3" s="4" t="s">
        <v>312</v>
      </c>
      <c r="N3" s="4" t="s">
        <v>311</v>
      </c>
      <c r="O3" s="4" t="s">
        <v>313</v>
      </c>
      <c r="P3" s="4" t="s">
        <v>312</v>
      </c>
      <c r="Q3" s="4" t="s">
        <v>311</v>
      </c>
      <c r="R3" s="4" t="s">
        <v>311</v>
      </c>
      <c r="S3" s="4" t="s">
        <v>313</v>
      </c>
      <c r="T3" s="4" t="s">
        <v>311</v>
      </c>
      <c r="U3" s="4" t="s">
        <v>311</v>
      </c>
      <c r="V3" s="4" t="s">
        <v>313</v>
      </c>
      <c r="W3" s="4" t="s">
        <v>314</v>
      </c>
      <c r="X3" s="4" t="s">
        <v>314</v>
      </c>
      <c r="Y3" s="4" t="s">
        <v>313</v>
      </c>
      <c r="Z3" s="4" t="s">
        <v>311</v>
      </c>
      <c r="AA3" s="4" t="s">
        <v>314</v>
      </c>
      <c r="AB3" s="4" t="s">
        <v>312</v>
      </c>
      <c r="AC3" s="4" t="s">
        <v>313</v>
      </c>
      <c r="AD3" s="4" t="s">
        <v>312</v>
      </c>
      <c r="AE3" s="4" t="s">
        <v>311</v>
      </c>
      <c r="AF3" s="4" t="s">
        <v>313</v>
      </c>
      <c r="AG3" s="4" t="s">
        <v>311</v>
      </c>
      <c r="AH3" s="4" t="s">
        <v>314</v>
      </c>
      <c r="AI3" s="4" t="s">
        <v>312</v>
      </c>
      <c r="AJ3" s="4" t="s">
        <v>312</v>
      </c>
      <c r="AK3" s="4" t="s">
        <v>313</v>
      </c>
      <c r="AL3" s="4" t="s">
        <v>311</v>
      </c>
      <c r="AM3" s="4" t="s">
        <v>312</v>
      </c>
      <c r="AN3" s="4" t="s">
        <v>312</v>
      </c>
      <c r="AO3" s="4" t="s">
        <v>311</v>
      </c>
      <c r="AP3" s="4" t="s">
        <v>311</v>
      </c>
      <c r="AQ3" s="4" t="s">
        <v>311</v>
      </c>
      <c r="AR3" s="4" t="s">
        <v>312</v>
      </c>
      <c r="AS3" s="4" t="s">
        <v>311</v>
      </c>
      <c r="AT3" s="4" t="s">
        <v>313</v>
      </c>
      <c r="AU3" s="4" t="s">
        <v>313</v>
      </c>
      <c r="AV3" s="4" t="s">
        <v>314</v>
      </c>
      <c r="AW3" s="4" t="s">
        <v>312</v>
      </c>
      <c r="AX3" s="4" t="s">
        <v>314</v>
      </c>
      <c r="AY3" s="4" t="s">
        <v>314</v>
      </c>
      <c r="AZ3" s="4" t="s">
        <v>314</v>
      </c>
      <c r="BA3" s="4" t="s">
        <v>312</v>
      </c>
      <c r="BB3" s="4" t="s">
        <v>314</v>
      </c>
      <c r="BC3" s="4" t="s">
        <v>312</v>
      </c>
      <c r="BD3" s="4" t="s">
        <v>314</v>
      </c>
      <c r="BE3" s="4" t="s">
        <v>314</v>
      </c>
      <c r="BF3" s="4" t="s">
        <v>311</v>
      </c>
      <c r="BG3" s="4" t="s">
        <v>312</v>
      </c>
      <c r="BH3" s="4" t="s">
        <v>314</v>
      </c>
      <c r="BI3" s="4" t="s">
        <v>311</v>
      </c>
      <c r="BJ3" s="4" t="s">
        <v>312</v>
      </c>
      <c r="BK3" s="4" t="s">
        <v>312</v>
      </c>
      <c r="BL3" s="4" t="s">
        <v>312</v>
      </c>
      <c r="BM3" s="4" t="s">
        <v>311</v>
      </c>
      <c r="BN3" s="4" t="s">
        <v>314</v>
      </c>
      <c r="BO3" s="4" t="s">
        <v>311</v>
      </c>
      <c r="BP3" s="4" t="s">
        <v>314</v>
      </c>
      <c r="BQ3" s="4" t="s">
        <v>312</v>
      </c>
      <c r="BR3" s="4" t="s">
        <v>311</v>
      </c>
      <c r="BS3" s="4" t="s">
        <v>311</v>
      </c>
      <c r="BT3" s="4" t="s">
        <v>311</v>
      </c>
      <c r="BU3" s="4" t="s">
        <v>311</v>
      </c>
      <c r="BV3" s="4" t="s">
        <v>311</v>
      </c>
      <c r="BW3" s="4" t="s">
        <v>314</v>
      </c>
      <c r="BX3" s="4" t="s">
        <v>311</v>
      </c>
      <c r="BY3" s="4" t="s">
        <v>312</v>
      </c>
      <c r="BZ3" s="4" t="s">
        <v>315</v>
      </c>
      <c r="CA3" s="4" t="s">
        <v>311</v>
      </c>
      <c r="CB3" s="4" t="s">
        <v>314</v>
      </c>
      <c r="CC3" s="4" t="s">
        <v>313</v>
      </c>
      <c r="CD3" s="4" t="s">
        <v>312</v>
      </c>
      <c r="CE3" s="4" t="s">
        <v>313</v>
      </c>
      <c r="CF3" s="4" t="s">
        <v>314</v>
      </c>
      <c r="CG3" s="4" t="s">
        <v>312</v>
      </c>
      <c r="CH3" s="4" t="s">
        <v>312</v>
      </c>
      <c r="CI3" s="4" t="s">
        <v>311</v>
      </c>
      <c r="CJ3" s="4" t="s">
        <v>313</v>
      </c>
      <c r="CK3" s="4" t="s">
        <v>311</v>
      </c>
      <c r="CL3" s="4" t="s">
        <v>312</v>
      </c>
      <c r="CM3" s="4" t="s">
        <v>312</v>
      </c>
      <c r="CN3" s="4" t="s">
        <v>312</v>
      </c>
      <c r="CO3" s="4" t="s">
        <v>312</v>
      </c>
      <c r="CP3" s="4" t="s">
        <v>311</v>
      </c>
      <c r="CQ3" s="4" t="s">
        <v>311</v>
      </c>
      <c r="CR3" s="4" t="s">
        <v>311</v>
      </c>
      <c r="CS3" s="4" t="s">
        <v>314</v>
      </c>
      <c r="CT3" s="4" t="s">
        <v>312</v>
      </c>
      <c r="CU3" s="4" t="s">
        <v>312</v>
      </c>
      <c r="CV3" s="4" t="s">
        <v>312</v>
      </c>
      <c r="CW3" s="4" t="s">
        <v>312</v>
      </c>
      <c r="CX3" s="4" t="s">
        <v>314</v>
      </c>
      <c r="CY3" s="4" t="s">
        <v>311</v>
      </c>
      <c r="CZ3" s="4" t="s">
        <v>311</v>
      </c>
      <c r="DA3" s="4" t="s">
        <v>311</v>
      </c>
      <c r="DB3" s="4" t="s">
        <v>314</v>
      </c>
      <c r="DC3" s="4" t="s">
        <v>314</v>
      </c>
      <c r="DD3" s="4" t="s">
        <v>311</v>
      </c>
      <c r="DE3" s="4" t="s">
        <v>311</v>
      </c>
    </row>
    <row r="4" spans="1:109" ht="15.75" thickBot="1">
      <c r="A4" s="2" t="s">
        <v>400</v>
      </c>
      <c r="B4" s="7" t="s">
        <v>349</v>
      </c>
      <c r="C4" s="4" t="s">
        <v>350</v>
      </c>
      <c r="D4" s="4" t="s">
        <v>350</v>
      </c>
      <c r="E4" s="4" t="s">
        <v>350</v>
      </c>
      <c r="F4" s="4" t="s">
        <v>350</v>
      </c>
      <c r="G4" s="4" t="s">
        <v>350</v>
      </c>
      <c r="H4" s="4" t="s">
        <v>350</v>
      </c>
      <c r="I4" s="4" t="s">
        <v>350</v>
      </c>
      <c r="J4" s="4" t="s">
        <v>350</v>
      </c>
      <c r="K4" s="4" t="s">
        <v>350</v>
      </c>
      <c r="L4" s="4" t="s">
        <v>350</v>
      </c>
      <c r="M4" s="4" t="s">
        <v>350</v>
      </c>
      <c r="N4" s="4" t="s">
        <v>350</v>
      </c>
      <c r="O4" s="4" t="s">
        <v>350</v>
      </c>
      <c r="P4" s="4" t="s">
        <v>350</v>
      </c>
      <c r="Q4" s="4" t="s">
        <v>350</v>
      </c>
      <c r="R4" s="4" t="s">
        <v>350</v>
      </c>
      <c r="S4" s="4" t="s">
        <v>350</v>
      </c>
      <c r="T4" s="4" t="s">
        <v>350</v>
      </c>
      <c r="U4" s="4" t="s">
        <v>350</v>
      </c>
      <c r="V4" s="4" t="s">
        <v>350</v>
      </c>
      <c r="W4" s="4" t="s">
        <v>350</v>
      </c>
      <c r="X4" s="4" t="s">
        <v>350</v>
      </c>
      <c r="Y4" s="4" t="s">
        <v>350</v>
      </c>
      <c r="Z4" s="4" t="s">
        <v>350</v>
      </c>
      <c r="AA4" s="4" t="s">
        <v>350</v>
      </c>
      <c r="AB4" s="4" t="s">
        <v>350</v>
      </c>
      <c r="AC4" s="4" t="s">
        <v>350</v>
      </c>
      <c r="AD4" s="4" t="s">
        <v>350</v>
      </c>
      <c r="AE4" s="4" t="s">
        <v>350</v>
      </c>
      <c r="AF4" s="4" t="s">
        <v>350</v>
      </c>
      <c r="AG4" s="4" t="s">
        <v>350</v>
      </c>
      <c r="AH4" s="4" t="s">
        <v>350</v>
      </c>
      <c r="AI4" s="4" t="s">
        <v>350</v>
      </c>
      <c r="AJ4" s="4" t="s">
        <v>350</v>
      </c>
      <c r="AK4" s="4" t="s">
        <v>350</v>
      </c>
      <c r="AL4" s="4" t="s">
        <v>350</v>
      </c>
      <c r="AM4" s="4" t="s">
        <v>350</v>
      </c>
      <c r="AN4" s="4" t="s">
        <v>350</v>
      </c>
      <c r="AO4" s="4" t="s">
        <v>350</v>
      </c>
      <c r="AP4" s="4" t="s">
        <v>350</v>
      </c>
      <c r="AQ4" s="4" t="s">
        <v>350</v>
      </c>
      <c r="AR4" s="4" t="s">
        <v>350</v>
      </c>
      <c r="AS4" s="4" t="s">
        <v>350</v>
      </c>
      <c r="AT4" s="4" t="s">
        <v>350</v>
      </c>
      <c r="AU4" s="4" t="s">
        <v>350</v>
      </c>
      <c r="AV4" s="4" t="s">
        <v>350</v>
      </c>
      <c r="AW4" s="4" t="s">
        <v>350</v>
      </c>
      <c r="AX4" s="4" t="s">
        <v>350</v>
      </c>
      <c r="AY4" s="4" t="s">
        <v>350</v>
      </c>
      <c r="AZ4" s="4" t="s">
        <v>350</v>
      </c>
      <c r="BA4" s="4" t="s">
        <v>350</v>
      </c>
      <c r="BB4" s="4" t="s">
        <v>350</v>
      </c>
      <c r="BC4" s="4" t="s">
        <v>350</v>
      </c>
      <c r="BD4" s="4" t="s">
        <v>350</v>
      </c>
      <c r="BE4" s="4" t="s">
        <v>350</v>
      </c>
      <c r="BF4" s="4" t="s">
        <v>350</v>
      </c>
      <c r="BG4" s="4" t="s">
        <v>350</v>
      </c>
      <c r="BH4" s="4" t="s">
        <v>350</v>
      </c>
      <c r="BI4" s="4" t="s">
        <v>350</v>
      </c>
      <c r="BJ4" s="4" t="s">
        <v>350</v>
      </c>
      <c r="BK4" s="4" t="s">
        <v>350</v>
      </c>
      <c r="BL4" s="4" t="s">
        <v>350</v>
      </c>
      <c r="BM4" s="4" t="s">
        <v>350</v>
      </c>
      <c r="BN4" s="4" t="s">
        <v>350</v>
      </c>
      <c r="BO4" s="4" t="s">
        <v>350</v>
      </c>
      <c r="BP4" s="4" t="s">
        <v>350</v>
      </c>
      <c r="BQ4" s="4" t="s">
        <v>350</v>
      </c>
      <c r="BR4" s="4" t="s">
        <v>350</v>
      </c>
      <c r="BS4" s="4" t="s">
        <v>350</v>
      </c>
      <c r="BT4" s="4" t="s">
        <v>350</v>
      </c>
      <c r="BU4" s="4" t="s">
        <v>350</v>
      </c>
      <c r="BV4" s="4" t="s">
        <v>350</v>
      </c>
      <c r="BW4" s="4" t="s">
        <v>350</v>
      </c>
      <c r="BX4" s="4" t="s">
        <v>350</v>
      </c>
      <c r="BY4" s="4" t="s">
        <v>350</v>
      </c>
      <c r="BZ4" s="4" t="s">
        <v>350</v>
      </c>
      <c r="CA4" s="4" t="s">
        <v>350</v>
      </c>
      <c r="CB4" s="4" t="s">
        <v>350</v>
      </c>
      <c r="CC4" s="4" t="s">
        <v>350</v>
      </c>
      <c r="CD4" s="4" t="s">
        <v>350</v>
      </c>
      <c r="CE4" s="4" t="s">
        <v>350</v>
      </c>
      <c r="CF4" s="4" t="s">
        <v>350</v>
      </c>
      <c r="CG4" s="4" t="s">
        <v>350</v>
      </c>
      <c r="CH4" s="4" t="s">
        <v>350</v>
      </c>
      <c r="CI4" s="4" t="s">
        <v>350</v>
      </c>
      <c r="CJ4" s="4" t="s">
        <v>350</v>
      </c>
      <c r="CK4" s="4" t="s">
        <v>350</v>
      </c>
      <c r="CL4" s="4" t="s">
        <v>350</v>
      </c>
      <c r="CM4" s="4" t="s">
        <v>350</v>
      </c>
      <c r="CN4" s="4" t="s">
        <v>350</v>
      </c>
      <c r="CO4" s="4" t="s">
        <v>350</v>
      </c>
      <c r="CP4" s="4" t="s">
        <v>350</v>
      </c>
      <c r="CQ4" s="4" t="s">
        <v>350</v>
      </c>
      <c r="CR4" s="4" t="s">
        <v>350</v>
      </c>
      <c r="CS4" s="4" t="s">
        <v>350</v>
      </c>
      <c r="CT4" s="4" t="s">
        <v>350</v>
      </c>
      <c r="CU4" s="4" t="s">
        <v>350</v>
      </c>
      <c r="CV4" s="4" t="s">
        <v>350</v>
      </c>
      <c r="CW4" s="4" t="s">
        <v>350</v>
      </c>
      <c r="CX4" s="4" t="s">
        <v>350</v>
      </c>
      <c r="CY4" s="4" t="s">
        <v>350</v>
      </c>
      <c r="CZ4" s="4" t="s">
        <v>350</v>
      </c>
      <c r="DA4" s="4" t="s">
        <v>350</v>
      </c>
      <c r="DB4" s="4" t="s">
        <v>350</v>
      </c>
      <c r="DC4" s="4" t="s">
        <v>350</v>
      </c>
      <c r="DD4" s="4" t="s">
        <v>350</v>
      </c>
      <c r="DE4" s="11" t="s">
        <v>350</v>
      </c>
    </row>
    <row r="5" spans="1:109" ht="15.75" thickBot="1">
      <c r="A5" s="7" t="s">
        <v>401</v>
      </c>
      <c r="B5" s="14" t="s">
        <v>321</v>
      </c>
      <c r="C5" s="5">
        <v>5941171290.9189997</v>
      </c>
      <c r="D5" s="5">
        <v>36005480</v>
      </c>
      <c r="E5" s="5">
        <v>97732516</v>
      </c>
      <c r="F5" s="5">
        <v>28152478993.068001</v>
      </c>
      <c r="G5" s="5">
        <v>900691684</v>
      </c>
      <c r="H5" s="5">
        <v>8609248.5</v>
      </c>
      <c r="I5" s="5">
        <v>163806894</v>
      </c>
      <c r="J5" s="5">
        <v>27144505883.960003</v>
      </c>
      <c r="K5" s="5">
        <v>300694815</v>
      </c>
      <c r="L5" s="5">
        <v>2389933</v>
      </c>
      <c r="M5" s="5">
        <v>14569627174.309998</v>
      </c>
      <c r="N5" s="5">
        <v>2062369</v>
      </c>
      <c r="O5" s="5">
        <v>159791402</v>
      </c>
      <c r="P5" s="5">
        <v>539135342</v>
      </c>
      <c r="Q5" s="5">
        <v>42744420</v>
      </c>
      <c r="R5" s="5">
        <v>2366092852.5100002</v>
      </c>
      <c r="S5" s="5">
        <v>7019319870.9200001</v>
      </c>
      <c r="T5" s="5">
        <v>30000000</v>
      </c>
      <c r="U5" s="5">
        <v>74806166.140000001</v>
      </c>
      <c r="V5" s="5">
        <v>4100000</v>
      </c>
      <c r="W5" s="5">
        <v>9666665556.0899982</v>
      </c>
      <c r="X5" s="5">
        <v>324680601</v>
      </c>
      <c r="Y5" s="5">
        <v>34360134</v>
      </c>
      <c r="Z5" s="5">
        <v>1450976</v>
      </c>
      <c r="AA5" s="5">
        <v>418775569</v>
      </c>
      <c r="AB5" s="5">
        <v>12066329</v>
      </c>
      <c r="AC5" s="5">
        <v>1092600</v>
      </c>
      <c r="AD5" s="5">
        <v>638006073</v>
      </c>
      <c r="AE5" s="5">
        <v>6998868</v>
      </c>
      <c r="AF5" s="5">
        <v>5772000</v>
      </c>
      <c r="AG5" s="5">
        <v>897571271.95000005</v>
      </c>
      <c r="AH5" s="5">
        <v>897292683114.68799</v>
      </c>
      <c r="AI5" s="5">
        <v>3705597482.0599999</v>
      </c>
      <c r="AJ5" s="5">
        <v>70401175.099999994</v>
      </c>
      <c r="AK5" s="5">
        <v>94071180170.636993</v>
      </c>
      <c r="AL5" s="5">
        <v>1295308861</v>
      </c>
      <c r="AM5" s="5">
        <v>1589561771.5</v>
      </c>
      <c r="AN5" s="5">
        <v>332040065501.47192</v>
      </c>
      <c r="AO5" s="5">
        <v>1736068362.2199998</v>
      </c>
      <c r="AP5" s="5">
        <v>181991549</v>
      </c>
      <c r="AQ5" s="5">
        <v>3939746558.3700004</v>
      </c>
      <c r="AR5" s="5">
        <v>122320556</v>
      </c>
      <c r="AS5" s="5">
        <v>1145412978</v>
      </c>
      <c r="AT5" s="5">
        <v>2181865</v>
      </c>
      <c r="AU5" s="5">
        <v>1500000</v>
      </c>
      <c r="AV5" s="5">
        <v>694126244.51399994</v>
      </c>
      <c r="AW5" s="5">
        <v>45803390</v>
      </c>
      <c r="AX5" s="5">
        <v>2771772926.7200003</v>
      </c>
      <c r="AY5" s="5">
        <v>2523917</v>
      </c>
      <c r="AZ5" s="5">
        <v>1894840</v>
      </c>
      <c r="BA5" s="5">
        <v>1692090780</v>
      </c>
      <c r="BB5" s="5">
        <v>1544315807.8600001</v>
      </c>
      <c r="BC5" s="5">
        <v>4459584598.4749994</v>
      </c>
      <c r="BD5" s="5">
        <v>57073214795</v>
      </c>
      <c r="BE5" s="5">
        <v>9390487</v>
      </c>
      <c r="BF5" s="5">
        <v>4288634859.1599998</v>
      </c>
      <c r="BG5" s="5">
        <v>180367915</v>
      </c>
      <c r="BH5" s="5">
        <v>5648137853</v>
      </c>
      <c r="BI5" s="5">
        <v>253920550</v>
      </c>
      <c r="BJ5" s="5">
        <v>33900813</v>
      </c>
      <c r="BK5" s="5">
        <v>79339981376.839996</v>
      </c>
      <c r="BL5" s="5">
        <v>6036247</v>
      </c>
      <c r="BM5" s="5">
        <v>42234606</v>
      </c>
      <c r="BN5" s="5">
        <v>82726418.599999994</v>
      </c>
      <c r="BO5" s="5">
        <v>10120800</v>
      </c>
      <c r="BP5" s="5">
        <v>61686332</v>
      </c>
      <c r="BQ5" s="5">
        <v>246328317.32999998</v>
      </c>
      <c r="BR5" s="5">
        <v>203664103270.34</v>
      </c>
      <c r="BS5" s="5">
        <v>55194032630.583</v>
      </c>
      <c r="BT5" s="5">
        <v>1910223271</v>
      </c>
      <c r="BU5" s="5">
        <v>2633640</v>
      </c>
      <c r="BV5" s="5">
        <v>1590409</v>
      </c>
      <c r="BW5" s="5">
        <v>1548059</v>
      </c>
      <c r="BX5" s="5">
        <v>11240530716.209999</v>
      </c>
      <c r="BY5" s="5">
        <v>699780479.33999991</v>
      </c>
      <c r="BZ5" s="5">
        <v>21587545</v>
      </c>
      <c r="CA5" s="5">
        <v>34032429</v>
      </c>
      <c r="CB5" s="5">
        <v>175878408</v>
      </c>
      <c r="CC5" s="5">
        <v>104475000</v>
      </c>
      <c r="CD5" s="5">
        <v>21106398711.32</v>
      </c>
      <c r="CE5" s="5">
        <v>28706404</v>
      </c>
      <c r="CF5" s="5">
        <v>553855740</v>
      </c>
      <c r="CG5" s="5">
        <v>183588206.88999999</v>
      </c>
      <c r="CH5" s="5">
        <v>2426478556.3470001</v>
      </c>
      <c r="CI5" s="5">
        <v>291685739</v>
      </c>
      <c r="CJ5" s="5">
        <v>40326378</v>
      </c>
      <c r="CK5" s="5">
        <v>1526200</v>
      </c>
      <c r="CL5" s="5">
        <v>5906626</v>
      </c>
      <c r="CM5" s="5">
        <v>70733034</v>
      </c>
      <c r="CN5" s="5">
        <v>350026033693.98248</v>
      </c>
      <c r="CO5" s="5">
        <v>958909478.74000001</v>
      </c>
      <c r="CP5" s="5">
        <v>148278533</v>
      </c>
      <c r="CQ5" s="5">
        <v>383283458.63</v>
      </c>
      <c r="CR5" s="5">
        <v>50374630</v>
      </c>
      <c r="CS5" s="5">
        <v>9684103785.3999996</v>
      </c>
      <c r="CT5" s="5">
        <v>13647614</v>
      </c>
      <c r="CU5" s="5">
        <v>15504135</v>
      </c>
      <c r="CV5" s="5">
        <v>4379024757</v>
      </c>
      <c r="CW5" s="5">
        <v>18515895999.266998</v>
      </c>
      <c r="CX5" s="5">
        <v>27319835</v>
      </c>
      <c r="CY5" s="5">
        <v>115836946</v>
      </c>
      <c r="CZ5" s="5">
        <v>720082994</v>
      </c>
      <c r="DA5" s="5">
        <v>4370860222.5419998</v>
      </c>
      <c r="DB5" s="5">
        <v>1390629181.0699999</v>
      </c>
      <c r="DC5" s="5">
        <v>204055574</v>
      </c>
      <c r="DD5" s="5">
        <v>675559007</v>
      </c>
      <c r="DE5" s="12">
        <v>2128020</v>
      </c>
    </row>
    <row r="6" spans="1:109" ht="15.75" thickBot="1">
      <c r="A6" s="14" t="s">
        <v>316</v>
      </c>
      <c r="B6" s="14" t="s">
        <v>316</v>
      </c>
      <c r="C6" s="5">
        <v>0</v>
      </c>
      <c r="D6" s="5">
        <v>0</v>
      </c>
      <c r="E6" s="5">
        <v>0</v>
      </c>
      <c r="F6" s="5">
        <v>689726310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560462</v>
      </c>
      <c r="AE6" s="5">
        <v>0</v>
      </c>
      <c r="AF6" s="5">
        <v>0</v>
      </c>
      <c r="AG6" s="5">
        <v>0</v>
      </c>
      <c r="AH6" s="5">
        <v>41000289</v>
      </c>
      <c r="AI6" s="5">
        <v>0</v>
      </c>
      <c r="AJ6" s="5">
        <v>0</v>
      </c>
      <c r="AK6" s="5">
        <v>115013449</v>
      </c>
      <c r="AL6" s="5">
        <v>0</v>
      </c>
      <c r="AM6" s="5">
        <v>0</v>
      </c>
      <c r="AN6" s="5">
        <v>310911539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30769962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385495313</v>
      </c>
      <c r="CO6" s="5">
        <v>0</v>
      </c>
      <c r="CP6" s="5">
        <v>0</v>
      </c>
      <c r="CQ6" s="5">
        <v>0</v>
      </c>
      <c r="CR6" s="5">
        <v>0</v>
      </c>
      <c r="CS6" s="5">
        <v>120921200</v>
      </c>
      <c r="CT6" s="5">
        <v>0</v>
      </c>
      <c r="CU6" s="5">
        <v>0</v>
      </c>
      <c r="CV6" s="5">
        <v>0</v>
      </c>
      <c r="CW6" s="5">
        <v>14071200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12">
        <v>0</v>
      </c>
    </row>
    <row r="7" spans="1:109" ht="15.75" thickBot="1">
      <c r="A7" s="14" t="s">
        <v>389</v>
      </c>
      <c r="B7" s="14" t="s">
        <v>323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41000289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12">
        <v>0</v>
      </c>
    </row>
    <row r="8" spans="1:109" ht="15.75" thickBot="1">
      <c r="A8" s="14" t="s">
        <v>384</v>
      </c>
      <c r="B8" s="14" t="s">
        <v>326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1668754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12">
        <v>0</v>
      </c>
    </row>
    <row r="9" spans="1:109" ht="15.75" thickBot="1">
      <c r="A9" s="14" t="s">
        <v>385</v>
      </c>
      <c r="B9" s="14" t="s">
        <v>327</v>
      </c>
      <c r="C9" s="5">
        <v>0</v>
      </c>
      <c r="D9" s="5">
        <v>0</v>
      </c>
      <c r="E9" s="5">
        <v>0</v>
      </c>
      <c r="F9" s="5">
        <v>5772422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560462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34120000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18704400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14071200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12">
        <v>0</v>
      </c>
    </row>
    <row r="10" spans="1:109" ht="15.75" thickBot="1">
      <c r="A10" s="14" t="s">
        <v>386</v>
      </c>
      <c r="B10" s="14" t="s">
        <v>328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237569903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12">
        <v>0</v>
      </c>
    </row>
    <row r="11" spans="1:109" ht="15.75" thickBot="1">
      <c r="A11" s="14" t="s">
        <v>387</v>
      </c>
      <c r="B11" s="14" t="s">
        <v>329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37552882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12">
        <v>0</v>
      </c>
    </row>
    <row r="12" spans="1:109" ht="15.75" thickBot="1">
      <c r="A12" s="14" t="s">
        <v>388</v>
      </c>
      <c r="B12" s="14" t="s">
        <v>141</v>
      </c>
      <c r="C12" s="5">
        <v>0</v>
      </c>
      <c r="D12" s="5">
        <v>0</v>
      </c>
      <c r="E12" s="5">
        <v>0</v>
      </c>
      <c r="F12" s="5">
        <v>683953888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106005316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385495313</v>
      </c>
      <c r="CO12" s="5">
        <v>0</v>
      </c>
      <c r="CP12" s="5">
        <v>0</v>
      </c>
      <c r="CQ12" s="5">
        <v>0</v>
      </c>
      <c r="CR12" s="5">
        <v>0</v>
      </c>
      <c r="CS12" s="5">
        <v>120921200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12">
        <v>0</v>
      </c>
    </row>
    <row r="13" spans="1:109" ht="15.75" thickBot="1">
      <c r="A13" s="14" t="s">
        <v>135</v>
      </c>
      <c r="B13" s="14" t="s">
        <v>324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12065562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12">
        <v>0</v>
      </c>
    </row>
    <row r="14" spans="1:109" ht="15.75" thickBot="1">
      <c r="A14" s="14" t="s">
        <v>136</v>
      </c>
      <c r="B14" s="14" t="s">
        <v>325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9008133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12">
        <v>0</v>
      </c>
    </row>
    <row r="15" spans="1:109" ht="15.75" thickBot="1">
      <c r="A15" s="14" t="s">
        <v>317</v>
      </c>
      <c r="B15" s="14" t="s">
        <v>317</v>
      </c>
      <c r="C15" s="5">
        <v>135138689.92000002</v>
      </c>
      <c r="D15" s="5">
        <v>0</v>
      </c>
      <c r="E15" s="5">
        <v>0</v>
      </c>
      <c r="F15" s="5">
        <v>465264894.39999998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693407008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192714685</v>
      </c>
      <c r="T15" s="5">
        <v>0</v>
      </c>
      <c r="U15" s="5">
        <v>0</v>
      </c>
      <c r="V15" s="5">
        <v>0</v>
      </c>
      <c r="W15" s="5">
        <v>424646056</v>
      </c>
      <c r="X15" s="5">
        <v>163989250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54113631</v>
      </c>
      <c r="AH15" s="5">
        <v>1131788078.5900002</v>
      </c>
      <c r="AI15" s="5">
        <v>144939142</v>
      </c>
      <c r="AJ15" s="5">
        <v>0</v>
      </c>
      <c r="AK15" s="5">
        <v>1166987074</v>
      </c>
      <c r="AL15" s="5">
        <v>0</v>
      </c>
      <c r="AM15" s="5">
        <v>0</v>
      </c>
      <c r="AN15" s="5">
        <v>3898499891.6399999</v>
      </c>
      <c r="AO15" s="5">
        <v>0</v>
      </c>
      <c r="AP15" s="5">
        <v>0</v>
      </c>
      <c r="AQ15" s="5">
        <v>510270042</v>
      </c>
      <c r="AR15" s="5">
        <v>0</v>
      </c>
      <c r="AS15" s="5">
        <v>0</v>
      </c>
      <c r="AT15" s="5">
        <v>0</v>
      </c>
      <c r="AU15" s="5">
        <v>0</v>
      </c>
      <c r="AV15" s="5">
        <v>5822731</v>
      </c>
      <c r="AW15" s="5">
        <v>0</v>
      </c>
      <c r="AX15" s="5">
        <v>323523796</v>
      </c>
      <c r="AY15" s="5">
        <v>0</v>
      </c>
      <c r="AZ15" s="5">
        <v>0</v>
      </c>
      <c r="BA15" s="5">
        <v>0</v>
      </c>
      <c r="BB15" s="5">
        <v>101551000</v>
      </c>
      <c r="BC15" s="5">
        <v>237308458</v>
      </c>
      <c r="BD15" s="5">
        <v>0</v>
      </c>
      <c r="BE15" s="5">
        <v>0</v>
      </c>
      <c r="BF15" s="5">
        <v>0</v>
      </c>
      <c r="BG15" s="5">
        <v>0</v>
      </c>
      <c r="BH15" s="5">
        <v>1597781630</v>
      </c>
      <c r="BI15" s="5">
        <v>0</v>
      </c>
      <c r="BJ15" s="5">
        <v>0</v>
      </c>
      <c r="BK15" s="5">
        <v>329789391.54000002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809956</v>
      </c>
      <c r="BS15" s="5">
        <v>268977894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1188214</v>
      </c>
      <c r="BZ15" s="5">
        <v>0</v>
      </c>
      <c r="CA15" s="5">
        <v>0</v>
      </c>
      <c r="CB15" s="5">
        <v>0</v>
      </c>
      <c r="CC15" s="5">
        <v>0</v>
      </c>
      <c r="CD15" s="5">
        <v>1077302692</v>
      </c>
      <c r="CE15" s="5">
        <v>0</v>
      </c>
      <c r="CF15" s="5">
        <v>0</v>
      </c>
      <c r="CG15" s="5">
        <v>0</v>
      </c>
      <c r="CH15" s="5">
        <v>36293989</v>
      </c>
      <c r="CI15" s="5">
        <v>1612867</v>
      </c>
      <c r="CJ15" s="5">
        <v>0</v>
      </c>
      <c r="CK15" s="5">
        <v>0</v>
      </c>
      <c r="CL15" s="5">
        <v>0</v>
      </c>
      <c r="CM15" s="5">
        <v>0</v>
      </c>
      <c r="CN15" s="5">
        <v>1062078254.3</v>
      </c>
      <c r="CO15" s="5">
        <v>724503770</v>
      </c>
      <c r="CP15" s="5">
        <v>0</v>
      </c>
      <c r="CQ15" s="5">
        <v>0</v>
      </c>
      <c r="CR15" s="5">
        <v>0</v>
      </c>
      <c r="CS15" s="5">
        <v>88912000</v>
      </c>
      <c r="CT15" s="5">
        <v>9047614</v>
      </c>
      <c r="CU15" s="5">
        <v>0</v>
      </c>
      <c r="CV15" s="5">
        <v>69983691</v>
      </c>
      <c r="CW15" s="5">
        <v>464728163</v>
      </c>
      <c r="CX15" s="5">
        <v>0</v>
      </c>
      <c r="CY15" s="5">
        <v>0</v>
      </c>
      <c r="CZ15" s="5">
        <v>0</v>
      </c>
      <c r="DA15" s="5">
        <v>28468718</v>
      </c>
      <c r="DB15" s="5">
        <v>25000000</v>
      </c>
      <c r="DC15" s="5">
        <v>0</v>
      </c>
      <c r="DD15" s="5">
        <v>0</v>
      </c>
      <c r="DE15" s="12">
        <v>0</v>
      </c>
    </row>
    <row r="16" spans="1:109" ht="15.75" thickBot="1">
      <c r="A16" s="14" t="s">
        <v>353</v>
      </c>
      <c r="B16" s="14" t="s">
        <v>142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2623828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600000</v>
      </c>
      <c r="DB16" s="5">
        <v>0</v>
      </c>
      <c r="DC16" s="5">
        <v>0</v>
      </c>
      <c r="DD16" s="5">
        <v>0</v>
      </c>
      <c r="DE16" s="12">
        <v>0</v>
      </c>
    </row>
    <row r="17" spans="1:109" ht="15.75" thickBot="1">
      <c r="A17" s="14" t="s">
        <v>354</v>
      </c>
      <c r="B17" s="14" t="s">
        <v>147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50672678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12">
        <v>0</v>
      </c>
    </row>
    <row r="18" spans="1:109" ht="15.75" thickBot="1">
      <c r="A18" s="14" t="s">
        <v>355</v>
      </c>
      <c r="B18" s="14" t="s">
        <v>148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4744753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102775405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258829306.02000001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44691846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20000000</v>
      </c>
      <c r="DB18" s="5">
        <v>0</v>
      </c>
      <c r="DC18" s="5">
        <v>0</v>
      </c>
      <c r="DD18" s="5">
        <v>0</v>
      </c>
      <c r="DE18" s="12">
        <v>0</v>
      </c>
    </row>
    <row r="19" spans="1:109" ht="15.75" thickBot="1">
      <c r="A19" s="14" t="s">
        <v>356</v>
      </c>
      <c r="B19" s="14" t="s">
        <v>149</v>
      </c>
      <c r="C19" s="5">
        <v>0</v>
      </c>
      <c r="D19" s="5">
        <v>0</v>
      </c>
      <c r="E19" s="5">
        <v>0</v>
      </c>
      <c r="F19" s="5">
        <v>12244532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666813416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39939280</v>
      </c>
      <c r="T19" s="5">
        <v>0</v>
      </c>
      <c r="U19" s="5">
        <v>0</v>
      </c>
      <c r="V19" s="5">
        <v>0</v>
      </c>
      <c r="W19" s="5">
        <v>133559181</v>
      </c>
      <c r="X19" s="5">
        <v>163989250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309771525</v>
      </c>
      <c r="AI19" s="5">
        <v>128948642</v>
      </c>
      <c r="AJ19" s="5">
        <v>0</v>
      </c>
      <c r="AK19" s="5">
        <v>513290358</v>
      </c>
      <c r="AL19" s="5">
        <v>0</v>
      </c>
      <c r="AM19" s="5">
        <v>0</v>
      </c>
      <c r="AN19" s="5">
        <v>1083161479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95592405</v>
      </c>
      <c r="BD19" s="5">
        <v>0</v>
      </c>
      <c r="BE19" s="5">
        <v>0</v>
      </c>
      <c r="BF19" s="5">
        <v>0</v>
      </c>
      <c r="BG19" s="5">
        <v>0</v>
      </c>
      <c r="BH19" s="5">
        <v>1501282278</v>
      </c>
      <c r="BI19" s="5">
        <v>0</v>
      </c>
      <c r="BJ19" s="5">
        <v>0</v>
      </c>
      <c r="BK19" s="5">
        <v>329789391.54000002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809956</v>
      </c>
      <c r="BS19" s="5">
        <v>211166908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374805528</v>
      </c>
      <c r="CE19" s="5">
        <v>0</v>
      </c>
      <c r="CF19" s="5">
        <v>0</v>
      </c>
      <c r="CG19" s="5">
        <v>0</v>
      </c>
      <c r="CH19" s="5">
        <v>19678710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807172940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69983691</v>
      </c>
      <c r="CW19" s="5">
        <v>273830543</v>
      </c>
      <c r="CX19" s="5">
        <v>0</v>
      </c>
      <c r="CY19" s="5">
        <v>0</v>
      </c>
      <c r="CZ19" s="5">
        <v>0</v>
      </c>
      <c r="DA19" s="5">
        <v>0</v>
      </c>
      <c r="DB19" s="5">
        <v>25000000</v>
      </c>
      <c r="DC19" s="5">
        <v>0</v>
      </c>
      <c r="DD19" s="5">
        <v>0</v>
      </c>
      <c r="DE19" s="12">
        <v>0</v>
      </c>
    </row>
    <row r="20" spans="1:109" ht="15.75" thickBot="1">
      <c r="A20" s="14" t="s">
        <v>357</v>
      </c>
      <c r="B20" s="14" t="s">
        <v>150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3345381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12">
        <v>0</v>
      </c>
    </row>
    <row r="21" spans="1:109" ht="15.75" thickBot="1">
      <c r="A21" s="14" t="s">
        <v>358</v>
      </c>
      <c r="B21" s="14" t="s">
        <v>151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31791566</v>
      </c>
      <c r="AL21" s="5">
        <v>0</v>
      </c>
      <c r="AM21" s="5">
        <v>0</v>
      </c>
      <c r="AN21" s="5">
        <v>276372218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73345381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13119140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92263631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12">
        <v>0</v>
      </c>
    </row>
    <row r="22" spans="1:109" ht="15.75" thickBot="1">
      <c r="A22" s="14" t="s">
        <v>359</v>
      </c>
      <c r="B22" s="14" t="s">
        <v>152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64667691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12">
        <v>0</v>
      </c>
    </row>
    <row r="23" spans="1:109" ht="15.75" thickBot="1">
      <c r="A23" s="14" t="s">
        <v>360</v>
      </c>
      <c r="B23" s="14" t="s">
        <v>153</v>
      </c>
      <c r="C23" s="5">
        <v>4193291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50000000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19678710</v>
      </c>
      <c r="AI23" s="5">
        <v>0</v>
      </c>
      <c r="AJ23" s="5">
        <v>0</v>
      </c>
      <c r="AK23" s="5">
        <v>485401539</v>
      </c>
      <c r="AL23" s="5">
        <v>0</v>
      </c>
      <c r="AM23" s="5">
        <v>0</v>
      </c>
      <c r="AN23" s="5">
        <v>1715881841.79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10000000</v>
      </c>
      <c r="BD23" s="5">
        <v>0</v>
      </c>
      <c r="BE23" s="5">
        <v>0</v>
      </c>
      <c r="BF23" s="5">
        <v>0</v>
      </c>
      <c r="BG23" s="5">
        <v>0</v>
      </c>
      <c r="BH23" s="5">
        <v>3345381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61447200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1880000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25000000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12">
        <v>0</v>
      </c>
    </row>
    <row r="24" spans="1:109" ht="15.75" thickBot="1">
      <c r="A24" s="14" t="s">
        <v>361</v>
      </c>
      <c r="B24" s="14" t="s">
        <v>154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1967871</v>
      </c>
      <c r="AO24" s="5">
        <v>0</v>
      </c>
      <c r="AP24" s="5">
        <v>0</v>
      </c>
      <c r="AQ24" s="5">
        <v>4000000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12">
        <v>0</v>
      </c>
    </row>
    <row r="25" spans="1:109" ht="15.75" thickBot="1">
      <c r="A25" s="14" t="s">
        <v>143</v>
      </c>
      <c r="B25" s="14" t="s">
        <v>143</v>
      </c>
      <c r="C25" s="5">
        <v>0</v>
      </c>
      <c r="D25" s="5">
        <v>0</v>
      </c>
      <c r="E25" s="5">
        <v>0</v>
      </c>
      <c r="F25" s="5">
        <v>126110049.40000001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21848839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14017166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631456620</v>
      </c>
      <c r="AI25" s="5">
        <v>0</v>
      </c>
      <c r="AJ25" s="5">
        <v>0</v>
      </c>
      <c r="AK25" s="5">
        <v>17640000</v>
      </c>
      <c r="AL25" s="5">
        <v>0</v>
      </c>
      <c r="AM25" s="5">
        <v>0</v>
      </c>
      <c r="AN25" s="5">
        <v>33231916.030000001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3472252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101551000</v>
      </c>
      <c r="BC25" s="5">
        <v>27276593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46206005</v>
      </c>
      <c r="CE25" s="5">
        <v>0</v>
      </c>
      <c r="CF25" s="5">
        <v>0</v>
      </c>
      <c r="CG25" s="5">
        <v>0</v>
      </c>
      <c r="CH25" s="5">
        <v>16615279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66319462</v>
      </c>
      <c r="CO25" s="5">
        <v>724503770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165897620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12">
        <v>0</v>
      </c>
    </row>
    <row r="26" spans="1:109" ht="15.75" thickBot="1">
      <c r="A26" s="14" t="s">
        <v>144</v>
      </c>
      <c r="B26" s="14" t="s">
        <v>144</v>
      </c>
      <c r="C26" s="5">
        <v>32889587.920000002</v>
      </c>
      <c r="D26" s="5">
        <v>0</v>
      </c>
      <c r="E26" s="5">
        <v>0</v>
      </c>
      <c r="F26" s="5">
        <v>40266149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175844458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54113631</v>
      </c>
      <c r="AH26" s="5">
        <v>25017360</v>
      </c>
      <c r="AI26" s="5">
        <v>0</v>
      </c>
      <c r="AJ26" s="5">
        <v>0</v>
      </c>
      <c r="AK26" s="5">
        <v>27712024</v>
      </c>
      <c r="AL26" s="5">
        <v>0</v>
      </c>
      <c r="AM26" s="5">
        <v>0</v>
      </c>
      <c r="AN26" s="5">
        <v>219985475</v>
      </c>
      <c r="AO26" s="5">
        <v>0</v>
      </c>
      <c r="AP26" s="5">
        <v>0</v>
      </c>
      <c r="AQ26" s="5">
        <v>28458946</v>
      </c>
      <c r="AR26" s="5">
        <v>0</v>
      </c>
      <c r="AS26" s="5">
        <v>0</v>
      </c>
      <c r="AT26" s="5">
        <v>0</v>
      </c>
      <c r="AU26" s="5">
        <v>0</v>
      </c>
      <c r="AV26" s="5">
        <v>2350479</v>
      </c>
      <c r="AW26" s="5">
        <v>0</v>
      </c>
      <c r="AX26" s="5">
        <v>133358535</v>
      </c>
      <c r="AY26" s="5">
        <v>0</v>
      </c>
      <c r="AZ26" s="5">
        <v>0</v>
      </c>
      <c r="BA26" s="5">
        <v>0</v>
      </c>
      <c r="BB26" s="5">
        <v>0</v>
      </c>
      <c r="BC26" s="5">
        <v>2623828</v>
      </c>
      <c r="BD26" s="5">
        <v>0</v>
      </c>
      <c r="BE26" s="5">
        <v>0</v>
      </c>
      <c r="BF26" s="5">
        <v>0</v>
      </c>
      <c r="BG26" s="5">
        <v>0</v>
      </c>
      <c r="BH26" s="5">
        <v>16463209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1188214</v>
      </c>
      <c r="BZ26" s="5">
        <v>0</v>
      </c>
      <c r="CA26" s="5">
        <v>0</v>
      </c>
      <c r="CB26" s="5">
        <v>0</v>
      </c>
      <c r="CC26" s="5">
        <v>0</v>
      </c>
      <c r="CD26" s="5">
        <v>99300739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64477028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12">
        <v>0</v>
      </c>
    </row>
    <row r="27" spans="1:109" ht="15.75" thickBot="1">
      <c r="A27" s="14" t="s">
        <v>145</v>
      </c>
      <c r="B27" s="14" t="s">
        <v>145</v>
      </c>
      <c r="C27" s="5">
        <v>98055811</v>
      </c>
      <c r="D27" s="5">
        <v>0</v>
      </c>
      <c r="E27" s="5">
        <v>0</v>
      </c>
      <c r="F27" s="5">
        <v>285706880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22668721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145863863.59</v>
      </c>
      <c r="AI27" s="5">
        <v>15990500</v>
      </c>
      <c r="AJ27" s="5">
        <v>0</v>
      </c>
      <c r="AK27" s="5">
        <v>91151587</v>
      </c>
      <c r="AL27" s="5">
        <v>0</v>
      </c>
      <c r="AM27" s="5">
        <v>0</v>
      </c>
      <c r="AN27" s="5">
        <v>151432973.80000001</v>
      </c>
      <c r="AO27" s="5">
        <v>0</v>
      </c>
      <c r="AP27" s="5">
        <v>0</v>
      </c>
      <c r="AQ27" s="5">
        <v>477811096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137044405</v>
      </c>
      <c r="AY27" s="5">
        <v>0</v>
      </c>
      <c r="AZ27" s="5">
        <v>0</v>
      </c>
      <c r="BA27" s="5">
        <v>0</v>
      </c>
      <c r="BB27" s="5">
        <v>0</v>
      </c>
      <c r="BC27" s="5">
        <v>101815632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447135037</v>
      </c>
      <c r="CE27" s="5">
        <v>0</v>
      </c>
      <c r="CF27" s="5">
        <v>0</v>
      </c>
      <c r="CG27" s="5">
        <v>0</v>
      </c>
      <c r="CH27" s="5">
        <v>0</v>
      </c>
      <c r="CI27" s="5">
        <v>1612867</v>
      </c>
      <c r="CJ27" s="5">
        <v>0</v>
      </c>
      <c r="CK27" s="5">
        <v>0</v>
      </c>
      <c r="CL27" s="5">
        <v>0</v>
      </c>
      <c r="CM27" s="5">
        <v>0</v>
      </c>
      <c r="CN27" s="5">
        <v>29965193.299999997</v>
      </c>
      <c r="CO27" s="5">
        <v>0</v>
      </c>
      <c r="CP27" s="5">
        <v>0</v>
      </c>
      <c r="CQ27" s="5">
        <v>0</v>
      </c>
      <c r="CR27" s="5">
        <v>0</v>
      </c>
      <c r="CS27" s="5">
        <v>82972000</v>
      </c>
      <c r="CT27" s="5">
        <v>9047614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7868718</v>
      </c>
      <c r="DB27" s="5">
        <v>0</v>
      </c>
      <c r="DC27" s="5">
        <v>0</v>
      </c>
      <c r="DD27" s="5">
        <v>0</v>
      </c>
      <c r="DE27" s="12">
        <v>0</v>
      </c>
    </row>
    <row r="28" spans="1:109" ht="15.75" thickBot="1">
      <c r="A28" s="14" t="s">
        <v>146</v>
      </c>
      <c r="B28" s="14" t="s">
        <v>146</v>
      </c>
      <c r="C28" s="5">
        <v>0</v>
      </c>
      <c r="D28" s="5">
        <v>0</v>
      </c>
      <c r="E28" s="5">
        <v>0</v>
      </c>
      <c r="F28" s="5">
        <v>937284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78556530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39672614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53120856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48408183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5940000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12">
        <v>0</v>
      </c>
    </row>
    <row r="29" spans="1:109" ht="15.75" thickBot="1">
      <c r="A29" s="14" t="s">
        <v>318</v>
      </c>
      <c r="B29" s="14" t="s">
        <v>318</v>
      </c>
      <c r="C29" s="5">
        <v>51219492</v>
      </c>
      <c r="D29" s="5">
        <v>0</v>
      </c>
      <c r="E29" s="5">
        <v>24353269</v>
      </c>
      <c r="F29" s="5">
        <v>125330312</v>
      </c>
      <c r="G29" s="5">
        <v>27914777</v>
      </c>
      <c r="H29" s="5">
        <v>0</v>
      </c>
      <c r="I29" s="5">
        <v>0</v>
      </c>
      <c r="J29" s="5">
        <v>45889551</v>
      </c>
      <c r="K29" s="5">
        <v>0</v>
      </c>
      <c r="L29" s="5">
        <v>0</v>
      </c>
      <c r="M29" s="5">
        <v>1122100172.4000001</v>
      </c>
      <c r="N29" s="5">
        <v>0</v>
      </c>
      <c r="O29" s="5">
        <v>0</v>
      </c>
      <c r="P29" s="5">
        <v>0</v>
      </c>
      <c r="Q29" s="5">
        <v>0</v>
      </c>
      <c r="R29" s="5">
        <v>103935389.7</v>
      </c>
      <c r="S29" s="5">
        <v>130852757</v>
      </c>
      <c r="T29" s="5">
        <v>0</v>
      </c>
      <c r="U29" s="5">
        <v>2142034.14</v>
      </c>
      <c r="V29" s="5">
        <v>0</v>
      </c>
      <c r="W29" s="5">
        <v>41450905.380000003</v>
      </c>
      <c r="X29" s="5">
        <v>12176209</v>
      </c>
      <c r="Y29" s="5">
        <v>10999086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139666832</v>
      </c>
      <c r="AH29" s="5">
        <v>254701744.24000001</v>
      </c>
      <c r="AI29" s="5">
        <v>271985334.10000002</v>
      </c>
      <c r="AJ29" s="5">
        <v>0</v>
      </c>
      <c r="AK29" s="5">
        <v>100456727</v>
      </c>
      <c r="AL29" s="5">
        <v>4061911</v>
      </c>
      <c r="AM29" s="5">
        <v>0</v>
      </c>
      <c r="AN29" s="5">
        <v>7614201679.8699999</v>
      </c>
      <c r="AO29" s="5">
        <v>91109678</v>
      </c>
      <c r="AP29" s="5">
        <v>0</v>
      </c>
      <c r="AQ29" s="5">
        <v>129654125.5</v>
      </c>
      <c r="AR29" s="5">
        <v>6061043</v>
      </c>
      <c r="AS29" s="5">
        <v>54356525</v>
      </c>
      <c r="AT29" s="5">
        <v>0</v>
      </c>
      <c r="AU29" s="5">
        <v>0</v>
      </c>
      <c r="AV29" s="5">
        <v>0</v>
      </c>
      <c r="AW29" s="5">
        <v>0</v>
      </c>
      <c r="AX29" s="5">
        <v>215034237.19999999</v>
      </c>
      <c r="AY29" s="5">
        <v>0</v>
      </c>
      <c r="AZ29" s="5">
        <v>0</v>
      </c>
      <c r="BA29" s="5">
        <v>16095863</v>
      </c>
      <c r="BB29" s="5">
        <v>26811587</v>
      </c>
      <c r="BC29" s="5">
        <v>85495968</v>
      </c>
      <c r="BD29" s="5">
        <v>0</v>
      </c>
      <c r="BE29" s="5">
        <v>0</v>
      </c>
      <c r="BF29" s="5">
        <v>77887807</v>
      </c>
      <c r="BG29" s="5">
        <v>0</v>
      </c>
      <c r="BH29" s="5">
        <v>165473199</v>
      </c>
      <c r="BI29" s="5">
        <v>0</v>
      </c>
      <c r="BJ29" s="5">
        <v>0</v>
      </c>
      <c r="BK29" s="5">
        <v>481117085</v>
      </c>
      <c r="BL29" s="5">
        <v>0</v>
      </c>
      <c r="BM29" s="5">
        <v>13183500</v>
      </c>
      <c r="BN29" s="5">
        <v>0</v>
      </c>
      <c r="BO29" s="5">
        <v>0</v>
      </c>
      <c r="BP29" s="5">
        <v>0</v>
      </c>
      <c r="BQ29" s="5">
        <v>0</v>
      </c>
      <c r="BR29" s="5">
        <v>649546215</v>
      </c>
      <c r="BS29" s="5">
        <v>591693999.16999996</v>
      </c>
      <c r="BT29" s="5">
        <v>2022658</v>
      </c>
      <c r="BU29" s="5">
        <v>0</v>
      </c>
      <c r="BV29" s="5">
        <v>0</v>
      </c>
      <c r="BW29" s="5">
        <v>0</v>
      </c>
      <c r="BX29" s="5">
        <v>71841656</v>
      </c>
      <c r="BY29" s="5">
        <v>0</v>
      </c>
      <c r="BZ29" s="5">
        <v>0</v>
      </c>
      <c r="CA29" s="5">
        <v>6582682</v>
      </c>
      <c r="CB29" s="5">
        <v>0</v>
      </c>
      <c r="CC29" s="5">
        <v>0</v>
      </c>
      <c r="CD29" s="5">
        <v>512633518</v>
      </c>
      <c r="CE29" s="5">
        <v>0</v>
      </c>
      <c r="CF29" s="5">
        <v>829872</v>
      </c>
      <c r="CG29" s="5">
        <v>0</v>
      </c>
      <c r="CH29" s="5">
        <v>0</v>
      </c>
      <c r="CI29" s="5">
        <v>11520600</v>
      </c>
      <c r="CJ29" s="5">
        <v>0</v>
      </c>
      <c r="CK29" s="5">
        <v>0</v>
      </c>
      <c r="CL29" s="5">
        <v>4096185</v>
      </c>
      <c r="CM29" s="5">
        <v>0</v>
      </c>
      <c r="CN29" s="5">
        <v>667337907.39999998</v>
      </c>
      <c r="CO29" s="5">
        <v>21669452</v>
      </c>
      <c r="CP29" s="5">
        <v>1221036</v>
      </c>
      <c r="CQ29" s="5">
        <v>16398925</v>
      </c>
      <c r="CR29" s="5">
        <v>0</v>
      </c>
      <c r="CS29" s="5">
        <v>0</v>
      </c>
      <c r="CT29" s="5">
        <v>0</v>
      </c>
      <c r="CU29" s="5">
        <v>0</v>
      </c>
      <c r="CV29" s="5">
        <v>17255190</v>
      </c>
      <c r="CW29" s="5">
        <v>477585364</v>
      </c>
      <c r="CX29" s="5">
        <v>0</v>
      </c>
      <c r="CY29" s="5">
        <v>13004208</v>
      </c>
      <c r="CZ29" s="5">
        <v>24498573</v>
      </c>
      <c r="DA29" s="5">
        <v>206028320.82999998</v>
      </c>
      <c r="DB29" s="5">
        <v>0</v>
      </c>
      <c r="DC29" s="5">
        <v>0</v>
      </c>
      <c r="DD29" s="5">
        <v>2060451</v>
      </c>
      <c r="DE29" s="12">
        <v>0</v>
      </c>
    </row>
    <row r="30" spans="1:109" ht="15.75" thickBot="1">
      <c r="A30" s="14" t="s">
        <v>362</v>
      </c>
      <c r="B30" s="14" t="s">
        <v>155</v>
      </c>
      <c r="C30" s="5">
        <v>51219492</v>
      </c>
      <c r="D30" s="5">
        <v>0</v>
      </c>
      <c r="E30" s="5">
        <v>24353269</v>
      </c>
      <c r="F30" s="5">
        <v>14844700</v>
      </c>
      <c r="G30" s="5">
        <v>0</v>
      </c>
      <c r="H30" s="5">
        <v>0</v>
      </c>
      <c r="I30" s="5">
        <v>0</v>
      </c>
      <c r="J30" s="5">
        <v>45889551</v>
      </c>
      <c r="K30" s="5">
        <v>0</v>
      </c>
      <c r="L30" s="5">
        <v>0</v>
      </c>
      <c r="M30" s="5">
        <v>183234897</v>
      </c>
      <c r="N30" s="5">
        <v>0</v>
      </c>
      <c r="O30" s="5">
        <v>0</v>
      </c>
      <c r="P30" s="5">
        <v>0</v>
      </c>
      <c r="Q30" s="5">
        <v>0</v>
      </c>
      <c r="R30" s="5">
        <v>92301921</v>
      </c>
      <c r="S30" s="5">
        <v>20690910</v>
      </c>
      <c r="T30" s="5">
        <v>0</v>
      </c>
      <c r="U30" s="5">
        <v>0</v>
      </c>
      <c r="V30" s="5">
        <v>0</v>
      </c>
      <c r="W30" s="5">
        <v>19678710</v>
      </c>
      <c r="X30" s="5">
        <v>12176209</v>
      </c>
      <c r="Y30" s="5">
        <v>10999086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29735832</v>
      </c>
      <c r="AH30" s="5">
        <v>80650470</v>
      </c>
      <c r="AI30" s="5">
        <v>103554195</v>
      </c>
      <c r="AJ30" s="5">
        <v>0</v>
      </c>
      <c r="AK30" s="5">
        <v>17396748</v>
      </c>
      <c r="AL30" s="5">
        <v>0</v>
      </c>
      <c r="AM30" s="5">
        <v>0</v>
      </c>
      <c r="AN30" s="5">
        <v>3139234447.8699999</v>
      </c>
      <c r="AO30" s="5">
        <v>6109678</v>
      </c>
      <c r="AP30" s="5">
        <v>0</v>
      </c>
      <c r="AQ30" s="5">
        <v>85678473.5</v>
      </c>
      <c r="AR30" s="5">
        <v>6061043</v>
      </c>
      <c r="AS30" s="5">
        <v>8312943</v>
      </c>
      <c r="AT30" s="5">
        <v>0</v>
      </c>
      <c r="AU30" s="5">
        <v>0</v>
      </c>
      <c r="AV30" s="5">
        <v>0</v>
      </c>
      <c r="AW30" s="5">
        <v>0</v>
      </c>
      <c r="AX30" s="5">
        <v>215034237.19999999</v>
      </c>
      <c r="AY30" s="5">
        <v>0</v>
      </c>
      <c r="AZ30" s="5">
        <v>0</v>
      </c>
      <c r="BA30" s="5">
        <v>3063500</v>
      </c>
      <c r="BB30" s="5">
        <v>1639893</v>
      </c>
      <c r="BC30" s="5">
        <v>85495968</v>
      </c>
      <c r="BD30" s="5">
        <v>0</v>
      </c>
      <c r="BE30" s="5">
        <v>0</v>
      </c>
      <c r="BF30" s="5">
        <v>25912807</v>
      </c>
      <c r="BG30" s="5">
        <v>0</v>
      </c>
      <c r="BH30" s="5">
        <v>16576703</v>
      </c>
      <c r="BI30" s="5">
        <v>0</v>
      </c>
      <c r="BJ30" s="5">
        <v>0</v>
      </c>
      <c r="BK30" s="5">
        <v>69242821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316751656</v>
      </c>
      <c r="BS30" s="5">
        <v>383933525.60000002</v>
      </c>
      <c r="BT30" s="5">
        <v>835000</v>
      </c>
      <c r="BU30" s="5">
        <v>0</v>
      </c>
      <c r="BV30" s="5">
        <v>0</v>
      </c>
      <c r="BW30" s="5">
        <v>0</v>
      </c>
      <c r="BX30" s="5">
        <v>18013352</v>
      </c>
      <c r="BY30" s="5">
        <v>0</v>
      </c>
      <c r="BZ30" s="5">
        <v>0</v>
      </c>
      <c r="CA30" s="5">
        <v>6582682</v>
      </c>
      <c r="CB30" s="5">
        <v>0</v>
      </c>
      <c r="CC30" s="5">
        <v>0</v>
      </c>
      <c r="CD30" s="5">
        <v>32804835</v>
      </c>
      <c r="CE30" s="5">
        <v>0</v>
      </c>
      <c r="CF30" s="5">
        <v>829872</v>
      </c>
      <c r="CG30" s="5">
        <v>0</v>
      </c>
      <c r="CH30" s="5">
        <v>0</v>
      </c>
      <c r="CI30" s="5">
        <v>6354000</v>
      </c>
      <c r="CJ30" s="5">
        <v>0</v>
      </c>
      <c r="CK30" s="5">
        <v>0</v>
      </c>
      <c r="CL30" s="5">
        <v>4096185</v>
      </c>
      <c r="CM30" s="5">
        <v>0</v>
      </c>
      <c r="CN30" s="5">
        <v>140128457.40000001</v>
      </c>
      <c r="CO30" s="5">
        <v>0</v>
      </c>
      <c r="CP30" s="5">
        <v>1221036</v>
      </c>
      <c r="CQ30" s="5">
        <v>16398925</v>
      </c>
      <c r="CR30" s="5">
        <v>0</v>
      </c>
      <c r="CS30" s="5">
        <v>0</v>
      </c>
      <c r="CT30" s="5">
        <v>0</v>
      </c>
      <c r="CU30" s="5">
        <v>0</v>
      </c>
      <c r="CV30" s="5">
        <v>17255190</v>
      </c>
      <c r="CW30" s="5">
        <v>157688317</v>
      </c>
      <c r="CX30" s="5">
        <v>0</v>
      </c>
      <c r="CY30" s="5">
        <v>13004208</v>
      </c>
      <c r="CZ30" s="5">
        <v>0</v>
      </c>
      <c r="DA30" s="5">
        <v>206028320.82999998</v>
      </c>
      <c r="DB30" s="5">
        <v>0</v>
      </c>
      <c r="DC30" s="5">
        <v>0</v>
      </c>
      <c r="DD30" s="5">
        <v>2060451</v>
      </c>
      <c r="DE30" s="12">
        <v>0</v>
      </c>
    </row>
    <row r="31" spans="1:109" ht="15.75" thickBot="1">
      <c r="A31" s="14" t="s">
        <v>390</v>
      </c>
      <c r="B31" s="14" t="s">
        <v>156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52985000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150364524</v>
      </c>
      <c r="AO31" s="5">
        <v>0</v>
      </c>
      <c r="AP31" s="5">
        <v>0</v>
      </c>
      <c r="AQ31" s="5">
        <v>43975652</v>
      </c>
      <c r="AR31" s="5">
        <v>0</v>
      </c>
      <c r="AS31" s="5">
        <v>33788850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50000000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12">
        <v>0</v>
      </c>
    </row>
    <row r="32" spans="1:109" ht="15.75" thickBot="1">
      <c r="A32" s="14" t="s">
        <v>391</v>
      </c>
      <c r="B32" s="14" t="s">
        <v>157</v>
      </c>
      <c r="C32" s="5">
        <v>0</v>
      </c>
      <c r="D32" s="5">
        <v>0</v>
      </c>
      <c r="E32" s="5">
        <v>0</v>
      </c>
      <c r="F32" s="5">
        <v>55092733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2004357</v>
      </c>
      <c r="N32" s="5">
        <v>0</v>
      </c>
      <c r="O32" s="5">
        <v>0</v>
      </c>
      <c r="P32" s="5">
        <v>0</v>
      </c>
      <c r="Q32" s="5">
        <v>0</v>
      </c>
      <c r="R32" s="5">
        <v>7782352.7000000002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1242250</v>
      </c>
      <c r="AL32" s="5">
        <v>0</v>
      </c>
      <c r="AM32" s="5">
        <v>0</v>
      </c>
      <c r="AN32" s="5">
        <v>706251486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13032363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19095138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4424120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602358</v>
      </c>
      <c r="CJ32" s="5">
        <v>0</v>
      </c>
      <c r="CK32" s="5">
        <v>0</v>
      </c>
      <c r="CL32" s="5">
        <v>0</v>
      </c>
      <c r="CM32" s="5">
        <v>0</v>
      </c>
      <c r="CN32" s="5">
        <v>127738309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59219532</v>
      </c>
      <c r="CX32" s="5">
        <v>0</v>
      </c>
      <c r="CY32" s="5">
        <v>0</v>
      </c>
      <c r="CZ32" s="5">
        <v>4929603</v>
      </c>
      <c r="DA32" s="5">
        <v>0</v>
      </c>
      <c r="DB32" s="5">
        <v>0</v>
      </c>
      <c r="DC32" s="5">
        <v>0</v>
      </c>
      <c r="DD32" s="5">
        <v>0</v>
      </c>
      <c r="DE32" s="12">
        <v>0</v>
      </c>
    </row>
    <row r="33" spans="1:109" ht="15.75" thickBot="1">
      <c r="A33" s="14" t="s">
        <v>392</v>
      </c>
      <c r="B33" s="14" t="s">
        <v>158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2342242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7918424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51975000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6125982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12">
        <v>0</v>
      </c>
    </row>
    <row r="34" spans="1:109" ht="15.75" thickBot="1">
      <c r="A34" s="14" t="s">
        <v>393</v>
      </c>
      <c r="B34" s="14" t="s">
        <v>159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76500000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42373204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15890681</v>
      </c>
      <c r="AL34" s="5">
        <v>0</v>
      </c>
      <c r="AM34" s="5">
        <v>0</v>
      </c>
      <c r="AN34" s="5">
        <v>1197353914</v>
      </c>
      <c r="AO34" s="5">
        <v>85000000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25171694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125056808</v>
      </c>
      <c r="BI34" s="5">
        <v>0</v>
      </c>
      <c r="BJ34" s="5">
        <v>0</v>
      </c>
      <c r="BK34" s="5">
        <v>90419120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256178356</v>
      </c>
      <c r="BS34" s="5">
        <v>186034516.56999999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50618409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1300736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89959680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12">
        <v>0</v>
      </c>
    </row>
    <row r="35" spans="1:109" ht="15.75" thickBot="1">
      <c r="A35" s="14" t="s">
        <v>394</v>
      </c>
      <c r="B35" s="14" t="s">
        <v>321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8011203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12">
        <v>0</v>
      </c>
    </row>
    <row r="36" spans="1:109" ht="15.75" thickBot="1">
      <c r="A36" s="14" t="s">
        <v>394</v>
      </c>
      <c r="B36" s="14" t="s">
        <v>160</v>
      </c>
      <c r="C36" s="5">
        <v>0</v>
      </c>
      <c r="D36" s="5">
        <v>0</v>
      </c>
      <c r="E36" s="5">
        <v>0</v>
      </c>
      <c r="F36" s="5">
        <v>35392882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860360918.39999998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16590164.130000001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65288220</v>
      </c>
      <c r="AI36" s="5">
        <v>36911074.100000001</v>
      </c>
      <c r="AJ36" s="5">
        <v>0</v>
      </c>
      <c r="AK36" s="5">
        <v>7545000</v>
      </c>
      <c r="AL36" s="5">
        <v>0</v>
      </c>
      <c r="AM36" s="5">
        <v>0</v>
      </c>
      <c r="AN36" s="5">
        <v>297969116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12819610</v>
      </c>
      <c r="BI36" s="5">
        <v>0</v>
      </c>
      <c r="BJ36" s="5">
        <v>0</v>
      </c>
      <c r="BK36" s="5">
        <v>302360006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9289060</v>
      </c>
      <c r="BS36" s="5">
        <v>10687756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423643167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150623365</v>
      </c>
      <c r="CO36" s="5">
        <v>21669452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143269887</v>
      </c>
      <c r="CX36" s="5">
        <v>0</v>
      </c>
      <c r="CY36" s="5">
        <v>0</v>
      </c>
      <c r="CZ36" s="5">
        <v>865350</v>
      </c>
      <c r="DA36" s="5">
        <v>0</v>
      </c>
      <c r="DB36" s="5">
        <v>0</v>
      </c>
      <c r="DC36" s="5">
        <v>0</v>
      </c>
      <c r="DD36" s="5">
        <v>0</v>
      </c>
      <c r="DE36" s="12">
        <v>0</v>
      </c>
    </row>
    <row r="37" spans="1:109" ht="15.75" thickBot="1">
      <c r="A37" s="14" t="s">
        <v>395</v>
      </c>
      <c r="B37" s="14" t="s">
        <v>161</v>
      </c>
      <c r="C37" s="5">
        <v>0</v>
      </c>
      <c r="D37" s="5">
        <v>0</v>
      </c>
      <c r="E37" s="5">
        <v>0</v>
      </c>
      <c r="F37" s="5">
        <v>19999997</v>
      </c>
      <c r="G37" s="5">
        <v>27914777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12461401</v>
      </c>
      <c r="T37" s="5">
        <v>0</v>
      </c>
      <c r="U37" s="5">
        <v>0</v>
      </c>
      <c r="V37" s="5">
        <v>0</v>
      </c>
      <c r="W37" s="5">
        <v>5182031.25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109931000</v>
      </c>
      <c r="AH37" s="5">
        <v>12383817</v>
      </c>
      <c r="AI37" s="5">
        <v>131520065</v>
      </c>
      <c r="AJ37" s="5">
        <v>0</v>
      </c>
      <c r="AK37" s="5">
        <v>58382048</v>
      </c>
      <c r="AL37" s="5">
        <v>4061911</v>
      </c>
      <c r="AM37" s="5">
        <v>0</v>
      </c>
      <c r="AN37" s="5">
        <v>2051869049</v>
      </c>
      <c r="AO37" s="5">
        <v>0</v>
      </c>
      <c r="AP37" s="5">
        <v>0</v>
      </c>
      <c r="AQ37" s="5">
        <v>0</v>
      </c>
      <c r="AR37" s="5">
        <v>0</v>
      </c>
      <c r="AS37" s="5">
        <v>12254732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11020078</v>
      </c>
      <c r="BI37" s="5">
        <v>0</v>
      </c>
      <c r="BJ37" s="5">
        <v>0</v>
      </c>
      <c r="BK37" s="5">
        <v>0</v>
      </c>
      <c r="BL37" s="5">
        <v>0</v>
      </c>
      <c r="BM37" s="5">
        <v>13183500</v>
      </c>
      <c r="BN37" s="5">
        <v>0</v>
      </c>
      <c r="BO37" s="5">
        <v>0</v>
      </c>
      <c r="BP37" s="5">
        <v>0</v>
      </c>
      <c r="BQ37" s="5">
        <v>0</v>
      </c>
      <c r="BR37" s="5">
        <v>46840827</v>
      </c>
      <c r="BS37" s="5">
        <v>11038201</v>
      </c>
      <c r="BT37" s="5">
        <v>0</v>
      </c>
      <c r="BU37" s="5">
        <v>0</v>
      </c>
      <c r="BV37" s="5">
        <v>0</v>
      </c>
      <c r="BW37" s="5">
        <v>0</v>
      </c>
      <c r="BX37" s="5">
        <v>3828304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5567107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241421058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25668564</v>
      </c>
      <c r="CX37" s="5">
        <v>0</v>
      </c>
      <c r="CY37" s="5">
        <v>0</v>
      </c>
      <c r="CZ37" s="5">
        <v>1730700</v>
      </c>
      <c r="DA37" s="5">
        <v>0</v>
      </c>
      <c r="DB37" s="5">
        <v>0</v>
      </c>
      <c r="DC37" s="5">
        <v>0</v>
      </c>
      <c r="DD37" s="5">
        <v>0</v>
      </c>
      <c r="DE37" s="12">
        <v>0</v>
      </c>
    </row>
    <row r="38" spans="1:109" ht="15.75" thickBot="1">
      <c r="A38" s="14" t="s">
        <v>396</v>
      </c>
      <c r="B38" s="14" t="s">
        <v>162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3851116</v>
      </c>
      <c r="S38" s="5">
        <v>0</v>
      </c>
      <c r="T38" s="5">
        <v>0</v>
      </c>
      <c r="U38" s="5">
        <v>2142034.14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44808328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16062196</v>
      </c>
      <c r="BS38" s="5">
        <v>0</v>
      </c>
      <c r="BT38" s="5">
        <v>1187658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4564242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1779384</v>
      </c>
      <c r="CX38" s="5">
        <v>0</v>
      </c>
      <c r="CY38" s="5">
        <v>0</v>
      </c>
      <c r="CZ38" s="5">
        <v>16972920</v>
      </c>
      <c r="DA38" s="5">
        <v>0</v>
      </c>
      <c r="DB38" s="5">
        <v>0</v>
      </c>
      <c r="DC38" s="5">
        <v>0</v>
      </c>
      <c r="DD38" s="5">
        <v>0</v>
      </c>
      <c r="DE38" s="12">
        <v>0</v>
      </c>
    </row>
    <row r="39" spans="1:109" ht="15.75" thickBot="1">
      <c r="A39" s="14" t="s">
        <v>397</v>
      </c>
      <c r="B39" s="14" t="s">
        <v>163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96379237.239999995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10421188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12">
        <v>0</v>
      </c>
    </row>
    <row r="40" spans="1:109" ht="15.75" thickBot="1">
      <c r="A40" s="14" t="s">
        <v>319</v>
      </c>
      <c r="B40" s="14" t="s">
        <v>319</v>
      </c>
      <c r="C40" s="5">
        <v>1115188922.9990001</v>
      </c>
      <c r="D40" s="5">
        <v>36005480</v>
      </c>
      <c r="E40" s="5">
        <v>33782413</v>
      </c>
      <c r="F40" s="5">
        <v>1635877669.395</v>
      </c>
      <c r="G40" s="5">
        <v>25287142</v>
      </c>
      <c r="H40" s="5">
        <v>0</v>
      </c>
      <c r="I40" s="5">
        <v>163806894</v>
      </c>
      <c r="J40" s="5">
        <v>538065652.63</v>
      </c>
      <c r="K40" s="5">
        <v>102047067</v>
      </c>
      <c r="L40" s="5">
        <v>2389933</v>
      </c>
      <c r="M40" s="5">
        <v>2610905872.4200001</v>
      </c>
      <c r="N40" s="5">
        <v>2062369</v>
      </c>
      <c r="O40" s="5">
        <v>49481267</v>
      </c>
      <c r="P40" s="5">
        <v>342335123</v>
      </c>
      <c r="Q40" s="5">
        <v>2744420</v>
      </c>
      <c r="R40" s="5">
        <v>890839084.80999994</v>
      </c>
      <c r="S40" s="5">
        <v>2630085191.6300001</v>
      </c>
      <c r="T40" s="5">
        <v>0</v>
      </c>
      <c r="U40" s="5">
        <v>35387061</v>
      </c>
      <c r="V40" s="5">
        <v>0</v>
      </c>
      <c r="W40" s="5">
        <v>668798095</v>
      </c>
      <c r="X40" s="5">
        <v>97828239</v>
      </c>
      <c r="Y40" s="5">
        <v>0</v>
      </c>
      <c r="Z40" s="5">
        <v>725488</v>
      </c>
      <c r="AA40" s="5">
        <v>31369747</v>
      </c>
      <c r="AB40" s="5">
        <v>12066329</v>
      </c>
      <c r="AC40" s="5">
        <v>0</v>
      </c>
      <c r="AD40" s="5">
        <v>530797277</v>
      </c>
      <c r="AE40" s="5">
        <v>2742268</v>
      </c>
      <c r="AF40" s="5">
        <v>0</v>
      </c>
      <c r="AG40" s="5">
        <v>105370555.95</v>
      </c>
      <c r="AH40" s="5">
        <v>3147523383.48</v>
      </c>
      <c r="AI40" s="5">
        <v>979068595.13999999</v>
      </c>
      <c r="AJ40" s="5">
        <v>35087435</v>
      </c>
      <c r="AK40" s="5">
        <v>5397034030.8369999</v>
      </c>
      <c r="AL40" s="5">
        <v>4218950</v>
      </c>
      <c r="AM40" s="5">
        <v>173382344</v>
      </c>
      <c r="AN40" s="5">
        <v>38530440617.909996</v>
      </c>
      <c r="AO40" s="5">
        <v>208641822</v>
      </c>
      <c r="AP40" s="5">
        <v>0</v>
      </c>
      <c r="AQ40" s="5">
        <v>734260391.87</v>
      </c>
      <c r="AR40" s="5">
        <v>2164898</v>
      </c>
      <c r="AS40" s="5">
        <v>75481875</v>
      </c>
      <c r="AT40" s="5">
        <v>2181865</v>
      </c>
      <c r="AU40" s="5">
        <v>0</v>
      </c>
      <c r="AV40" s="5">
        <v>291887979</v>
      </c>
      <c r="AW40" s="5">
        <v>33956270</v>
      </c>
      <c r="AX40" s="5">
        <v>924123298.5</v>
      </c>
      <c r="AY40" s="5">
        <v>2523917</v>
      </c>
      <c r="AZ40" s="5">
        <v>0</v>
      </c>
      <c r="BA40" s="5">
        <v>1247935165</v>
      </c>
      <c r="BB40" s="5">
        <v>676394446.86000001</v>
      </c>
      <c r="BC40" s="5">
        <v>2469831180.105</v>
      </c>
      <c r="BD40" s="5">
        <v>6877553</v>
      </c>
      <c r="BE40" s="5">
        <v>8518346</v>
      </c>
      <c r="BF40" s="5">
        <v>352130700.15999997</v>
      </c>
      <c r="BG40" s="5">
        <v>171308939</v>
      </c>
      <c r="BH40" s="5">
        <v>859325936</v>
      </c>
      <c r="BI40" s="5">
        <v>206232606</v>
      </c>
      <c r="BJ40" s="5">
        <v>7331112</v>
      </c>
      <c r="BK40" s="5">
        <v>506597286</v>
      </c>
      <c r="BL40" s="5">
        <v>6036247</v>
      </c>
      <c r="BM40" s="5">
        <v>6581432</v>
      </c>
      <c r="BN40" s="5">
        <v>14258010.6</v>
      </c>
      <c r="BO40" s="5">
        <v>10120800</v>
      </c>
      <c r="BP40" s="5">
        <v>61686332</v>
      </c>
      <c r="BQ40" s="5">
        <v>150794311</v>
      </c>
      <c r="BR40" s="5">
        <v>4513069089.9099998</v>
      </c>
      <c r="BS40" s="5">
        <v>2454823200.04</v>
      </c>
      <c r="BT40" s="5">
        <v>218315765</v>
      </c>
      <c r="BU40" s="5">
        <v>2633640</v>
      </c>
      <c r="BV40" s="5">
        <v>1590409</v>
      </c>
      <c r="BW40" s="5">
        <v>1548059</v>
      </c>
      <c r="BX40" s="5">
        <v>326920674.75999999</v>
      </c>
      <c r="BY40" s="5">
        <v>576787154.34000003</v>
      </c>
      <c r="BZ40" s="5">
        <v>21587545</v>
      </c>
      <c r="CA40" s="5">
        <v>17068296</v>
      </c>
      <c r="CB40" s="5">
        <v>89787396</v>
      </c>
      <c r="CC40" s="5">
        <v>52237500</v>
      </c>
      <c r="CD40" s="5">
        <v>1912816452.1499999</v>
      </c>
      <c r="CE40" s="5">
        <v>28706404</v>
      </c>
      <c r="CF40" s="5">
        <v>65579880</v>
      </c>
      <c r="CG40" s="5">
        <v>56668781.890000001</v>
      </c>
      <c r="CH40" s="5">
        <v>753712123.68000007</v>
      </c>
      <c r="CI40" s="5">
        <v>60317903</v>
      </c>
      <c r="CJ40" s="5">
        <v>40326378</v>
      </c>
      <c r="CK40" s="5">
        <v>1526200</v>
      </c>
      <c r="CL40" s="5">
        <v>1810441</v>
      </c>
      <c r="CM40" s="5">
        <v>70733034</v>
      </c>
      <c r="CN40" s="5">
        <v>7831311929.9820004</v>
      </c>
      <c r="CO40" s="5">
        <v>86184259.180000007</v>
      </c>
      <c r="CP40" s="5">
        <v>51320019</v>
      </c>
      <c r="CQ40" s="5">
        <v>275828250.63</v>
      </c>
      <c r="CR40" s="5">
        <v>30363754</v>
      </c>
      <c r="CS40" s="5">
        <v>120380479.65000001</v>
      </c>
      <c r="CT40" s="5">
        <v>0</v>
      </c>
      <c r="CU40" s="5">
        <v>10474991</v>
      </c>
      <c r="CV40" s="5">
        <v>192886633</v>
      </c>
      <c r="CW40" s="5">
        <v>3884467145.6499996</v>
      </c>
      <c r="CX40" s="5">
        <v>14510307</v>
      </c>
      <c r="CY40" s="5">
        <v>16929430</v>
      </c>
      <c r="CZ40" s="5">
        <v>99410000</v>
      </c>
      <c r="DA40" s="5">
        <v>2605636944.2500005</v>
      </c>
      <c r="DB40" s="5">
        <v>170270465.06999999</v>
      </c>
      <c r="DC40" s="5">
        <v>16549420</v>
      </c>
      <c r="DD40" s="5">
        <v>23886679</v>
      </c>
      <c r="DE40" s="12">
        <v>1433520</v>
      </c>
    </row>
    <row r="41" spans="1:109" ht="15.75" thickBot="1">
      <c r="A41" s="14" t="s">
        <v>363</v>
      </c>
      <c r="B41" s="14" t="s">
        <v>164</v>
      </c>
      <c r="C41" s="5">
        <v>377608354.99900001</v>
      </c>
      <c r="D41" s="5">
        <v>0</v>
      </c>
      <c r="E41" s="5">
        <v>33782413</v>
      </c>
      <c r="F41" s="5">
        <v>757632114.05999994</v>
      </c>
      <c r="G41" s="5">
        <v>9544174</v>
      </c>
      <c r="H41" s="5">
        <v>0</v>
      </c>
      <c r="I41" s="5">
        <v>65413344</v>
      </c>
      <c r="J41" s="5">
        <v>240986581</v>
      </c>
      <c r="K41" s="5">
        <v>44420095</v>
      </c>
      <c r="L41" s="5">
        <v>0</v>
      </c>
      <c r="M41" s="5">
        <v>989533266</v>
      </c>
      <c r="N41" s="5">
        <v>0</v>
      </c>
      <c r="O41" s="5">
        <v>0</v>
      </c>
      <c r="P41" s="5">
        <v>28862108</v>
      </c>
      <c r="Q41" s="5">
        <v>0</v>
      </c>
      <c r="R41" s="5">
        <v>314998762</v>
      </c>
      <c r="S41" s="5">
        <v>425466018</v>
      </c>
      <c r="T41" s="5">
        <v>0</v>
      </c>
      <c r="U41" s="5">
        <v>0</v>
      </c>
      <c r="V41" s="5">
        <v>0</v>
      </c>
      <c r="W41" s="5">
        <v>263984601</v>
      </c>
      <c r="X41" s="5">
        <v>983936</v>
      </c>
      <c r="Y41" s="5">
        <v>0</v>
      </c>
      <c r="Z41" s="5">
        <v>0</v>
      </c>
      <c r="AA41" s="5">
        <v>31369747</v>
      </c>
      <c r="AB41" s="5">
        <v>0</v>
      </c>
      <c r="AC41" s="5">
        <v>0</v>
      </c>
      <c r="AD41" s="5">
        <v>270576379</v>
      </c>
      <c r="AE41" s="5">
        <v>0</v>
      </c>
      <c r="AF41" s="5">
        <v>0</v>
      </c>
      <c r="AG41" s="5">
        <v>78741645.950000003</v>
      </c>
      <c r="AH41" s="5">
        <v>1563175393</v>
      </c>
      <c r="AI41" s="5">
        <v>159153808.23000002</v>
      </c>
      <c r="AJ41" s="5">
        <v>0</v>
      </c>
      <c r="AK41" s="5">
        <v>1915674000</v>
      </c>
      <c r="AL41" s="5">
        <v>0</v>
      </c>
      <c r="AM41" s="5">
        <v>119308994</v>
      </c>
      <c r="AN41" s="5">
        <v>12503991694.086998</v>
      </c>
      <c r="AO41" s="5">
        <v>5609368</v>
      </c>
      <c r="AP41" s="5">
        <v>0</v>
      </c>
      <c r="AQ41" s="5">
        <v>564361646</v>
      </c>
      <c r="AR41" s="5">
        <v>607000</v>
      </c>
      <c r="AS41" s="5">
        <v>27675224</v>
      </c>
      <c r="AT41" s="5">
        <v>0</v>
      </c>
      <c r="AU41" s="5">
        <v>0</v>
      </c>
      <c r="AV41" s="5">
        <v>210472766</v>
      </c>
      <c r="AW41" s="5">
        <v>20314988</v>
      </c>
      <c r="AX41" s="5">
        <v>471901949</v>
      </c>
      <c r="AY41" s="5">
        <v>2523917</v>
      </c>
      <c r="AZ41" s="5">
        <v>0</v>
      </c>
      <c r="BA41" s="5">
        <v>591265784</v>
      </c>
      <c r="BB41" s="5">
        <v>188419324.86000001</v>
      </c>
      <c r="BC41" s="5">
        <v>186469352.5</v>
      </c>
      <c r="BD41" s="5">
        <v>4250769</v>
      </c>
      <c r="BE41" s="5">
        <v>0</v>
      </c>
      <c r="BF41" s="5">
        <v>200689587</v>
      </c>
      <c r="BG41" s="5">
        <v>10167333</v>
      </c>
      <c r="BH41" s="5">
        <v>242086310</v>
      </c>
      <c r="BI41" s="5">
        <v>87240000</v>
      </c>
      <c r="BJ41" s="5">
        <v>6532583</v>
      </c>
      <c r="BK41" s="5">
        <v>164672288</v>
      </c>
      <c r="BL41" s="5">
        <v>2951807</v>
      </c>
      <c r="BM41" s="5">
        <v>5575634</v>
      </c>
      <c r="BN41" s="5">
        <v>5903613</v>
      </c>
      <c r="BO41" s="5">
        <v>10120800</v>
      </c>
      <c r="BP41" s="5">
        <v>0</v>
      </c>
      <c r="BQ41" s="5">
        <v>96032990</v>
      </c>
      <c r="BR41" s="5">
        <v>1883354880</v>
      </c>
      <c r="BS41" s="5">
        <v>608906380.5</v>
      </c>
      <c r="BT41" s="5">
        <v>97958118</v>
      </c>
      <c r="BU41" s="5">
        <v>0</v>
      </c>
      <c r="BV41" s="5">
        <v>0</v>
      </c>
      <c r="BW41" s="5">
        <v>0</v>
      </c>
      <c r="BX41" s="5">
        <v>243886750.75999999</v>
      </c>
      <c r="BY41" s="5">
        <v>336831143</v>
      </c>
      <c r="BZ41" s="5">
        <v>21587545</v>
      </c>
      <c r="CA41" s="5">
        <v>7332025</v>
      </c>
      <c r="CB41" s="5">
        <v>79627158</v>
      </c>
      <c r="CC41" s="5">
        <v>0</v>
      </c>
      <c r="CD41" s="5">
        <v>796241482.87</v>
      </c>
      <c r="CE41" s="5">
        <v>23182721</v>
      </c>
      <c r="CF41" s="5">
        <v>60400000</v>
      </c>
      <c r="CG41" s="5">
        <v>52359144</v>
      </c>
      <c r="CH41" s="5">
        <v>415532155</v>
      </c>
      <c r="CI41" s="5">
        <v>7901360</v>
      </c>
      <c r="CJ41" s="5">
        <v>0</v>
      </c>
      <c r="CK41" s="5">
        <v>0</v>
      </c>
      <c r="CL41" s="5">
        <v>787148</v>
      </c>
      <c r="CM41" s="5">
        <v>0</v>
      </c>
      <c r="CN41" s="5">
        <v>3779424577.98</v>
      </c>
      <c r="CO41" s="5">
        <v>0</v>
      </c>
      <c r="CP41" s="5">
        <v>6053966</v>
      </c>
      <c r="CQ41" s="5">
        <v>144636850.63</v>
      </c>
      <c r="CR41" s="5">
        <v>11630909</v>
      </c>
      <c r="CS41" s="5">
        <v>58099107</v>
      </c>
      <c r="CT41" s="5">
        <v>0</v>
      </c>
      <c r="CU41" s="5">
        <v>5029144</v>
      </c>
      <c r="CV41" s="5">
        <v>95070022</v>
      </c>
      <c r="CW41" s="5">
        <v>1933502359.1600001</v>
      </c>
      <c r="CX41" s="5">
        <v>0</v>
      </c>
      <c r="CY41" s="5">
        <v>10963120</v>
      </c>
      <c r="CZ41" s="5">
        <v>1410000</v>
      </c>
      <c r="DA41" s="5">
        <v>1366581276.0799999</v>
      </c>
      <c r="DB41" s="5">
        <v>5607121</v>
      </c>
      <c r="DC41" s="5">
        <v>0</v>
      </c>
      <c r="DD41" s="5">
        <v>0</v>
      </c>
      <c r="DE41" s="12">
        <v>0</v>
      </c>
    </row>
    <row r="42" spans="1:109" ht="15.75" thickBot="1">
      <c r="A42" s="14" t="s">
        <v>364</v>
      </c>
      <c r="B42" s="14" t="s">
        <v>171</v>
      </c>
      <c r="C42" s="5">
        <v>423689888</v>
      </c>
      <c r="D42" s="5">
        <v>0</v>
      </c>
      <c r="E42" s="5">
        <v>0</v>
      </c>
      <c r="F42" s="5">
        <v>625985961.70000005</v>
      </c>
      <c r="G42" s="5">
        <v>1311914</v>
      </c>
      <c r="H42" s="5">
        <v>0</v>
      </c>
      <c r="I42" s="5">
        <v>98393550</v>
      </c>
      <c r="J42" s="5">
        <v>131151368</v>
      </c>
      <c r="K42" s="5">
        <v>55058605</v>
      </c>
      <c r="L42" s="5">
        <v>0</v>
      </c>
      <c r="M42" s="5">
        <v>656996416.46000004</v>
      </c>
      <c r="N42" s="5">
        <v>0</v>
      </c>
      <c r="O42" s="5">
        <v>49481267</v>
      </c>
      <c r="P42" s="5">
        <v>181566110</v>
      </c>
      <c r="Q42" s="5">
        <v>2181000</v>
      </c>
      <c r="R42" s="5">
        <v>288596793.81</v>
      </c>
      <c r="S42" s="5">
        <v>847509288.94999993</v>
      </c>
      <c r="T42" s="5">
        <v>0</v>
      </c>
      <c r="U42" s="5">
        <v>35387061</v>
      </c>
      <c r="V42" s="5">
        <v>0</v>
      </c>
      <c r="W42" s="5">
        <v>120892761</v>
      </c>
      <c r="X42" s="5">
        <v>35382753</v>
      </c>
      <c r="Y42" s="5">
        <v>0</v>
      </c>
      <c r="Z42" s="5">
        <v>725488</v>
      </c>
      <c r="AA42" s="5">
        <v>0</v>
      </c>
      <c r="AB42" s="5">
        <v>12066329</v>
      </c>
      <c r="AC42" s="5">
        <v>0</v>
      </c>
      <c r="AD42" s="5">
        <v>185045504</v>
      </c>
      <c r="AE42" s="5">
        <v>2742268</v>
      </c>
      <c r="AF42" s="5">
        <v>0</v>
      </c>
      <c r="AG42" s="5">
        <v>19209000</v>
      </c>
      <c r="AH42" s="5">
        <v>925286486.15999997</v>
      </c>
      <c r="AI42" s="5">
        <v>462849817.29999995</v>
      </c>
      <c r="AJ42" s="5">
        <v>0</v>
      </c>
      <c r="AK42" s="5">
        <v>1799324471.1500001</v>
      </c>
      <c r="AL42" s="5">
        <v>3024950</v>
      </c>
      <c r="AM42" s="5">
        <v>54073350</v>
      </c>
      <c r="AN42" s="5">
        <v>14287938463.732986</v>
      </c>
      <c r="AO42" s="5">
        <v>8818356</v>
      </c>
      <c r="AP42" s="5">
        <v>0</v>
      </c>
      <c r="AQ42" s="5">
        <v>123035754</v>
      </c>
      <c r="AR42" s="5">
        <v>1557898</v>
      </c>
      <c r="AS42" s="5">
        <v>19914055</v>
      </c>
      <c r="AT42" s="5">
        <v>2181865</v>
      </c>
      <c r="AU42" s="5">
        <v>0</v>
      </c>
      <c r="AV42" s="5">
        <v>16579894</v>
      </c>
      <c r="AW42" s="5">
        <v>3801927</v>
      </c>
      <c r="AX42" s="5">
        <v>231727363.5</v>
      </c>
      <c r="AY42" s="5">
        <v>0</v>
      </c>
      <c r="AZ42" s="5">
        <v>0</v>
      </c>
      <c r="BA42" s="5">
        <v>501262781</v>
      </c>
      <c r="BB42" s="5">
        <v>392684789</v>
      </c>
      <c r="BC42" s="5">
        <v>356589878.60500002</v>
      </c>
      <c r="BD42" s="5">
        <v>2626784</v>
      </c>
      <c r="BE42" s="5">
        <v>0</v>
      </c>
      <c r="BF42" s="5">
        <v>27349943.16</v>
      </c>
      <c r="BG42" s="5">
        <v>22150506</v>
      </c>
      <c r="BH42" s="5">
        <v>430474925</v>
      </c>
      <c r="BI42" s="5">
        <v>87420324</v>
      </c>
      <c r="BJ42" s="5">
        <v>798529</v>
      </c>
      <c r="BK42" s="5">
        <v>13712027</v>
      </c>
      <c r="BL42" s="5">
        <v>3084440</v>
      </c>
      <c r="BM42" s="5">
        <v>0</v>
      </c>
      <c r="BN42" s="5">
        <v>1055268</v>
      </c>
      <c r="BO42" s="5">
        <v>0</v>
      </c>
      <c r="BP42" s="5">
        <v>61686332</v>
      </c>
      <c r="BQ42" s="5">
        <v>54761321</v>
      </c>
      <c r="BR42" s="5">
        <v>1518274778.54</v>
      </c>
      <c r="BS42" s="5">
        <v>939378491.53999996</v>
      </c>
      <c r="BT42" s="5">
        <v>119770487</v>
      </c>
      <c r="BU42" s="5">
        <v>0</v>
      </c>
      <c r="BV42" s="5">
        <v>1590409</v>
      </c>
      <c r="BW42" s="5">
        <v>1548059</v>
      </c>
      <c r="BX42" s="5">
        <v>11383354</v>
      </c>
      <c r="BY42" s="5">
        <v>239956011.34</v>
      </c>
      <c r="BZ42" s="5">
        <v>0</v>
      </c>
      <c r="CA42" s="5">
        <v>4414031</v>
      </c>
      <c r="CB42" s="5">
        <v>10160238</v>
      </c>
      <c r="CC42" s="5">
        <v>52237500</v>
      </c>
      <c r="CD42" s="5">
        <v>607551709</v>
      </c>
      <c r="CE42" s="5">
        <v>5523683</v>
      </c>
      <c r="CF42" s="5">
        <v>5179880</v>
      </c>
      <c r="CG42" s="5">
        <v>4309637.8899999997</v>
      </c>
      <c r="CH42" s="5">
        <v>214920957.68000001</v>
      </c>
      <c r="CI42" s="5">
        <v>34712790</v>
      </c>
      <c r="CJ42" s="5">
        <v>0</v>
      </c>
      <c r="CK42" s="5">
        <v>1526200</v>
      </c>
      <c r="CL42" s="5">
        <v>0</v>
      </c>
      <c r="CM42" s="5">
        <v>70733034</v>
      </c>
      <c r="CN42" s="5">
        <v>2342098501.1900001</v>
      </c>
      <c r="CO42" s="5">
        <v>15245104.48</v>
      </c>
      <c r="CP42" s="5">
        <v>38380607</v>
      </c>
      <c r="CQ42" s="5">
        <v>131191400</v>
      </c>
      <c r="CR42" s="5">
        <v>18732845</v>
      </c>
      <c r="CS42" s="5">
        <v>36021454</v>
      </c>
      <c r="CT42" s="5">
        <v>0</v>
      </c>
      <c r="CU42" s="5">
        <v>5445847</v>
      </c>
      <c r="CV42" s="5">
        <v>6114043</v>
      </c>
      <c r="CW42" s="5">
        <v>1156683080.0900002</v>
      </c>
      <c r="CX42" s="5">
        <v>0</v>
      </c>
      <c r="CY42" s="5">
        <v>5966310</v>
      </c>
      <c r="CZ42" s="5">
        <v>0</v>
      </c>
      <c r="DA42" s="5">
        <v>721553189.4799999</v>
      </c>
      <c r="DB42" s="5">
        <v>153619953.06999999</v>
      </c>
      <c r="DC42" s="5">
        <v>0</v>
      </c>
      <c r="DD42" s="5">
        <v>0</v>
      </c>
      <c r="DE42" s="12">
        <v>1433520</v>
      </c>
    </row>
    <row r="43" spans="1:109" ht="15.75" thickBot="1">
      <c r="A43" s="14" t="s">
        <v>365</v>
      </c>
      <c r="B43" s="14" t="s">
        <v>172</v>
      </c>
      <c r="C43" s="5">
        <v>3006712</v>
      </c>
      <c r="D43" s="5">
        <v>0</v>
      </c>
      <c r="E43" s="5">
        <v>0</v>
      </c>
      <c r="F43" s="5">
        <v>22794506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77262087</v>
      </c>
      <c r="S43" s="5">
        <v>11676806</v>
      </c>
      <c r="T43" s="5">
        <v>0</v>
      </c>
      <c r="U43" s="5">
        <v>0</v>
      </c>
      <c r="V43" s="5">
        <v>0</v>
      </c>
      <c r="W43" s="5">
        <v>39093253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457738048</v>
      </c>
      <c r="AO43" s="5">
        <v>0</v>
      </c>
      <c r="AP43" s="5">
        <v>0</v>
      </c>
      <c r="AQ43" s="5">
        <v>6886574.8700000001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3918360</v>
      </c>
      <c r="BC43" s="5">
        <v>47884862</v>
      </c>
      <c r="BD43" s="5">
        <v>0</v>
      </c>
      <c r="BE43" s="5">
        <v>0</v>
      </c>
      <c r="BF43" s="5">
        <v>660000</v>
      </c>
      <c r="BG43" s="5">
        <v>0</v>
      </c>
      <c r="BH43" s="5">
        <v>7092000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145644304</v>
      </c>
      <c r="BS43" s="5">
        <v>30997117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40326378</v>
      </c>
      <c r="CK43" s="5">
        <v>0</v>
      </c>
      <c r="CL43" s="5">
        <v>0</v>
      </c>
      <c r="CM43" s="5">
        <v>0</v>
      </c>
      <c r="CN43" s="5">
        <v>129955464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5778981</v>
      </c>
      <c r="CX43" s="5">
        <v>14510307</v>
      </c>
      <c r="CY43" s="5">
        <v>0</v>
      </c>
      <c r="CZ43" s="5">
        <v>0</v>
      </c>
      <c r="DA43" s="5">
        <v>40752772</v>
      </c>
      <c r="DB43" s="5">
        <v>0</v>
      </c>
      <c r="DC43" s="5">
        <v>0</v>
      </c>
      <c r="DD43" s="5">
        <v>0</v>
      </c>
      <c r="DE43" s="12">
        <v>0</v>
      </c>
    </row>
    <row r="44" spans="1:109" ht="15.75" thickBot="1">
      <c r="A44" s="14" t="s">
        <v>366</v>
      </c>
      <c r="B44" s="14" t="s">
        <v>173</v>
      </c>
      <c r="C44" s="5">
        <v>10347341</v>
      </c>
      <c r="D44" s="5">
        <v>0</v>
      </c>
      <c r="E44" s="5">
        <v>0</v>
      </c>
      <c r="F44" s="5">
        <v>124722508</v>
      </c>
      <c r="G44" s="5">
        <v>0</v>
      </c>
      <c r="H44" s="5">
        <v>0</v>
      </c>
      <c r="I44" s="5">
        <v>0</v>
      </c>
      <c r="J44" s="5">
        <v>81112969.629999995</v>
      </c>
      <c r="K44" s="5">
        <v>0</v>
      </c>
      <c r="L44" s="5">
        <v>0</v>
      </c>
      <c r="M44" s="5">
        <v>227933438</v>
      </c>
      <c r="N44" s="5">
        <v>0</v>
      </c>
      <c r="O44" s="5">
        <v>0</v>
      </c>
      <c r="P44" s="5">
        <v>0</v>
      </c>
      <c r="Q44" s="5">
        <v>563420</v>
      </c>
      <c r="R44" s="5">
        <v>46839679</v>
      </c>
      <c r="S44" s="5">
        <v>0</v>
      </c>
      <c r="T44" s="5">
        <v>0</v>
      </c>
      <c r="U44" s="5">
        <v>0</v>
      </c>
      <c r="V44" s="5">
        <v>0</v>
      </c>
      <c r="W44" s="5">
        <v>57990238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93670669</v>
      </c>
      <c r="AI44" s="5">
        <v>110655135.61</v>
      </c>
      <c r="AJ44" s="5">
        <v>1479183</v>
      </c>
      <c r="AK44" s="5">
        <v>23089410.096999999</v>
      </c>
      <c r="AL44" s="5">
        <v>0</v>
      </c>
      <c r="AM44" s="5">
        <v>0</v>
      </c>
      <c r="AN44" s="5">
        <v>962700969</v>
      </c>
      <c r="AO44" s="5">
        <v>5099268</v>
      </c>
      <c r="AP44" s="5">
        <v>0</v>
      </c>
      <c r="AQ44" s="5">
        <v>10327231</v>
      </c>
      <c r="AR44" s="5">
        <v>0</v>
      </c>
      <c r="AS44" s="5">
        <v>4332596</v>
      </c>
      <c r="AT44" s="5">
        <v>0</v>
      </c>
      <c r="AU44" s="5">
        <v>0</v>
      </c>
      <c r="AV44" s="5">
        <v>20746645</v>
      </c>
      <c r="AW44" s="5">
        <v>0</v>
      </c>
      <c r="AX44" s="5">
        <v>18909332</v>
      </c>
      <c r="AY44" s="5">
        <v>0</v>
      </c>
      <c r="AZ44" s="5">
        <v>0</v>
      </c>
      <c r="BA44" s="5">
        <v>0</v>
      </c>
      <c r="BB44" s="5">
        <v>0</v>
      </c>
      <c r="BC44" s="5">
        <v>112185481</v>
      </c>
      <c r="BD44" s="5">
        <v>0</v>
      </c>
      <c r="BE44" s="5">
        <v>0</v>
      </c>
      <c r="BF44" s="5">
        <v>0</v>
      </c>
      <c r="BG44" s="5">
        <v>0</v>
      </c>
      <c r="BH44" s="5">
        <v>53567517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7299129.5999999996</v>
      </c>
      <c r="BO44" s="5">
        <v>0</v>
      </c>
      <c r="BP44" s="5">
        <v>0</v>
      </c>
      <c r="BQ44" s="5">
        <v>0</v>
      </c>
      <c r="BR44" s="5">
        <v>4673038</v>
      </c>
      <c r="BS44" s="5">
        <v>4974720</v>
      </c>
      <c r="BT44" s="5">
        <v>0</v>
      </c>
      <c r="BU44" s="5">
        <v>0</v>
      </c>
      <c r="BV44" s="5">
        <v>0</v>
      </c>
      <c r="BW44" s="5">
        <v>0</v>
      </c>
      <c r="BX44" s="5">
        <v>45637018</v>
      </c>
      <c r="BY44" s="5">
        <v>0</v>
      </c>
      <c r="BZ44" s="5">
        <v>0</v>
      </c>
      <c r="CA44" s="5">
        <v>5322240</v>
      </c>
      <c r="CB44" s="5">
        <v>0</v>
      </c>
      <c r="CC44" s="5">
        <v>0</v>
      </c>
      <c r="CD44" s="5">
        <v>191158519.28</v>
      </c>
      <c r="CE44" s="5">
        <v>0</v>
      </c>
      <c r="CF44" s="5">
        <v>0</v>
      </c>
      <c r="CG44" s="5">
        <v>0</v>
      </c>
      <c r="CH44" s="5">
        <v>0</v>
      </c>
      <c r="CI44" s="5">
        <v>8849159</v>
      </c>
      <c r="CJ44" s="5">
        <v>0</v>
      </c>
      <c r="CK44" s="5">
        <v>0</v>
      </c>
      <c r="CL44" s="5">
        <v>0</v>
      </c>
      <c r="CM44" s="5">
        <v>0</v>
      </c>
      <c r="CN44" s="5">
        <v>156250557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8664654</v>
      </c>
      <c r="CX44" s="5">
        <v>0</v>
      </c>
      <c r="CY44" s="5">
        <v>0</v>
      </c>
      <c r="CZ44" s="5">
        <v>0</v>
      </c>
      <c r="DA44" s="5">
        <v>20447492</v>
      </c>
      <c r="DB44" s="5">
        <v>1565200</v>
      </c>
      <c r="DC44" s="5">
        <v>16549420</v>
      </c>
      <c r="DD44" s="5">
        <v>0</v>
      </c>
      <c r="DE44" s="12">
        <v>0</v>
      </c>
    </row>
    <row r="45" spans="1:109" ht="15.75" thickBot="1">
      <c r="A45" s="14" t="s">
        <v>367</v>
      </c>
      <c r="B45" s="14" t="s">
        <v>174</v>
      </c>
      <c r="C45" s="5">
        <v>0</v>
      </c>
      <c r="D45" s="5">
        <v>0</v>
      </c>
      <c r="E45" s="5">
        <v>0</v>
      </c>
      <c r="F45" s="5">
        <v>590361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206751282</v>
      </c>
      <c r="N45" s="5">
        <v>0</v>
      </c>
      <c r="O45" s="5">
        <v>0</v>
      </c>
      <c r="P45" s="5">
        <v>131191400</v>
      </c>
      <c r="Q45" s="5">
        <v>0</v>
      </c>
      <c r="R45" s="5">
        <v>0</v>
      </c>
      <c r="S45" s="5">
        <v>213936385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197797850</v>
      </c>
      <c r="AI45" s="5">
        <v>1580856</v>
      </c>
      <c r="AJ45" s="5">
        <v>0</v>
      </c>
      <c r="AK45" s="5">
        <v>214192999.75</v>
      </c>
      <c r="AL45" s="5">
        <v>0</v>
      </c>
      <c r="AM45" s="5">
        <v>0</v>
      </c>
      <c r="AN45" s="5">
        <v>1050611721.97</v>
      </c>
      <c r="AO45" s="5">
        <v>78749998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126259759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5840000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960566</v>
      </c>
      <c r="CJ45" s="5">
        <v>0</v>
      </c>
      <c r="CK45" s="5">
        <v>0</v>
      </c>
      <c r="CL45" s="5">
        <v>0</v>
      </c>
      <c r="CM45" s="5">
        <v>0</v>
      </c>
      <c r="CN45" s="5">
        <v>111515814</v>
      </c>
      <c r="CO45" s="5">
        <v>0</v>
      </c>
      <c r="CP45" s="5">
        <v>509776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878308</v>
      </c>
      <c r="CX45" s="5">
        <v>0</v>
      </c>
      <c r="CY45" s="5">
        <v>0</v>
      </c>
      <c r="CZ45" s="5">
        <v>0</v>
      </c>
      <c r="DA45" s="5">
        <v>57164200.690000005</v>
      </c>
      <c r="DB45" s="5">
        <v>0</v>
      </c>
      <c r="DC45" s="5">
        <v>0</v>
      </c>
      <c r="DD45" s="5">
        <v>0</v>
      </c>
      <c r="DE45" s="12">
        <v>0</v>
      </c>
    </row>
    <row r="46" spans="1:109" ht="15.75" thickBot="1">
      <c r="A46" s="14" t="s">
        <v>368</v>
      </c>
      <c r="B46" s="14" t="s">
        <v>175</v>
      </c>
      <c r="C46" s="5">
        <v>0</v>
      </c>
      <c r="D46" s="5">
        <v>0</v>
      </c>
      <c r="E46" s="5">
        <v>0</v>
      </c>
      <c r="F46" s="5">
        <v>27706508.844999999</v>
      </c>
      <c r="G46" s="5">
        <v>0</v>
      </c>
      <c r="H46" s="5">
        <v>0</v>
      </c>
      <c r="I46" s="5">
        <v>0</v>
      </c>
      <c r="J46" s="5">
        <v>9067500</v>
      </c>
      <c r="K46" s="5">
        <v>0</v>
      </c>
      <c r="L46" s="5">
        <v>0</v>
      </c>
      <c r="M46" s="5">
        <v>7215527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417290404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2000000</v>
      </c>
      <c r="AJ46" s="5">
        <v>0</v>
      </c>
      <c r="AK46" s="5">
        <v>503463613.69999999</v>
      </c>
      <c r="AL46" s="5">
        <v>0</v>
      </c>
      <c r="AM46" s="5">
        <v>0</v>
      </c>
      <c r="AN46" s="5">
        <v>556574243.74000001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19941867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2000000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86231643</v>
      </c>
      <c r="CO46" s="5">
        <v>0</v>
      </c>
      <c r="CP46" s="5">
        <v>6375670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11583267.4</v>
      </c>
      <c r="CX46" s="5">
        <v>0</v>
      </c>
      <c r="CY46" s="5">
        <v>0</v>
      </c>
      <c r="CZ46" s="5">
        <v>0</v>
      </c>
      <c r="DA46" s="5">
        <v>1155796</v>
      </c>
      <c r="DB46" s="5">
        <v>0</v>
      </c>
      <c r="DC46" s="5">
        <v>0</v>
      </c>
      <c r="DD46" s="5">
        <v>0</v>
      </c>
      <c r="DE46" s="12">
        <v>0</v>
      </c>
    </row>
    <row r="47" spans="1:109" ht="15.75" thickBot="1">
      <c r="A47" s="14" t="s">
        <v>369</v>
      </c>
      <c r="B47" s="14" t="s">
        <v>176</v>
      </c>
      <c r="C47" s="5">
        <v>0</v>
      </c>
      <c r="D47" s="5">
        <v>0</v>
      </c>
      <c r="E47" s="5">
        <v>0</v>
      </c>
      <c r="F47" s="5">
        <v>0</v>
      </c>
      <c r="G47" s="5">
        <v>14431054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129589000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79036130</v>
      </c>
      <c r="AJ47" s="5">
        <v>0</v>
      </c>
      <c r="AK47" s="5">
        <v>33334170</v>
      </c>
      <c r="AL47" s="5">
        <v>0</v>
      </c>
      <c r="AM47" s="5">
        <v>0</v>
      </c>
      <c r="AN47" s="5">
        <v>2055756166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38701463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11959570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96931878</v>
      </c>
      <c r="CX47" s="5">
        <v>0</v>
      </c>
      <c r="CY47" s="5">
        <v>0</v>
      </c>
      <c r="CZ47" s="5">
        <v>98000000</v>
      </c>
      <c r="DA47" s="5">
        <v>0</v>
      </c>
      <c r="DB47" s="5">
        <v>0</v>
      </c>
      <c r="DC47" s="5">
        <v>0</v>
      </c>
      <c r="DD47" s="5">
        <v>0</v>
      </c>
      <c r="DE47" s="12">
        <v>0</v>
      </c>
    </row>
    <row r="48" spans="1:109" ht="15.75" thickBot="1">
      <c r="A48" s="14" t="s">
        <v>370</v>
      </c>
      <c r="B48" s="14" t="s">
        <v>177</v>
      </c>
      <c r="C48" s="5">
        <v>0</v>
      </c>
      <c r="D48" s="5">
        <v>0</v>
      </c>
      <c r="E48" s="5">
        <v>0</v>
      </c>
      <c r="F48" s="5">
        <v>2452834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2389933</v>
      </c>
      <c r="M48" s="5">
        <v>1262573</v>
      </c>
      <c r="N48" s="5">
        <v>0</v>
      </c>
      <c r="O48" s="5">
        <v>0</v>
      </c>
      <c r="P48" s="5">
        <v>715505</v>
      </c>
      <c r="Q48" s="5">
        <v>0</v>
      </c>
      <c r="R48" s="5">
        <v>0</v>
      </c>
      <c r="S48" s="5">
        <v>5914677</v>
      </c>
      <c r="T48" s="5">
        <v>0</v>
      </c>
      <c r="U48" s="5">
        <v>0</v>
      </c>
      <c r="V48" s="5">
        <v>0</v>
      </c>
      <c r="W48" s="5">
        <v>2760044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11148134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11328876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15521254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21581955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1445532</v>
      </c>
      <c r="CX48" s="5">
        <v>0</v>
      </c>
      <c r="CY48" s="5">
        <v>0</v>
      </c>
      <c r="CZ48" s="5">
        <v>0</v>
      </c>
      <c r="DA48" s="5">
        <v>0</v>
      </c>
      <c r="DB48" s="5">
        <v>8166277</v>
      </c>
      <c r="DC48" s="5">
        <v>0</v>
      </c>
      <c r="DD48" s="5">
        <v>0</v>
      </c>
      <c r="DE48" s="12">
        <v>0</v>
      </c>
    </row>
    <row r="49" spans="1:109" ht="15.75" thickBot="1">
      <c r="A49" s="14" t="s">
        <v>165</v>
      </c>
      <c r="B49" s="14" t="s">
        <v>165</v>
      </c>
      <c r="C49" s="5">
        <v>72155270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46830300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83065146</v>
      </c>
      <c r="AJ49" s="5">
        <v>0</v>
      </c>
      <c r="AK49" s="5">
        <v>9842000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12780000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643507</v>
      </c>
      <c r="DB49" s="5">
        <v>0</v>
      </c>
      <c r="DC49" s="5">
        <v>0</v>
      </c>
      <c r="DD49" s="5">
        <v>0</v>
      </c>
      <c r="DE49" s="12">
        <v>0</v>
      </c>
    </row>
    <row r="50" spans="1:109" ht="15.75" thickBot="1">
      <c r="A50" s="14" t="s">
        <v>166</v>
      </c>
      <c r="B50" s="14" t="s">
        <v>166</v>
      </c>
      <c r="C50" s="5">
        <v>101029344</v>
      </c>
      <c r="D50" s="5">
        <v>0</v>
      </c>
      <c r="E50" s="5">
        <v>0</v>
      </c>
      <c r="F50" s="5">
        <v>4864590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19491762</v>
      </c>
      <c r="N50" s="5">
        <v>0</v>
      </c>
      <c r="O50" s="5">
        <v>0</v>
      </c>
      <c r="P50" s="5">
        <v>0</v>
      </c>
      <c r="Q50" s="5">
        <v>0</v>
      </c>
      <c r="R50" s="5">
        <v>129538845</v>
      </c>
      <c r="S50" s="5">
        <v>9537848</v>
      </c>
      <c r="T50" s="5">
        <v>0</v>
      </c>
      <c r="U50" s="5">
        <v>0</v>
      </c>
      <c r="V50" s="5">
        <v>0</v>
      </c>
      <c r="W50" s="5">
        <v>150346876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64420263.32</v>
      </c>
      <c r="AI50" s="5">
        <v>0</v>
      </c>
      <c r="AJ50" s="5">
        <v>33608252</v>
      </c>
      <c r="AK50" s="5">
        <v>71341459</v>
      </c>
      <c r="AL50" s="5">
        <v>0</v>
      </c>
      <c r="AM50" s="5">
        <v>0</v>
      </c>
      <c r="AN50" s="5">
        <v>1045204606</v>
      </c>
      <c r="AO50" s="5">
        <v>818458</v>
      </c>
      <c r="AP50" s="5">
        <v>0</v>
      </c>
      <c r="AQ50" s="5">
        <v>15163500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100027170</v>
      </c>
      <c r="AY50" s="5">
        <v>0</v>
      </c>
      <c r="AZ50" s="5">
        <v>0</v>
      </c>
      <c r="BA50" s="5">
        <v>0</v>
      </c>
      <c r="BB50" s="5">
        <v>4137000</v>
      </c>
      <c r="BC50" s="5">
        <v>2038296</v>
      </c>
      <c r="BD50" s="5">
        <v>0</v>
      </c>
      <c r="BE50" s="5">
        <v>1753129</v>
      </c>
      <c r="BF50" s="5">
        <v>70349110</v>
      </c>
      <c r="BG50" s="5">
        <v>29558466</v>
      </c>
      <c r="BH50" s="5">
        <v>34155125</v>
      </c>
      <c r="BI50" s="5">
        <v>16572282</v>
      </c>
      <c r="BJ50" s="5">
        <v>0</v>
      </c>
      <c r="BK50" s="5">
        <v>83679267</v>
      </c>
      <c r="BL50" s="5">
        <v>0</v>
      </c>
      <c r="BM50" s="5">
        <v>1005798</v>
      </c>
      <c r="BN50" s="5">
        <v>0</v>
      </c>
      <c r="BO50" s="5">
        <v>0</v>
      </c>
      <c r="BP50" s="5">
        <v>0</v>
      </c>
      <c r="BQ50" s="5">
        <v>0</v>
      </c>
      <c r="BR50" s="5">
        <v>264280328</v>
      </c>
      <c r="BS50" s="5">
        <v>388099639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142721331</v>
      </c>
      <c r="CE50" s="5">
        <v>0</v>
      </c>
      <c r="CF50" s="5">
        <v>0</v>
      </c>
      <c r="CG50" s="5">
        <v>0</v>
      </c>
      <c r="CH50" s="5">
        <v>82064912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418590131.81200004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110454464</v>
      </c>
      <c r="CX50" s="5">
        <v>0</v>
      </c>
      <c r="CY50" s="5">
        <v>0</v>
      </c>
      <c r="CZ50" s="5">
        <v>0</v>
      </c>
      <c r="DA50" s="5">
        <v>53912159</v>
      </c>
      <c r="DB50" s="5">
        <v>0</v>
      </c>
      <c r="DC50" s="5">
        <v>0</v>
      </c>
      <c r="DD50" s="5">
        <v>23099357</v>
      </c>
      <c r="DE50" s="12">
        <v>0</v>
      </c>
    </row>
    <row r="51" spans="1:109" ht="15.75" thickBot="1">
      <c r="A51" s="14" t="s">
        <v>167</v>
      </c>
      <c r="B51" s="14" t="s">
        <v>167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12356799.890000001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48237660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45660100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12">
        <v>0</v>
      </c>
    </row>
    <row r="52" spans="1:109" ht="15.75" thickBot="1">
      <c r="A52" s="14" t="s">
        <v>168</v>
      </c>
      <c r="B52" s="14" t="s">
        <v>168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2568367</v>
      </c>
      <c r="L52" s="5">
        <v>0</v>
      </c>
      <c r="M52" s="5">
        <v>0</v>
      </c>
      <c r="N52" s="5">
        <v>2062369</v>
      </c>
      <c r="O52" s="5">
        <v>0</v>
      </c>
      <c r="P52" s="5">
        <v>0</v>
      </c>
      <c r="Q52" s="5">
        <v>0</v>
      </c>
      <c r="R52" s="5">
        <v>0</v>
      </c>
      <c r="S52" s="5">
        <v>36616793</v>
      </c>
      <c r="T52" s="5">
        <v>0</v>
      </c>
      <c r="U52" s="5">
        <v>0</v>
      </c>
      <c r="V52" s="5">
        <v>0</v>
      </c>
      <c r="W52" s="5">
        <v>4594937</v>
      </c>
      <c r="X52" s="5">
        <v>59355180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8770264</v>
      </c>
      <c r="AI52" s="5">
        <v>0</v>
      </c>
      <c r="AJ52" s="5">
        <v>0</v>
      </c>
      <c r="AK52" s="5">
        <v>5579282</v>
      </c>
      <c r="AL52" s="5">
        <v>0</v>
      </c>
      <c r="AM52" s="5">
        <v>0</v>
      </c>
      <c r="AN52" s="5">
        <v>498871532.08999997</v>
      </c>
      <c r="AO52" s="5">
        <v>76865343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3790132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22781713</v>
      </c>
      <c r="BG52" s="5">
        <v>109432634</v>
      </c>
      <c r="BH52" s="5">
        <v>7349316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137355303.12</v>
      </c>
      <c r="BS52" s="5">
        <v>318961349</v>
      </c>
      <c r="BT52" s="5">
        <v>0</v>
      </c>
      <c r="BU52" s="5">
        <v>2633640</v>
      </c>
      <c r="BV52" s="5">
        <v>0</v>
      </c>
      <c r="BW52" s="5">
        <v>0</v>
      </c>
      <c r="BX52" s="5">
        <v>3880349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66255895</v>
      </c>
      <c r="CE52" s="5">
        <v>0</v>
      </c>
      <c r="CF52" s="5">
        <v>0</v>
      </c>
      <c r="CG52" s="5">
        <v>0</v>
      </c>
      <c r="CH52" s="5">
        <v>0</v>
      </c>
      <c r="CI52" s="5">
        <v>778028</v>
      </c>
      <c r="CJ52" s="5">
        <v>0</v>
      </c>
      <c r="CK52" s="5">
        <v>0</v>
      </c>
      <c r="CL52" s="5">
        <v>0</v>
      </c>
      <c r="CM52" s="5">
        <v>0</v>
      </c>
      <c r="CN52" s="5">
        <v>260394613</v>
      </c>
      <c r="CO52" s="5">
        <v>729031</v>
      </c>
      <c r="CP52" s="5">
        <v>0</v>
      </c>
      <c r="CQ52" s="5">
        <v>0</v>
      </c>
      <c r="CR52" s="5">
        <v>0</v>
      </c>
      <c r="CS52" s="5">
        <v>1536022</v>
      </c>
      <c r="CT52" s="5">
        <v>0</v>
      </c>
      <c r="CU52" s="5">
        <v>0</v>
      </c>
      <c r="CV52" s="5">
        <v>0</v>
      </c>
      <c r="CW52" s="5">
        <v>127537352</v>
      </c>
      <c r="CX52" s="5">
        <v>0</v>
      </c>
      <c r="CY52" s="5">
        <v>0</v>
      </c>
      <c r="CZ52" s="5">
        <v>0</v>
      </c>
      <c r="DA52" s="5">
        <v>58442475</v>
      </c>
      <c r="DB52" s="5">
        <v>0</v>
      </c>
      <c r="DC52" s="5">
        <v>0</v>
      </c>
      <c r="DD52" s="5">
        <v>787322</v>
      </c>
      <c r="DE52" s="12">
        <v>0</v>
      </c>
    </row>
    <row r="53" spans="1:109" ht="15.75" thickBot="1">
      <c r="A53" s="14" t="s">
        <v>169</v>
      </c>
      <c r="B53" s="14" t="s">
        <v>169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12964124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12">
        <v>0</v>
      </c>
    </row>
    <row r="54" spans="1:109" ht="15.75" thickBot="1">
      <c r="A54" s="14" t="s">
        <v>170</v>
      </c>
      <c r="B54" s="14" t="s">
        <v>170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17382270</v>
      </c>
      <c r="AL54" s="5">
        <v>0</v>
      </c>
      <c r="AM54" s="5">
        <v>0</v>
      </c>
      <c r="AN54" s="5">
        <v>1500882014.3800001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1435952954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12079756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12">
        <v>0</v>
      </c>
    </row>
    <row r="55" spans="1:109" ht="15.75" thickBot="1">
      <c r="A55" s="14" t="s">
        <v>180</v>
      </c>
      <c r="B55" s="14" t="s">
        <v>180</v>
      </c>
      <c r="C55" s="5">
        <v>121871062</v>
      </c>
      <c r="D55" s="5">
        <v>0</v>
      </c>
      <c r="E55" s="5">
        <v>21632629</v>
      </c>
      <c r="F55" s="5">
        <v>206470758.91999999</v>
      </c>
      <c r="G55" s="5">
        <v>54838005</v>
      </c>
      <c r="H55" s="5">
        <v>0</v>
      </c>
      <c r="I55" s="5">
        <v>0</v>
      </c>
      <c r="J55" s="5">
        <v>8000000</v>
      </c>
      <c r="K55" s="5">
        <v>0</v>
      </c>
      <c r="L55" s="5">
        <v>0</v>
      </c>
      <c r="M55" s="5">
        <v>986211955</v>
      </c>
      <c r="N55" s="5">
        <v>0</v>
      </c>
      <c r="O55" s="5">
        <v>4951872</v>
      </c>
      <c r="P55" s="5">
        <v>0</v>
      </c>
      <c r="Q55" s="5">
        <v>15000000</v>
      </c>
      <c r="R55" s="5">
        <v>65900950</v>
      </c>
      <c r="S55" s="5">
        <v>1050159979</v>
      </c>
      <c r="T55" s="5">
        <v>0</v>
      </c>
      <c r="U55" s="5">
        <v>1890000</v>
      </c>
      <c r="V55" s="5">
        <v>4100000</v>
      </c>
      <c r="W55" s="5">
        <v>121956494</v>
      </c>
      <c r="X55" s="5">
        <v>12000000</v>
      </c>
      <c r="Y55" s="5">
        <v>0</v>
      </c>
      <c r="Z55" s="5">
        <v>0</v>
      </c>
      <c r="AA55" s="5">
        <v>4500000</v>
      </c>
      <c r="AB55" s="5">
        <v>0</v>
      </c>
      <c r="AC55" s="5">
        <v>0</v>
      </c>
      <c r="AD55" s="5">
        <v>0</v>
      </c>
      <c r="AE55" s="5">
        <v>3750000</v>
      </c>
      <c r="AF55" s="5">
        <v>0</v>
      </c>
      <c r="AG55" s="5">
        <v>10495312</v>
      </c>
      <c r="AH55" s="5">
        <v>54471000</v>
      </c>
      <c r="AI55" s="5">
        <v>142324240</v>
      </c>
      <c r="AJ55" s="5">
        <v>0</v>
      </c>
      <c r="AK55" s="5">
        <v>1062578634.5</v>
      </c>
      <c r="AL55" s="5">
        <v>3528000</v>
      </c>
      <c r="AM55" s="5">
        <v>0</v>
      </c>
      <c r="AN55" s="5">
        <v>9780338585.1469994</v>
      </c>
      <c r="AO55" s="5">
        <v>31161363.619999997</v>
      </c>
      <c r="AP55" s="5">
        <v>8067845</v>
      </c>
      <c r="AQ55" s="5">
        <v>37924155</v>
      </c>
      <c r="AR55" s="5">
        <v>0</v>
      </c>
      <c r="AS55" s="5">
        <v>72896066</v>
      </c>
      <c r="AT55" s="5">
        <v>0</v>
      </c>
      <c r="AU55" s="5">
        <v>1500000</v>
      </c>
      <c r="AV55" s="5">
        <v>0</v>
      </c>
      <c r="AW55" s="5">
        <v>0</v>
      </c>
      <c r="AX55" s="5">
        <v>287659410</v>
      </c>
      <c r="AY55" s="5">
        <v>0</v>
      </c>
      <c r="AZ55" s="5">
        <v>0</v>
      </c>
      <c r="BA55" s="5">
        <v>0</v>
      </c>
      <c r="BB55" s="5">
        <v>101365033</v>
      </c>
      <c r="BC55" s="5">
        <v>278033246</v>
      </c>
      <c r="BD55" s="5">
        <v>60596339</v>
      </c>
      <c r="BE55" s="5">
        <v>0</v>
      </c>
      <c r="BF55" s="5">
        <v>14106984</v>
      </c>
      <c r="BG55" s="5">
        <v>0</v>
      </c>
      <c r="BH55" s="5">
        <v>260644790</v>
      </c>
      <c r="BI55" s="5">
        <v>6807967</v>
      </c>
      <c r="BJ55" s="5">
        <v>0</v>
      </c>
      <c r="BK55" s="5">
        <v>126294100</v>
      </c>
      <c r="BL55" s="5">
        <v>0</v>
      </c>
      <c r="BM55" s="5">
        <v>7500000</v>
      </c>
      <c r="BN55" s="5">
        <v>0</v>
      </c>
      <c r="BO55" s="5">
        <v>0</v>
      </c>
      <c r="BP55" s="5">
        <v>0</v>
      </c>
      <c r="BQ55" s="5">
        <v>0</v>
      </c>
      <c r="BR55" s="5">
        <v>212886264</v>
      </c>
      <c r="BS55" s="5">
        <v>895976658</v>
      </c>
      <c r="BT55" s="5">
        <v>0</v>
      </c>
      <c r="BU55" s="5">
        <v>0</v>
      </c>
      <c r="BV55" s="5">
        <v>0</v>
      </c>
      <c r="BW55" s="5">
        <v>0</v>
      </c>
      <c r="BX55" s="5">
        <v>370363463.44999999</v>
      </c>
      <c r="BY55" s="5">
        <v>20000000</v>
      </c>
      <c r="BZ55" s="5">
        <v>0</v>
      </c>
      <c r="CA55" s="5">
        <v>3018450</v>
      </c>
      <c r="CB55" s="5">
        <v>86091012</v>
      </c>
      <c r="CC55" s="5">
        <v>0</v>
      </c>
      <c r="CD55" s="5">
        <v>23000759</v>
      </c>
      <c r="CE55" s="5">
        <v>0</v>
      </c>
      <c r="CF55" s="5">
        <v>9068606</v>
      </c>
      <c r="CG55" s="5">
        <v>0</v>
      </c>
      <c r="CH55" s="5">
        <v>94799826.700000003</v>
      </c>
      <c r="CI55" s="5">
        <v>18000000</v>
      </c>
      <c r="CJ55" s="5">
        <v>0</v>
      </c>
      <c r="CK55" s="5">
        <v>0</v>
      </c>
      <c r="CL55" s="5">
        <v>0</v>
      </c>
      <c r="CM55" s="5">
        <v>0</v>
      </c>
      <c r="CN55" s="5">
        <v>494724024</v>
      </c>
      <c r="CO55" s="5">
        <v>8300000</v>
      </c>
      <c r="CP55" s="5">
        <v>24129785</v>
      </c>
      <c r="CQ55" s="5">
        <v>40538143</v>
      </c>
      <c r="CR55" s="5">
        <v>8677435</v>
      </c>
      <c r="CS55" s="5">
        <v>6518450</v>
      </c>
      <c r="CT55" s="5">
        <v>0</v>
      </c>
      <c r="CU55" s="5">
        <v>0</v>
      </c>
      <c r="CV55" s="5">
        <v>834797</v>
      </c>
      <c r="CW55" s="5">
        <v>1731207279.8399999</v>
      </c>
      <c r="CX55" s="5">
        <v>0</v>
      </c>
      <c r="CY55" s="5">
        <v>2500000</v>
      </c>
      <c r="CZ55" s="5">
        <v>8340000</v>
      </c>
      <c r="DA55" s="5">
        <v>79389743.412</v>
      </c>
      <c r="DB55" s="5">
        <v>23506688</v>
      </c>
      <c r="DC55" s="5">
        <v>82158615</v>
      </c>
      <c r="DD55" s="5">
        <v>25175000</v>
      </c>
      <c r="DE55" s="12">
        <v>0</v>
      </c>
    </row>
    <row r="56" spans="1:109" ht="15.75" thickBot="1">
      <c r="A56" s="14" t="s">
        <v>372</v>
      </c>
      <c r="B56" s="14" t="s">
        <v>181</v>
      </c>
      <c r="C56" s="5">
        <v>0</v>
      </c>
      <c r="D56" s="5">
        <v>0</v>
      </c>
      <c r="E56" s="5">
        <v>0</v>
      </c>
      <c r="F56" s="5">
        <v>15581602.35</v>
      </c>
      <c r="G56" s="5">
        <v>0</v>
      </c>
      <c r="H56" s="5">
        <v>0</v>
      </c>
      <c r="I56" s="5">
        <v>0</v>
      </c>
      <c r="J56" s="5">
        <v>8000000</v>
      </c>
      <c r="K56" s="5">
        <v>0</v>
      </c>
      <c r="L56" s="5">
        <v>0</v>
      </c>
      <c r="M56" s="5">
        <v>98555533</v>
      </c>
      <c r="N56" s="5">
        <v>0</v>
      </c>
      <c r="O56" s="5">
        <v>4951872</v>
      </c>
      <c r="P56" s="5">
        <v>0</v>
      </c>
      <c r="Q56" s="5">
        <v>0</v>
      </c>
      <c r="R56" s="5">
        <v>6000000</v>
      </c>
      <c r="S56" s="5">
        <v>639144024</v>
      </c>
      <c r="T56" s="5">
        <v>0</v>
      </c>
      <c r="U56" s="5">
        <v>0</v>
      </c>
      <c r="V56" s="5">
        <v>0</v>
      </c>
      <c r="W56" s="5">
        <v>84339673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3750000</v>
      </c>
      <c r="AF56" s="5">
        <v>0</v>
      </c>
      <c r="AG56" s="5">
        <v>0</v>
      </c>
      <c r="AH56" s="5">
        <v>9996000</v>
      </c>
      <c r="AI56" s="5">
        <v>35622347</v>
      </c>
      <c r="AJ56" s="5">
        <v>0</v>
      </c>
      <c r="AK56" s="5">
        <v>427101631.5</v>
      </c>
      <c r="AL56" s="5">
        <v>0</v>
      </c>
      <c r="AM56" s="5">
        <v>0</v>
      </c>
      <c r="AN56" s="5">
        <v>1510648330.1599998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10512000</v>
      </c>
      <c r="AY56" s="5">
        <v>0</v>
      </c>
      <c r="AZ56" s="5">
        <v>0</v>
      </c>
      <c r="BA56" s="5">
        <v>0</v>
      </c>
      <c r="BB56" s="5">
        <v>0</v>
      </c>
      <c r="BC56" s="5">
        <v>39880848</v>
      </c>
      <c r="BD56" s="5">
        <v>0</v>
      </c>
      <c r="BE56" s="5">
        <v>0</v>
      </c>
      <c r="BF56" s="5">
        <v>5200000</v>
      </c>
      <c r="BG56" s="5">
        <v>0</v>
      </c>
      <c r="BH56" s="5">
        <v>0</v>
      </c>
      <c r="BI56" s="5">
        <v>0</v>
      </c>
      <c r="BJ56" s="5">
        <v>0</v>
      </c>
      <c r="BK56" s="5">
        <v>9883380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14807226</v>
      </c>
      <c r="BS56" s="5">
        <v>123447828</v>
      </c>
      <c r="BT56" s="5">
        <v>0</v>
      </c>
      <c r="BU56" s="5">
        <v>0</v>
      </c>
      <c r="BV56" s="5">
        <v>0</v>
      </c>
      <c r="BW56" s="5">
        <v>0</v>
      </c>
      <c r="BX56" s="5">
        <v>2827200</v>
      </c>
      <c r="BY56" s="5">
        <v>0</v>
      </c>
      <c r="BZ56" s="5">
        <v>0</v>
      </c>
      <c r="CA56" s="5">
        <v>3018450</v>
      </c>
      <c r="CB56" s="5">
        <v>24380000</v>
      </c>
      <c r="CC56" s="5">
        <v>0</v>
      </c>
      <c r="CD56" s="5">
        <v>0</v>
      </c>
      <c r="CE56" s="5">
        <v>0</v>
      </c>
      <c r="CF56" s="5">
        <v>9068606</v>
      </c>
      <c r="CG56" s="5">
        <v>0</v>
      </c>
      <c r="CH56" s="5">
        <v>23000000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239607098</v>
      </c>
      <c r="CO56" s="5">
        <v>0</v>
      </c>
      <c r="CP56" s="5">
        <v>0</v>
      </c>
      <c r="CQ56" s="5">
        <v>40538143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52736824.840000004</v>
      </c>
      <c r="CX56" s="5">
        <v>0</v>
      </c>
      <c r="CY56" s="5">
        <v>0</v>
      </c>
      <c r="CZ56" s="5">
        <v>0</v>
      </c>
      <c r="DA56" s="5">
        <v>3765193</v>
      </c>
      <c r="DB56" s="5">
        <v>20006688</v>
      </c>
      <c r="DC56" s="5">
        <v>82158615</v>
      </c>
      <c r="DD56" s="5">
        <v>25175000</v>
      </c>
      <c r="DE56" s="12">
        <v>0</v>
      </c>
    </row>
    <row r="57" spans="1:109" ht="15.75" thickBot="1">
      <c r="A57" s="14" t="s">
        <v>373</v>
      </c>
      <c r="B57" s="14" t="s">
        <v>189</v>
      </c>
      <c r="C57" s="5">
        <v>0</v>
      </c>
      <c r="D57" s="5">
        <v>0</v>
      </c>
      <c r="E57" s="5">
        <v>0</v>
      </c>
      <c r="F57" s="5">
        <v>6559570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82154986</v>
      </c>
      <c r="AO57" s="5">
        <v>0</v>
      </c>
      <c r="AP57" s="5">
        <v>0</v>
      </c>
      <c r="AQ57" s="5">
        <v>1280400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4919678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5900000</v>
      </c>
      <c r="CT57" s="5">
        <v>0</v>
      </c>
      <c r="CU57" s="5">
        <v>0</v>
      </c>
      <c r="CV57" s="5">
        <v>834797</v>
      </c>
      <c r="CW57" s="5">
        <v>0</v>
      </c>
      <c r="CX57" s="5">
        <v>0</v>
      </c>
      <c r="CY57" s="5">
        <v>0</v>
      </c>
      <c r="CZ57" s="5">
        <v>0</v>
      </c>
      <c r="DA57" s="5">
        <v>3807830</v>
      </c>
      <c r="DB57" s="5">
        <v>0</v>
      </c>
      <c r="DC57" s="5">
        <v>0</v>
      </c>
      <c r="DD57" s="5">
        <v>0</v>
      </c>
      <c r="DE57" s="12">
        <v>0</v>
      </c>
    </row>
    <row r="58" spans="1:109" ht="15.75" thickBot="1">
      <c r="A58" s="14" t="s">
        <v>374</v>
      </c>
      <c r="B58" s="14" t="s">
        <v>191</v>
      </c>
      <c r="C58" s="5">
        <v>0</v>
      </c>
      <c r="D58" s="5">
        <v>0</v>
      </c>
      <c r="E58" s="5">
        <v>0</v>
      </c>
      <c r="F58" s="5">
        <v>15531015.57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33993574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14677824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12">
        <v>0</v>
      </c>
    </row>
    <row r="59" spans="1:109" ht="15.75" thickBot="1">
      <c r="A59" s="14" t="s">
        <v>371</v>
      </c>
      <c r="B59" s="14" t="s">
        <v>179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27000000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12">
        <v>0</v>
      </c>
    </row>
    <row r="60" spans="1:109" ht="15.75" thickBot="1">
      <c r="A60" s="14" t="s">
        <v>371</v>
      </c>
      <c r="B60" s="14" t="s">
        <v>192</v>
      </c>
      <c r="C60" s="5">
        <v>50696775</v>
      </c>
      <c r="D60" s="5">
        <v>0</v>
      </c>
      <c r="E60" s="5">
        <v>21632629</v>
      </c>
      <c r="F60" s="5">
        <v>113951303</v>
      </c>
      <c r="G60" s="5">
        <v>54838005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838276983</v>
      </c>
      <c r="N60" s="5">
        <v>0</v>
      </c>
      <c r="O60" s="5">
        <v>0</v>
      </c>
      <c r="P60" s="5">
        <v>0</v>
      </c>
      <c r="Q60" s="5">
        <v>0</v>
      </c>
      <c r="R60" s="5">
        <v>34652950</v>
      </c>
      <c r="S60" s="5">
        <v>115431163</v>
      </c>
      <c r="T60" s="5">
        <v>0</v>
      </c>
      <c r="U60" s="5">
        <v>1890000</v>
      </c>
      <c r="V60" s="5">
        <v>4100000</v>
      </c>
      <c r="W60" s="5">
        <v>12310000</v>
      </c>
      <c r="X60" s="5">
        <v>12000000</v>
      </c>
      <c r="Y60" s="5">
        <v>0</v>
      </c>
      <c r="Z60" s="5">
        <v>0</v>
      </c>
      <c r="AA60" s="5">
        <v>4500000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10495312</v>
      </c>
      <c r="AH60" s="5">
        <v>0</v>
      </c>
      <c r="AI60" s="5">
        <v>46188509</v>
      </c>
      <c r="AJ60" s="5">
        <v>0</v>
      </c>
      <c r="AK60" s="5">
        <v>361845175</v>
      </c>
      <c r="AL60" s="5">
        <v>3528000</v>
      </c>
      <c r="AM60" s="5">
        <v>0</v>
      </c>
      <c r="AN60" s="5">
        <v>6139606155.8900003</v>
      </c>
      <c r="AO60" s="5">
        <v>7600000</v>
      </c>
      <c r="AP60" s="5">
        <v>0</v>
      </c>
      <c r="AQ60" s="5">
        <v>0</v>
      </c>
      <c r="AR60" s="5">
        <v>0</v>
      </c>
      <c r="AS60" s="5">
        <v>47840000</v>
      </c>
      <c r="AT60" s="5">
        <v>0</v>
      </c>
      <c r="AU60" s="5">
        <v>0</v>
      </c>
      <c r="AV60" s="5">
        <v>0</v>
      </c>
      <c r="AW60" s="5">
        <v>0</v>
      </c>
      <c r="AX60" s="5">
        <v>264171141</v>
      </c>
      <c r="AY60" s="5">
        <v>0</v>
      </c>
      <c r="AZ60" s="5">
        <v>0</v>
      </c>
      <c r="BA60" s="5">
        <v>0</v>
      </c>
      <c r="BB60" s="5">
        <v>76884718</v>
      </c>
      <c r="BC60" s="5">
        <v>166213841</v>
      </c>
      <c r="BD60" s="5">
        <v>0</v>
      </c>
      <c r="BE60" s="5">
        <v>0</v>
      </c>
      <c r="BF60" s="5">
        <v>4706984</v>
      </c>
      <c r="BG60" s="5">
        <v>0</v>
      </c>
      <c r="BH60" s="5">
        <v>260644790</v>
      </c>
      <c r="BI60" s="5">
        <v>0</v>
      </c>
      <c r="BJ60" s="5">
        <v>0</v>
      </c>
      <c r="BK60" s="5">
        <v>83612870</v>
      </c>
      <c r="BL60" s="5">
        <v>0</v>
      </c>
      <c r="BM60" s="5">
        <v>7500000</v>
      </c>
      <c r="BN60" s="5">
        <v>0</v>
      </c>
      <c r="BO60" s="5">
        <v>0</v>
      </c>
      <c r="BP60" s="5">
        <v>0</v>
      </c>
      <c r="BQ60" s="5">
        <v>0</v>
      </c>
      <c r="BR60" s="5">
        <v>104654685</v>
      </c>
      <c r="BS60" s="5">
        <v>6998392</v>
      </c>
      <c r="BT60" s="5">
        <v>0</v>
      </c>
      <c r="BU60" s="5">
        <v>0</v>
      </c>
      <c r="BV60" s="5">
        <v>0</v>
      </c>
      <c r="BW60" s="5">
        <v>0</v>
      </c>
      <c r="BX60" s="5">
        <v>20616000</v>
      </c>
      <c r="BY60" s="5">
        <v>20000000</v>
      </c>
      <c r="BZ60" s="5">
        <v>0</v>
      </c>
      <c r="CA60" s="5">
        <v>0</v>
      </c>
      <c r="CB60" s="5">
        <v>59595400</v>
      </c>
      <c r="CC60" s="5">
        <v>0</v>
      </c>
      <c r="CD60" s="5">
        <v>7000000</v>
      </c>
      <c r="CE60" s="5">
        <v>0</v>
      </c>
      <c r="CF60" s="5">
        <v>0</v>
      </c>
      <c r="CG60" s="5">
        <v>0</v>
      </c>
      <c r="CH60" s="5">
        <v>59043824.699999996</v>
      </c>
      <c r="CI60" s="5">
        <v>3000000</v>
      </c>
      <c r="CJ60" s="5">
        <v>0</v>
      </c>
      <c r="CK60" s="5">
        <v>0</v>
      </c>
      <c r="CL60" s="5">
        <v>0</v>
      </c>
      <c r="CM60" s="5">
        <v>0</v>
      </c>
      <c r="CN60" s="5">
        <v>117446771</v>
      </c>
      <c r="CO60" s="5">
        <v>0</v>
      </c>
      <c r="CP60" s="5">
        <v>3279785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729749822</v>
      </c>
      <c r="CX60" s="5">
        <v>0</v>
      </c>
      <c r="CY60" s="5">
        <v>0</v>
      </c>
      <c r="CZ60" s="5">
        <v>8340000</v>
      </c>
      <c r="DA60" s="5">
        <v>68536935.412</v>
      </c>
      <c r="DB60" s="5">
        <v>0</v>
      </c>
      <c r="DC60" s="5">
        <v>0</v>
      </c>
      <c r="DD60" s="5">
        <v>0</v>
      </c>
      <c r="DE60" s="12">
        <v>0</v>
      </c>
    </row>
    <row r="61" spans="1:109" ht="15.75" thickBot="1">
      <c r="A61" s="14" t="s">
        <v>375</v>
      </c>
      <c r="B61" s="14" t="s">
        <v>193</v>
      </c>
      <c r="C61" s="5">
        <v>0</v>
      </c>
      <c r="D61" s="5">
        <v>0</v>
      </c>
      <c r="E61" s="5">
        <v>0</v>
      </c>
      <c r="F61" s="5">
        <v>25000129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5252500</v>
      </c>
      <c r="N61" s="5">
        <v>0</v>
      </c>
      <c r="O61" s="5">
        <v>0</v>
      </c>
      <c r="P61" s="5">
        <v>0</v>
      </c>
      <c r="Q61" s="5">
        <v>5000000</v>
      </c>
      <c r="R61" s="5">
        <v>0</v>
      </c>
      <c r="S61" s="5">
        <v>158250000</v>
      </c>
      <c r="T61" s="5">
        <v>0</v>
      </c>
      <c r="U61" s="5">
        <v>0</v>
      </c>
      <c r="V61" s="5">
        <v>0</v>
      </c>
      <c r="W61" s="5">
        <v>18747251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29475000</v>
      </c>
      <c r="AI61" s="5">
        <v>10543505</v>
      </c>
      <c r="AJ61" s="5">
        <v>0</v>
      </c>
      <c r="AK61" s="5">
        <v>72448325</v>
      </c>
      <c r="AL61" s="5">
        <v>0</v>
      </c>
      <c r="AM61" s="5">
        <v>0</v>
      </c>
      <c r="AN61" s="5">
        <v>297661675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1700000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41000000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114600000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5000000</v>
      </c>
      <c r="CJ61" s="5">
        <v>0</v>
      </c>
      <c r="CK61" s="5">
        <v>0</v>
      </c>
      <c r="CL61" s="5">
        <v>0</v>
      </c>
      <c r="CM61" s="5">
        <v>0</v>
      </c>
      <c r="CN61" s="5">
        <v>72000000</v>
      </c>
      <c r="CO61" s="5">
        <v>0</v>
      </c>
      <c r="CP61" s="5">
        <v>5000000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3500000</v>
      </c>
      <c r="DC61" s="5">
        <v>0</v>
      </c>
      <c r="DD61" s="5">
        <v>0</v>
      </c>
      <c r="DE61" s="12">
        <v>0</v>
      </c>
    </row>
    <row r="62" spans="1:109" ht="15.75" thickBot="1">
      <c r="A62" s="14" t="s">
        <v>376</v>
      </c>
      <c r="B62" s="14" t="s">
        <v>194</v>
      </c>
      <c r="C62" s="5">
        <v>5413088</v>
      </c>
      <c r="D62" s="5">
        <v>0</v>
      </c>
      <c r="E62" s="5">
        <v>0</v>
      </c>
      <c r="F62" s="5">
        <v>13447119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12143298</v>
      </c>
      <c r="N62" s="5">
        <v>0</v>
      </c>
      <c r="O62" s="5">
        <v>0</v>
      </c>
      <c r="P62" s="5">
        <v>0</v>
      </c>
      <c r="Q62" s="5">
        <v>0</v>
      </c>
      <c r="R62" s="5">
        <v>20000000</v>
      </c>
      <c r="S62" s="5">
        <v>885000</v>
      </c>
      <c r="T62" s="5">
        <v>0</v>
      </c>
      <c r="U62" s="5">
        <v>0</v>
      </c>
      <c r="V62" s="5">
        <v>0</v>
      </c>
      <c r="W62" s="5">
        <v>6559570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22300957</v>
      </c>
      <c r="AJ62" s="5">
        <v>0</v>
      </c>
      <c r="AK62" s="5">
        <v>27859740</v>
      </c>
      <c r="AL62" s="5">
        <v>0</v>
      </c>
      <c r="AM62" s="5">
        <v>0</v>
      </c>
      <c r="AN62" s="5">
        <v>234837595.28999999</v>
      </c>
      <c r="AO62" s="5">
        <v>10698515.619999999</v>
      </c>
      <c r="AP62" s="5">
        <v>0</v>
      </c>
      <c r="AQ62" s="5">
        <v>6237623</v>
      </c>
      <c r="AR62" s="5">
        <v>0</v>
      </c>
      <c r="AS62" s="5">
        <v>7434312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59692087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32797850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3279785</v>
      </c>
      <c r="BS62" s="5">
        <v>15530438</v>
      </c>
      <c r="BT62" s="5">
        <v>0</v>
      </c>
      <c r="BU62" s="5">
        <v>0</v>
      </c>
      <c r="BV62" s="5">
        <v>0</v>
      </c>
      <c r="BW62" s="5">
        <v>0</v>
      </c>
      <c r="BX62" s="5">
        <v>231635228.44999999</v>
      </c>
      <c r="BY62" s="5">
        <v>0</v>
      </c>
      <c r="BZ62" s="5">
        <v>0</v>
      </c>
      <c r="CA62" s="5">
        <v>0</v>
      </c>
      <c r="CB62" s="5">
        <v>2115612</v>
      </c>
      <c r="CC62" s="5">
        <v>0</v>
      </c>
      <c r="CD62" s="5">
        <v>1311914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18152443</v>
      </c>
      <c r="CO62" s="5">
        <v>0</v>
      </c>
      <c r="CP62" s="5">
        <v>5850000</v>
      </c>
      <c r="CQ62" s="5">
        <v>0</v>
      </c>
      <c r="CR62" s="5">
        <v>0</v>
      </c>
      <c r="CS62" s="5">
        <v>618450</v>
      </c>
      <c r="CT62" s="5">
        <v>0</v>
      </c>
      <c r="CU62" s="5">
        <v>0</v>
      </c>
      <c r="CV62" s="5">
        <v>0</v>
      </c>
      <c r="CW62" s="5">
        <v>199420721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12">
        <v>0</v>
      </c>
    </row>
    <row r="63" spans="1:109" ht="15.75" thickBot="1">
      <c r="A63" s="14" t="s">
        <v>377</v>
      </c>
      <c r="B63" s="14" t="s">
        <v>195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46765058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15000000</v>
      </c>
      <c r="AI63" s="5">
        <v>0</v>
      </c>
      <c r="AJ63" s="5">
        <v>0</v>
      </c>
      <c r="AK63" s="5">
        <v>110988956</v>
      </c>
      <c r="AL63" s="5">
        <v>0</v>
      </c>
      <c r="AM63" s="5">
        <v>0</v>
      </c>
      <c r="AN63" s="5">
        <v>987192099.51699996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12976269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49144568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8300000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12">
        <v>0</v>
      </c>
    </row>
    <row r="64" spans="1:109" ht="15.75" thickBot="1">
      <c r="A64" s="14" t="s">
        <v>378</v>
      </c>
      <c r="B64" s="14" t="s">
        <v>196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5248000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12">
        <v>0</v>
      </c>
    </row>
    <row r="65" spans="1:109" ht="15.75" thickBot="1">
      <c r="A65" s="14" t="s">
        <v>379</v>
      </c>
      <c r="B65" s="14" t="s">
        <v>197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1508701</v>
      </c>
      <c r="AJ65" s="5">
        <v>0</v>
      </c>
      <c r="AK65" s="5">
        <v>0</v>
      </c>
      <c r="AL65" s="5">
        <v>0</v>
      </c>
      <c r="AM65" s="5">
        <v>0</v>
      </c>
      <c r="AN65" s="5">
        <v>4263721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1500000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12">
        <v>0</v>
      </c>
    </row>
    <row r="66" spans="1:109" ht="15.75" thickBot="1">
      <c r="A66" s="14" t="s">
        <v>182</v>
      </c>
      <c r="B66" s="14" t="s">
        <v>178</v>
      </c>
      <c r="C66" s="5">
        <v>17394500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12">
        <v>0</v>
      </c>
    </row>
    <row r="67" spans="1:109" ht="15.75" thickBot="1">
      <c r="A67" s="14" t="s">
        <v>182</v>
      </c>
      <c r="B67" s="14" t="s">
        <v>182</v>
      </c>
      <c r="C67" s="5">
        <v>0</v>
      </c>
      <c r="D67" s="5">
        <v>0</v>
      </c>
      <c r="E67" s="5">
        <v>0</v>
      </c>
      <c r="F67" s="5">
        <v>4637616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1333333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26160221</v>
      </c>
      <c r="AJ67" s="5">
        <v>0</v>
      </c>
      <c r="AK67" s="5">
        <v>0</v>
      </c>
      <c r="AL67" s="5">
        <v>0</v>
      </c>
      <c r="AM67" s="5">
        <v>0</v>
      </c>
      <c r="AN67" s="5">
        <v>68162018</v>
      </c>
      <c r="AO67" s="5">
        <v>0</v>
      </c>
      <c r="AP67" s="5">
        <v>0</v>
      </c>
      <c r="AQ67" s="5">
        <v>17357278</v>
      </c>
      <c r="AR67" s="5">
        <v>0</v>
      </c>
      <c r="AS67" s="5">
        <v>4463604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27550194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4892958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12">
        <v>0</v>
      </c>
    </row>
    <row r="68" spans="1:109" ht="15.75" thickBot="1">
      <c r="A68" s="14" t="s">
        <v>183</v>
      </c>
      <c r="B68" s="14" t="s">
        <v>183</v>
      </c>
      <c r="C68" s="5">
        <v>0</v>
      </c>
      <c r="D68" s="5">
        <v>0</v>
      </c>
      <c r="E68" s="5">
        <v>0</v>
      </c>
      <c r="F68" s="5">
        <v>11762404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29702450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31134701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54146861</v>
      </c>
      <c r="AL68" s="5">
        <v>0</v>
      </c>
      <c r="AM68" s="5">
        <v>0</v>
      </c>
      <c r="AN68" s="5">
        <v>10347722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14539767</v>
      </c>
      <c r="BD68" s="5">
        <v>904252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14688845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1308480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12">
        <v>0</v>
      </c>
    </row>
    <row r="69" spans="1:109" ht="15.75" thickBot="1">
      <c r="A69" s="14" t="s">
        <v>184</v>
      </c>
      <c r="B69" s="14" t="s">
        <v>184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5011478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12">
        <v>0</v>
      </c>
    </row>
    <row r="70" spans="1:109" ht="15.75" thickBot="1">
      <c r="A70" s="14" t="s">
        <v>185</v>
      </c>
      <c r="B70" s="14" t="s">
        <v>185</v>
      </c>
      <c r="C70" s="5">
        <v>29000000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7000000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5196096</v>
      </c>
      <c r="AL70" s="5">
        <v>0</v>
      </c>
      <c r="AM70" s="5">
        <v>0</v>
      </c>
      <c r="AN70" s="5">
        <v>99192062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14201469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12914000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593716162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12">
        <v>0</v>
      </c>
    </row>
    <row r="71" spans="1:109" ht="15.75" thickBot="1">
      <c r="A71" s="14" t="s">
        <v>186</v>
      </c>
      <c r="B71" s="14" t="s">
        <v>186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17920000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14983936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24480315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750000000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12">
        <v>0</v>
      </c>
    </row>
    <row r="72" spans="1:109" ht="15.75" thickBot="1">
      <c r="A72" s="14" t="s">
        <v>187</v>
      </c>
      <c r="B72" s="14" t="s">
        <v>187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947858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630033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164880981.28999999</v>
      </c>
      <c r="AO72" s="5">
        <v>12862848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10727449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685035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12756002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155583750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12">
        <v>0</v>
      </c>
    </row>
    <row r="73" spans="1:109" ht="15.75" thickBot="1">
      <c r="A73" s="14" t="s">
        <v>188</v>
      </c>
      <c r="B73" s="14" t="s">
        <v>188</v>
      </c>
      <c r="C73" s="5">
        <v>19366699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10000000</v>
      </c>
      <c r="R73" s="5">
        <v>0</v>
      </c>
      <c r="S73" s="5">
        <v>6000000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32465190</v>
      </c>
      <c r="AO73" s="5">
        <v>0</v>
      </c>
      <c r="AP73" s="5">
        <v>8067845</v>
      </c>
      <c r="AQ73" s="5">
        <v>13048854</v>
      </c>
      <c r="AR73" s="5">
        <v>0</v>
      </c>
      <c r="AS73" s="5">
        <v>8146672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2500000</v>
      </c>
      <c r="BG73" s="5">
        <v>0</v>
      </c>
      <c r="BH73" s="5">
        <v>0</v>
      </c>
      <c r="BI73" s="5">
        <v>6807967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10000000</v>
      </c>
      <c r="CJ73" s="5">
        <v>0</v>
      </c>
      <c r="CK73" s="5">
        <v>0</v>
      </c>
      <c r="CL73" s="5">
        <v>0</v>
      </c>
      <c r="CM73" s="5">
        <v>0</v>
      </c>
      <c r="CN73" s="5">
        <v>13724450</v>
      </c>
      <c r="CO73" s="5">
        <v>0</v>
      </c>
      <c r="CP73" s="5">
        <v>10000000</v>
      </c>
      <c r="CQ73" s="5">
        <v>0</v>
      </c>
      <c r="CR73" s="5">
        <v>8677435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2500000</v>
      </c>
      <c r="CZ73" s="5">
        <v>0</v>
      </c>
      <c r="DA73" s="5">
        <v>3279785</v>
      </c>
      <c r="DB73" s="5">
        <v>0</v>
      </c>
      <c r="DC73" s="5">
        <v>0</v>
      </c>
      <c r="DD73" s="5">
        <v>0</v>
      </c>
      <c r="DE73" s="12">
        <v>0</v>
      </c>
    </row>
    <row r="74" spans="1:109" ht="15.75" thickBot="1">
      <c r="A74" s="14" t="s">
        <v>190</v>
      </c>
      <c r="B74" s="14" t="s">
        <v>190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5050869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12">
        <v>0</v>
      </c>
    </row>
    <row r="75" spans="1:109" ht="15.75" thickBot="1">
      <c r="A75" s="14" t="s">
        <v>320</v>
      </c>
      <c r="B75" s="14" t="s">
        <v>320</v>
      </c>
      <c r="C75" s="5">
        <v>246027258</v>
      </c>
      <c r="D75" s="5">
        <v>0</v>
      </c>
      <c r="E75" s="5">
        <v>0</v>
      </c>
      <c r="F75" s="5">
        <v>229879708.31</v>
      </c>
      <c r="G75" s="5">
        <v>0</v>
      </c>
      <c r="H75" s="5">
        <v>0</v>
      </c>
      <c r="I75" s="5">
        <v>0</v>
      </c>
      <c r="J75" s="5">
        <v>10535530</v>
      </c>
      <c r="K75" s="5">
        <v>0</v>
      </c>
      <c r="L75" s="5">
        <v>0</v>
      </c>
      <c r="M75" s="5">
        <v>91321664.640000001</v>
      </c>
      <c r="N75" s="5">
        <v>0</v>
      </c>
      <c r="O75" s="5">
        <v>0</v>
      </c>
      <c r="P75" s="5">
        <v>0</v>
      </c>
      <c r="Q75" s="5">
        <v>10000000</v>
      </c>
      <c r="R75" s="5">
        <v>1987615</v>
      </c>
      <c r="S75" s="5">
        <v>38446682</v>
      </c>
      <c r="T75" s="5">
        <v>0</v>
      </c>
      <c r="U75" s="5">
        <v>0</v>
      </c>
      <c r="V75" s="5">
        <v>0</v>
      </c>
      <c r="W75" s="5">
        <v>79760473</v>
      </c>
      <c r="X75" s="5">
        <v>17702967</v>
      </c>
      <c r="Y75" s="5">
        <v>0</v>
      </c>
      <c r="Z75" s="5">
        <v>725488</v>
      </c>
      <c r="AA75" s="5">
        <v>0</v>
      </c>
      <c r="AB75" s="5">
        <v>0</v>
      </c>
      <c r="AC75" s="5">
        <v>1092600</v>
      </c>
      <c r="AD75" s="5">
        <v>92157975</v>
      </c>
      <c r="AE75" s="5">
        <v>506600</v>
      </c>
      <c r="AF75" s="5">
        <v>0</v>
      </c>
      <c r="AG75" s="5">
        <v>0</v>
      </c>
      <c r="AH75" s="5">
        <v>967051982</v>
      </c>
      <c r="AI75" s="5">
        <v>21968524</v>
      </c>
      <c r="AJ75" s="5">
        <v>852744.1</v>
      </c>
      <c r="AK75" s="5">
        <v>587917428</v>
      </c>
      <c r="AL75" s="5">
        <v>0</v>
      </c>
      <c r="AM75" s="5">
        <v>156112846</v>
      </c>
      <c r="AN75" s="5">
        <v>3551587408.8190002</v>
      </c>
      <c r="AO75" s="5">
        <v>32566527</v>
      </c>
      <c r="AP75" s="5">
        <v>9934454</v>
      </c>
      <c r="AQ75" s="5">
        <v>40514542</v>
      </c>
      <c r="AR75" s="5">
        <v>984300</v>
      </c>
      <c r="AS75" s="5">
        <v>31440449</v>
      </c>
      <c r="AT75" s="5">
        <v>0</v>
      </c>
      <c r="AU75" s="5">
        <v>0</v>
      </c>
      <c r="AV75" s="5">
        <v>63373974</v>
      </c>
      <c r="AW75" s="5">
        <v>0</v>
      </c>
      <c r="AX75" s="5">
        <v>111285728</v>
      </c>
      <c r="AY75" s="5">
        <v>0</v>
      </c>
      <c r="AZ75" s="5">
        <v>947420</v>
      </c>
      <c r="BA75" s="5">
        <v>324368016</v>
      </c>
      <c r="BB75" s="5">
        <v>7809650</v>
      </c>
      <c r="BC75" s="5">
        <v>32806130</v>
      </c>
      <c r="BD75" s="5">
        <v>16612295</v>
      </c>
      <c r="BE75" s="5">
        <v>0</v>
      </c>
      <c r="BF75" s="5">
        <v>105170094</v>
      </c>
      <c r="BG75" s="5">
        <v>1508701</v>
      </c>
      <c r="BH75" s="5">
        <v>98602720</v>
      </c>
      <c r="BI75" s="5">
        <v>7675617</v>
      </c>
      <c r="BJ75" s="5">
        <v>15087011</v>
      </c>
      <c r="BK75" s="5">
        <v>7228391</v>
      </c>
      <c r="BL75" s="5">
        <v>0</v>
      </c>
      <c r="BM75" s="5">
        <v>0</v>
      </c>
      <c r="BN75" s="5">
        <v>6868260</v>
      </c>
      <c r="BO75" s="5">
        <v>0</v>
      </c>
      <c r="BP75" s="5">
        <v>0</v>
      </c>
      <c r="BQ75" s="5">
        <v>95477085.829999998</v>
      </c>
      <c r="BR75" s="5">
        <v>556146737</v>
      </c>
      <c r="BS75" s="5">
        <v>425326143</v>
      </c>
      <c r="BT75" s="5">
        <v>97901400</v>
      </c>
      <c r="BU75" s="5">
        <v>0</v>
      </c>
      <c r="BV75" s="5">
        <v>0</v>
      </c>
      <c r="BW75" s="5">
        <v>0</v>
      </c>
      <c r="BX75" s="5">
        <v>14024122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440123009</v>
      </c>
      <c r="CE75" s="5">
        <v>0</v>
      </c>
      <c r="CF75" s="5">
        <v>0</v>
      </c>
      <c r="CG75" s="5">
        <v>0</v>
      </c>
      <c r="CH75" s="5">
        <v>4965595</v>
      </c>
      <c r="CI75" s="5">
        <v>77870984</v>
      </c>
      <c r="CJ75" s="5">
        <v>0</v>
      </c>
      <c r="CK75" s="5">
        <v>0</v>
      </c>
      <c r="CL75" s="5">
        <v>0</v>
      </c>
      <c r="CM75" s="5">
        <v>0</v>
      </c>
      <c r="CN75" s="5">
        <v>1224047136</v>
      </c>
      <c r="CO75" s="5">
        <v>26795208.559999999</v>
      </c>
      <c r="CP75" s="5">
        <v>49520786</v>
      </c>
      <c r="CQ75" s="5">
        <v>0</v>
      </c>
      <c r="CR75" s="5">
        <v>5700481</v>
      </c>
      <c r="CS75" s="5">
        <v>0</v>
      </c>
      <c r="CT75" s="5">
        <v>0</v>
      </c>
      <c r="CU75" s="5">
        <v>0</v>
      </c>
      <c r="CV75" s="5">
        <v>27472004</v>
      </c>
      <c r="CW75" s="5">
        <v>324079344</v>
      </c>
      <c r="CX75" s="5">
        <v>0</v>
      </c>
      <c r="CY75" s="5">
        <v>32964463</v>
      </c>
      <c r="CZ75" s="5">
        <v>0</v>
      </c>
      <c r="DA75" s="5">
        <v>152398111.75</v>
      </c>
      <c r="DB75" s="5">
        <v>909020</v>
      </c>
      <c r="DC75" s="5">
        <v>0</v>
      </c>
      <c r="DD75" s="5">
        <v>0</v>
      </c>
      <c r="DE75" s="12">
        <v>694500</v>
      </c>
    </row>
    <row r="76" spans="1:109" ht="15.75" thickBot="1">
      <c r="A76" s="14" t="s">
        <v>380</v>
      </c>
      <c r="B76" s="14" t="s">
        <v>322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8587530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12">
        <v>0</v>
      </c>
    </row>
    <row r="77" spans="1:109" ht="15.75" thickBot="1">
      <c r="A77" s="14" t="s">
        <v>380</v>
      </c>
      <c r="B77" s="14" t="s">
        <v>198</v>
      </c>
      <c r="C77" s="5">
        <v>246027258</v>
      </c>
      <c r="D77" s="5">
        <v>0</v>
      </c>
      <c r="E77" s="5">
        <v>0</v>
      </c>
      <c r="F77" s="5">
        <v>229879708.31</v>
      </c>
      <c r="G77" s="5">
        <v>0</v>
      </c>
      <c r="H77" s="5">
        <v>0</v>
      </c>
      <c r="I77" s="5">
        <v>0</v>
      </c>
      <c r="J77" s="5">
        <v>10535530</v>
      </c>
      <c r="K77" s="5">
        <v>0</v>
      </c>
      <c r="L77" s="5">
        <v>0</v>
      </c>
      <c r="M77" s="5">
        <v>91321664.640000001</v>
      </c>
      <c r="N77" s="5">
        <v>0</v>
      </c>
      <c r="O77" s="5">
        <v>0</v>
      </c>
      <c r="P77" s="5">
        <v>0</v>
      </c>
      <c r="Q77" s="5">
        <v>0</v>
      </c>
      <c r="R77" s="5">
        <v>1987615</v>
      </c>
      <c r="S77" s="5">
        <v>26246682</v>
      </c>
      <c r="T77" s="5">
        <v>0</v>
      </c>
      <c r="U77" s="5">
        <v>0</v>
      </c>
      <c r="V77" s="5">
        <v>0</v>
      </c>
      <c r="W77" s="5">
        <v>79760473</v>
      </c>
      <c r="X77" s="5">
        <v>17702967</v>
      </c>
      <c r="Y77" s="5">
        <v>0</v>
      </c>
      <c r="Z77" s="5">
        <v>725488</v>
      </c>
      <c r="AA77" s="5">
        <v>0</v>
      </c>
      <c r="AB77" s="5">
        <v>0</v>
      </c>
      <c r="AC77" s="5">
        <v>1092600</v>
      </c>
      <c r="AD77" s="5">
        <v>92157975</v>
      </c>
      <c r="AE77" s="5">
        <v>506600</v>
      </c>
      <c r="AF77" s="5">
        <v>0</v>
      </c>
      <c r="AG77" s="5">
        <v>0</v>
      </c>
      <c r="AH77" s="5">
        <v>967051982</v>
      </c>
      <c r="AI77" s="5">
        <v>21968524</v>
      </c>
      <c r="AJ77" s="5">
        <v>852744.1</v>
      </c>
      <c r="AK77" s="5">
        <v>565847358</v>
      </c>
      <c r="AL77" s="5">
        <v>0</v>
      </c>
      <c r="AM77" s="5">
        <v>156112846</v>
      </c>
      <c r="AN77" s="5">
        <v>3458602848.8190002</v>
      </c>
      <c r="AO77" s="5">
        <v>32566527</v>
      </c>
      <c r="AP77" s="5">
        <v>0</v>
      </c>
      <c r="AQ77" s="5">
        <v>1230562</v>
      </c>
      <c r="AR77" s="5">
        <v>984300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111285728</v>
      </c>
      <c r="AY77" s="5">
        <v>0</v>
      </c>
      <c r="AZ77" s="5">
        <v>947420</v>
      </c>
      <c r="BA77" s="5">
        <v>324368016</v>
      </c>
      <c r="BB77" s="5">
        <v>7809650</v>
      </c>
      <c r="BC77" s="5">
        <v>32806130</v>
      </c>
      <c r="BD77" s="5">
        <v>3092923</v>
      </c>
      <c r="BE77" s="5">
        <v>0</v>
      </c>
      <c r="BF77" s="5">
        <v>42053179</v>
      </c>
      <c r="BG77" s="5">
        <v>1508701</v>
      </c>
      <c r="BH77" s="5">
        <v>98602720</v>
      </c>
      <c r="BI77" s="5">
        <v>0</v>
      </c>
      <c r="BJ77" s="5">
        <v>15087011</v>
      </c>
      <c r="BK77" s="5">
        <v>7228391</v>
      </c>
      <c r="BL77" s="5">
        <v>0</v>
      </c>
      <c r="BM77" s="5">
        <v>0</v>
      </c>
      <c r="BN77" s="5">
        <v>6868260</v>
      </c>
      <c r="BO77" s="5">
        <v>0</v>
      </c>
      <c r="BP77" s="5">
        <v>0</v>
      </c>
      <c r="BQ77" s="5">
        <v>95477085.829999998</v>
      </c>
      <c r="BR77" s="5">
        <v>556146737</v>
      </c>
      <c r="BS77" s="5">
        <v>425326143</v>
      </c>
      <c r="BT77" s="5">
        <v>97901400</v>
      </c>
      <c r="BU77" s="5">
        <v>0</v>
      </c>
      <c r="BV77" s="5">
        <v>0</v>
      </c>
      <c r="BW77" s="5">
        <v>0</v>
      </c>
      <c r="BX77" s="5">
        <v>14024122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440123009</v>
      </c>
      <c r="CE77" s="5">
        <v>0</v>
      </c>
      <c r="CF77" s="5">
        <v>0</v>
      </c>
      <c r="CG77" s="5">
        <v>0</v>
      </c>
      <c r="CH77" s="5">
        <v>4965595</v>
      </c>
      <c r="CI77" s="5">
        <v>70595699</v>
      </c>
      <c r="CJ77" s="5">
        <v>0</v>
      </c>
      <c r="CK77" s="5">
        <v>0</v>
      </c>
      <c r="CL77" s="5">
        <v>0</v>
      </c>
      <c r="CM77" s="5">
        <v>0</v>
      </c>
      <c r="CN77" s="5">
        <v>1219367112</v>
      </c>
      <c r="CO77" s="5">
        <v>26795208.559999999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27472004</v>
      </c>
      <c r="CW77" s="5">
        <v>308979319</v>
      </c>
      <c r="CX77" s="5">
        <v>0</v>
      </c>
      <c r="CY77" s="5">
        <v>0</v>
      </c>
      <c r="CZ77" s="5">
        <v>0</v>
      </c>
      <c r="DA77" s="5">
        <v>152398111.75</v>
      </c>
      <c r="DB77" s="5">
        <v>909020</v>
      </c>
      <c r="DC77" s="5">
        <v>0</v>
      </c>
      <c r="DD77" s="5">
        <v>0</v>
      </c>
      <c r="DE77" s="12">
        <v>694500</v>
      </c>
    </row>
    <row r="78" spans="1:109" ht="15.75" thickBot="1">
      <c r="A78" s="14" t="s">
        <v>381</v>
      </c>
      <c r="B78" s="14" t="s">
        <v>199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86986851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63373974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13519372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15100025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12">
        <v>0</v>
      </c>
    </row>
    <row r="79" spans="1:109" ht="15.75" thickBot="1">
      <c r="A79" s="14" t="s">
        <v>382</v>
      </c>
      <c r="B79" s="14" t="s">
        <v>200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4816494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4680024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12">
        <v>0</v>
      </c>
    </row>
    <row r="80" spans="1:109" ht="15.75" thickBot="1">
      <c r="A80" s="14" t="s">
        <v>383</v>
      </c>
      <c r="B80" s="14" t="s">
        <v>201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10000000</v>
      </c>
      <c r="R80" s="5">
        <v>0</v>
      </c>
      <c r="S80" s="5">
        <v>12200000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13482540</v>
      </c>
      <c r="AL80" s="5">
        <v>0</v>
      </c>
      <c r="AM80" s="5">
        <v>0</v>
      </c>
      <c r="AN80" s="5">
        <v>1181215</v>
      </c>
      <c r="AO80" s="5">
        <v>0</v>
      </c>
      <c r="AP80" s="5">
        <v>9934454</v>
      </c>
      <c r="AQ80" s="5">
        <v>39283980</v>
      </c>
      <c r="AR80" s="5">
        <v>0</v>
      </c>
      <c r="AS80" s="5">
        <v>31440449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63116915</v>
      </c>
      <c r="BG80" s="5">
        <v>0</v>
      </c>
      <c r="BH80" s="5">
        <v>0</v>
      </c>
      <c r="BI80" s="5">
        <v>7675617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7275285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49520786</v>
      </c>
      <c r="CQ80" s="5">
        <v>0</v>
      </c>
      <c r="CR80" s="5">
        <v>5700481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32964463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E106"/>
  <sheetViews>
    <sheetView workbookViewId="0">
      <selection activeCell="A63" sqref="A63"/>
    </sheetView>
  </sheetViews>
  <sheetFormatPr baseColWidth="10" defaultRowHeight="15"/>
  <cols>
    <col min="1" max="109" width="17.7109375" customWidth="1"/>
  </cols>
  <sheetData>
    <row r="1" spans="1:109" ht="15.75" thickBot="1">
      <c r="A1" s="6" t="s">
        <v>203</v>
      </c>
      <c r="B1" s="6" t="s">
        <v>203</v>
      </c>
      <c r="C1" s="8" t="s">
        <v>204</v>
      </c>
      <c r="D1" s="8" t="s">
        <v>205</v>
      </c>
      <c r="E1" s="8" t="s">
        <v>206</v>
      </c>
      <c r="F1" s="8" t="s">
        <v>207</v>
      </c>
      <c r="G1" s="8" t="s">
        <v>208</v>
      </c>
      <c r="H1" s="8" t="s">
        <v>209</v>
      </c>
      <c r="I1" s="8" t="s">
        <v>210</v>
      </c>
      <c r="J1" s="8" t="s">
        <v>211</v>
      </c>
      <c r="K1" s="8" t="s">
        <v>212</v>
      </c>
      <c r="L1" s="8" t="s">
        <v>213</v>
      </c>
      <c r="M1" s="8" t="s">
        <v>214</v>
      </c>
      <c r="N1" s="8" t="s">
        <v>215</v>
      </c>
      <c r="O1" s="8" t="s">
        <v>216</v>
      </c>
      <c r="P1" s="8" t="s">
        <v>217</v>
      </c>
      <c r="Q1" s="8" t="s">
        <v>218</v>
      </c>
      <c r="R1" s="8" t="s">
        <v>220</v>
      </c>
      <c r="S1" s="8" t="s">
        <v>221</v>
      </c>
      <c r="T1" s="8" t="s">
        <v>219</v>
      </c>
      <c r="U1" s="8" t="s">
        <v>290</v>
      </c>
      <c r="V1" s="8" t="s">
        <v>222</v>
      </c>
      <c r="W1" s="8" t="s">
        <v>223</v>
      </c>
      <c r="X1" s="8" t="s">
        <v>224</v>
      </c>
      <c r="Y1" s="8" t="s">
        <v>225</v>
      </c>
      <c r="Z1" s="8" t="s">
        <v>226</v>
      </c>
      <c r="AA1" s="8" t="s">
        <v>229</v>
      </c>
      <c r="AB1" s="8" t="s">
        <v>230</v>
      </c>
      <c r="AC1" s="8" t="s">
        <v>231</v>
      </c>
      <c r="AD1" s="8" t="s">
        <v>232</v>
      </c>
      <c r="AE1" s="8" t="s">
        <v>233</v>
      </c>
      <c r="AF1" s="8" t="s">
        <v>235</v>
      </c>
      <c r="AG1" s="8" t="s">
        <v>236</v>
      </c>
      <c r="AH1" s="8" t="s">
        <v>237</v>
      </c>
      <c r="AI1" s="8" t="s">
        <v>238</v>
      </c>
      <c r="AJ1" s="8" t="s">
        <v>239</v>
      </c>
      <c r="AK1" s="8" t="s">
        <v>240</v>
      </c>
      <c r="AL1" s="8" t="s">
        <v>241</v>
      </c>
      <c r="AM1" s="8" t="s">
        <v>242</v>
      </c>
      <c r="AN1" s="8" t="s">
        <v>243</v>
      </c>
      <c r="AO1" s="8" t="s">
        <v>244</v>
      </c>
      <c r="AP1" s="8" t="s">
        <v>245</v>
      </c>
      <c r="AQ1" s="8" t="s">
        <v>246</v>
      </c>
      <c r="AR1" s="8" t="s">
        <v>247</v>
      </c>
      <c r="AS1" s="8" t="s">
        <v>248</v>
      </c>
      <c r="AT1" s="8" t="s">
        <v>249</v>
      </c>
      <c r="AU1" s="8" t="s">
        <v>250</v>
      </c>
      <c r="AV1" s="8" t="s">
        <v>251</v>
      </c>
      <c r="AW1" s="8" t="s">
        <v>252</v>
      </c>
      <c r="AX1" s="8" t="s">
        <v>253</v>
      </c>
      <c r="AY1" s="8" t="s">
        <v>254</v>
      </c>
      <c r="AZ1" s="8" t="s">
        <v>255</v>
      </c>
      <c r="BA1" s="8" t="s">
        <v>256</v>
      </c>
      <c r="BB1" s="8" t="s">
        <v>257</v>
      </c>
      <c r="BC1" s="8" t="s">
        <v>258</v>
      </c>
      <c r="BD1" s="8" t="s">
        <v>259</v>
      </c>
      <c r="BE1" s="8" t="s">
        <v>260</v>
      </c>
      <c r="BF1" s="8" t="s">
        <v>261</v>
      </c>
      <c r="BG1" s="8" t="s">
        <v>262</v>
      </c>
      <c r="BH1" s="8" t="s">
        <v>263</v>
      </c>
      <c r="BI1" s="8" t="s">
        <v>264</v>
      </c>
      <c r="BJ1" s="8" t="s">
        <v>265</v>
      </c>
      <c r="BK1" s="8" t="s">
        <v>266</v>
      </c>
      <c r="BL1" s="8" t="s">
        <v>267</v>
      </c>
      <c r="BM1" s="8" t="s">
        <v>268</v>
      </c>
      <c r="BN1" s="8" t="s">
        <v>269</v>
      </c>
      <c r="BO1" s="8" t="s">
        <v>270</v>
      </c>
      <c r="BP1" s="8" t="s">
        <v>271</v>
      </c>
      <c r="BQ1" s="8" t="s">
        <v>272</v>
      </c>
      <c r="BR1" s="8" t="s">
        <v>273</v>
      </c>
      <c r="BS1" s="8" t="s">
        <v>274</v>
      </c>
      <c r="BT1" s="8" t="s">
        <v>275</v>
      </c>
      <c r="BU1" s="8" t="s">
        <v>276</v>
      </c>
      <c r="BV1" s="8" t="s">
        <v>277</v>
      </c>
      <c r="BW1" s="8" t="s">
        <v>278</v>
      </c>
      <c r="BX1" s="8" t="s">
        <v>279</v>
      </c>
      <c r="BY1" s="8" t="s">
        <v>280</v>
      </c>
      <c r="BZ1" s="8" t="s">
        <v>281</v>
      </c>
      <c r="CA1" s="8" t="s">
        <v>282</v>
      </c>
      <c r="CB1" s="8" t="s">
        <v>283</v>
      </c>
      <c r="CC1" s="8" t="s">
        <v>284</v>
      </c>
      <c r="CD1" s="8" t="s">
        <v>285</v>
      </c>
      <c r="CE1" s="8" t="s">
        <v>286</v>
      </c>
      <c r="CF1" s="8" t="s">
        <v>287</v>
      </c>
      <c r="CG1" s="8" t="s">
        <v>288</v>
      </c>
      <c r="CH1" s="8" t="s">
        <v>289</v>
      </c>
      <c r="CI1" s="8" t="s">
        <v>228</v>
      </c>
      <c r="CJ1" s="8" t="s">
        <v>234</v>
      </c>
      <c r="CK1" s="8" t="s">
        <v>227</v>
      </c>
      <c r="CL1" s="8" t="s">
        <v>305</v>
      </c>
      <c r="CM1" s="8" t="s">
        <v>291</v>
      </c>
      <c r="CN1" s="8" t="s">
        <v>292</v>
      </c>
      <c r="CO1" s="8" t="s">
        <v>293</v>
      </c>
      <c r="CP1" s="8" t="s">
        <v>294</v>
      </c>
      <c r="CQ1" s="8" t="s">
        <v>295</v>
      </c>
      <c r="CR1" s="8" t="s">
        <v>296</v>
      </c>
      <c r="CS1" s="8" t="s">
        <v>297</v>
      </c>
      <c r="CT1" s="8" t="s">
        <v>298</v>
      </c>
      <c r="CU1" s="8" t="s">
        <v>299</v>
      </c>
      <c r="CV1" s="8" t="s">
        <v>300</v>
      </c>
      <c r="CW1" s="8" t="s">
        <v>301</v>
      </c>
      <c r="CX1" s="8" t="s">
        <v>302</v>
      </c>
      <c r="CY1" s="8" t="s">
        <v>303</v>
      </c>
      <c r="CZ1" s="8" t="s">
        <v>304</v>
      </c>
      <c r="DA1" s="8" t="s">
        <v>306</v>
      </c>
      <c r="DB1" s="8" t="s">
        <v>307</v>
      </c>
      <c r="DC1" s="8" t="s">
        <v>308</v>
      </c>
      <c r="DD1" s="8" t="s">
        <v>309</v>
      </c>
      <c r="DE1" s="10" t="s">
        <v>310</v>
      </c>
    </row>
    <row r="2" spans="1:109" ht="15.75" thickBot="1">
      <c r="A2" s="2" t="s">
        <v>348</v>
      </c>
      <c r="B2" s="2" t="s">
        <v>348</v>
      </c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4" t="s">
        <v>39</v>
      </c>
      <c r="Q2" s="4" t="s">
        <v>40</v>
      </c>
      <c r="R2" s="4" t="s">
        <v>41</v>
      </c>
      <c r="S2" s="4" t="s">
        <v>42</v>
      </c>
      <c r="T2" s="4" t="s">
        <v>43</v>
      </c>
      <c r="U2" s="4" t="s">
        <v>44</v>
      </c>
      <c r="V2" s="4" t="s">
        <v>202</v>
      </c>
      <c r="W2" s="4" t="s">
        <v>45</v>
      </c>
      <c r="X2" s="4" t="s">
        <v>46</v>
      </c>
      <c r="Y2" s="4" t="s">
        <v>47</v>
      </c>
      <c r="Z2" s="4" t="s">
        <v>48</v>
      </c>
      <c r="AA2" s="4" t="s">
        <v>49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54</v>
      </c>
      <c r="AG2" s="4" t="s">
        <v>55</v>
      </c>
      <c r="AH2" s="4" t="s">
        <v>56</v>
      </c>
      <c r="AI2" s="4" t="s">
        <v>57</v>
      </c>
      <c r="AJ2" s="4" t="s">
        <v>58</v>
      </c>
      <c r="AK2" s="4" t="s">
        <v>59</v>
      </c>
      <c r="AL2" s="4" t="s">
        <v>60</v>
      </c>
      <c r="AM2" s="4" t="s">
        <v>61</v>
      </c>
      <c r="AN2" s="4" t="s">
        <v>62</v>
      </c>
      <c r="AO2" s="4" t="s">
        <v>63</v>
      </c>
      <c r="AP2" s="4" t="s">
        <v>64</v>
      </c>
      <c r="AQ2" s="4" t="s">
        <v>65</v>
      </c>
      <c r="AR2" s="4" t="s">
        <v>66</v>
      </c>
      <c r="AS2" s="4" t="s">
        <v>67</v>
      </c>
      <c r="AT2" s="4" t="s">
        <v>68</v>
      </c>
      <c r="AU2" s="4" t="s">
        <v>69</v>
      </c>
      <c r="AV2" s="4" t="s">
        <v>70</v>
      </c>
      <c r="AW2" s="4" t="s">
        <v>71</v>
      </c>
      <c r="AX2" s="4" t="s">
        <v>72</v>
      </c>
      <c r="AY2" s="4" t="s">
        <v>73</v>
      </c>
      <c r="AZ2" s="4" t="s">
        <v>74</v>
      </c>
      <c r="BA2" s="4" t="s">
        <v>75</v>
      </c>
      <c r="BB2" s="4" t="s">
        <v>76</v>
      </c>
      <c r="BC2" s="4" t="s">
        <v>77</v>
      </c>
      <c r="BD2" s="4" t="s">
        <v>78</v>
      </c>
      <c r="BE2" s="4" t="s">
        <v>79</v>
      </c>
      <c r="BF2" s="4" t="s">
        <v>80</v>
      </c>
      <c r="BG2" s="4" t="s">
        <v>81</v>
      </c>
      <c r="BH2" s="4" t="s">
        <v>82</v>
      </c>
      <c r="BI2" s="4" t="s">
        <v>83</v>
      </c>
      <c r="BJ2" s="4" t="s">
        <v>84</v>
      </c>
      <c r="BK2" s="4" t="s">
        <v>85</v>
      </c>
      <c r="BL2" s="4" t="s">
        <v>86</v>
      </c>
      <c r="BM2" s="4" t="s">
        <v>87</v>
      </c>
      <c r="BN2" s="4" t="s">
        <v>88</v>
      </c>
      <c r="BO2" s="4" t="s">
        <v>89</v>
      </c>
      <c r="BP2" s="4" t="s">
        <v>90</v>
      </c>
      <c r="BQ2" s="4" t="s">
        <v>91</v>
      </c>
      <c r="BR2" s="4" t="s">
        <v>92</v>
      </c>
      <c r="BS2" s="4" t="s">
        <v>93</v>
      </c>
      <c r="BT2" s="4" t="s">
        <v>94</v>
      </c>
      <c r="BU2" s="4" t="s">
        <v>95</v>
      </c>
      <c r="BV2" s="4" t="s">
        <v>96</v>
      </c>
      <c r="BW2" s="4" t="s">
        <v>97</v>
      </c>
      <c r="BX2" s="4" t="s">
        <v>98</v>
      </c>
      <c r="BY2" s="4" t="s">
        <v>99</v>
      </c>
      <c r="BZ2" s="4" t="s">
        <v>100</v>
      </c>
      <c r="CA2" s="4" t="s">
        <v>101</v>
      </c>
      <c r="CB2" s="4" t="s">
        <v>102</v>
      </c>
      <c r="CC2" s="4" t="s">
        <v>103</v>
      </c>
      <c r="CD2" s="4" t="s">
        <v>104</v>
      </c>
      <c r="CE2" s="4" t="s">
        <v>105</v>
      </c>
      <c r="CF2" s="4" t="s">
        <v>106</v>
      </c>
      <c r="CG2" s="4" t="s">
        <v>107</v>
      </c>
      <c r="CH2" s="4" t="s">
        <v>108</v>
      </c>
      <c r="CI2" s="4" t="s">
        <v>109</v>
      </c>
      <c r="CJ2" s="4" t="s">
        <v>110</v>
      </c>
      <c r="CK2" s="4" t="s">
        <v>111</v>
      </c>
      <c r="CL2" s="4" t="s">
        <v>112</v>
      </c>
      <c r="CM2" s="4" t="s">
        <v>113</v>
      </c>
      <c r="CN2" s="4" t="s">
        <v>114</v>
      </c>
      <c r="CO2" s="4" t="s">
        <v>115</v>
      </c>
      <c r="CP2" s="4" t="s">
        <v>116</v>
      </c>
      <c r="CQ2" s="4" t="s">
        <v>117</v>
      </c>
      <c r="CR2" s="4" t="s">
        <v>118</v>
      </c>
      <c r="CS2" s="4" t="s">
        <v>119</v>
      </c>
      <c r="CT2" s="4" t="s">
        <v>120</v>
      </c>
      <c r="CU2" s="4" t="s">
        <v>121</v>
      </c>
      <c r="CV2" s="4" t="s">
        <v>122</v>
      </c>
      <c r="CW2" s="4" t="s">
        <v>123</v>
      </c>
      <c r="CX2" s="4" t="s">
        <v>124</v>
      </c>
      <c r="CY2" s="4" t="s">
        <v>125</v>
      </c>
      <c r="CZ2" s="4" t="s">
        <v>126</v>
      </c>
      <c r="DA2" s="4" t="s">
        <v>127</v>
      </c>
      <c r="DB2" s="4" t="s">
        <v>128</v>
      </c>
      <c r="DC2" s="4" t="s">
        <v>129</v>
      </c>
      <c r="DD2" s="4" t="s">
        <v>130</v>
      </c>
      <c r="DE2" s="11" t="s">
        <v>131</v>
      </c>
    </row>
    <row r="3" spans="1:109" ht="15.75" thickBot="1">
      <c r="A3" s="17" t="s">
        <v>132</v>
      </c>
      <c r="B3" s="17" t="s">
        <v>321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8011203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</row>
    <row r="4" spans="1:109" ht="15.75" thickBot="1">
      <c r="A4" s="14" t="s">
        <v>0</v>
      </c>
      <c r="B4" s="14" t="s">
        <v>322</v>
      </c>
      <c r="C4" s="5">
        <v>0</v>
      </c>
      <c r="D4" s="5">
        <v>0</v>
      </c>
      <c r="E4" s="5">
        <v>0</v>
      </c>
      <c r="F4" s="5">
        <v>28701857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188632929</v>
      </c>
      <c r="S4" s="5">
        <v>0</v>
      </c>
      <c r="T4" s="5">
        <v>0</v>
      </c>
      <c r="U4" s="5">
        <v>0</v>
      </c>
      <c r="V4" s="5">
        <v>0</v>
      </c>
      <c r="W4" s="5">
        <v>2901375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3179088</v>
      </c>
      <c r="AE4" s="5">
        <v>0</v>
      </c>
      <c r="AF4" s="5">
        <v>0</v>
      </c>
      <c r="AG4" s="5">
        <v>0</v>
      </c>
      <c r="AH4" s="5">
        <v>52476560</v>
      </c>
      <c r="AI4" s="5">
        <v>2623828</v>
      </c>
      <c r="AJ4" s="5">
        <v>0</v>
      </c>
      <c r="AK4" s="5">
        <v>170000903</v>
      </c>
      <c r="AL4" s="5">
        <v>0</v>
      </c>
      <c r="AM4" s="5">
        <v>0</v>
      </c>
      <c r="AN4" s="5">
        <v>268533416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3227308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80886950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3750000</v>
      </c>
      <c r="DA4" s="5">
        <v>0</v>
      </c>
      <c r="DB4" s="5">
        <v>0</v>
      </c>
      <c r="DC4" s="5">
        <v>0</v>
      </c>
      <c r="DD4" s="5">
        <v>600000000</v>
      </c>
      <c r="DE4" s="12">
        <v>0</v>
      </c>
    </row>
    <row r="5" spans="1:109" ht="15.75" thickBot="1">
      <c r="A5" s="18" t="s">
        <v>316</v>
      </c>
      <c r="B5" s="14" t="s">
        <v>316</v>
      </c>
      <c r="C5" s="5">
        <v>0</v>
      </c>
      <c r="D5" s="5">
        <v>0</v>
      </c>
      <c r="E5" s="5">
        <v>0</v>
      </c>
      <c r="F5" s="5">
        <v>689726310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560462</v>
      </c>
      <c r="AE5" s="5">
        <v>0</v>
      </c>
      <c r="AF5" s="5">
        <v>0</v>
      </c>
      <c r="AG5" s="5">
        <v>0</v>
      </c>
      <c r="AH5" s="5">
        <v>41000289</v>
      </c>
      <c r="AI5" s="5">
        <v>0</v>
      </c>
      <c r="AJ5" s="5">
        <v>0</v>
      </c>
      <c r="AK5" s="5">
        <v>115013449</v>
      </c>
      <c r="AL5" s="5">
        <v>0</v>
      </c>
      <c r="AM5" s="5">
        <v>0</v>
      </c>
      <c r="AN5" s="5">
        <v>310911539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30769962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385495313</v>
      </c>
      <c r="CO5" s="5">
        <v>0</v>
      </c>
      <c r="CP5" s="5">
        <v>0</v>
      </c>
      <c r="CQ5" s="5">
        <v>0</v>
      </c>
      <c r="CR5" s="5">
        <v>0</v>
      </c>
      <c r="CS5" s="5">
        <v>120921200</v>
      </c>
      <c r="CT5" s="5">
        <v>0</v>
      </c>
      <c r="CU5" s="5">
        <v>0</v>
      </c>
      <c r="CV5" s="5">
        <v>0</v>
      </c>
      <c r="CW5" s="5">
        <v>14071200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12">
        <v>0</v>
      </c>
    </row>
    <row r="6" spans="1:109" ht="15.75" thickBot="1">
      <c r="A6" s="14" t="s">
        <v>389</v>
      </c>
      <c r="B6" s="14" t="s">
        <v>323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41000289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12">
        <v>0</v>
      </c>
    </row>
    <row r="7" spans="1:109" ht="15.75" thickBot="1">
      <c r="A7" s="14" t="s">
        <v>384</v>
      </c>
      <c r="B7" s="14" t="s">
        <v>326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1668754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12">
        <v>0</v>
      </c>
    </row>
    <row r="8" spans="1:109" ht="15.75" thickBot="1">
      <c r="A8" s="14" t="s">
        <v>385</v>
      </c>
      <c r="B8" s="14" t="s">
        <v>327</v>
      </c>
      <c r="C8" s="5">
        <v>0</v>
      </c>
      <c r="D8" s="5">
        <v>0</v>
      </c>
      <c r="E8" s="5">
        <v>0</v>
      </c>
      <c r="F8" s="5">
        <v>5772422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560462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34120000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18704400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14071200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12">
        <v>0</v>
      </c>
    </row>
    <row r="9" spans="1:109" ht="15.75" thickBot="1">
      <c r="A9" s="14" t="s">
        <v>386</v>
      </c>
      <c r="B9" s="14" t="s">
        <v>328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237569903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12">
        <v>0</v>
      </c>
    </row>
    <row r="10" spans="1:109" ht="15.75" thickBot="1">
      <c r="A10" s="14" t="s">
        <v>387</v>
      </c>
      <c r="B10" s="14" t="s">
        <v>329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37552882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12">
        <v>0</v>
      </c>
    </row>
    <row r="11" spans="1:109" ht="15.75" thickBot="1">
      <c r="A11" s="14" t="s">
        <v>388</v>
      </c>
      <c r="B11" s="14" t="s">
        <v>141</v>
      </c>
      <c r="C11" s="5">
        <v>0</v>
      </c>
      <c r="D11" s="5">
        <v>0</v>
      </c>
      <c r="E11" s="5">
        <v>0</v>
      </c>
      <c r="F11" s="5">
        <v>683953888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106005316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385495313</v>
      </c>
      <c r="CO11" s="5">
        <v>0</v>
      </c>
      <c r="CP11" s="5">
        <v>0</v>
      </c>
      <c r="CQ11" s="5">
        <v>0</v>
      </c>
      <c r="CR11" s="5">
        <v>0</v>
      </c>
      <c r="CS11" s="5">
        <v>120921200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12">
        <v>0</v>
      </c>
    </row>
    <row r="12" spans="1:109" ht="15.75" thickBot="1">
      <c r="A12" s="14" t="s">
        <v>135</v>
      </c>
      <c r="B12" s="14" t="s">
        <v>324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12065562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12">
        <v>0</v>
      </c>
    </row>
    <row r="13" spans="1:109" ht="15.75" thickBot="1">
      <c r="A13" s="14" t="s">
        <v>136</v>
      </c>
      <c r="B13" s="14" t="s">
        <v>325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9008133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12">
        <v>0</v>
      </c>
    </row>
    <row r="14" spans="1:109" ht="15.75" thickBot="1">
      <c r="A14" s="14" t="s">
        <v>1</v>
      </c>
      <c r="B14" s="14" t="s">
        <v>323</v>
      </c>
      <c r="C14" s="5">
        <v>9568000</v>
      </c>
      <c r="D14" s="5">
        <v>0</v>
      </c>
      <c r="E14" s="5">
        <v>0</v>
      </c>
      <c r="F14" s="5">
        <v>5129728927</v>
      </c>
      <c r="G14" s="5">
        <v>0</v>
      </c>
      <c r="H14" s="5">
        <v>0</v>
      </c>
      <c r="I14" s="5">
        <v>0</v>
      </c>
      <c r="J14" s="5">
        <v>303870088</v>
      </c>
      <c r="K14" s="5">
        <v>6769148</v>
      </c>
      <c r="L14" s="5">
        <v>0</v>
      </c>
      <c r="M14" s="5">
        <v>942581680</v>
      </c>
      <c r="N14" s="5">
        <v>0</v>
      </c>
      <c r="O14" s="5">
        <v>8494643</v>
      </c>
      <c r="P14" s="5">
        <v>0</v>
      </c>
      <c r="Q14" s="5">
        <v>0</v>
      </c>
      <c r="R14" s="5">
        <v>35566700</v>
      </c>
      <c r="S14" s="5">
        <v>550845205</v>
      </c>
      <c r="T14" s="5">
        <v>0</v>
      </c>
      <c r="U14" s="5">
        <v>0</v>
      </c>
      <c r="V14" s="5">
        <v>0</v>
      </c>
      <c r="W14" s="5">
        <v>1750174865</v>
      </c>
      <c r="X14" s="5">
        <v>0</v>
      </c>
      <c r="Y14" s="5">
        <v>10999086</v>
      </c>
      <c r="Z14" s="5">
        <v>0</v>
      </c>
      <c r="AA14" s="5">
        <v>0</v>
      </c>
      <c r="AB14" s="5">
        <v>0</v>
      </c>
      <c r="AC14" s="5">
        <v>0</v>
      </c>
      <c r="AD14" s="5">
        <v>16611366</v>
      </c>
      <c r="AE14" s="5">
        <v>0</v>
      </c>
      <c r="AF14" s="5">
        <v>0</v>
      </c>
      <c r="AG14" s="5">
        <v>109931000</v>
      </c>
      <c r="AH14" s="5">
        <v>4785426248</v>
      </c>
      <c r="AI14" s="5">
        <v>298306035</v>
      </c>
      <c r="AJ14" s="5">
        <v>0</v>
      </c>
      <c r="AK14" s="5">
        <v>1219340737</v>
      </c>
      <c r="AL14" s="5">
        <v>4061911</v>
      </c>
      <c r="AM14" s="5">
        <v>0</v>
      </c>
      <c r="AN14" s="5">
        <v>22977320418</v>
      </c>
      <c r="AO14" s="5">
        <v>0</v>
      </c>
      <c r="AP14" s="5">
        <v>0</v>
      </c>
      <c r="AQ14" s="5">
        <v>0</v>
      </c>
      <c r="AR14" s="5">
        <v>0</v>
      </c>
      <c r="AS14" s="5">
        <v>8133868</v>
      </c>
      <c r="AT14" s="5">
        <v>0</v>
      </c>
      <c r="AU14" s="5">
        <v>0</v>
      </c>
      <c r="AV14" s="5">
        <v>122607284</v>
      </c>
      <c r="AW14" s="5">
        <v>0</v>
      </c>
      <c r="AX14" s="5">
        <v>174072408</v>
      </c>
      <c r="AY14" s="5">
        <v>0</v>
      </c>
      <c r="AZ14" s="5">
        <v>0</v>
      </c>
      <c r="BA14" s="5">
        <v>6814368</v>
      </c>
      <c r="BB14" s="5">
        <v>92805982</v>
      </c>
      <c r="BC14" s="5">
        <v>2185161619</v>
      </c>
      <c r="BD14" s="5">
        <v>101193255</v>
      </c>
      <c r="BE14" s="5">
        <v>0</v>
      </c>
      <c r="BF14" s="5">
        <v>68775000</v>
      </c>
      <c r="BG14" s="5">
        <v>32317839</v>
      </c>
      <c r="BH14" s="5">
        <v>298600103</v>
      </c>
      <c r="BI14" s="5">
        <v>9961390</v>
      </c>
      <c r="BJ14" s="5">
        <v>26569701</v>
      </c>
      <c r="BK14" s="5">
        <v>149308040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43138592</v>
      </c>
      <c r="BR14" s="5">
        <v>5225751427</v>
      </c>
      <c r="BS14" s="5">
        <v>314305586</v>
      </c>
      <c r="BT14" s="5">
        <v>0</v>
      </c>
      <c r="BU14" s="5">
        <v>0</v>
      </c>
      <c r="BV14" s="5">
        <v>0</v>
      </c>
      <c r="BW14" s="5">
        <v>0</v>
      </c>
      <c r="BX14" s="5">
        <v>426262000</v>
      </c>
      <c r="BY14" s="5">
        <v>108423184</v>
      </c>
      <c r="BZ14" s="5">
        <v>0</v>
      </c>
      <c r="CA14" s="5">
        <v>0</v>
      </c>
      <c r="CB14" s="5">
        <v>94654658</v>
      </c>
      <c r="CC14" s="5">
        <v>104475000</v>
      </c>
      <c r="CD14" s="5">
        <v>188572041</v>
      </c>
      <c r="CE14" s="5">
        <v>0</v>
      </c>
      <c r="CF14" s="5">
        <v>0</v>
      </c>
      <c r="CG14" s="5">
        <v>0</v>
      </c>
      <c r="CH14" s="5">
        <v>58708351</v>
      </c>
      <c r="CI14" s="5">
        <v>4462833</v>
      </c>
      <c r="CJ14" s="5">
        <v>0</v>
      </c>
      <c r="CK14" s="5">
        <v>0</v>
      </c>
      <c r="CL14" s="5">
        <v>0</v>
      </c>
      <c r="CM14" s="5">
        <v>0</v>
      </c>
      <c r="CN14" s="5">
        <v>6762752659</v>
      </c>
      <c r="CO14" s="5">
        <v>0</v>
      </c>
      <c r="CP14" s="5">
        <v>0</v>
      </c>
      <c r="CQ14" s="5">
        <v>0</v>
      </c>
      <c r="CR14" s="5">
        <v>0</v>
      </c>
      <c r="CS14" s="5">
        <v>12440800</v>
      </c>
      <c r="CT14" s="5">
        <v>0</v>
      </c>
      <c r="CU14" s="5">
        <v>0</v>
      </c>
      <c r="CV14" s="5">
        <v>0</v>
      </c>
      <c r="CW14" s="5">
        <v>700977685</v>
      </c>
      <c r="CX14" s="5">
        <v>27319835</v>
      </c>
      <c r="CY14" s="5">
        <v>0</v>
      </c>
      <c r="CZ14" s="5">
        <v>577262180</v>
      </c>
      <c r="DA14" s="5">
        <v>1049552534</v>
      </c>
      <c r="DB14" s="5">
        <v>40013377</v>
      </c>
      <c r="DC14" s="5">
        <v>0</v>
      </c>
      <c r="DD14" s="5">
        <v>0</v>
      </c>
      <c r="DE14" s="12">
        <v>0</v>
      </c>
    </row>
    <row r="15" spans="1:109" ht="15.75" thickBot="1">
      <c r="A15" s="14" t="s">
        <v>2</v>
      </c>
      <c r="B15" s="14" t="s">
        <v>324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84657659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14000000</v>
      </c>
      <c r="AL15" s="5">
        <v>0</v>
      </c>
      <c r="AM15" s="5">
        <v>0</v>
      </c>
      <c r="AN15" s="5">
        <v>563352492.63499999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16463209</v>
      </c>
      <c r="BI15" s="5">
        <v>0</v>
      </c>
      <c r="BJ15" s="5">
        <v>0</v>
      </c>
      <c r="BK15" s="5">
        <v>1089095678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12">
        <v>0</v>
      </c>
    </row>
    <row r="16" spans="1:109" ht="15.75" thickBot="1">
      <c r="A16" s="14" t="s">
        <v>3</v>
      </c>
      <c r="B16" s="14" t="s">
        <v>325</v>
      </c>
      <c r="C16" s="5">
        <v>0</v>
      </c>
      <c r="D16" s="5">
        <v>0</v>
      </c>
      <c r="E16" s="5">
        <v>0</v>
      </c>
      <c r="F16" s="5">
        <v>182329707</v>
      </c>
      <c r="G16" s="5">
        <v>0</v>
      </c>
      <c r="H16" s="5">
        <v>0</v>
      </c>
      <c r="I16" s="5">
        <v>65413344</v>
      </c>
      <c r="J16" s="5">
        <v>0</v>
      </c>
      <c r="K16" s="5">
        <v>0</v>
      </c>
      <c r="L16" s="5">
        <v>0</v>
      </c>
      <c r="M16" s="5">
        <v>1114142281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355193062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7046832</v>
      </c>
      <c r="AI16" s="5">
        <v>16398925</v>
      </c>
      <c r="AJ16" s="5">
        <v>0</v>
      </c>
      <c r="AK16" s="5">
        <v>158729937</v>
      </c>
      <c r="AL16" s="5">
        <v>0</v>
      </c>
      <c r="AM16" s="5">
        <v>0</v>
      </c>
      <c r="AN16" s="5">
        <v>1174576945.7690001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30154343</v>
      </c>
      <c r="AX16" s="5">
        <v>1842750</v>
      </c>
      <c r="AY16" s="5">
        <v>0</v>
      </c>
      <c r="AZ16" s="5">
        <v>0</v>
      </c>
      <c r="BA16" s="5">
        <v>0</v>
      </c>
      <c r="BB16" s="5">
        <v>33189975</v>
      </c>
      <c r="BC16" s="5">
        <v>111755059</v>
      </c>
      <c r="BD16" s="5">
        <v>0</v>
      </c>
      <c r="BE16" s="5">
        <v>0</v>
      </c>
      <c r="BF16" s="5">
        <v>0</v>
      </c>
      <c r="BG16" s="5">
        <v>0</v>
      </c>
      <c r="BH16" s="5">
        <v>22950495</v>
      </c>
      <c r="BI16" s="5">
        <v>0</v>
      </c>
      <c r="BJ16" s="5">
        <v>0</v>
      </c>
      <c r="BK16" s="5">
        <v>1406497297.5999999</v>
      </c>
      <c r="BL16" s="5">
        <v>0</v>
      </c>
      <c r="BM16" s="5">
        <v>5654349</v>
      </c>
      <c r="BN16" s="5">
        <v>0</v>
      </c>
      <c r="BO16" s="5">
        <v>0</v>
      </c>
      <c r="BP16" s="5">
        <v>0</v>
      </c>
      <c r="BQ16" s="5">
        <v>0</v>
      </c>
      <c r="BR16" s="5">
        <v>6440270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102932175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504057642.67000002</v>
      </c>
      <c r="CE16" s="5">
        <v>0</v>
      </c>
      <c r="CF16" s="5">
        <v>0</v>
      </c>
      <c r="CG16" s="5">
        <v>0</v>
      </c>
      <c r="CH16" s="5">
        <v>39357420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11135061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71750058</v>
      </c>
      <c r="CX16" s="5">
        <v>0</v>
      </c>
      <c r="CY16" s="5">
        <v>0</v>
      </c>
      <c r="CZ16" s="5">
        <v>0</v>
      </c>
      <c r="DA16" s="5">
        <v>35929519.412</v>
      </c>
      <c r="DB16" s="5">
        <v>2955000</v>
      </c>
      <c r="DC16" s="5">
        <v>0</v>
      </c>
      <c r="DD16" s="5">
        <v>0</v>
      </c>
      <c r="DE16" s="12">
        <v>0</v>
      </c>
    </row>
    <row r="17" spans="1:109" ht="15.75" thickBot="1">
      <c r="A17" s="14" t="s">
        <v>4</v>
      </c>
      <c r="B17" s="14" t="s">
        <v>326</v>
      </c>
      <c r="C17" s="5">
        <v>3474858</v>
      </c>
      <c r="D17" s="5">
        <v>0</v>
      </c>
      <c r="E17" s="5">
        <v>0</v>
      </c>
      <c r="F17" s="5">
        <v>0</v>
      </c>
      <c r="G17" s="5">
        <v>7871484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756543737</v>
      </c>
      <c r="N17" s="5">
        <v>0</v>
      </c>
      <c r="O17" s="5">
        <v>0</v>
      </c>
      <c r="P17" s="5">
        <v>0</v>
      </c>
      <c r="Q17" s="5">
        <v>0</v>
      </c>
      <c r="R17" s="5">
        <v>191153588</v>
      </c>
      <c r="S17" s="5">
        <v>0</v>
      </c>
      <c r="T17" s="5">
        <v>0</v>
      </c>
      <c r="U17" s="5">
        <v>0</v>
      </c>
      <c r="V17" s="5">
        <v>0</v>
      </c>
      <c r="W17" s="5">
        <v>134268078</v>
      </c>
      <c r="X17" s="5">
        <v>163989250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29475000</v>
      </c>
      <c r="AI17" s="5">
        <v>367038858</v>
      </c>
      <c r="AJ17" s="5">
        <v>0</v>
      </c>
      <c r="AK17" s="5">
        <v>268537656</v>
      </c>
      <c r="AL17" s="5">
        <v>0</v>
      </c>
      <c r="AM17" s="5">
        <v>0</v>
      </c>
      <c r="AN17" s="5">
        <v>1777631517.01</v>
      </c>
      <c r="AO17" s="5">
        <v>995769106</v>
      </c>
      <c r="AP17" s="5">
        <v>0</v>
      </c>
      <c r="AQ17" s="5">
        <v>1133494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185453651</v>
      </c>
      <c r="AY17" s="5">
        <v>0</v>
      </c>
      <c r="AZ17" s="5">
        <v>0</v>
      </c>
      <c r="BA17" s="5">
        <v>0</v>
      </c>
      <c r="BB17" s="5">
        <v>27956886</v>
      </c>
      <c r="BC17" s="5">
        <v>12296570.18</v>
      </c>
      <c r="BD17" s="5">
        <v>0</v>
      </c>
      <c r="BE17" s="5">
        <v>0</v>
      </c>
      <c r="BF17" s="5">
        <v>0</v>
      </c>
      <c r="BG17" s="5">
        <v>44830069</v>
      </c>
      <c r="BH17" s="5">
        <v>20794626</v>
      </c>
      <c r="BI17" s="5">
        <v>0</v>
      </c>
      <c r="BJ17" s="5">
        <v>0</v>
      </c>
      <c r="BK17" s="5">
        <v>22958495</v>
      </c>
      <c r="BL17" s="5">
        <v>0</v>
      </c>
      <c r="BM17" s="5">
        <v>11151268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244412052</v>
      </c>
      <c r="BT17" s="5">
        <v>0</v>
      </c>
      <c r="BU17" s="5">
        <v>0</v>
      </c>
      <c r="BV17" s="5">
        <v>0</v>
      </c>
      <c r="BW17" s="5">
        <v>0</v>
      </c>
      <c r="BX17" s="5">
        <v>416480000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25819445</v>
      </c>
      <c r="CE17" s="5">
        <v>0</v>
      </c>
      <c r="CF17" s="5">
        <v>0</v>
      </c>
      <c r="CG17" s="5">
        <v>0</v>
      </c>
      <c r="CH17" s="5">
        <v>0</v>
      </c>
      <c r="CI17" s="5">
        <v>1612867</v>
      </c>
      <c r="CJ17" s="5">
        <v>0</v>
      </c>
      <c r="CK17" s="5">
        <v>0</v>
      </c>
      <c r="CL17" s="5">
        <v>0</v>
      </c>
      <c r="CM17" s="5">
        <v>0</v>
      </c>
      <c r="CN17" s="5">
        <v>138775426</v>
      </c>
      <c r="CO17" s="5">
        <v>0</v>
      </c>
      <c r="CP17" s="5">
        <v>0</v>
      </c>
      <c r="CQ17" s="5">
        <v>0</v>
      </c>
      <c r="CR17" s="5">
        <v>0</v>
      </c>
      <c r="CS17" s="5">
        <v>3474540</v>
      </c>
      <c r="CT17" s="5">
        <v>0</v>
      </c>
      <c r="CU17" s="5">
        <v>0</v>
      </c>
      <c r="CV17" s="5">
        <v>0</v>
      </c>
      <c r="CW17" s="5">
        <v>263055812</v>
      </c>
      <c r="CX17" s="5">
        <v>0</v>
      </c>
      <c r="CY17" s="5">
        <v>0</v>
      </c>
      <c r="CZ17" s="5">
        <v>0</v>
      </c>
      <c r="DA17" s="5">
        <v>257632337</v>
      </c>
      <c r="DB17" s="5">
        <v>0</v>
      </c>
      <c r="DC17" s="5">
        <v>0</v>
      </c>
      <c r="DD17" s="5">
        <v>0</v>
      </c>
      <c r="DE17" s="12">
        <v>0</v>
      </c>
    </row>
    <row r="18" spans="1:109" ht="15.75" thickBot="1">
      <c r="A18" s="14" t="s">
        <v>5</v>
      </c>
      <c r="B18" s="14" t="s">
        <v>327</v>
      </c>
      <c r="C18" s="5">
        <v>0</v>
      </c>
      <c r="D18" s="5">
        <v>0</v>
      </c>
      <c r="E18" s="5">
        <v>0</v>
      </c>
      <c r="F18" s="5">
        <v>0</v>
      </c>
      <c r="G18" s="5">
        <v>3181391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41922519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100800000</v>
      </c>
      <c r="AJ18" s="5">
        <v>0</v>
      </c>
      <c r="AK18" s="5">
        <v>75164765.5</v>
      </c>
      <c r="AL18" s="5">
        <v>0</v>
      </c>
      <c r="AM18" s="5">
        <v>0</v>
      </c>
      <c r="AN18" s="5">
        <v>347924659</v>
      </c>
      <c r="AO18" s="5">
        <v>0</v>
      </c>
      <c r="AP18" s="5">
        <v>0</v>
      </c>
      <c r="AQ18" s="5">
        <v>1466870.72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103903562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65608819.140000001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10895312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2255000</v>
      </c>
      <c r="CX18" s="5">
        <v>0</v>
      </c>
      <c r="CY18" s="5">
        <v>0</v>
      </c>
      <c r="CZ18" s="5">
        <v>0</v>
      </c>
      <c r="DA18" s="5">
        <v>1562489</v>
      </c>
      <c r="DB18" s="5">
        <v>1311914</v>
      </c>
      <c r="DC18" s="5">
        <v>0</v>
      </c>
      <c r="DD18" s="5">
        <v>0</v>
      </c>
      <c r="DE18" s="12">
        <v>0</v>
      </c>
    </row>
    <row r="19" spans="1:109" ht="15.75" thickBot="1">
      <c r="A19" s="14" t="s">
        <v>6</v>
      </c>
      <c r="B19" s="14" t="s">
        <v>328</v>
      </c>
      <c r="C19" s="5">
        <v>156239512</v>
      </c>
      <c r="D19" s="5">
        <v>0</v>
      </c>
      <c r="E19" s="5">
        <v>0</v>
      </c>
      <c r="F19" s="5">
        <v>507013916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1974392619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175215558</v>
      </c>
      <c r="T19" s="5">
        <v>0</v>
      </c>
      <c r="U19" s="5">
        <v>0</v>
      </c>
      <c r="V19" s="5">
        <v>0</v>
      </c>
      <c r="W19" s="5">
        <v>44748092</v>
      </c>
      <c r="X19" s="5">
        <v>0</v>
      </c>
      <c r="Y19" s="5">
        <v>0</v>
      </c>
      <c r="Z19" s="5">
        <v>0</v>
      </c>
      <c r="AA19" s="5">
        <v>295719846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84952086</v>
      </c>
      <c r="AI19" s="5">
        <v>0</v>
      </c>
      <c r="AJ19" s="5">
        <v>0</v>
      </c>
      <c r="AK19" s="5">
        <v>821503010</v>
      </c>
      <c r="AL19" s="5">
        <v>0</v>
      </c>
      <c r="AM19" s="5">
        <v>0</v>
      </c>
      <c r="AN19" s="5">
        <v>13644060363</v>
      </c>
      <c r="AO19" s="5">
        <v>30000000</v>
      </c>
      <c r="AP19" s="5">
        <v>0</v>
      </c>
      <c r="AQ19" s="5">
        <v>362392263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16914084</v>
      </c>
      <c r="BC19" s="5">
        <v>17710839</v>
      </c>
      <c r="BD19" s="5">
        <v>0</v>
      </c>
      <c r="BE19" s="5">
        <v>0</v>
      </c>
      <c r="BF19" s="5">
        <v>0</v>
      </c>
      <c r="BG19" s="5">
        <v>0</v>
      </c>
      <c r="BH19" s="5">
        <v>59278506</v>
      </c>
      <c r="BI19" s="5">
        <v>0</v>
      </c>
      <c r="BJ19" s="5">
        <v>0</v>
      </c>
      <c r="BK19" s="5">
        <v>5931281320</v>
      </c>
      <c r="BL19" s="5">
        <v>0</v>
      </c>
      <c r="BM19" s="5">
        <v>0</v>
      </c>
      <c r="BN19" s="5">
        <v>0</v>
      </c>
      <c r="BO19" s="5">
        <v>0</v>
      </c>
      <c r="BP19" s="5">
        <v>61686332</v>
      </c>
      <c r="BQ19" s="5">
        <v>0</v>
      </c>
      <c r="BR19" s="5">
        <v>0</v>
      </c>
      <c r="BS19" s="5">
        <v>129929924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1673922250</v>
      </c>
      <c r="CE19" s="5">
        <v>0</v>
      </c>
      <c r="CF19" s="5">
        <v>0</v>
      </c>
      <c r="CG19" s="5">
        <v>102329292</v>
      </c>
      <c r="CH19" s="5">
        <v>146440393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2072289327</v>
      </c>
      <c r="CO19" s="5">
        <v>0</v>
      </c>
      <c r="CP19" s="5">
        <v>0</v>
      </c>
      <c r="CQ19" s="5">
        <v>81076286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1689591454</v>
      </c>
      <c r="CX19" s="5">
        <v>0</v>
      </c>
      <c r="CY19" s="5">
        <v>0</v>
      </c>
      <c r="CZ19" s="5">
        <v>0</v>
      </c>
      <c r="DA19" s="5">
        <v>100616525</v>
      </c>
      <c r="DB19" s="5">
        <v>0</v>
      </c>
      <c r="DC19" s="5">
        <v>54378835</v>
      </c>
      <c r="DD19" s="5">
        <v>0</v>
      </c>
      <c r="DE19" s="12">
        <v>0</v>
      </c>
    </row>
    <row r="20" spans="1:109" ht="15.75" thickBot="1">
      <c r="A20" s="14" t="s">
        <v>7</v>
      </c>
      <c r="B20" s="14" t="s">
        <v>329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3226652</v>
      </c>
      <c r="AJ20" s="5">
        <v>0</v>
      </c>
      <c r="AK20" s="5">
        <v>0</v>
      </c>
      <c r="AL20" s="5">
        <v>0</v>
      </c>
      <c r="AM20" s="5">
        <v>0</v>
      </c>
      <c r="AN20" s="5">
        <v>38111344.75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23086407.5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1504765</v>
      </c>
      <c r="BZ20" s="5">
        <v>0</v>
      </c>
      <c r="CA20" s="5">
        <v>0</v>
      </c>
      <c r="CB20" s="5">
        <v>0</v>
      </c>
      <c r="CC20" s="5">
        <v>0</v>
      </c>
      <c r="CD20" s="5">
        <v>5567107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5304068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2378100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12">
        <v>0</v>
      </c>
    </row>
    <row r="21" spans="1:109" ht="15.75" thickBot="1">
      <c r="A21" s="14" t="s">
        <v>8</v>
      </c>
      <c r="B21" s="14" t="s">
        <v>330</v>
      </c>
      <c r="C21" s="5">
        <v>258119491</v>
      </c>
      <c r="D21" s="5">
        <v>0</v>
      </c>
      <c r="E21" s="5">
        <v>0</v>
      </c>
      <c r="F21" s="5">
        <v>130306295</v>
      </c>
      <c r="G21" s="5">
        <v>1311914</v>
      </c>
      <c r="H21" s="5">
        <v>0</v>
      </c>
      <c r="I21" s="5">
        <v>0</v>
      </c>
      <c r="J21" s="5">
        <v>10535530</v>
      </c>
      <c r="K21" s="5">
        <v>0</v>
      </c>
      <c r="L21" s="5">
        <v>0</v>
      </c>
      <c r="M21" s="5">
        <v>254548428</v>
      </c>
      <c r="N21" s="5">
        <v>0</v>
      </c>
      <c r="O21" s="5">
        <v>0</v>
      </c>
      <c r="P21" s="5">
        <v>131191400</v>
      </c>
      <c r="Q21" s="5">
        <v>0</v>
      </c>
      <c r="R21" s="5">
        <v>71436891</v>
      </c>
      <c r="S21" s="5">
        <v>609046121</v>
      </c>
      <c r="T21" s="5">
        <v>0</v>
      </c>
      <c r="U21" s="5">
        <v>70774132</v>
      </c>
      <c r="V21" s="5">
        <v>0</v>
      </c>
      <c r="W21" s="5">
        <v>7180906</v>
      </c>
      <c r="X21" s="5">
        <v>14537654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26685598</v>
      </c>
      <c r="AH21" s="5">
        <v>268911017</v>
      </c>
      <c r="AI21" s="5">
        <v>61915529</v>
      </c>
      <c r="AJ21" s="5">
        <v>1479183</v>
      </c>
      <c r="AK21" s="5">
        <v>409875523</v>
      </c>
      <c r="AL21" s="5">
        <v>1194000</v>
      </c>
      <c r="AM21" s="5">
        <v>0</v>
      </c>
      <c r="AN21" s="5">
        <v>5631134007.25</v>
      </c>
      <c r="AO21" s="5">
        <v>32566527</v>
      </c>
      <c r="AP21" s="5">
        <v>0</v>
      </c>
      <c r="AQ21" s="5">
        <v>11831117</v>
      </c>
      <c r="AR21" s="5">
        <v>6061043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173036765</v>
      </c>
      <c r="AY21" s="5">
        <v>0</v>
      </c>
      <c r="AZ21" s="5">
        <v>0</v>
      </c>
      <c r="BA21" s="5">
        <v>24430925</v>
      </c>
      <c r="BB21" s="5">
        <v>127487141</v>
      </c>
      <c r="BC21" s="5">
        <v>116190971</v>
      </c>
      <c r="BD21" s="5">
        <v>0</v>
      </c>
      <c r="BE21" s="5">
        <v>0</v>
      </c>
      <c r="BF21" s="5">
        <v>0</v>
      </c>
      <c r="BG21" s="5">
        <v>0</v>
      </c>
      <c r="BH21" s="5">
        <v>28345625</v>
      </c>
      <c r="BI21" s="5">
        <v>0</v>
      </c>
      <c r="BJ21" s="5">
        <v>0</v>
      </c>
      <c r="BK21" s="5">
        <v>2713078285.2399998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16985686</v>
      </c>
      <c r="BR21" s="5">
        <v>370984227</v>
      </c>
      <c r="BS21" s="5">
        <v>334532005</v>
      </c>
      <c r="BT21" s="5">
        <v>3368337</v>
      </c>
      <c r="BU21" s="5">
        <v>0</v>
      </c>
      <c r="BV21" s="5">
        <v>0</v>
      </c>
      <c r="BW21" s="5">
        <v>0</v>
      </c>
      <c r="BX21" s="5">
        <v>12610434</v>
      </c>
      <c r="BY21" s="5">
        <v>0</v>
      </c>
      <c r="BZ21" s="5">
        <v>0</v>
      </c>
      <c r="CA21" s="5">
        <v>0</v>
      </c>
      <c r="CB21" s="5">
        <v>13552738</v>
      </c>
      <c r="CC21" s="5">
        <v>0</v>
      </c>
      <c r="CD21" s="5">
        <v>1413937255</v>
      </c>
      <c r="CE21" s="5">
        <v>0</v>
      </c>
      <c r="CF21" s="5">
        <v>0</v>
      </c>
      <c r="CG21" s="5">
        <v>0</v>
      </c>
      <c r="CH21" s="5">
        <v>71423222</v>
      </c>
      <c r="CI21" s="5">
        <v>88391152</v>
      </c>
      <c r="CJ21" s="5">
        <v>0</v>
      </c>
      <c r="CK21" s="5">
        <v>0</v>
      </c>
      <c r="CL21" s="5">
        <v>0</v>
      </c>
      <c r="CM21" s="5">
        <v>850000</v>
      </c>
      <c r="CN21" s="5">
        <v>981526602</v>
      </c>
      <c r="CO21" s="5">
        <v>4294408</v>
      </c>
      <c r="CP21" s="5">
        <v>12627780</v>
      </c>
      <c r="CQ21" s="5">
        <v>0</v>
      </c>
      <c r="CR21" s="5">
        <v>0</v>
      </c>
      <c r="CS21" s="5">
        <v>4800000</v>
      </c>
      <c r="CT21" s="5">
        <v>0</v>
      </c>
      <c r="CU21" s="5">
        <v>0</v>
      </c>
      <c r="CV21" s="5">
        <v>0</v>
      </c>
      <c r="CW21" s="5">
        <v>779927430</v>
      </c>
      <c r="CX21" s="5">
        <v>0</v>
      </c>
      <c r="CY21" s="5">
        <v>0</v>
      </c>
      <c r="CZ21" s="5">
        <v>0</v>
      </c>
      <c r="DA21" s="5">
        <v>251891714</v>
      </c>
      <c r="DB21" s="5">
        <v>9645215</v>
      </c>
      <c r="DC21" s="5">
        <v>0</v>
      </c>
      <c r="DD21" s="5">
        <v>0</v>
      </c>
      <c r="DE21" s="12">
        <v>0</v>
      </c>
    </row>
    <row r="22" spans="1:109" ht="15.75" thickBot="1">
      <c r="A22" s="14" t="s">
        <v>9</v>
      </c>
      <c r="B22" s="14" t="s">
        <v>331</v>
      </c>
      <c r="C22" s="5">
        <v>68713857</v>
      </c>
      <c r="D22" s="5">
        <v>0</v>
      </c>
      <c r="E22" s="5">
        <v>3527500</v>
      </c>
      <c r="F22" s="5">
        <v>319342972</v>
      </c>
      <c r="G22" s="5">
        <v>6559570</v>
      </c>
      <c r="H22" s="5">
        <v>0</v>
      </c>
      <c r="I22" s="5">
        <v>0</v>
      </c>
      <c r="J22" s="5">
        <v>2248188</v>
      </c>
      <c r="K22" s="5">
        <v>50645784</v>
      </c>
      <c r="L22" s="5">
        <v>0</v>
      </c>
      <c r="M22" s="5">
        <v>783031708</v>
      </c>
      <c r="N22" s="5">
        <v>0</v>
      </c>
      <c r="O22" s="5">
        <v>0</v>
      </c>
      <c r="P22" s="5">
        <v>73989162</v>
      </c>
      <c r="Q22" s="5">
        <v>0</v>
      </c>
      <c r="R22" s="5">
        <v>283899521</v>
      </c>
      <c r="S22" s="5">
        <v>353455376</v>
      </c>
      <c r="T22" s="5">
        <v>0</v>
      </c>
      <c r="U22" s="5">
        <v>0</v>
      </c>
      <c r="V22" s="5">
        <v>0</v>
      </c>
      <c r="W22" s="5">
        <v>125797406</v>
      </c>
      <c r="X22" s="5">
        <v>20602101</v>
      </c>
      <c r="Y22" s="5">
        <v>0</v>
      </c>
      <c r="Z22" s="5">
        <v>0</v>
      </c>
      <c r="AA22" s="5">
        <v>31369747</v>
      </c>
      <c r="AB22" s="5">
        <v>12066329</v>
      </c>
      <c r="AC22" s="5">
        <v>0</v>
      </c>
      <c r="AD22" s="5">
        <v>44790326</v>
      </c>
      <c r="AE22" s="5">
        <v>0</v>
      </c>
      <c r="AF22" s="5">
        <v>0</v>
      </c>
      <c r="AG22" s="5">
        <v>0</v>
      </c>
      <c r="AH22" s="5">
        <v>854075096</v>
      </c>
      <c r="AI22" s="5">
        <v>446321621</v>
      </c>
      <c r="AJ22" s="5">
        <v>0</v>
      </c>
      <c r="AK22" s="5">
        <v>264408663</v>
      </c>
      <c r="AL22" s="5">
        <v>0</v>
      </c>
      <c r="AM22" s="5">
        <v>24618499</v>
      </c>
      <c r="AN22" s="5">
        <v>30291014697.950001</v>
      </c>
      <c r="AO22" s="5">
        <v>193976069</v>
      </c>
      <c r="AP22" s="5">
        <v>0</v>
      </c>
      <c r="AQ22" s="5">
        <v>158225654</v>
      </c>
      <c r="AR22" s="5">
        <v>0</v>
      </c>
      <c r="AS22" s="5">
        <v>12254732</v>
      </c>
      <c r="AT22" s="5">
        <v>0</v>
      </c>
      <c r="AU22" s="5">
        <v>0</v>
      </c>
      <c r="AV22" s="5">
        <v>93152454</v>
      </c>
      <c r="AW22" s="5">
        <v>3801927</v>
      </c>
      <c r="AX22" s="5">
        <v>68424935.5</v>
      </c>
      <c r="AY22" s="5">
        <v>0</v>
      </c>
      <c r="AZ22" s="5">
        <v>0</v>
      </c>
      <c r="BA22" s="5">
        <v>0</v>
      </c>
      <c r="BB22" s="5">
        <v>0</v>
      </c>
      <c r="BC22" s="5">
        <v>12280827</v>
      </c>
      <c r="BD22" s="5">
        <v>0</v>
      </c>
      <c r="BE22" s="5">
        <v>6765217</v>
      </c>
      <c r="BF22" s="5">
        <v>0</v>
      </c>
      <c r="BG22" s="5">
        <v>0</v>
      </c>
      <c r="BH22" s="5">
        <v>1055023021</v>
      </c>
      <c r="BI22" s="5">
        <v>0</v>
      </c>
      <c r="BJ22" s="5">
        <v>0</v>
      </c>
      <c r="BK22" s="5">
        <v>19095138</v>
      </c>
      <c r="BL22" s="5">
        <v>0</v>
      </c>
      <c r="BM22" s="5">
        <v>14817393</v>
      </c>
      <c r="BN22" s="5">
        <v>7215527</v>
      </c>
      <c r="BO22" s="5">
        <v>0</v>
      </c>
      <c r="BP22" s="5">
        <v>0</v>
      </c>
      <c r="BQ22" s="5">
        <v>0</v>
      </c>
      <c r="BR22" s="5">
        <v>28284788529</v>
      </c>
      <c r="BS22" s="5">
        <v>346413787</v>
      </c>
      <c r="BT22" s="5">
        <v>109453018</v>
      </c>
      <c r="BU22" s="5">
        <v>0</v>
      </c>
      <c r="BV22" s="5">
        <v>0</v>
      </c>
      <c r="BW22" s="5">
        <v>0</v>
      </c>
      <c r="BX22" s="5">
        <v>34861929</v>
      </c>
      <c r="BY22" s="5">
        <v>193503714</v>
      </c>
      <c r="BZ22" s="5">
        <v>0</v>
      </c>
      <c r="CA22" s="5">
        <v>0</v>
      </c>
      <c r="CB22" s="5">
        <v>0</v>
      </c>
      <c r="CC22" s="5">
        <v>0</v>
      </c>
      <c r="CD22" s="5">
        <v>492923474</v>
      </c>
      <c r="CE22" s="5">
        <v>0</v>
      </c>
      <c r="CF22" s="5">
        <v>0</v>
      </c>
      <c r="CG22" s="5">
        <v>0</v>
      </c>
      <c r="CH22" s="5">
        <v>128251644</v>
      </c>
      <c r="CI22" s="5">
        <v>13000000</v>
      </c>
      <c r="CJ22" s="5">
        <v>0</v>
      </c>
      <c r="CK22" s="5">
        <v>0</v>
      </c>
      <c r="CL22" s="5">
        <v>0</v>
      </c>
      <c r="CM22" s="5">
        <v>0</v>
      </c>
      <c r="CN22" s="5">
        <v>1519418035</v>
      </c>
      <c r="CO22" s="5">
        <v>16600000</v>
      </c>
      <c r="CP22" s="5">
        <v>0</v>
      </c>
      <c r="CQ22" s="5">
        <v>213186325</v>
      </c>
      <c r="CR22" s="5">
        <v>979965</v>
      </c>
      <c r="CS22" s="5">
        <v>133777784</v>
      </c>
      <c r="CT22" s="5">
        <v>0</v>
      </c>
      <c r="CU22" s="5">
        <v>0</v>
      </c>
      <c r="CV22" s="5">
        <v>0</v>
      </c>
      <c r="CW22" s="5">
        <v>1164314767</v>
      </c>
      <c r="CX22" s="5">
        <v>0</v>
      </c>
      <c r="CY22" s="5">
        <v>0</v>
      </c>
      <c r="CZ22" s="5">
        <v>2596050</v>
      </c>
      <c r="DA22" s="5">
        <v>84913615</v>
      </c>
      <c r="DB22" s="5">
        <v>0</v>
      </c>
      <c r="DC22" s="5">
        <v>0</v>
      </c>
      <c r="DD22" s="5">
        <v>0</v>
      </c>
      <c r="DE22" s="12">
        <v>0</v>
      </c>
    </row>
    <row r="23" spans="1:109" ht="15.75" thickBot="1">
      <c r="A23" s="14" t="s">
        <v>10</v>
      </c>
      <c r="B23" s="14" t="s">
        <v>332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1215000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1836679.6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5035781.83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2975000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12">
        <v>0</v>
      </c>
    </row>
    <row r="24" spans="1:109" ht="15.75" thickBot="1">
      <c r="A24" s="14" t="s">
        <v>11</v>
      </c>
      <c r="B24" s="14" t="s">
        <v>333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69117850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33453807</v>
      </c>
      <c r="AJ24" s="5">
        <v>0</v>
      </c>
      <c r="AK24" s="5">
        <v>9020000</v>
      </c>
      <c r="AL24" s="5">
        <v>0</v>
      </c>
      <c r="AM24" s="5">
        <v>0</v>
      </c>
      <c r="AN24" s="5">
        <v>261840546.16999999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4783840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74855189</v>
      </c>
      <c r="CX24" s="5">
        <v>0</v>
      </c>
      <c r="CY24" s="5">
        <v>0</v>
      </c>
      <c r="CZ24" s="5">
        <v>0</v>
      </c>
      <c r="DA24" s="5">
        <v>50421675</v>
      </c>
      <c r="DB24" s="5">
        <v>0</v>
      </c>
      <c r="DC24" s="5">
        <v>0</v>
      </c>
      <c r="DD24" s="5">
        <v>0</v>
      </c>
      <c r="DE24" s="12">
        <v>0</v>
      </c>
    </row>
    <row r="25" spans="1:109" ht="15.75" thickBot="1">
      <c r="A25" s="14" t="s">
        <v>12</v>
      </c>
      <c r="B25" s="14" t="s">
        <v>334</v>
      </c>
      <c r="C25" s="5">
        <v>1857510</v>
      </c>
      <c r="D25" s="5">
        <v>0</v>
      </c>
      <c r="E25" s="5">
        <v>0</v>
      </c>
      <c r="F25" s="5">
        <v>179886372</v>
      </c>
      <c r="G25" s="5">
        <v>0</v>
      </c>
      <c r="H25" s="5">
        <v>0</v>
      </c>
      <c r="I25" s="5">
        <v>0</v>
      </c>
      <c r="J25" s="5">
        <v>16991976</v>
      </c>
      <c r="K25" s="5">
        <v>0</v>
      </c>
      <c r="L25" s="5">
        <v>0</v>
      </c>
      <c r="M25" s="5">
        <v>144020344</v>
      </c>
      <c r="N25" s="5">
        <v>0</v>
      </c>
      <c r="O25" s="5">
        <v>0</v>
      </c>
      <c r="P25" s="5">
        <v>0</v>
      </c>
      <c r="Q25" s="5">
        <v>0</v>
      </c>
      <c r="R25" s="5">
        <v>2143667</v>
      </c>
      <c r="S25" s="5">
        <v>27140223</v>
      </c>
      <c r="T25" s="5">
        <v>0</v>
      </c>
      <c r="U25" s="5">
        <v>0</v>
      </c>
      <c r="V25" s="5">
        <v>0</v>
      </c>
      <c r="W25" s="5">
        <v>55182261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2866500</v>
      </c>
      <c r="AE25" s="5">
        <v>0</v>
      </c>
      <c r="AF25" s="5">
        <v>0</v>
      </c>
      <c r="AG25" s="5">
        <v>0</v>
      </c>
      <c r="AH25" s="5">
        <v>1104174785</v>
      </c>
      <c r="AI25" s="5">
        <v>727457</v>
      </c>
      <c r="AJ25" s="5">
        <v>0</v>
      </c>
      <c r="AK25" s="5">
        <v>273230820</v>
      </c>
      <c r="AL25" s="5">
        <v>0</v>
      </c>
      <c r="AM25" s="5">
        <v>0</v>
      </c>
      <c r="AN25" s="5">
        <v>5571278894</v>
      </c>
      <c r="AO25" s="5">
        <v>1815310</v>
      </c>
      <c r="AP25" s="5">
        <v>0</v>
      </c>
      <c r="AQ25" s="5">
        <v>6169425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86302193</v>
      </c>
      <c r="AY25" s="5">
        <v>0</v>
      </c>
      <c r="AZ25" s="5">
        <v>0</v>
      </c>
      <c r="BA25" s="5">
        <v>0</v>
      </c>
      <c r="BB25" s="5">
        <v>0</v>
      </c>
      <c r="BC25" s="5">
        <v>60300396</v>
      </c>
      <c r="BD25" s="5">
        <v>0</v>
      </c>
      <c r="BE25" s="5">
        <v>2625270</v>
      </c>
      <c r="BF25" s="5">
        <v>5220424</v>
      </c>
      <c r="BG25" s="5">
        <v>22858645</v>
      </c>
      <c r="BH25" s="5">
        <v>224557179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130909881</v>
      </c>
      <c r="BS25" s="5">
        <v>92756350</v>
      </c>
      <c r="BT25" s="5">
        <v>0</v>
      </c>
      <c r="BU25" s="5">
        <v>0</v>
      </c>
      <c r="BV25" s="5">
        <v>0</v>
      </c>
      <c r="BW25" s="5">
        <v>0</v>
      </c>
      <c r="BX25" s="5">
        <v>14544200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73549599</v>
      </c>
      <c r="CE25" s="5">
        <v>0</v>
      </c>
      <c r="CF25" s="5">
        <v>0</v>
      </c>
      <c r="CG25" s="5">
        <v>0</v>
      </c>
      <c r="CH25" s="5">
        <v>25000000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45232377</v>
      </c>
      <c r="CO25" s="5">
        <v>729031</v>
      </c>
      <c r="CP25" s="5">
        <v>0</v>
      </c>
      <c r="CQ25" s="5">
        <v>0</v>
      </c>
      <c r="CR25" s="5">
        <v>0</v>
      </c>
      <c r="CS25" s="5">
        <v>5931702</v>
      </c>
      <c r="CT25" s="5">
        <v>0</v>
      </c>
      <c r="CU25" s="5">
        <v>0</v>
      </c>
      <c r="CV25" s="5">
        <v>16252467</v>
      </c>
      <c r="CW25" s="5">
        <v>168460551</v>
      </c>
      <c r="CX25" s="5">
        <v>0</v>
      </c>
      <c r="CY25" s="5">
        <v>0</v>
      </c>
      <c r="CZ25" s="5">
        <v>0</v>
      </c>
      <c r="DA25" s="5">
        <v>454760965</v>
      </c>
      <c r="DB25" s="5">
        <v>0</v>
      </c>
      <c r="DC25" s="5">
        <v>0</v>
      </c>
      <c r="DD25" s="5">
        <v>0</v>
      </c>
      <c r="DE25" s="12">
        <v>0</v>
      </c>
    </row>
    <row r="26" spans="1:109" ht="15.75" thickBot="1">
      <c r="A26" s="14" t="s">
        <v>13</v>
      </c>
      <c r="B26" s="14" t="s">
        <v>335</v>
      </c>
      <c r="C26" s="5">
        <v>3491577935</v>
      </c>
      <c r="D26" s="5">
        <v>0</v>
      </c>
      <c r="E26" s="5">
        <v>0</v>
      </c>
      <c r="F26" s="5">
        <v>11466623863</v>
      </c>
      <c r="G26" s="5">
        <v>0</v>
      </c>
      <c r="H26" s="5">
        <v>0</v>
      </c>
      <c r="I26" s="5">
        <v>0</v>
      </c>
      <c r="J26" s="5">
        <v>7309220</v>
      </c>
      <c r="K26" s="5">
        <v>0</v>
      </c>
      <c r="L26" s="5">
        <v>0</v>
      </c>
      <c r="M26" s="5">
        <v>277431635</v>
      </c>
      <c r="N26" s="5">
        <v>0</v>
      </c>
      <c r="O26" s="5">
        <v>0</v>
      </c>
      <c r="P26" s="5">
        <v>0</v>
      </c>
      <c r="Q26" s="5">
        <v>0</v>
      </c>
      <c r="R26" s="5">
        <v>644093170</v>
      </c>
      <c r="S26" s="5">
        <v>96434980</v>
      </c>
      <c r="T26" s="5">
        <v>0</v>
      </c>
      <c r="U26" s="5">
        <v>2142034.14</v>
      </c>
      <c r="V26" s="5">
        <v>0</v>
      </c>
      <c r="W26" s="5">
        <v>305760931</v>
      </c>
      <c r="X26" s="5">
        <v>28678440</v>
      </c>
      <c r="Y26" s="5">
        <v>0</v>
      </c>
      <c r="Z26" s="5">
        <v>0</v>
      </c>
      <c r="AA26" s="5">
        <v>85000232</v>
      </c>
      <c r="AB26" s="5">
        <v>0</v>
      </c>
      <c r="AC26" s="5">
        <v>0</v>
      </c>
      <c r="AD26" s="5">
        <v>787148</v>
      </c>
      <c r="AE26" s="5">
        <v>0</v>
      </c>
      <c r="AF26" s="5">
        <v>0</v>
      </c>
      <c r="AG26" s="5">
        <v>556071589</v>
      </c>
      <c r="AH26" s="5">
        <v>4684007048</v>
      </c>
      <c r="AI26" s="5">
        <v>58662431</v>
      </c>
      <c r="AJ26" s="5">
        <v>0</v>
      </c>
      <c r="AK26" s="5">
        <v>28828554241</v>
      </c>
      <c r="AL26" s="5">
        <v>1283500000</v>
      </c>
      <c r="AM26" s="5">
        <v>1502627358</v>
      </c>
      <c r="AN26" s="5">
        <v>16116285760.190001</v>
      </c>
      <c r="AO26" s="5">
        <v>134636654</v>
      </c>
      <c r="AP26" s="5">
        <v>0</v>
      </c>
      <c r="AQ26" s="5">
        <v>2300324971</v>
      </c>
      <c r="AR26" s="5">
        <v>0</v>
      </c>
      <c r="AS26" s="5">
        <v>883036444</v>
      </c>
      <c r="AT26" s="5">
        <v>0</v>
      </c>
      <c r="AU26" s="5">
        <v>0</v>
      </c>
      <c r="AV26" s="5">
        <v>352097509</v>
      </c>
      <c r="AW26" s="5">
        <v>0</v>
      </c>
      <c r="AX26" s="5">
        <v>209610575</v>
      </c>
      <c r="AY26" s="5">
        <v>0</v>
      </c>
      <c r="AZ26" s="5">
        <v>0</v>
      </c>
      <c r="BA26" s="5">
        <v>227530195</v>
      </c>
      <c r="BB26" s="5">
        <v>0</v>
      </c>
      <c r="BC26" s="5">
        <v>11220932</v>
      </c>
      <c r="BD26" s="5">
        <v>56825912045</v>
      </c>
      <c r="BE26" s="5">
        <v>0</v>
      </c>
      <c r="BF26" s="5">
        <v>153303467</v>
      </c>
      <c r="BG26" s="5">
        <v>0</v>
      </c>
      <c r="BH26" s="5">
        <v>205400366</v>
      </c>
      <c r="BI26" s="5">
        <v>42897452</v>
      </c>
      <c r="BJ26" s="5">
        <v>6532583</v>
      </c>
      <c r="BK26" s="5">
        <v>49453987252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301735099</v>
      </c>
      <c r="BS26" s="5">
        <v>9949298202</v>
      </c>
      <c r="BT26" s="5">
        <v>78662349</v>
      </c>
      <c r="BU26" s="5">
        <v>0</v>
      </c>
      <c r="BV26" s="5">
        <v>0</v>
      </c>
      <c r="BW26" s="5">
        <v>0</v>
      </c>
      <c r="BX26" s="5">
        <v>497180367.62</v>
      </c>
      <c r="BY26" s="5">
        <v>134065797</v>
      </c>
      <c r="BZ26" s="5">
        <v>21587545</v>
      </c>
      <c r="CA26" s="5">
        <v>0</v>
      </c>
      <c r="CB26" s="5">
        <v>0</v>
      </c>
      <c r="CC26" s="5">
        <v>0</v>
      </c>
      <c r="CD26" s="5">
        <v>1636415817.24</v>
      </c>
      <c r="CE26" s="5">
        <v>28706404</v>
      </c>
      <c r="CF26" s="5">
        <v>5179880</v>
      </c>
      <c r="CG26" s="5">
        <v>0</v>
      </c>
      <c r="CH26" s="5">
        <v>777198114</v>
      </c>
      <c r="CI26" s="5">
        <v>13408756</v>
      </c>
      <c r="CJ26" s="5">
        <v>0</v>
      </c>
      <c r="CK26" s="5">
        <v>0</v>
      </c>
      <c r="CL26" s="5">
        <v>0</v>
      </c>
      <c r="CM26" s="5">
        <v>0</v>
      </c>
      <c r="CN26" s="5">
        <v>41655789255</v>
      </c>
      <c r="CO26" s="5">
        <v>885380303</v>
      </c>
      <c r="CP26" s="5">
        <v>0</v>
      </c>
      <c r="CQ26" s="5">
        <v>0</v>
      </c>
      <c r="CR26" s="5">
        <v>0</v>
      </c>
      <c r="CS26" s="5">
        <v>47322622</v>
      </c>
      <c r="CT26" s="5">
        <v>0</v>
      </c>
      <c r="CU26" s="5">
        <v>0</v>
      </c>
      <c r="CV26" s="5">
        <v>4082554824</v>
      </c>
      <c r="CW26" s="5">
        <v>665736324</v>
      </c>
      <c r="CX26" s="5">
        <v>0</v>
      </c>
      <c r="CY26" s="5">
        <v>0</v>
      </c>
      <c r="CZ26" s="5">
        <v>0</v>
      </c>
      <c r="DA26" s="5">
        <v>175485809</v>
      </c>
      <c r="DB26" s="5">
        <v>0</v>
      </c>
      <c r="DC26" s="5">
        <v>45530816</v>
      </c>
      <c r="DD26" s="5">
        <v>0</v>
      </c>
      <c r="DE26" s="12">
        <v>0</v>
      </c>
    </row>
    <row r="27" spans="1:109" ht="15.75" thickBot="1">
      <c r="A27" s="14" t="s">
        <v>14</v>
      </c>
      <c r="B27" s="14" t="s">
        <v>336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11650187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4591000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12">
        <v>0</v>
      </c>
    </row>
    <row r="28" spans="1:109" ht="15.75" thickBot="1">
      <c r="A28" s="7" t="s">
        <v>351</v>
      </c>
      <c r="B28" s="7" t="s">
        <v>351</v>
      </c>
      <c r="C28" s="4" t="s">
        <v>311</v>
      </c>
      <c r="D28" s="4" t="s">
        <v>312</v>
      </c>
      <c r="E28" s="4" t="s">
        <v>311</v>
      </c>
      <c r="F28" s="4" t="s">
        <v>312</v>
      </c>
      <c r="G28" s="4" t="s">
        <v>312</v>
      </c>
      <c r="H28" s="4" t="s">
        <v>313</v>
      </c>
      <c r="I28" s="4" t="s">
        <v>314</v>
      </c>
      <c r="J28" s="4" t="s">
        <v>315</v>
      </c>
      <c r="K28" s="4" t="s">
        <v>312</v>
      </c>
      <c r="L28" s="4" t="s">
        <v>313</v>
      </c>
      <c r="M28" s="4" t="s">
        <v>312</v>
      </c>
      <c r="N28" s="4" t="s">
        <v>311</v>
      </c>
      <c r="O28" s="4" t="s">
        <v>313</v>
      </c>
      <c r="P28" s="4" t="s">
        <v>312</v>
      </c>
      <c r="Q28" s="4" t="s">
        <v>311</v>
      </c>
      <c r="R28" s="4" t="s">
        <v>311</v>
      </c>
      <c r="S28" s="4" t="s">
        <v>313</v>
      </c>
      <c r="T28" s="4" t="s">
        <v>311</v>
      </c>
      <c r="U28" s="4" t="s">
        <v>311</v>
      </c>
      <c r="V28" s="4" t="s">
        <v>313</v>
      </c>
      <c r="W28" s="4" t="s">
        <v>314</v>
      </c>
      <c r="X28" s="4" t="s">
        <v>314</v>
      </c>
      <c r="Y28" s="4" t="s">
        <v>313</v>
      </c>
      <c r="Z28" s="4" t="s">
        <v>311</v>
      </c>
      <c r="AA28" s="4" t="s">
        <v>314</v>
      </c>
      <c r="AB28" s="4" t="s">
        <v>312</v>
      </c>
      <c r="AC28" s="4" t="s">
        <v>313</v>
      </c>
      <c r="AD28" s="4" t="s">
        <v>312</v>
      </c>
      <c r="AE28" s="4" t="s">
        <v>311</v>
      </c>
      <c r="AF28" s="4" t="s">
        <v>313</v>
      </c>
      <c r="AG28" s="4" t="s">
        <v>311</v>
      </c>
      <c r="AH28" s="4" t="s">
        <v>314</v>
      </c>
      <c r="AI28" s="4" t="s">
        <v>312</v>
      </c>
      <c r="AJ28" s="4" t="s">
        <v>312</v>
      </c>
      <c r="AK28" s="4" t="s">
        <v>313</v>
      </c>
      <c r="AL28" s="4" t="s">
        <v>311</v>
      </c>
      <c r="AM28" s="4" t="s">
        <v>312</v>
      </c>
      <c r="AN28" s="4" t="s">
        <v>312</v>
      </c>
      <c r="AO28" s="4" t="s">
        <v>311</v>
      </c>
      <c r="AP28" s="4" t="s">
        <v>311</v>
      </c>
      <c r="AQ28" s="4" t="s">
        <v>311</v>
      </c>
      <c r="AR28" s="4" t="s">
        <v>312</v>
      </c>
      <c r="AS28" s="4" t="s">
        <v>311</v>
      </c>
      <c r="AT28" s="4" t="s">
        <v>313</v>
      </c>
      <c r="AU28" s="4" t="s">
        <v>313</v>
      </c>
      <c r="AV28" s="4" t="s">
        <v>314</v>
      </c>
      <c r="AW28" s="4" t="s">
        <v>312</v>
      </c>
      <c r="AX28" s="4" t="s">
        <v>314</v>
      </c>
      <c r="AY28" s="4" t="s">
        <v>314</v>
      </c>
      <c r="AZ28" s="4" t="s">
        <v>314</v>
      </c>
      <c r="BA28" s="4" t="s">
        <v>312</v>
      </c>
      <c r="BB28" s="4" t="s">
        <v>314</v>
      </c>
      <c r="BC28" s="4" t="s">
        <v>312</v>
      </c>
      <c r="BD28" s="4" t="s">
        <v>314</v>
      </c>
      <c r="BE28" s="4" t="s">
        <v>314</v>
      </c>
      <c r="BF28" s="4" t="s">
        <v>311</v>
      </c>
      <c r="BG28" s="4" t="s">
        <v>312</v>
      </c>
      <c r="BH28" s="4" t="s">
        <v>314</v>
      </c>
      <c r="BI28" s="4" t="s">
        <v>311</v>
      </c>
      <c r="BJ28" s="4" t="s">
        <v>312</v>
      </c>
      <c r="BK28" s="4" t="s">
        <v>312</v>
      </c>
      <c r="BL28" s="4" t="s">
        <v>312</v>
      </c>
      <c r="BM28" s="4" t="s">
        <v>311</v>
      </c>
      <c r="BN28" s="4" t="s">
        <v>314</v>
      </c>
      <c r="BO28" s="4" t="s">
        <v>311</v>
      </c>
      <c r="BP28" s="4" t="s">
        <v>314</v>
      </c>
      <c r="BQ28" s="4" t="s">
        <v>312</v>
      </c>
      <c r="BR28" s="4" t="s">
        <v>311</v>
      </c>
      <c r="BS28" s="4" t="s">
        <v>311</v>
      </c>
      <c r="BT28" s="4" t="s">
        <v>311</v>
      </c>
      <c r="BU28" s="4" t="s">
        <v>311</v>
      </c>
      <c r="BV28" s="4" t="s">
        <v>311</v>
      </c>
      <c r="BW28" s="4" t="s">
        <v>314</v>
      </c>
      <c r="BX28" s="4" t="s">
        <v>311</v>
      </c>
      <c r="BY28" s="4" t="s">
        <v>312</v>
      </c>
      <c r="BZ28" s="4" t="s">
        <v>315</v>
      </c>
      <c r="CA28" s="4" t="s">
        <v>311</v>
      </c>
      <c r="CB28" s="4" t="s">
        <v>314</v>
      </c>
      <c r="CC28" s="4" t="s">
        <v>313</v>
      </c>
      <c r="CD28" s="4" t="s">
        <v>312</v>
      </c>
      <c r="CE28" s="4" t="s">
        <v>313</v>
      </c>
      <c r="CF28" s="4" t="s">
        <v>314</v>
      </c>
      <c r="CG28" s="4" t="s">
        <v>312</v>
      </c>
      <c r="CH28" s="4" t="s">
        <v>312</v>
      </c>
      <c r="CI28" s="4" t="s">
        <v>311</v>
      </c>
      <c r="CJ28" s="4" t="s">
        <v>313</v>
      </c>
      <c r="CK28" s="4" t="s">
        <v>311</v>
      </c>
      <c r="CL28" s="4" t="s">
        <v>312</v>
      </c>
      <c r="CM28" s="4" t="s">
        <v>312</v>
      </c>
      <c r="CN28" s="4" t="s">
        <v>312</v>
      </c>
      <c r="CO28" s="4" t="s">
        <v>312</v>
      </c>
      <c r="CP28" s="4" t="s">
        <v>311</v>
      </c>
      <c r="CQ28" s="4" t="s">
        <v>311</v>
      </c>
      <c r="CR28" s="4" t="s">
        <v>311</v>
      </c>
      <c r="CS28" s="4" t="s">
        <v>314</v>
      </c>
      <c r="CT28" s="4" t="s">
        <v>312</v>
      </c>
      <c r="CU28" s="4" t="s">
        <v>312</v>
      </c>
      <c r="CV28" s="4" t="s">
        <v>312</v>
      </c>
      <c r="CW28" s="4" t="s">
        <v>312</v>
      </c>
      <c r="CX28" s="4" t="s">
        <v>314</v>
      </c>
      <c r="CY28" s="4" t="s">
        <v>311</v>
      </c>
      <c r="CZ28" s="4" t="s">
        <v>311</v>
      </c>
      <c r="DA28" s="4" t="s">
        <v>311</v>
      </c>
      <c r="DB28" s="4" t="s">
        <v>314</v>
      </c>
      <c r="DC28" s="4" t="s">
        <v>314</v>
      </c>
      <c r="DD28" s="4" t="s">
        <v>311</v>
      </c>
      <c r="DE28" s="11" t="s">
        <v>311</v>
      </c>
    </row>
    <row r="29" spans="1:109" ht="15.75" thickBot="1">
      <c r="A29" s="14" t="s">
        <v>15</v>
      </c>
      <c r="B29" s="14" t="s">
        <v>337</v>
      </c>
      <c r="C29" s="5">
        <v>68834717</v>
      </c>
      <c r="D29" s="5">
        <v>0</v>
      </c>
      <c r="E29" s="5">
        <v>0</v>
      </c>
      <c r="F29" s="5">
        <v>1345279820</v>
      </c>
      <c r="G29" s="5">
        <v>0</v>
      </c>
      <c r="H29" s="5">
        <v>3609248.5</v>
      </c>
      <c r="I29" s="5">
        <v>0</v>
      </c>
      <c r="J29" s="5">
        <v>0</v>
      </c>
      <c r="K29" s="5">
        <v>0</v>
      </c>
      <c r="L29" s="5">
        <v>0</v>
      </c>
      <c r="M29" s="5">
        <v>210870371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390436302</v>
      </c>
      <c r="T29" s="5">
        <v>0</v>
      </c>
      <c r="U29" s="5">
        <v>0</v>
      </c>
      <c r="V29" s="5">
        <v>0</v>
      </c>
      <c r="W29" s="5">
        <v>679622946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211580450</v>
      </c>
      <c r="AI29" s="5">
        <v>39705674</v>
      </c>
      <c r="AJ29" s="5">
        <v>0</v>
      </c>
      <c r="AK29" s="5">
        <v>128519203</v>
      </c>
      <c r="AL29" s="5">
        <v>0</v>
      </c>
      <c r="AM29" s="5">
        <v>0</v>
      </c>
      <c r="AN29" s="5">
        <v>1026582119.87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316635106</v>
      </c>
      <c r="AY29" s="5">
        <v>0</v>
      </c>
      <c r="AZ29" s="5">
        <v>0</v>
      </c>
      <c r="BA29" s="5">
        <v>56711081</v>
      </c>
      <c r="BB29" s="5">
        <v>56740280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10731726</v>
      </c>
      <c r="BS29" s="5">
        <v>1842176.52</v>
      </c>
      <c r="BT29" s="5">
        <v>0</v>
      </c>
      <c r="BU29" s="5">
        <v>0</v>
      </c>
      <c r="BV29" s="5">
        <v>0</v>
      </c>
      <c r="BW29" s="5">
        <v>0</v>
      </c>
      <c r="BX29" s="5">
        <v>98459330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9052206</v>
      </c>
      <c r="CO29" s="5">
        <v>0</v>
      </c>
      <c r="CP29" s="5">
        <v>0</v>
      </c>
      <c r="CQ29" s="5">
        <v>0</v>
      </c>
      <c r="CR29" s="5">
        <v>0</v>
      </c>
      <c r="CS29" s="5">
        <v>26050308</v>
      </c>
      <c r="CT29" s="5">
        <v>0</v>
      </c>
      <c r="CU29" s="5">
        <v>0</v>
      </c>
      <c r="CV29" s="5">
        <v>0</v>
      </c>
      <c r="CW29" s="5">
        <v>107285828</v>
      </c>
      <c r="CX29" s="5">
        <v>0</v>
      </c>
      <c r="CY29" s="5">
        <v>0</v>
      </c>
      <c r="CZ29" s="5">
        <v>0</v>
      </c>
      <c r="DA29" s="5">
        <v>8069425</v>
      </c>
      <c r="DB29" s="5">
        <v>0</v>
      </c>
      <c r="DC29" s="5">
        <v>0</v>
      </c>
      <c r="DD29" s="5">
        <v>0</v>
      </c>
      <c r="DE29" s="12">
        <v>0</v>
      </c>
    </row>
    <row r="30" spans="1:109" ht="15.75" thickBot="1">
      <c r="A30" s="14" t="s">
        <v>16</v>
      </c>
      <c r="B30" s="14" t="s">
        <v>338</v>
      </c>
      <c r="C30" s="5">
        <v>423682471</v>
      </c>
      <c r="D30" s="5">
        <v>36005480</v>
      </c>
      <c r="E30" s="5">
        <v>51253784</v>
      </c>
      <c r="F30" s="5">
        <v>1466989721.2280002</v>
      </c>
      <c r="G30" s="5">
        <v>0</v>
      </c>
      <c r="H30" s="5">
        <v>0</v>
      </c>
      <c r="I30" s="5">
        <v>0</v>
      </c>
      <c r="J30" s="5">
        <v>273655965.63</v>
      </c>
      <c r="K30" s="5">
        <v>9327708</v>
      </c>
      <c r="L30" s="5">
        <v>0</v>
      </c>
      <c r="M30" s="5">
        <v>2021585587.0599999</v>
      </c>
      <c r="N30" s="5">
        <v>0</v>
      </c>
      <c r="O30" s="5">
        <v>24986170</v>
      </c>
      <c r="P30" s="5">
        <v>136439056</v>
      </c>
      <c r="Q30" s="5">
        <v>40696000</v>
      </c>
      <c r="R30" s="5">
        <v>44171157.700000003</v>
      </c>
      <c r="S30" s="5">
        <v>1485665409.0899999</v>
      </c>
      <c r="T30" s="5">
        <v>0</v>
      </c>
      <c r="U30" s="5">
        <v>0</v>
      </c>
      <c r="V30" s="5">
        <v>0</v>
      </c>
      <c r="W30" s="5">
        <v>3210107584</v>
      </c>
      <c r="X30" s="5">
        <v>0</v>
      </c>
      <c r="Y30" s="5">
        <v>0</v>
      </c>
      <c r="Z30" s="5">
        <v>1450976</v>
      </c>
      <c r="AA30" s="5">
        <v>2185744</v>
      </c>
      <c r="AB30" s="5">
        <v>0</v>
      </c>
      <c r="AC30" s="5">
        <v>1092600</v>
      </c>
      <c r="AD30" s="5">
        <v>434043729</v>
      </c>
      <c r="AE30" s="5">
        <v>6998868</v>
      </c>
      <c r="AF30" s="5">
        <v>5772000</v>
      </c>
      <c r="AG30" s="5">
        <v>33389100</v>
      </c>
      <c r="AH30" s="5">
        <v>1910231145.848</v>
      </c>
      <c r="AI30" s="5">
        <v>1088520867.6900001</v>
      </c>
      <c r="AJ30" s="5">
        <v>1705488.1</v>
      </c>
      <c r="AK30" s="5">
        <v>11804651820.797001</v>
      </c>
      <c r="AL30" s="5">
        <v>0</v>
      </c>
      <c r="AM30" s="5">
        <v>0</v>
      </c>
      <c r="AN30" s="5">
        <v>55578001832.455002</v>
      </c>
      <c r="AO30" s="5">
        <v>0</v>
      </c>
      <c r="AP30" s="5">
        <v>18002299</v>
      </c>
      <c r="AQ30" s="5">
        <v>794525898.5</v>
      </c>
      <c r="AR30" s="5">
        <v>655957</v>
      </c>
      <c r="AS30" s="5">
        <v>36579376</v>
      </c>
      <c r="AT30" s="5">
        <v>2181865</v>
      </c>
      <c r="AU30" s="5">
        <v>0</v>
      </c>
      <c r="AV30" s="5">
        <v>21662508</v>
      </c>
      <c r="AW30" s="5">
        <v>11847120</v>
      </c>
      <c r="AX30" s="5">
        <v>526765603.19999999</v>
      </c>
      <c r="AY30" s="5">
        <v>2523917</v>
      </c>
      <c r="AZ30" s="5">
        <v>947420</v>
      </c>
      <c r="BA30" s="5">
        <v>336795332</v>
      </c>
      <c r="BB30" s="5">
        <v>569291682</v>
      </c>
      <c r="BC30" s="5">
        <v>735353044.42499995</v>
      </c>
      <c r="BD30" s="5">
        <v>3531036</v>
      </c>
      <c r="BE30" s="5">
        <v>0</v>
      </c>
      <c r="BF30" s="5">
        <v>3762609823</v>
      </c>
      <c r="BG30" s="5">
        <v>78852661</v>
      </c>
      <c r="BH30" s="5">
        <v>154518602</v>
      </c>
      <c r="BI30" s="5">
        <v>177095459</v>
      </c>
      <c r="BJ30" s="5">
        <v>0</v>
      </c>
      <c r="BK30" s="5">
        <v>109665047</v>
      </c>
      <c r="BL30" s="5">
        <v>1419800</v>
      </c>
      <c r="BM30" s="5">
        <v>2011596</v>
      </c>
      <c r="BN30" s="5">
        <v>28765643.600000001</v>
      </c>
      <c r="BO30" s="5">
        <v>10120800</v>
      </c>
      <c r="BP30" s="5">
        <v>0</v>
      </c>
      <c r="BQ30" s="5">
        <v>123752627</v>
      </c>
      <c r="BR30" s="5">
        <v>342888326.62</v>
      </c>
      <c r="BS30" s="5">
        <v>2102548728.9929998</v>
      </c>
      <c r="BT30" s="5">
        <v>15103137</v>
      </c>
      <c r="BU30" s="5">
        <v>0</v>
      </c>
      <c r="BV30" s="5">
        <v>1590409</v>
      </c>
      <c r="BW30" s="5">
        <v>0</v>
      </c>
      <c r="BX30" s="5">
        <v>136767015.44999999</v>
      </c>
      <c r="BY30" s="5">
        <v>3612262.34</v>
      </c>
      <c r="BZ30" s="5">
        <v>0</v>
      </c>
      <c r="CA30" s="5">
        <v>21266433</v>
      </c>
      <c r="CB30" s="5">
        <v>0</v>
      </c>
      <c r="CC30" s="5">
        <v>0</v>
      </c>
      <c r="CD30" s="5">
        <v>353706683.77999997</v>
      </c>
      <c r="CE30" s="5">
        <v>0</v>
      </c>
      <c r="CF30" s="5">
        <v>32049605</v>
      </c>
      <c r="CG30" s="5">
        <v>25672462.890000001</v>
      </c>
      <c r="CH30" s="5">
        <v>410532958</v>
      </c>
      <c r="CI30" s="5">
        <v>51991463</v>
      </c>
      <c r="CJ30" s="5">
        <v>40326378</v>
      </c>
      <c r="CK30" s="5">
        <v>0</v>
      </c>
      <c r="CL30" s="5">
        <v>5090226</v>
      </c>
      <c r="CM30" s="5">
        <v>0</v>
      </c>
      <c r="CN30" s="5">
        <v>2258124026.5019999</v>
      </c>
      <c r="CO30" s="5">
        <v>2178771</v>
      </c>
      <c r="CP30" s="5">
        <v>125485522</v>
      </c>
      <c r="CQ30" s="5">
        <v>79040850.629999995</v>
      </c>
      <c r="CR30" s="5">
        <v>49394665</v>
      </c>
      <c r="CS30" s="5">
        <v>1509057110</v>
      </c>
      <c r="CT30" s="5">
        <v>0</v>
      </c>
      <c r="CU30" s="5">
        <v>0</v>
      </c>
      <c r="CV30" s="5">
        <v>17889457</v>
      </c>
      <c r="CW30" s="5">
        <v>1026725973.837</v>
      </c>
      <c r="CX30" s="5">
        <v>0</v>
      </c>
      <c r="CY30" s="5">
        <v>28120636</v>
      </c>
      <c r="CZ30" s="5">
        <v>22474764</v>
      </c>
      <c r="DA30" s="5">
        <v>665798027.05999994</v>
      </c>
      <c r="DB30" s="5">
        <v>1070627887</v>
      </c>
      <c r="DC30" s="5">
        <v>77796503</v>
      </c>
      <c r="DD30" s="5">
        <v>75559007</v>
      </c>
      <c r="DE30" s="12">
        <v>694500</v>
      </c>
    </row>
    <row r="31" spans="1:109" ht="15.75" thickBot="1">
      <c r="A31" s="7" t="s">
        <v>352</v>
      </c>
      <c r="B31" s="14" t="s">
        <v>321</v>
      </c>
      <c r="C31" s="5">
        <v>5941171290.9189997</v>
      </c>
      <c r="D31" s="5">
        <v>36005480</v>
      </c>
      <c r="E31" s="5">
        <v>97732516</v>
      </c>
      <c r="F31" s="5">
        <v>28152478993.068001</v>
      </c>
      <c r="G31" s="5">
        <v>900691684</v>
      </c>
      <c r="H31" s="5">
        <v>8609248.5</v>
      </c>
      <c r="I31" s="5">
        <v>163806894</v>
      </c>
      <c r="J31" s="5">
        <v>27144505883.960003</v>
      </c>
      <c r="K31" s="5">
        <v>300694815</v>
      </c>
      <c r="L31" s="5">
        <v>2389933</v>
      </c>
      <c r="M31" s="5">
        <v>14569627174.309998</v>
      </c>
      <c r="N31" s="5">
        <v>2062369</v>
      </c>
      <c r="O31" s="5">
        <v>159791402</v>
      </c>
      <c r="P31" s="5">
        <v>539135342</v>
      </c>
      <c r="Q31" s="5">
        <v>42744420</v>
      </c>
      <c r="R31" s="5">
        <v>2366092852.5100002</v>
      </c>
      <c r="S31" s="5">
        <v>7019319870.9200001</v>
      </c>
      <c r="T31" s="5">
        <v>30000000</v>
      </c>
      <c r="U31" s="5">
        <v>74806166.140000001</v>
      </c>
      <c r="V31" s="5">
        <v>4100000</v>
      </c>
      <c r="W31" s="5">
        <v>9666665556.0899982</v>
      </c>
      <c r="X31" s="5">
        <v>324680601</v>
      </c>
      <c r="Y31" s="5">
        <v>34360134</v>
      </c>
      <c r="Z31" s="5">
        <v>1450976</v>
      </c>
      <c r="AA31" s="5">
        <v>418775569</v>
      </c>
      <c r="AB31" s="5">
        <v>12066329</v>
      </c>
      <c r="AC31" s="5">
        <v>1092600</v>
      </c>
      <c r="AD31" s="5">
        <v>638006073</v>
      </c>
      <c r="AE31" s="5">
        <v>6998868</v>
      </c>
      <c r="AF31" s="5">
        <v>5772000</v>
      </c>
      <c r="AG31" s="5">
        <v>897571271.95000005</v>
      </c>
      <c r="AH31" s="5">
        <v>897292683114.68799</v>
      </c>
      <c r="AI31" s="5">
        <v>3705597482.0599999</v>
      </c>
      <c r="AJ31" s="5">
        <v>70401175.099999994</v>
      </c>
      <c r="AK31" s="5">
        <v>94071180170.636993</v>
      </c>
      <c r="AL31" s="5">
        <v>1295308861</v>
      </c>
      <c r="AM31" s="5">
        <v>1589561771.5</v>
      </c>
      <c r="AN31" s="5">
        <v>332040065501.47192</v>
      </c>
      <c r="AO31" s="5">
        <v>1736068362.2199998</v>
      </c>
      <c r="AP31" s="5">
        <v>181991549</v>
      </c>
      <c r="AQ31" s="5">
        <v>3939746558.3700004</v>
      </c>
      <c r="AR31" s="5">
        <v>122320556</v>
      </c>
      <c r="AS31" s="5">
        <v>1145412978</v>
      </c>
      <c r="AT31" s="5">
        <v>2181865</v>
      </c>
      <c r="AU31" s="5">
        <v>1500000</v>
      </c>
      <c r="AV31" s="5">
        <v>694126244.51399994</v>
      </c>
      <c r="AW31" s="5">
        <v>45803390</v>
      </c>
      <c r="AX31" s="5">
        <v>2771772926.7200003</v>
      </c>
      <c r="AY31" s="5">
        <v>2523917</v>
      </c>
      <c r="AZ31" s="5">
        <v>1894840</v>
      </c>
      <c r="BA31" s="5">
        <v>1692090780</v>
      </c>
      <c r="BB31" s="5">
        <v>1544315807.8600001</v>
      </c>
      <c r="BC31" s="5">
        <v>4459584598.4749994</v>
      </c>
      <c r="BD31" s="5">
        <v>57073214795</v>
      </c>
      <c r="BE31" s="5">
        <v>9390487</v>
      </c>
      <c r="BF31" s="5">
        <v>4288634859.1599998</v>
      </c>
      <c r="BG31" s="5">
        <v>180367915</v>
      </c>
      <c r="BH31" s="5">
        <v>5648137853</v>
      </c>
      <c r="BI31" s="5">
        <v>253920550</v>
      </c>
      <c r="BJ31" s="5">
        <v>33900813</v>
      </c>
      <c r="BK31" s="5">
        <v>79339981376.839996</v>
      </c>
      <c r="BL31" s="5">
        <v>6036247</v>
      </c>
      <c r="BM31" s="5">
        <v>42234606</v>
      </c>
      <c r="BN31" s="5">
        <v>82726418.599999994</v>
      </c>
      <c r="BO31" s="5">
        <v>10120800</v>
      </c>
      <c r="BP31" s="5">
        <v>61686332</v>
      </c>
      <c r="BQ31" s="5">
        <v>246328317.32999998</v>
      </c>
      <c r="BR31" s="5">
        <v>203664103270.34</v>
      </c>
      <c r="BS31" s="5">
        <v>55194032630.583</v>
      </c>
      <c r="BT31" s="5">
        <v>1910223271</v>
      </c>
      <c r="BU31" s="5">
        <v>2633640</v>
      </c>
      <c r="BV31" s="5">
        <v>1590409</v>
      </c>
      <c r="BW31" s="5">
        <v>1548059</v>
      </c>
      <c r="BX31" s="5">
        <v>11240530716.209999</v>
      </c>
      <c r="BY31" s="5">
        <v>699780479.33999991</v>
      </c>
      <c r="BZ31" s="5">
        <v>21587545</v>
      </c>
      <c r="CA31" s="5">
        <v>34032429</v>
      </c>
      <c r="CB31" s="5">
        <v>175878408</v>
      </c>
      <c r="CC31" s="5">
        <v>104475000</v>
      </c>
      <c r="CD31" s="5">
        <v>21106398711.32</v>
      </c>
      <c r="CE31" s="5">
        <v>28706404</v>
      </c>
      <c r="CF31" s="5">
        <v>553855740</v>
      </c>
      <c r="CG31" s="5">
        <v>183588206.88999999</v>
      </c>
      <c r="CH31" s="5">
        <v>2426478556.3470001</v>
      </c>
      <c r="CI31" s="5">
        <v>291685739</v>
      </c>
      <c r="CJ31" s="5">
        <v>40326378</v>
      </c>
      <c r="CK31" s="5">
        <v>1526200</v>
      </c>
      <c r="CL31" s="5">
        <v>5906626</v>
      </c>
      <c r="CM31" s="5">
        <v>70733034</v>
      </c>
      <c r="CN31" s="5">
        <v>350026033693.98248</v>
      </c>
      <c r="CO31" s="5">
        <v>958909478.74000001</v>
      </c>
      <c r="CP31" s="5">
        <v>148278533</v>
      </c>
      <c r="CQ31" s="5">
        <v>383283458.63</v>
      </c>
      <c r="CR31" s="5">
        <v>50374630</v>
      </c>
      <c r="CS31" s="5">
        <v>9684103785.3999996</v>
      </c>
      <c r="CT31" s="5">
        <v>13647614</v>
      </c>
      <c r="CU31" s="5">
        <v>15504135</v>
      </c>
      <c r="CV31" s="5">
        <v>4379024757</v>
      </c>
      <c r="CW31" s="5">
        <v>18515895999.266998</v>
      </c>
      <c r="CX31" s="5">
        <v>27319835</v>
      </c>
      <c r="CY31" s="5">
        <v>115836946</v>
      </c>
      <c r="CZ31" s="5">
        <v>720082994</v>
      </c>
      <c r="DA31" s="5">
        <v>4370860222.5419998</v>
      </c>
      <c r="DB31" s="5">
        <v>1390629181.0699999</v>
      </c>
      <c r="DC31" s="5">
        <v>204055574</v>
      </c>
      <c r="DD31" s="5">
        <v>675559007</v>
      </c>
      <c r="DE31" s="12">
        <v>2128020</v>
      </c>
    </row>
    <row r="32" spans="1:109" ht="15.75" thickBot="1">
      <c r="A32" s="14" t="s">
        <v>17</v>
      </c>
      <c r="B32" s="14" t="s">
        <v>339</v>
      </c>
      <c r="C32" s="5">
        <v>28101847</v>
      </c>
      <c r="D32" s="5">
        <v>0</v>
      </c>
      <c r="E32" s="5">
        <v>0</v>
      </c>
      <c r="F32" s="5">
        <v>10884492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6264251</v>
      </c>
      <c r="N32" s="5">
        <v>2062369</v>
      </c>
      <c r="O32" s="5">
        <v>0</v>
      </c>
      <c r="P32" s="5">
        <v>0</v>
      </c>
      <c r="Q32" s="5">
        <v>0</v>
      </c>
      <c r="R32" s="5">
        <v>500495</v>
      </c>
      <c r="S32" s="5">
        <v>71833591</v>
      </c>
      <c r="T32" s="5">
        <v>0</v>
      </c>
      <c r="U32" s="5">
        <v>0</v>
      </c>
      <c r="V32" s="5">
        <v>0</v>
      </c>
      <c r="W32" s="5">
        <v>12419050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265812868</v>
      </c>
      <c r="AI32" s="5">
        <v>46224831.100000001</v>
      </c>
      <c r="AJ32" s="5">
        <v>0</v>
      </c>
      <c r="AK32" s="5">
        <v>187240401</v>
      </c>
      <c r="AL32" s="5">
        <v>3528000</v>
      </c>
      <c r="AM32" s="5">
        <v>0</v>
      </c>
      <c r="AN32" s="5">
        <v>1982707510.9389999</v>
      </c>
      <c r="AO32" s="5">
        <v>7851844</v>
      </c>
      <c r="AP32" s="5">
        <v>0</v>
      </c>
      <c r="AQ32" s="5">
        <v>16223756</v>
      </c>
      <c r="AR32" s="5">
        <v>1214000</v>
      </c>
      <c r="AS32" s="5">
        <v>127242596</v>
      </c>
      <c r="AT32" s="5">
        <v>0</v>
      </c>
      <c r="AU32" s="5">
        <v>0</v>
      </c>
      <c r="AV32" s="5">
        <v>0</v>
      </c>
      <c r="AW32" s="5">
        <v>0</v>
      </c>
      <c r="AX32" s="5">
        <v>62355247</v>
      </c>
      <c r="AY32" s="5">
        <v>0</v>
      </c>
      <c r="AZ32" s="5">
        <v>0</v>
      </c>
      <c r="BA32" s="5">
        <v>0</v>
      </c>
      <c r="BB32" s="5">
        <v>53166763.859999999</v>
      </c>
      <c r="BC32" s="5">
        <v>918340</v>
      </c>
      <c r="BD32" s="5">
        <v>0</v>
      </c>
      <c r="BE32" s="5">
        <v>0</v>
      </c>
      <c r="BF32" s="5">
        <v>114913078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9445780</v>
      </c>
      <c r="BS32" s="5">
        <v>16981742</v>
      </c>
      <c r="BT32" s="5">
        <v>0</v>
      </c>
      <c r="BU32" s="5">
        <v>2633640</v>
      </c>
      <c r="BV32" s="5">
        <v>0</v>
      </c>
      <c r="BW32" s="5">
        <v>0</v>
      </c>
      <c r="BX32" s="5">
        <v>297659946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165936963.63</v>
      </c>
      <c r="CE32" s="5">
        <v>0</v>
      </c>
      <c r="CF32" s="5">
        <v>0</v>
      </c>
      <c r="CG32" s="5">
        <v>0</v>
      </c>
      <c r="CH32" s="5">
        <v>5705700</v>
      </c>
      <c r="CI32" s="5">
        <v>2144979</v>
      </c>
      <c r="CJ32" s="5">
        <v>0</v>
      </c>
      <c r="CK32" s="5">
        <v>0</v>
      </c>
      <c r="CL32" s="5">
        <v>0</v>
      </c>
      <c r="CM32" s="5">
        <v>0</v>
      </c>
      <c r="CN32" s="5">
        <v>169004245.47</v>
      </c>
      <c r="CO32" s="5">
        <v>4274308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34413502.149999999</v>
      </c>
      <c r="CX32" s="5">
        <v>0</v>
      </c>
      <c r="CY32" s="5">
        <v>8980000</v>
      </c>
      <c r="CZ32" s="5">
        <v>0</v>
      </c>
      <c r="DA32" s="5">
        <v>718800</v>
      </c>
      <c r="DB32" s="5">
        <v>2492637</v>
      </c>
      <c r="DC32" s="5">
        <v>0</v>
      </c>
      <c r="DD32" s="5">
        <v>0</v>
      </c>
      <c r="DE32" s="12">
        <v>0</v>
      </c>
    </row>
    <row r="33" spans="1:109" ht="15.75" thickBot="1">
      <c r="A33" s="7" t="s">
        <v>349</v>
      </c>
      <c r="B33" s="7" t="s">
        <v>349</v>
      </c>
      <c r="C33" s="4" t="s">
        <v>350</v>
      </c>
      <c r="D33" s="4" t="s">
        <v>350</v>
      </c>
      <c r="E33" s="4" t="s">
        <v>350</v>
      </c>
      <c r="F33" s="4" t="s">
        <v>350</v>
      </c>
      <c r="G33" s="4" t="s">
        <v>350</v>
      </c>
      <c r="H33" s="4" t="s">
        <v>350</v>
      </c>
      <c r="I33" s="4" t="s">
        <v>350</v>
      </c>
      <c r="J33" s="4" t="s">
        <v>350</v>
      </c>
      <c r="K33" s="4" t="s">
        <v>350</v>
      </c>
      <c r="L33" s="4" t="s">
        <v>350</v>
      </c>
      <c r="M33" s="4" t="s">
        <v>350</v>
      </c>
      <c r="N33" s="4" t="s">
        <v>350</v>
      </c>
      <c r="O33" s="4" t="s">
        <v>350</v>
      </c>
      <c r="P33" s="4" t="s">
        <v>350</v>
      </c>
      <c r="Q33" s="4" t="s">
        <v>350</v>
      </c>
      <c r="R33" s="4" t="s">
        <v>350</v>
      </c>
      <c r="S33" s="4" t="s">
        <v>350</v>
      </c>
      <c r="T33" s="4" t="s">
        <v>350</v>
      </c>
      <c r="U33" s="4" t="s">
        <v>350</v>
      </c>
      <c r="V33" s="4" t="s">
        <v>350</v>
      </c>
      <c r="W33" s="4" t="s">
        <v>350</v>
      </c>
      <c r="X33" s="4" t="s">
        <v>350</v>
      </c>
      <c r="Y33" s="4" t="s">
        <v>350</v>
      </c>
      <c r="Z33" s="4" t="s">
        <v>350</v>
      </c>
      <c r="AA33" s="4" t="s">
        <v>350</v>
      </c>
      <c r="AB33" s="4" t="s">
        <v>350</v>
      </c>
      <c r="AC33" s="4" t="s">
        <v>350</v>
      </c>
      <c r="AD33" s="4" t="s">
        <v>350</v>
      </c>
      <c r="AE33" s="4" t="s">
        <v>350</v>
      </c>
      <c r="AF33" s="4" t="s">
        <v>350</v>
      </c>
      <c r="AG33" s="4" t="s">
        <v>350</v>
      </c>
      <c r="AH33" s="4" t="s">
        <v>350</v>
      </c>
      <c r="AI33" s="4" t="s">
        <v>350</v>
      </c>
      <c r="AJ33" s="4" t="s">
        <v>350</v>
      </c>
      <c r="AK33" s="4" t="s">
        <v>350</v>
      </c>
      <c r="AL33" s="4" t="s">
        <v>350</v>
      </c>
      <c r="AM33" s="4" t="s">
        <v>350</v>
      </c>
      <c r="AN33" s="4" t="s">
        <v>350</v>
      </c>
      <c r="AO33" s="4" t="s">
        <v>350</v>
      </c>
      <c r="AP33" s="4" t="s">
        <v>350</v>
      </c>
      <c r="AQ33" s="4" t="s">
        <v>350</v>
      </c>
      <c r="AR33" s="4" t="s">
        <v>350</v>
      </c>
      <c r="AS33" s="4" t="s">
        <v>350</v>
      </c>
      <c r="AT33" s="4" t="s">
        <v>350</v>
      </c>
      <c r="AU33" s="4" t="s">
        <v>350</v>
      </c>
      <c r="AV33" s="4" t="s">
        <v>350</v>
      </c>
      <c r="AW33" s="4" t="s">
        <v>350</v>
      </c>
      <c r="AX33" s="4" t="s">
        <v>350</v>
      </c>
      <c r="AY33" s="4" t="s">
        <v>350</v>
      </c>
      <c r="AZ33" s="4" t="s">
        <v>350</v>
      </c>
      <c r="BA33" s="4" t="s">
        <v>350</v>
      </c>
      <c r="BB33" s="4" t="s">
        <v>350</v>
      </c>
      <c r="BC33" s="4" t="s">
        <v>350</v>
      </c>
      <c r="BD33" s="4" t="s">
        <v>350</v>
      </c>
      <c r="BE33" s="4" t="s">
        <v>350</v>
      </c>
      <c r="BF33" s="4" t="s">
        <v>350</v>
      </c>
      <c r="BG33" s="4" t="s">
        <v>350</v>
      </c>
      <c r="BH33" s="4" t="s">
        <v>350</v>
      </c>
      <c r="BI33" s="4" t="s">
        <v>350</v>
      </c>
      <c r="BJ33" s="4" t="s">
        <v>350</v>
      </c>
      <c r="BK33" s="4" t="s">
        <v>350</v>
      </c>
      <c r="BL33" s="4" t="s">
        <v>350</v>
      </c>
      <c r="BM33" s="4" t="s">
        <v>350</v>
      </c>
      <c r="BN33" s="4" t="s">
        <v>350</v>
      </c>
      <c r="BO33" s="4" t="s">
        <v>350</v>
      </c>
      <c r="BP33" s="4" t="s">
        <v>350</v>
      </c>
      <c r="BQ33" s="4" t="s">
        <v>350</v>
      </c>
      <c r="BR33" s="4" t="s">
        <v>350</v>
      </c>
      <c r="BS33" s="4" t="s">
        <v>350</v>
      </c>
      <c r="BT33" s="4" t="s">
        <v>350</v>
      </c>
      <c r="BU33" s="4" t="s">
        <v>350</v>
      </c>
      <c r="BV33" s="4" t="s">
        <v>350</v>
      </c>
      <c r="BW33" s="4" t="s">
        <v>350</v>
      </c>
      <c r="BX33" s="4" t="s">
        <v>350</v>
      </c>
      <c r="BY33" s="4" t="s">
        <v>350</v>
      </c>
      <c r="BZ33" s="4" t="s">
        <v>350</v>
      </c>
      <c r="CA33" s="4" t="s">
        <v>350</v>
      </c>
      <c r="CB33" s="4" t="s">
        <v>350</v>
      </c>
      <c r="CC33" s="4" t="s">
        <v>350</v>
      </c>
      <c r="CD33" s="4" t="s">
        <v>350</v>
      </c>
      <c r="CE33" s="4" t="s">
        <v>350</v>
      </c>
      <c r="CF33" s="4" t="s">
        <v>350</v>
      </c>
      <c r="CG33" s="4" t="s">
        <v>350</v>
      </c>
      <c r="CH33" s="4" t="s">
        <v>350</v>
      </c>
      <c r="CI33" s="4" t="s">
        <v>350</v>
      </c>
      <c r="CJ33" s="4" t="s">
        <v>350</v>
      </c>
      <c r="CK33" s="4" t="s">
        <v>350</v>
      </c>
      <c r="CL33" s="4" t="s">
        <v>350</v>
      </c>
      <c r="CM33" s="4" t="s">
        <v>350</v>
      </c>
      <c r="CN33" s="4" t="s">
        <v>350</v>
      </c>
      <c r="CO33" s="4" t="s">
        <v>350</v>
      </c>
      <c r="CP33" s="4" t="s">
        <v>350</v>
      </c>
      <c r="CQ33" s="4" t="s">
        <v>350</v>
      </c>
      <c r="CR33" s="4" t="s">
        <v>350</v>
      </c>
      <c r="CS33" s="4" t="s">
        <v>350</v>
      </c>
      <c r="CT33" s="4" t="s">
        <v>350</v>
      </c>
      <c r="CU33" s="4" t="s">
        <v>350</v>
      </c>
      <c r="CV33" s="4" t="s">
        <v>350</v>
      </c>
      <c r="CW33" s="4" t="s">
        <v>350</v>
      </c>
      <c r="CX33" s="4" t="s">
        <v>350</v>
      </c>
      <c r="CY33" s="4" t="s">
        <v>350</v>
      </c>
      <c r="CZ33" s="4" t="s">
        <v>350</v>
      </c>
      <c r="DA33" s="4" t="s">
        <v>350</v>
      </c>
      <c r="DB33" s="4" t="s">
        <v>350</v>
      </c>
      <c r="DC33" s="4" t="s">
        <v>350</v>
      </c>
      <c r="DD33" s="4" t="s">
        <v>350</v>
      </c>
      <c r="DE33" s="11" t="s">
        <v>350</v>
      </c>
    </row>
    <row r="34" spans="1:109" ht="15.75" thickBot="1">
      <c r="A34" s="14" t="s">
        <v>18</v>
      </c>
      <c r="B34" s="14" t="s">
        <v>340</v>
      </c>
      <c r="C34" s="5">
        <v>8938850</v>
      </c>
      <c r="D34" s="5">
        <v>0</v>
      </c>
      <c r="E34" s="5">
        <v>0</v>
      </c>
      <c r="F34" s="5">
        <v>72319259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720957382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357595000</v>
      </c>
      <c r="T34" s="5">
        <v>0</v>
      </c>
      <c r="U34" s="5">
        <v>0</v>
      </c>
      <c r="V34" s="5">
        <v>0</v>
      </c>
      <c r="W34" s="5">
        <v>18747251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78073610</v>
      </c>
      <c r="AI34" s="5">
        <v>0</v>
      </c>
      <c r="AJ34" s="5">
        <v>0</v>
      </c>
      <c r="AK34" s="5">
        <v>388444879</v>
      </c>
      <c r="AL34" s="5">
        <v>0</v>
      </c>
      <c r="AM34" s="5">
        <v>0</v>
      </c>
      <c r="AN34" s="5">
        <v>4108612365.1799998</v>
      </c>
      <c r="AO34" s="5">
        <v>137460000</v>
      </c>
      <c r="AP34" s="5">
        <v>0</v>
      </c>
      <c r="AQ34" s="5">
        <v>14423596</v>
      </c>
      <c r="AR34" s="5">
        <v>111512690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43481950</v>
      </c>
      <c r="AY34" s="5">
        <v>0</v>
      </c>
      <c r="AZ34" s="5">
        <v>0</v>
      </c>
      <c r="BA34" s="5">
        <v>0</v>
      </c>
      <c r="BB34" s="5">
        <v>49999994</v>
      </c>
      <c r="BC34" s="5">
        <v>12700000</v>
      </c>
      <c r="BD34" s="5">
        <v>0</v>
      </c>
      <c r="BE34" s="5">
        <v>0</v>
      </c>
      <c r="BF34" s="5">
        <v>0</v>
      </c>
      <c r="BG34" s="5">
        <v>0</v>
      </c>
      <c r="BH34" s="5">
        <v>32797850</v>
      </c>
      <c r="BI34" s="5">
        <v>0</v>
      </c>
      <c r="BJ34" s="5">
        <v>0</v>
      </c>
      <c r="BK34" s="5">
        <v>109861844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56920.5</v>
      </c>
      <c r="BR34" s="5">
        <v>655595700</v>
      </c>
      <c r="BS34" s="5">
        <v>570000064</v>
      </c>
      <c r="BT34" s="5">
        <v>0</v>
      </c>
      <c r="BU34" s="5">
        <v>0</v>
      </c>
      <c r="BV34" s="5">
        <v>0</v>
      </c>
      <c r="BW34" s="5">
        <v>0</v>
      </c>
      <c r="BX34" s="5">
        <v>26136000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141172730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25607500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359267497</v>
      </c>
      <c r="CX34" s="5">
        <v>0</v>
      </c>
      <c r="CY34" s="5">
        <v>0</v>
      </c>
      <c r="CZ34" s="5">
        <v>0</v>
      </c>
      <c r="DA34" s="5">
        <v>11426771</v>
      </c>
      <c r="DB34" s="5">
        <v>3055000</v>
      </c>
      <c r="DC34" s="5">
        <v>9800000</v>
      </c>
      <c r="DD34" s="5">
        <v>0</v>
      </c>
      <c r="DE34" s="12">
        <v>0</v>
      </c>
    </row>
    <row r="35" spans="1:109" ht="15.75" thickBot="1">
      <c r="A35" s="14" t="s">
        <v>317</v>
      </c>
      <c r="B35" s="14" t="s">
        <v>317</v>
      </c>
      <c r="C35" s="5">
        <v>135138689.92000002</v>
      </c>
      <c r="D35" s="5">
        <v>0</v>
      </c>
      <c r="E35" s="5">
        <v>0</v>
      </c>
      <c r="F35" s="5">
        <v>465264894.39999998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693407008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192714685</v>
      </c>
      <c r="T35" s="5">
        <v>0</v>
      </c>
      <c r="U35" s="5">
        <v>0</v>
      </c>
      <c r="V35" s="5">
        <v>0</v>
      </c>
      <c r="W35" s="5">
        <v>424646056</v>
      </c>
      <c r="X35" s="5">
        <v>163989250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54113631</v>
      </c>
      <c r="AH35" s="5">
        <v>1131788078.5900002</v>
      </c>
      <c r="AI35" s="5">
        <v>144939142</v>
      </c>
      <c r="AJ35" s="5">
        <v>0</v>
      </c>
      <c r="AK35" s="5">
        <v>1166987074</v>
      </c>
      <c r="AL35" s="5">
        <v>0</v>
      </c>
      <c r="AM35" s="5">
        <v>0</v>
      </c>
      <c r="AN35" s="5">
        <v>3898499891.6399999</v>
      </c>
      <c r="AO35" s="5">
        <v>0</v>
      </c>
      <c r="AP35" s="5">
        <v>0</v>
      </c>
      <c r="AQ35" s="5">
        <v>510270042</v>
      </c>
      <c r="AR35" s="5">
        <v>0</v>
      </c>
      <c r="AS35" s="5">
        <v>0</v>
      </c>
      <c r="AT35" s="5">
        <v>0</v>
      </c>
      <c r="AU35" s="5">
        <v>0</v>
      </c>
      <c r="AV35" s="5">
        <v>5822731</v>
      </c>
      <c r="AW35" s="5">
        <v>0</v>
      </c>
      <c r="AX35" s="5">
        <v>323523796</v>
      </c>
      <c r="AY35" s="5">
        <v>0</v>
      </c>
      <c r="AZ35" s="5">
        <v>0</v>
      </c>
      <c r="BA35" s="5">
        <v>0</v>
      </c>
      <c r="BB35" s="5">
        <v>101551000</v>
      </c>
      <c r="BC35" s="5">
        <v>237308458</v>
      </c>
      <c r="BD35" s="5">
        <v>0</v>
      </c>
      <c r="BE35" s="5">
        <v>0</v>
      </c>
      <c r="BF35" s="5">
        <v>0</v>
      </c>
      <c r="BG35" s="5">
        <v>0</v>
      </c>
      <c r="BH35" s="5">
        <v>1597781630</v>
      </c>
      <c r="BI35" s="5">
        <v>0</v>
      </c>
      <c r="BJ35" s="5">
        <v>0</v>
      </c>
      <c r="BK35" s="5">
        <v>329789391.54000002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809956</v>
      </c>
      <c r="BS35" s="5">
        <v>268977894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1188214</v>
      </c>
      <c r="BZ35" s="5">
        <v>0</v>
      </c>
      <c r="CA35" s="5">
        <v>0</v>
      </c>
      <c r="CB35" s="5">
        <v>0</v>
      </c>
      <c r="CC35" s="5">
        <v>0</v>
      </c>
      <c r="CD35" s="5">
        <v>1077302692</v>
      </c>
      <c r="CE35" s="5">
        <v>0</v>
      </c>
      <c r="CF35" s="5">
        <v>0</v>
      </c>
      <c r="CG35" s="5">
        <v>0</v>
      </c>
      <c r="CH35" s="5">
        <v>36293989</v>
      </c>
      <c r="CI35" s="5">
        <v>1612867</v>
      </c>
      <c r="CJ35" s="5">
        <v>0</v>
      </c>
      <c r="CK35" s="5">
        <v>0</v>
      </c>
      <c r="CL35" s="5">
        <v>0</v>
      </c>
      <c r="CM35" s="5">
        <v>0</v>
      </c>
      <c r="CN35" s="5">
        <v>1062078254.3</v>
      </c>
      <c r="CO35" s="5">
        <v>724503770</v>
      </c>
      <c r="CP35" s="5">
        <v>0</v>
      </c>
      <c r="CQ35" s="5">
        <v>0</v>
      </c>
      <c r="CR35" s="5">
        <v>0</v>
      </c>
      <c r="CS35" s="5">
        <v>88912000</v>
      </c>
      <c r="CT35" s="5">
        <v>9047614</v>
      </c>
      <c r="CU35" s="5">
        <v>0</v>
      </c>
      <c r="CV35" s="5">
        <v>69983691</v>
      </c>
      <c r="CW35" s="5">
        <v>464728163</v>
      </c>
      <c r="CX35" s="5">
        <v>0</v>
      </c>
      <c r="CY35" s="5">
        <v>0</v>
      </c>
      <c r="CZ35" s="5">
        <v>0</v>
      </c>
      <c r="DA35" s="5">
        <v>28468718</v>
      </c>
      <c r="DB35" s="5">
        <v>25000000</v>
      </c>
      <c r="DC35" s="5">
        <v>0</v>
      </c>
      <c r="DD35" s="5">
        <v>0</v>
      </c>
      <c r="DE35" s="12">
        <v>0</v>
      </c>
    </row>
    <row r="36" spans="1:109" ht="15.75" thickBot="1">
      <c r="A36" s="14" t="s">
        <v>353</v>
      </c>
      <c r="B36" s="14" t="s">
        <v>142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2623828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600000</v>
      </c>
      <c r="DB36" s="5">
        <v>0</v>
      </c>
      <c r="DC36" s="5">
        <v>0</v>
      </c>
      <c r="DD36" s="5">
        <v>0</v>
      </c>
      <c r="DE36" s="12">
        <v>0</v>
      </c>
    </row>
    <row r="37" spans="1:109" ht="15.75" thickBot="1">
      <c r="A37" s="14" t="s">
        <v>354</v>
      </c>
      <c r="B37" s="14" t="s">
        <v>147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50672678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12">
        <v>0</v>
      </c>
    </row>
    <row r="38" spans="1:109" ht="15.75" thickBot="1">
      <c r="A38" s="14" t="s">
        <v>355</v>
      </c>
      <c r="B38" s="14" t="s">
        <v>148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4744753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102775405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258829306.02000001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44691846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20000000</v>
      </c>
      <c r="DB38" s="5">
        <v>0</v>
      </c>
      <c r="DC38" s="5">
        <v>0</v>
      </c>
      <c r="DD38" s="5">
        <v>0</v>
      </c>
      <c r="DE38" s="12">
        <v>0</v>
      </c>
    </row>
    <row r="39" spans="1:109" ht="15.75" thickBot="1">
      <c r="A39" s="14" t="s">
        <v>356</v>
      </c>
      <c r="B39" s="14" t="s">
        <v>149</v>
      </c>
      <c r="C39" s="5">
        <v>0</v>
      </c>
      <c r="D39" s="5">
        <v>0</v>
      </c>
      <c r="E39" s="5">
        <v>0</v>
      </c>
      <c r="F39" s="5">
        <v>12244532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666813416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39939280</v>
      </c>
      <c r="T39" s="5">
        <v>0</v>
      </c>
      <c r="U39" s="5">
        <v>0</v>
      </c>
      <c r="V39" s="5">
        <v>0</v>
      </c>
      <c r="W39" s="5">
        <v>133559181</v>
      </c>
      <c r="X39" s="5">
        <v>163989250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309771525</v>
      </c>
      <c r="AI39" s="5">
        <v>128948642</v>
      </c>
      <c r="AJ39" s="5">
        <v>0</v>
      </c>
      <c r="AK39" s="5">
        <v>513290358</v>
      </c>
      <c r="AL39" s="5">
        <v>0</v>
      </c>
      <c r="AM39" s="5">
        <v>0</v>
      </c>
      <c r="AN39" s="5">
        <v>1083161479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95592405</v>
      </c>
      <c r="BD39" s="5">
        <v>0</v>
      </c>
      <c r="BE39" s="5">
        <v>0</v>
      </c>
      <c r="BF39" s="5">
        <v>0</v>
      </c>
      <c r="BG39" s="5">
        <v>0</v>
      </c>
      <c r="BH39" s="5">
        <v>1501282278</v>
      </c>
      <c r="BI39" s="5">
        <v>0</v>
      </c>
      <c r="BJ39" s="5">
        <v>0</v>
      </c>
      <c r="BK39" s="5">
        <v>329789391.54000002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809956</v>
      </c>
      <c r="BS39" s="5">
        <v>211166908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374805528</v>
      </c>
      <c r="CE39" s="5">
        <v>0</v>
      </c>
      <c r="CF39" s="5">
        <v>0</v>
      </c>
      <c r="CG39" s="5">
        <v>0</v>
      </c>
      <c r="CH39" s="5">
        <v>19678710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807172940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69983691</v>
      </c>
      <c r="CW39" s="5">
        <v>273830543</v>
      </c>
      <c r="CX39" s="5">
        <v>0</v>
      </c>
      <c r="CY39" s="5">
        <v>0</v>
      </c>
      <c r="CZ39" s="5">
        <v>0</v>
      </c>
      <c r="DA39" s="5">
        <v>0</v>
      </c>
      <c r="DB39" s="5">
        <v>25000000</v>
      </c>
      <c r="DC39" s="5">
        <v>0</v>
      </c>
      <c r="DD39" s="5">
        <v>0</v>
      </c>
      <c r="DE39" s="12">
        <v>0</v>
      </c>
    </row>
    <row r="40" spans="1:109" ht="15.75" thickBot="1">
      <c r="A40" s="14" t="s">
        <v>357</v>
      </c>
      <c r="B40" s="14" t="s">
        <v>150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3345381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12">
        <v>0</v>
      </c>
    </row>
    <row r="41" spans="1:109" ht="15.75" thickBot="1">
      <c r="A41" s="14" t="s">
        <v>358</v>
      </c>
      <c r="B41" s="14" t="s">
        <v>151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31791566</v>
      </c>
      <c r="AL41" s="5">
        <v>0</v>
      </c>
      <c r="AM41" s="5">
        <v>0</v>
      </c>
      <c r="AN41" s="5">
        <v>276372218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73345381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13119140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92263631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12">
        <v>0</v>
      </c>
    </row>
    <row r="42" spans="1:109" ht="15.75" thickBot="1">
      <c r="A42" s="14" t="s">
        <v>359</v>
      </c>
      <c r="B42" s="14" t="s">
        <v>152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64667691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12">
        <v>0</v>
      </c>
    </row>
    <row r="43" spans="1:109" ht="15.75" thickBot="1">
      <c r="A43" s="14" t="s">
        <v>360</v>
      </c>
      <c r="B43" s="14" t="s">
        <v>153</v>
      </c>
      <c r="C43" s="5">
        <v>4193291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50000000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19678710</v>
      </c>
      <c r="AI43" s="5">
        <v>0</v>
      </c>
      <c r="AJ43" s="5">
        <v>0</v>
      </c>
      <c r="AK43" s="5">
        <v>485401539</v>
      </c>
      <c r="AL43" s="5">
        <v>0</v>
      </c>
      <c r="AM43" s="5">
        <v>0</v>
      </c>
      <c r="AN43" s="5">
        <v>1715881841.79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10000000</v>
      </c>
      <c r="BD43" s="5">
        <v>0</v>
      </c>
      <c r="BE43" s="5">
        <v>0</v>
      </c>
      <c r="BF43" s="5">
        <v>0</v>
      </c>
      <c r="BG43" s="5">
        <v>0</v>
      </c>
      <c r="BH43" s="5">
        <v>3345381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61447200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1880000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25000000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12">
        <v>0</v>
      </c>
    </row>
    <row r="44" spans="1:109" ht="15.75" thickBot="1">
      <c r="A44" s="14" t="s">
        <v>361</v>
      </c>
      <c r="B44" s="14" t="s">
        <v>154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1967871</v>
      </c>
      <c r="AO44" s="5">
        <v>0</v>
      </c>
      <c r="AP44" s="5">
        <v>0</v>
      </c>
      <c r="AQ44" s="5">
        <v>4000000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12">
        <v>0</v>
      </c>
    </row>
    <row r="45" spans="1:109" ht="15.75" thickBot="1">
      <c r="A45" s="14" t="s">
        <v>143</v>
      </c>
      <c r="B45" s="14" t="s">
        <v>143</v>
      </c>
      <c r="C45" s="5">
        <v>0</v>
      </c>
      <c r="D45" s="5">
        <v>0</v>
      </c>
      <c r="E45" s="5">
        <v>0</v>
      </c>
      <c r="F45" s="5">
        <v>126110049.40000001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21848839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14017166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631456620</v>
      </c>
      <c r="AI45" s="5">
        <v>0</v>
      </c>
      <c r="AJ45" s="5">
        <v>0</v>
      </c>
      <c r="AK45" s="5">
        <v>17640000</v>
      </c>
      <c r="AL45" s="5">
        <v>0</v>
      </c>
      <c r="AM45" s="5">
        <v>0</v>
      </c>
      <c r="AN45" s="5">
        <v>33231916.030000001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3472252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101551000</v>
      </c>
      <c r="BC45" s="5">
        <v>27276593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46206005</v>
      </c>
      <c r="CE45" s="5">
        <v>0</v>
      </c>
      <c r="CF45" s="5">
        <v>0</v>
      </c>
      <c r="CG45" s="5">
        <v>0</v>
      </c>
      <c r="CH45" s="5">
        <v>16615279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66319462</v>
      </c>
      <c r="CO45" s="5">
        <v>724503770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165897620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12">
        <v>0</v>
      </c>
    </row>
    <row r="46" spans="1:109" ht="15.75" thickBot="1">
      <c r="A46" s="14" t="s">
        <v>144</v>
      </c>
      <c r="B46" s="14" t="s">
        <v>144</v>
      </c>
      <c r="C46" s="5">
        <v>32889587.920000002</v>
      </c>
      <c r="D46" s="5">
        <v>0</v>
      </c>
      <c r="E46" s="5">
        <v>0</v>
      </c>
      <c r="F46" s="5">
        <v>40266149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175844458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54113631</v>
      </c>
      <c r="AH46" s="5">
        <v>25017360</v>
      </c>
      <c r="AI46" s="5">
        <v>0</v>
      </c>
      <c r="AJ46" s="5">
        <v>0</v>
      </c>
      <c r="AK46" s="5">
        <v>27712024</v>
      </c>
      <c r="AL46" s="5">
        <v>0</v>
      </c>
      <c r="AM46" s="5">
        <v>0</v>
      </c>
      <c r="AN46" s="5">
        <v>219985475</v>
      </c>
      <c r="AO46" s="5">
        <v>0</v>
      </c>
      <c r="AP46" s="5">
        <v>0</v>
      </c>
      <c r="AQ46" s="5">
        <v>28458946</v>
      </c>
      <c r="AR46" s="5">
        <v>0</v>
      </c>
      <c r="AS46" s="5">
        <v>0</v>
      </c>
      <c r="AT46" s="5">
        <v>0</v>
      </c>
      <c r="AU46" s="5">
        <v>0</v>
      </c>
      <c r="AV46" s="5">
        <v>2350479</v>
      </c>
      <c r="AW46" s="5">
        <v>0</v>
      </c>
      <c r="AX46" s="5">
        <v>133358535</v>
      </c>
      <c r="AY46" s="5">
        <v>0</v>
      </c>
      <c r="AZ46" s="5">
        <v>0</v>
      </c>
      <c r="BA46" s="5">
        <v>0</v>
      </c>
      <c r="BB46" s="5">
        <v>0</v>
      </c>
      <c r="BC46" s="5">
        <v>2623828</v>
      </c>
      <c r="BD46" s="5">
        <v>0</v>
      </c>
      <c r="BE46" s="5">
        <v>0</v>
      </c>
      <c r="BF46" s="5">
        <v>0</v>
      </c>
      <c r="BG46" s="5">
        <v>0</v>
      </c>
      <c r="BH46" s="5">
        <v>16463209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1188214</v>
      </c>
      <c r="BZ46" s="5">
        <v>0</v>
      </c>
      <c r="CA46" s="5">
        <v>0</v>
      </c>
      <c r="CB46" s="5">
        <v>0</v>
      </c>
      <c r="CC46" s="5">
        <v>0</v>
      </c>
      <c r="CD46" s="5">
        <v>99300739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64477028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12">
        <v>0</v>
      </c>
    </row>
    <row r="47" spans="1:109" ht="15.75" thickBot="1">
      <c r="A47" s="14" t="s">
        <v>145</v>
      </c>
      <c r="B47" s="14" t="s">
        <v>145</v>
      </c>
      <c r="C47" s="5">
        <v>98055811</v>
      </c>
      <c r="D47" s="5">
        <v>0</v>
      </c>
      <c r="E47" s="5">
        <v>0</v>
      </c>
      <c r="F47" s="5">
        <v>285706880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22668721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145863863.59</v>
      </c>
      <c r="AI47" s="5">
        <v>15990500</v>
      </c>
      <c r="AJ47" s="5">
        <v>0</v>
      </c>
      <c r="AK47" s="5">
        <v>91151587</v>
      </c>
      <c r="AL47" s="5">
        <v>0</v>
      </c>
      <c r="AM47" s="5">
        <v>0</v>
      </c>
      <c r="AN47" s="5">
        <v>151432973.80000001</v>
      </c>
      <c r="AO47" s="5">
        <v>0</v>
      </c>
      <c r="AP47" s="5">
        <v>0</v>
      </c>
      <c r="AQ47" s="5">
        <v>477811096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137044405</v>
      </c>
      <c r="AY47" s="5">
        <v>0</v>
      </c>
      <c r="AZ47" s="5">
        <v>0</v>
      </c>
      <c r="BA47" s="5">
        <v>0</v>
      </c>
      <c r="BB47" s="5">
        <v>0</v>
      </c>
      <c r="BC47" s="5">
        <v>101815632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447135037</v>
      </c>
      <c r="CE47" s="5">
        <v>0</v>
      </c>
      <c r="CF47" s="5">
        <v>0</v>
      </c>
      <c r="CG47" s="5">
        <v>0</v>
      </c>
      <c r="CH47" s="5">
        <v>0</v>
      </c>
      <c r="CI47" s="5">
        <v>1612867</v>
      </c>
      <c r="CJ47" s="5">
        <v>0</v>
      </c>
      <c r="CK47" s="5">
        <v>0</v>
      </c>
      <c r="CL47" s="5">
        <v>0</v>
      </c>
      <c r="CM47" s="5">
        <v>0</v>
      </c>
      <c r="CN47" s="5">
        <v>29965193.299999997</v>
      </c>
      <c r="CO47" s="5">
        <v>0</v>
      </c>
      <c r="CP47" s="5">
        <v>0</v>
      </c>
      <c r="CQ47" s="5">
        <v>0</v>
      </c>
      <c r="CR47" s="5">
        <v>0</v>
      </c>
      <c r="CS47" s="5">
        <v>82972000</v>
      </c>
      <c r="CT47" s="5">
        <v>9047614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7868718</v>
      </c>
      <c r="DB47" s="5">
        <v>0</v>
      </c>
      <c r="DC47" s="5">
        <v>0</v>
      </c>
      <c r="DD47" s="5">
        <v>0</v>
      </c>
      <c r="DE47" s="12">
        <v>0</v>
      </c>
    </row>
    <row r="48" spans="1:109" ht="15.75" thickBot="1">
      <c r="A48" s="14" t="s">
        <v>146</v>
      </c>
      <c r="B48" s="14" t="s">
        <v>146</v>
      </c>
      <c r="C48" s="5">
        <v>0</v>
      </c>
      <c r="D48" s="5">
        <v>0</v>
      </c>
      <c r="E48" s="5">
        <v>0</v>
      </c>
      <c r="F48" s="5">
        <v>937284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78556530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39672614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53120856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48408183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5940000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12">
        <v>0</v>
      </c>
    </row>
    <row r="49" spans="1:109" ht="15.75" thickBot="1">
      <c r="A49" s="14" t="s">
        <v>19</v>
      </c>
      <c r="B49" s="14" t="s">
        <v>341</v>
      </c>
      <c r="C49" s="5">
        <v>87392758</v>
      </c>
      <c r="D49" s="5">
        <v>0</v>
      </c>
      <c r="E49" s="5">
        <v>0</v>
      </c>
      <c r="F49" s="5">
        <v>181747935.19999999</v>
      </c>
      <c r="G49" s="5">
        <v>6362783</v>
      </c>
      <c r="H49" s="5">
        <v>5000000</v>
      </c>
      <c r="I49" s="5">
        <v>98393550</v>
      </c>
      <c r="J49" s="5">
        <v>0</v>
      </c>
      <c r="K49" s="5">
        <v>0</v>
      </c>
      <c r="L49" s="5">
        <v>0</v>
      </c>
      <c r="M49" s="5">
        <v>40410696</v>
      </c>
      <c r="N49" s="5">
        <v>0</v>
      </c>
      <c r="O49" s="5">
        <v>123358782</v>
      </c>
      <c r="P49" s="5">
        <v>0</v>
      </c>
      <c r="Q49" s="5">
        <v>0</v>
      </c>
      <c r="R49" s="5">
        <v>6000000</v>
      </c>
      <c r="S49" s="5">
        <v>138581293</v>
      </c>
      <c r="T49" s="5">
        <v>0</v>
      </c>
      <c r="U49" s="5">
        <v>0</v>
      </c>
      <c r="V49" s="5">
        <v>0</v>
      </c>
      <c r="W49" s="5">
        <v>0</v>
      </c>
      <c r="X49" s="5">
        <v>1443735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11332105</v>
      </c>
      <c r="AI49" s="5">
        <v>229752216.22</v>
      </c>
      <c r="AJ49" s="5">
        <v>0</v>
      </c>
      <c r="AK49" s="5">
        <v>118788590</v>
      </c>
      <c r="AL49" s="5">
        <v>0</v>
      </c>
      <c r="AM49" s="5">
        <v>0</v>
      </c>
      <c r="AN49" s="5">
        <v>2867345937.6100001</v>
      </c>
      <c r="AO49" s="5">
        <v>0</v>
      </c>
      <c r="AP49" s="5">
        <v>0</v>
      </c>
      <c r="AQ49" s="5">
        <v>0</v>
      </c>
      <c r="AR49" s="5">
        <v>984300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24653312</v>
      </c>
      <c r="AY49" s="5">
        <v>0</v>
      </c>
      <c r="AZ49" s="5">
        <v>0</v>
      </c>
      <c r="BA49" s="5">
        <v>3243486</v>
      </c>
      <c r="BB49" s="5">
        <v>26528960</v>
      </c>
      <c r="BC49" s="5">
        <v>307368810</v>
      </c>
      <c r="BD49" s="5">
        <v>0</v>
      </c>
      <c r="BE49" s="5">
        <v>0</v>
      </c>
      <c r="BF49" s="5">
        <v>660000</v>
      </c>
      <c r="BG49" s="5">
        <v>0</v>
      </c>
      <c r="BH49" s="5">
        <v>162321267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786831351</v>
      </c>
      <c r="BS49" s="5">
        <v>69321183</v>
      </c>
      <c r="BT49" s="5">
        <v>93735576</v>
      </c>
      <c r="BU49" s="5">
        <v>0</v>
      </c>
      <c r="BV49" s="5">
        <v>0</v>
      </c>
      <c r="BW49" s="5">
        <v>0</v>
      </c>
      <c r="BX49" s="5">
        <v>9932374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3010122837</v>
      </c>
      <c r="CO49" s="5">
        <v>0</v>
      </c>
      <c r="CP49" s="5">
        <v>0</v>
      </c>
      <c r="CQ49" s="5">
        <v>0</v>
      </c>
      <c r="CR49" s="5">
        <v>0</v>
      </c>
      <c r="CS49" s="5">
        <v>2970000</v>
      </c>
      <c r="CT49" s="5">
        <v>0</v>
      </c>
      <c r="CU49" s="5">
        <v>15504135</v>
      </c>
      <c r="CV49" s="5">
        <v>0</v>
      </c>
      <c r="CW49" s="5">
        <v>7663545</v>
      </c>
      <c r="CX49" s="5">
        <v>0</v>
      </c>
      <c r="CY49" s="5">
        <v>0</v>
      </c>
      <c r="CZ49" s="5">
        <v>0</v>
      </c>
      <c r="DA49" s="5">
        <v>271162727</v>
      </c>
      <c r="DB49" s="5">
        <v>65013376</v>
      </c>
      <c r="DC49" s="5">
        <v>0</v>
      </c>
      <c r="DD49" s="5">
        <v>0</v>
      </c>
      <c r="DE49" s="12">
        <v>0</v>
      </c>
    </row>
    <row r="50" spans="1:109" ht="15.75" thickBot="1">
      <c r="A50" s="14" t="s">
        <v>318</v>
      </c>
      <c r="B50" s="14" t="s">
        <v>318</v>
      </c>
      <c r="C50" s="5">
        <v>51219492</v>
      </c>
      <c r="D50" s="5">
        <v>0</v>
      </c>
      <c r="E50" s="5">
        <v>24353269</v>
      </c>
      <c r="F50" s="5">
        <v>125330312</v>
      </c>
      <c r="G50" s="5">
        <v>27914777</v>
      </c>
      <c r="H50" s="5">
        <v>0</v>
      </c>
      <c r="I50" s="5">
        <v>0</v>
      </c>
      <c r="J50" s="5">
        <v>45889551</v>
      </c>
      <c r="K50" s="5">
        <v>0</v>
      </c>
      <c r="L50" s="5">
        <v>0</v>
      </c>
      <c r="M50" s="5">
        <v>1122100172.4000001</v>
      </c>
      <c r="N50" s="5">
        <v>0</v>
      </c>
      <c r="O50" s="5">
        <v>0</v>
      </c>
      <c r="P50" s="5">
        <v>0</v>
      </c>
      <c r="Q50" s="5">
        <v>0</v>
      </c>
      <c r="R50" s="5">
        <v>103935389.7</v>
      </c>
      <c r="S50" s="5">
        <v>130852757</v>
      </c>
      <c r="T50" s="5">
        <v>0</v>
      </c>
      <c r="U50" s="5">
        <v>2142034.14</v>
      </c>
      <c r="V50" s="5">
        <v>0</v>
      </c>
      <c r="W50" s="5">
        <v>41450905.380000003</v>
      </c>
      <c r="X50" s="5">
        <v>12176209</v>
      </c>
      <c r="Y50" s="5">
        <v>10999086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139666832</v>
      </c>
      <c r="AH50" s="5">
        <v>254701744.24000001</v>
      </c>
      <c r="AI50" s="5">
        <v>271985334.10000002</v>
      </c>
      <c r="AJ50" s="5">
        <v>0</v>
      </c>
      <c r="AK50" s="5">
        <v>100456727</v>
      </c>
      <c r="AL50" s="5">
        <v>4061911</v>
      </c>
      <c r="AM50" s="5">
        <v>0</v>
      </c>
      <c r="AN50" s="5">
        <v>7614201679.8699999</v>
      </c>
      <c r="AO50" s="5">
        <v>91109678</v>
      </c>
      <c r="AP50" s="5">
        <v>0</v>
      </c>
      <c r="AQ50" s="5">
        <v>129654125.5</v>
      </c>
      <c r="AR50" s="5">
        <v>6061043</v>
      </c>
      <c r="AS50" s="5">
        <v>54356525</v>
      </c>
      <c r="AT50" s="5">
        <v>0</v>
      </c>
      <c r="AU50" s="5">
        <v>0</v>
      </c>
      <c r="AV50" s="5">
        <v>0</v>
      </c>
      <c r="AW50" s="5">
        <v>0</v>
      </c>
      <c r="AX50" s="5">
        <v>215034237.19999999</v>
      </c>
      <c r="AY50" s="5">
        <v>0</v>
      </c>
      <c r="AZ50" s="5">
        <v>0</v>
      </c>
      <c r="BA50" s="5">
        <v>16095863</v>
      </c>
      <c r="BB50" s="5">
        <v>26811587</v>
      </c>
      <c r="BC50" s="5">
        <v>85495968</v>
      </c>
      <c r="BD50" s="5">
        <v>0</v>
      </c>
      <c r="BE50" s="5">
        <v>0</v>
      </c>
      <c r="BF50" s="5">
        <v>77887807</v>
      </c>
      <c r="BG50" s="5">
        <v>0</v>
      </c>
      <c r="BH50" s="5">
        <v>165473199</v>
      </c>
      <c r="BI50" s="5">
        <v>0</v>
      </c>
      <c r="BJ50" s="5">
        <v>0</v>
      </c>
      <c r="BK50" s="5">
        <v>481117085</v>
      </c>
      <c r="BL50" s="5">
        <v>0</v>
      </c>
      <c r="BM50" s="5">
        <v>13183500</v>
      </c>
      <c r="BN50" s="5">
        <v>0</v>
      </c>
      <c r="BO50" s="5">
        <v>0</v>
      </c>
      <c r="BP50" s="5">
        <v>0</v>
      </c>
      <c r="BQ50" s="5">
        <v>0</v>
      </c>
      <c r="BR50" s="5">
        <v>649546215</v>
      </c>
      <c r="BS50" s="5">
        <v>591693999.16999996</v>
      </c>
      <c r="BT50" s="5">
        <v>2022658</v>
      </c>
      <c r="BU50" s="5">
        <v>0</v>
      </c>
      <c r="BV50" s="5">
        <v>0</v>
      </c>
      <c r="BW50" s="5">
        <v>0</v>
      </c>
      <c r="BX50" s="5">
        <v>71841656</v>
      </c>
      <c r="BY50" s="5">
        <v>0</v>
      </c>
      <c r="BZ50" s="5">
        <v>0</v>
      </c>
      <c r="CA50" s="5">
        <v>6582682</v>
      </c>
      <c r="CB50" s="5">
        <v>0</v>
      </c>
      <c r="CC50" s="5">
        <v>0</v>
      </c>
      <c r="CD50" s="5">
        <v>512633518</v>
      </c>
      <c r="CE50" s="5">
        <v>0</v>
      </c>
      <c r="CF50" s="5">
        <v>829872</v>
      </c>
      <c r="CG50" s="5">
        <v>0</v>
      </c>
      <c r="CH50" s="5">
        <v>0</v>
      </c>
      <c r="CI50" s="5">
        <v>11520600</v>
      </c>
      <c r="CJ50" s="5">
        <v>0</v>
      </c>
      <c r="CK50" s="5">
        <v>0</v>
      </c>
      <c r="CL50" s="5">
        <v>4096185</v>
      </c>
      <c r="CM50" s="5">
        <v>0</v>
      </c>
      <c r="CN50" s="5">
        <v>667337907.39999998</v>
      </c>
      <c r="CO50" s="5">
        <v>21669452</v>
      </c>
      <c r="CP50" s="5">
        <v>1221036</v>
      </c>
      <c r="CQ50" s="5">
        <v>16398925</v>
      </c>
      <c r="CR50" s="5">
        <v>0</v>
      </c>
      <c r="CS50" s="5">
        <v>0</v>
      </c>
      <c r="CT50" s="5">
        <v>0</v>
      </c>
      <c r="CU50" s="5">
        <v>0</v>
      </c>
      <c r="CV50" s="5">
        <v>17255190</v>
      </c>
      <c r="CW50" s="5">
        <v>477585364</v>
      </c>
      <c r="CX50" s="5">
        <v>0</v>
      </c>
      <c r="CY50" s="5">
        <v>13004208</v>
      </c>
      <c r="CZ50" s="5">
        <v>24498573</v>
      </c>
      <c r="DA50" s="5">
        <v>206028320.82999998</v>
      </c>
      <c r="DB50" s="5">
        <v>0</v>
      </c>
      <c r="DC50" s="5">
        <v>0</v>
      </c>
      <c r="DD50" s="5">
        <v>2060451</v>
      </c>
      <c r="DE50" s="12">
        <v>0</v>
      </c>
    </row>
    <row r="51" spans="1:109" ht="15.75" thickBot="1">
      <c r="A51" s="14" t="s">
        <v>362</v>
      </c>
      <c r="B51" s="14" t="s">
        <v>155</v>
      </c>
      <c r="C51" s="5">
        <v>51219492</v>
      </c>
      <c r="D51" s="5">
        <v>0</v>
      </c>
      <c r="E51" s="5">
        <v>24353269</v>
      </c>
      <c r="F51" s="5">
        <v>14844700</v>
      </c>
      <c r="G51" s="5">
        <v>0</v>
      </c>
      <c r="H51" s="5">
        <v>0</v>
      </c>
      <c r="I51" s="5">
        <v>0</v>
      </c>
      <c r="J51" s="5">
        <v>45889551</v>
      </c>
      <c r="K51" s="5">
        <v>0</v>
      </c>
      <c r="L51" s="5">
        <v>0</v>
      </c>
      <c r="M51" s="5">
        <v>183234897</v>
      </c>
      <c r="N51" s="5">
        <v>0</v>
      </c>
      <c r="O51" s="5">
        <v>0</v>
      </c>
      <c r="P51" s="5">
        <v>0</v>
      </c>
      <c r="Q51" s="5">
        <v>0</v>
      </c>
      <c r="R51" s="5">
        <v>92301921</v>
      </c>
      <c r="S51" s="5">
        <v>20690910</v>
      </c>
      <c r="T51" s="5">
        <v>0</v>
      </c>
      <c r="U51" s="5">
        <v>0</v>
      </c>
      <c r="V51" s="5">
        <v>0</v>
      </c>
      <c r="W51" s="5">
        <v>19678710</v>
      </c>
      <c r="X51" s="5">
        <v>12176209</v>
      </c>
      <c r="Y51" s="5">
        <v>10999086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29735832</v>
      </c>
      <c r="AH51" s="5">
        <v>80650470</v>
      </c>
      <c r="AI51" s="5">
        <v>103554195</v>
      </c>
      <c r="AJ51" s="5">
        <v>0</v>
      </c>
      <c r="AK51" s="5">
        <v>17396748</v>
      </c>
      <c r="AL51" s="5">
        <v>0</v>
      </c>
      <c r="AM51" s="5">
        <v>0</v>
      </c>
      <c r="AN51" s="5">
        <v>3139234447.8699999</v>
      </c>
      <c r="AO51" s="5">
        <v>6109678</v>
      </c>
      <c r="AP51" s="5">
        <v>0</v>
      </c>
      <c r="AQ51" s="5">
        <v>85678473.5</v>
      </c>
      <c r="AR51" s="5">
        <v>6061043</v>
      </c>
      <c r="AS51" s="5">
        <v>8312943</v>
      </c>
      <c r="AT51" s="5">
        <v>0</v>
      </c>
      <c r="AU51" s="5">
        <v>0</v>
      </c>
      <c r="AV51" s="5">
        <v>0</v>
      </c>
      <c r="AW51" s="5">
        <v>0</v>
      </c>
      <c r="AX51" s="5">
        <v>215034237.19999999</v>
      </c>
      <c r="AY51" s="5">
        <v>0</v>
      </c>
      <c r="AZ51" s="5">
        <v>0</v>
      </c>
      <c r="BA51" s="5">
        <v>3063500</v>
      </c>
      <c r="BB51" s="5">
        <v>1639893</v>
      </c>
      <c r="BC51" s="5">
        <v>85495968</v>
      </c>
      <c r="BD51" s="5">
        <v>0</v>
      </c>
      <c r="BE51" s="5">
        <v>0</v>
      </c>
      <c r="BF51" s="5">
        <v>25912807</v>
      </c>
      <c r="BG51" s="5">
        <v>0</v>
      </c>
      <c r="BH51" s="5">
        <v>16576703</v>
      </c>
      <c r="BI51" s="5">
        <v>0</v>
      </c>
      <c r="BJ51" s="5">
        <v>0</v>
      </c>
      <c r="BK51" s="5">
        <v>69242821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316751656</v>
      </c>
      <c r="BS51" s="5">
        <v>383933525.60000002</v>
      </c>
      <c r="BT51" s="5">
        <v>835000</v>
      </c>
      <c r="BU51" s="5">
        <v>0</v>
      </c>
      <c r="BV51" s="5">
        <v>0</v>
      </c>
      <c r="BW51" s="5">
        <v>0</v>
      </c>
      <c r="BX51" s="5">
        <v>18013352</v>
      </c>
      <c r="BY51" s="5">
        <v>0</v>
      </c>
      <c r="BZ51" s="5">
        <v>0</v>
      </c>
      <c r="CA51" s="5">
        <v>6582682</v>
      </c>
      <c r="CB51" s="5">
        <v>0</v>
      </c>
      <c r="CC51" s="5">
        <v>0</v>
      </c>
      <c r="CD51" s="5">
        <v>32804835</v>
      </c>
      <c r="CE51" s="5">
        <v>0</v>
      </c>
      <c r="CF51" s="5">
        <v>829872</v>
      </c>
      <c r="CG51" s="5">
        <v>0</v>
      </c>
      <c r="CH51" s="5">
        <v>0</v>
      </c>
      <c r="CI51" s="5">
        <v>6354000</v>
      </c>
      <c r="CJ51" s="5">
        <v>0</v>
      </c>
      <c r="CK51" s="5">
        <v>0</v>
      </c>
      <c r="CL51" s="5">
        <v>4096185</v>
      </c>
      <c r="CM51" s="5">
        <v>0</v>
      </c>
      <c r="CN51" s="5">
        <v>140128457.40000001</v>
      </c>
      <c r="CO51" s="5">
        <v>0</v>
      </c>
      <c r="CP51" s="5">
        <v>1221036</v>
      </c>
      <c r="CQ51" s="5">
        <v>16398925</v>
      </c>
      <c r="CR51" s="5">
        <v>0</v>
      </c>
      <c r="CS51" s="5">
        <v>0</v>
      </c>
      <c r="CT51" s="5">
        <v>0</v>
      </c>
      <c r="CU51" s="5">
        <v>0</v>
      </c>
      <c r="CV51" s="5">
        <v>17255190</v>
      </c>
      <c r="CW51" s="5">
        <v>157688317</v>
      </c>
      <c r="CX51" s="5">
        <v>0</v>
      </c>
      <c r="CY51" s="5">
        <v>13004208</v>
      </c>
      <c r="CZ51" s="5">
        <v>0</v>
      </c>
      <c r="DA51" s="5">
        <v>206028320.82999998</v>
      </c>
      <c r="DB51" s="5">
        <v>0</v>
      </c>
      <c r="DC51" s="5">
        <v>0</v>
      </c>
      <c r="DD51" s="5">
        <v>2060451</v>
      </c>
      <c r="DE51" s="12">
        <v>0</v>
      </c>
    </row>
    <row r="52" spans="1:109" ht="15.75" thickBot="1">
      <c r="A52" s="14" t="s">
        <v>390</v>
      </c>
      <c r="B52" s="14" t="s">
        <v>156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52985000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150364524</v>
      </c>
      <c r="AO52" s="5">
        <v>0</v>
      </c>
      <c r="AP52" s="5">
        <v>0</v>
      </c>
      <c r="AQ52" s="5">
        <v>43975652</v>
      </c>
      <c r="AR52" s="5">
        <v>0</v>
      </c>
      <c r="AS52" s="5">
        <v>33788850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50000000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12">
        <v>0</v>
      </c>
    </row>
    <row r="53" spans="1:109" ht="15.75" thickBot="1">
      <c r="A53" s="14" t="s">
        <v>391</v>
      </c>
      <c r="B53" s="14" t="s">
        <v>157</v>
      </c>
      <c r="C53" s="5">
        <v>0</v>
      </c>
      <c r="D53" s="5">
        <v>0</v>
      </c>
      <c r="E53" s="5">
        <v>0</v>
      </c>
      <c r="F53" s="5">
        <v>55092733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2004357</v>
      </c>
      <c r="N53" s="5">
        <v>0</v>
      </c>
      <c r="O53" s="5">
        <v>0</v>
      </c>
      <c r="P53" s="5">
        <v>0</v>
      </c>
      <c r="Q53" s="5">
        <v>0</v>
      </c>
      <c r="R53" s="5">
        <v>7782352.7000000002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1242250</v>
      </c>
      <c r="AL53" s="5">
        <v>0</v>
      </c>
      <c r="AM53" s="5">
        <v>0</v>
      </c>
      <c r="AN53" s="5">
        <v>706251486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13032363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19095138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4424120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602358</v>
      </c>
      <c r="CJ53" s="5">
        <v>0</v>
      </c>
      <c r="CK53" s="5">
        <v>0</v>
      </c>
      <c r="CL53" s="5">
        <v>0</v>
      </c>
      <c r="CM53" s="5">
        <v>0</v>
      </c>
      <c r="CN53" s="5">
        <v>127738309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59219532</v>
      </c>
      <c r="CX53" s="5">
        <v>0</v>
      </c>
      <c r="CY53" s="5">
        <v>0</v>
      </c>
      <c r="CZ53" s="5">
        <v>4929603</v>
      </c>
      <c r="DA53" s="5">
        <v>0</v>
      </c>
      <c r="DB53" s="5">
        <v>0</v>
      </c>
      <c r="DC53" s="5">
        <v>0</v>
      </c>
      <c r="DD53" s="5">
        <v>0</v>
      </c>
      <c r="DE53" s="12">
        <v>0</v>
      </c>
    </row>
    <row r="54" spans="1:109" ht="15.75" thickBot="1">
      <c r="A54" s="14" t="s">
        <v>392</v>
      </c>
      <c r="B54" s="14" t="s">
        <v>158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2342242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7918424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51975000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6125982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12">
        <v>0</v>
      </c>
    </row>
    <row r="55" spans="1:109" ht="15.75" thickBot="1">
      <c r="A55" s="14" t="s">
        <v>393</v>
      </c>
      <c r="B55" s="14" t="s">
        <v>159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76500000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42373204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15890681</v>
      </c>
      <c r="AL55" s="5">
        <v>0</v>
      </c>
      <c r="AM55" s="5">
        <v>0</v>
      </c>
      <c r="AN55" s="5">
        <v>1197353914</v>
      </c>
      <c r="AO55" s="5">
        <v>85000000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25171694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125056808</v>
      </c>
      <c r="BI55" s="5">
        <v>0</v>
      </c>
      <c r="BJ55" s="5">
        <v>0</v>
      </c>
      <c r="BK55" s="5">
        <v>90419120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256178356</v>
      </c>
      <c r="BS55" s="5">
        <v>186034516.56999999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50618409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1300736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89959680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12">
        <v>0</v>
      </c>
    </row>
    <row r="56" spans="1:109" ht="15.75" thickBot="1">
      <c r="A56" s="14" t="s">
        <v>394</v>
      </c>
      <c r="B56" s="14" t="s">
        <v>160</v>
      </c>
      <c r="C56" s="5">
        <v>0</v>
      </c>
      <c r="D56" s="5">
        <v>0</v>
      </c>
      <c r="E56" s="5">
        <v>0</v>
      </c>
      <c r="F56" s="5">
        <v>35392882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860360918.39999998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16590164.130000001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65288220</v>
      </c>
      <c r="AI56" s="5">
        <v>36911074.100000001</v>
      </c>
      <c r="AJ56" s="5">
        <v>0</v>
      </c>
      <c r="AK56" s="5">
        <v>7545000</v>
      </c>
      <c r="AL56" s="5">
        <v>0</v>
      </c>
      <c r="AM56" s="5">
        <v>0</v>
      </c>
      <c r="AN56" s="5">
        <v>297969116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12819610</v>
      </c>
      <c r="BI56" s="5">
        <v>0</v>
      </c>
      <c r="BJ56" s="5">
        <v>0</v>
      </c>
      <c r="BK56" s="5">
        <v>302360006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9289060</v>
      </c>
      <c r="BS56" s="5">
        <v>10687756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423643167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150623365</v>
      </c>
      <c r="CO56" s="5">
        <v>21669452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143269887</v>
      </c>
      <c r="CX56" s="5">
        <v>0</v>
      </c>
      <c r="CY56" s="5">
        <v>0</v>
      </c>
      <c r="CZ56" s="5">
        <v>865350</v>
      </c>
      <c r="DA56" s="5">
        <v>0</v>
      </c>
      <c r="DB56" s="5">
        <v>0</v>
      </c>
      <c r="DC56" s="5">
        <v>0</v>
      </c>
      <c r="DD56" s="5">
        <v>0</v>
      </c>
      <c r="DE56" s="12">
        <v>0</v>
      </c>
    </row>
    <row r="57" spans="1:109" ht="15.75" thickBot="1">
      <c r="A57" s="14" t="s">
        <v>395</v>
      </c>
      <c r="B57" s="14" t="s">
        <v>161</v>
      </c>
      <c r="C57" s="5">
        <v>0</v>
      </c>
      <c r="D57" s="5">
        <v>0</v>
      </c>
      <c r="E57" s="5">
        <v>0</v>
      </c>
      <c r="F57" s="5">
        <v>19999997</v>
      </c>
      <c r="G57" s="5">
        <v>27914777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12461401</v>
      </c>
      <c r="T57" s="5">
        <v>0</v>
      </c>
      <c r="U57" s="5">
        <v>0</v>
      </c>
      <c r="V57" s="5">
        <v>0</v>
      </c>
      <c r="W57" s="5">
        <v>5182031.25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109931000</v>
      </c>
      <c r="AH57" s="5">
        <v>12383817</v>
      </c>
      <c r="AI57" s="5">
        <v>131520065</v>
      </c>
      <c r="AJ57" s="5">
        <v>0</v>
      </c>
      <c r="AK57" s="5">
        <v>58382048</v>
      </c>
      <c r="AL57" s="5">
        <v>4061911</v>
      </c>
      <c r="AM57" s="5">
        <v>0</v>
      </c>
      <c r="AN57" s="5">
        <v>2051869049</v>
      </c>
      <c r="AO57" s="5">
        <v>0</v>
      </c>
      <c r="AP57" s="5">
        <v>0</v>
      </c>
      <c r="AQ57" s="5">
        <v>0</v>
      </c>
      <c r="AR57" s="5">
        <v>0</v>
      </c>
      <c r="AS57" s="5">
        <v>12254732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11020078</v>
      </c>
      <c r="BI57" s="5">
        <v>0</v>
      </c>
      <c r="BJ57" s="5">
        <v>0</v>
      </c>
      <c r="BK57" s="5">
        <v>0</v>
      </c>
      <c r="BL57" s="5">
        <v>0</v>
      </c>
      <c r="BM57" s="5">
        <v>13183500</v>
      </c>
      <c r="BN57" s="5">
        <v>0</v>
      </c>
      <c r="BO57" s="5">
        <v>0</v>
      </c>
      <c r="BP57" s="5">
        <v>0</v>
      </c>
      <c r="BQ57" s="5">
        <v>0</v>
      </c>
      <c r="BR57" s="5">
        <v>46840827</v>
      </c>
      <c r="BS57" s="5">
        <v>11038201</v>
      </c>
      <c r="BT57" s="5">
        <v>0</v>
      </c>
      <c r="BU57" s="5">
        <v>0</v>
      </c>
      <c r="BV57" s="5">
        <v>0</v>
      </c>
      <c r="BW57" s="5">
        <v>0</v>
      </c>
      <c r="BX57" s="5">
        <v>3828304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5567107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241421058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25668564</v>
      </c>
      <c r="CX57" s="5">
        <v>0</v>
      </c>
      <c r="CY57" s="5">
        <v>0</v>
      </c>
      <c r="CZ57" s="5">
        <v>1730700</v>
      </c>
      <c r="DA57" s="5">
        <v>0</v>
      </c>
      <c r="DB57" s="5">
        <v>0</v>
      </c>
      <c r="DC57" s="5">
        <v>0</v>
      </c>
      <c r="DD57" s="5">
        <v>0</v>
      </c>
      <c r="DE57" s="12">
        <v>0</v>
      </c>
    </row>
    <row r="58" spans="1:109" ht="15.75" thickBot="1">
      <c r="A58" s="14" t="s">
        <v>396</v>
      </c>
      <c r="B58" s="14" t="s">
        <v>162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3851116</v>
      </c>
      <c r="S58" s="5">
        <v>0</v>
      </c>
      <c r="T58" s="5">
        <v>0</v>
      </c>
      <c r="U58" s="5">
        <v>2142034.14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44808328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16062196</v>
      </c>
      <c r="BS58" s="5">
        <v>0</v>
      </c>
      <c r="BT58" s="5">
        <v>1187658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4564242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1779384</v>
      </c>
      <c r="CX58" s="5">
        <v>0</v>
      </c>
      <c r="CY58" s="5">
        <v>0</v>
      </c>
      <c r="CZ58" s="5">
        <v>16972920</v>
      </c>
      <c r="DA58" s="5">
        <v>0</v>
      </c>
      <c r="DB58" s="5">
        <v>0</v>
      </c>
      <c r="DC58" s="5">
        <v>0</v>
      </c>
      <c r="DD58" s="5">
        <v>0</v>
      </c>
      <c r="DE58" s="12">
        <v>0</v>
      </c>
    </row>
    <row r="59" spans="1:109" ht="15.75" thickBot="1">
      <c r="A59" s="14" t="s">
        <v>397</v>
      </c>
      <c r="B59" s="14" t="s">
        <v>163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96379237.239999995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10421188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12">
        <v>0</v>
      </c>
    </row>
    <row r="60" spans="1:109" ht="15.75" thickBot="1">
      <c r="A60" s="14" t="s">
        <v>319</v>
      </c>
      <c r="B60" s="14" t="s">
        <v>319</v>
      </c>
      <c r="C60" s="5">
        <v>1115188922.9990001</v>
      </c>
      <c r="D60" s="5">
        <v>36005480</v>
      </c>
      <c r="E60" s="5">
        <v>33782413</v>
      </c>
      <c r="F60" s="5">
        <v>1635877669.395</v>
      </c>
      <c r="G60" s="5">
        <v>25287142</v>
      </c>
      <c r="H60" s="5">
        <v>0</v>
      </c>
      <c r="I60" s="5">
        <v>163806894</v>
      </c>
      <c r="J60" s="5">
        <v>538065652.63</v>
      </c>
      <c r="K60" s="5">
        <v>102047067</v>
      </c>
      <c r="L60" s="5">
        <v>2389933</v>
      </c>
      <c r="M60" s="5">
        <v>2610905872.4200001</v>
      </c>
      <c r="N60" s="5">
        <v>2062369</v>
      </c>
      <c r="O60" s="5">
        <v>49481267</v>
      </c>
      <c r="P60" s="5">
        <v>342335123</v>
      </c>
      <c r="Q60" s="5">
        <v>2744420</v>
      </c>
      <c r="R60" s="5">
        <v>890839084.80999994</v>
      </c>
      <c r="S60" s="5">
        <v>2630085191.6300001</v>
      </c>
      <c r="T60" s="5">
        <v>0</v>
      </c>
      <c r="U60" s="5">
        <v>35387061</v>
      </c>
      <c r="V60" s="5">
        <v>0</v>
      </c>
      <c r="W60" s="5">
        <v>668798095</v>
      </c>
      <c r="X60" s="5">
        <v>97828239</v>
      </c>
      <c r="Y60" s="5">
        <v>0</v>
      </c>
      <c r="Z60" s="5">
        <v>725488</v>
      </c>
      <c r="AA60" s="5">
        <v>31369747</v>
      </c>
      <c r="AB60" s="5">
        <v>12066329</v>
      </c>
      <c r="AC60" s="5">
        <v>0</v>
      </c>
      <c r="AD60" s="5">
        <v>530797277</v>
      </c>
      <c r="AE60" s="5">
        <v>2742268</v>
      </c>
      <c r="AF60" s="5">
        <v>0</v>
      </c>
      <c r="AG60" s="5">
        <v>105370555.95</v>
      </c>
      <c r="AH60" s="5">
        <v>3147523383.48</v>
      </c>
      <c r="AI60" s="5">
        <v>979068595.13999999</v>
      </c>
      <c r="AJ60" s="5">
        <v>35087435</v>
      </c>
      <c r="AK60" s="5">
        <v>5397034030.8369999</v>
      </c>
      <c r="AL60" s="5">
        <v>4218950</v>
      </c>
      <c r="AM60" s="5">
        <v>173382344</v>
      </c>
      <c r="AN60" s="5">
        <v>38530440617.909996</v>
      </c>
      <c r="AO60" s="5">
        <v>208641822</v>
      </c>
      <c r="AP60" s="5">
        <v>0</v>
      </c>
      <c r="AQ60" s="5">
        <v>734260391.87</v>
      </c>
      <c r="AR60" s="5">
        <v>2164898</v>
      </c>
      <c r="AS60" s="5">
        <v>75481875</v>
      </c>
      <c r="AT60" s="5">
        <v>2181865</v>
      </c>
      <c r="AU60" s="5">
        <v>0</v>
      </c>
      <c r="AV60" s="5">
        <v>291887979</v>
      </c>
      <c r="AW60" s="5">
        <v>33956270</v>
      </c>
      <c r="AX60" s="5">
        <v>924123298.5</v>
      </c>
      <c r="AY60" s="5">
        <v>2523917</v>
      </c>
      <c r="AZ60" s="5">
        <v>0</v>
      </c>
      <c r="BA60" s="5">
        <v>1247935165</v>
      </c>
      <c r="BB60" s="5">
        <v>676394446.86000001</v>
      </c>
      <c r="BC60" s="5">
        <v>2469831180.105</v>
      </c>
      <c r="BD60" s="5">
        <v>6877553</v>
      </c>
      <c r="BE60" s="5">
        <v>8518346</v>
      </c>
      <c r="BF60" s="5">
        <v>352130700.15999997</v>
      </c>
      <c r="BG60" s="5">
        <v>171308939</v>
      </c>
      <c r="BH60" s="5">
        <v>859325936</v>
      </c>
      <c r="BI60" s="5">
        <v>206232606</v>
      </c>
      <c r="BJ60" s="5">
        <v>7331112</v>
      </c>
      <c r="BK60" s="5">
        <v>506597286</v>
      </c>
      <c r="BL60" s="5">
        <v>6036247</v>
      </c>
      <c r="BM60" s="5">
        <v>6581432</v>
      </c>
      <c r="BN60" s="5">
        <v>14258010.6</v>
      </c>
      <c r="BO60" s="5">
        <v>10120800</v>
      </c>
      <c r="BP60" s="5">
        <v>61686332</v>
      </c>
      <c r="BQ60" s="5">
        <v>150794311</v>
      </c>
      <c r="BR60" s="5">
        <v>4513069089.9099998</v>
      </c>
      <c r="BS60" s="5">
        <v>2454823200.04</v>
      </c>
      <c r="BT60" s="5">
        <v>218315765</v>
      </c>
      <c r="BU60" s="5">
        <v>2633640</v>
      </c>
      <c r="BV60" s="5">
        <v>1590409</v>
      </c>
      <c r="BW60" s="5">
        <v>1548059</v>
      </c>
      <c r="BX60" s="5">
        <v>326920674.75999999</v>
      </c>
      <c r="BY60" s="5">
        <v>576787154.34000003</v>
      </c>
      <c r="BZ60" s="5">
        <v>21587545</v>
      </c>
      <c r="CA60" s="5">
        <v>17068296</v>
      </c>
      <c r="CB60" s="5">
        <v>89787396</v>
      </c>
      <c r="CC60" s="5">
        <v>52237500</v>
      </c>
      <c r="CD60" s="5">
        <v>1912816452.1499999</v>
      </c>
      <c r="CE60" s="5">
        <v>28706404</v>
      </c>
      <c r="CF60" s="5">
        <v>65579880</v>
      </c>
      <c r="CG60" s="5">
        <v>56668781.890000001</v>
      </c>
      <c r="CH60" s="5">
        <v>753712123.68000007</v>
      </c>
      <c r="CI60" s="5">
        <v>60317903</v>
      </c>
      <c r="CJ60" s="5">
        <v>40326378</v>
      </c>
      <c r="CK60" s="5">
        <v>1526200</v>
      </c>
      <c r="CL60" s="5">
        <v>1810441</v>
      </c>
      <c r="CM60" s="5">
        <v>70733034</v>
      </c>
      <c r="CN60" s="5">
        <v>7831311929.9820004</v>
      </c>
      <c r="CO60" s="5">
        <v>86184259.180000007</v>
      </c>
      <c r="CP60" s="5">
        <v>51320019</v>
      </c>
      <c r="CQ60" s="5">
        <v>275828250.63</v>
      </c>
      <c r="CR60" s="5">
        <v>30363754</v>
      </c>
      <c r="CS60" s="5">
        <v>120380479.65000001</v>
      </c>
      <c r="CT60" s="5">
        <v>0</v>
      </c>
      <c r="CU60" s="5">
        <v>10474991</v>
      </c>
      <c r="CV60" s="5">
        <v>192886633</v>
      </c>
      <c r="CW60" s="5">
        <v>3884467145.6499996</v>
      </c>
      <c r="CX60" s="5">
        <v>14510307</v>
      </c>
      <c r="CY60" s="5">
        <v>16929430</v>
      </c>
      <c r="CZ60" s="5">
        <v>99410000</v>
      </c>
      <c r="DA60" s="5">
        <v>2605636944.2500005</v>
      </c>
      <c r="DB60" s="5">
        <v>170270465.06999999</v>
      </c>
      <c r="DC60" s="5">
        <v>16549420</v>
      </c>
      <c r="DD60" s="5">
        <v>23886679</v>
      </c>
      <c r="DE60" s="12">
        <v>1433520</v>
      </c>
    </row>
    <row r="61" spans="1:109" ht="15.75" thickBot="1">
      <c r="A61" s="14" t="s">
        <v>363</v>
      </c>
      <c r="B61" s="14" t="s">
        <v>164</v>
      </c>
      <c r="C61" s="5">
        <v>377608354.99900001</v>
      </c>
      <c r="D61" s="5">
        <v>0</v>
      </c>
      <c r="E61" s="5">
        <v>33782413</v>
      </c>
      <c r="F61" s="5">
        <v>757632114.05999994</v>
      </c>
      <c r="G61" s="5">
        <v>9544174</v>
      </c>
      <c r="H61" s="5">
        <v>0</v>
      </c>
      <c r="I61" s="5">
        <v>65413344</v>
      </c>
      <c r="J61" s="5">
        <v>240986581</v>
      </c>
      <c r="K61" s="5">
        <v>44420095</v>
      </c>
      <c r="L61" s="5">
        <v>0</v>
      </c>
      <c r="M61" s="5">
        <v>989533266</v>
      </c>
      <c r="N61" s="5">
        <v>0</v>
      </c>
      <c r="O61" s="5">
        <v>0</v>
      </c>
      <c r="P61" s="5">
        <v>28862108</v>
      </c>
      <c r="Q61" s="5">
        <v>0</v>
      </c>
      <c r="R61" s="5">
        <v>314998762</v>
      </c>
      <c r="S61" s="5">
        <v>425466018</v>
      </c>
      <c r="T61" s="5">
        <v>0</v>
      </c>
      <c r="U61" s="5">
        <v>0</v>
      </c>
      <c r="V61" s="5">
        <v>0</v>
      </c>
      <c r="W61" s="5">
        <v>263984601</v>
      </c>
      <c r="X61" s="5">
        <v>983936</v>
      </c>
      <c r="Y61" s="5">
        <v>0</v>
      </c>
      <c r="Z61" s="5">
        <v>0</v>
      </c>
      <c r="AA61" s="5">
        <v>31369747</v>
      </c>
      <c r="AB61" s="5">
        <v>0</v>
      </c>
      <c r="AC61" s="5">
        <v>0</v>
      </c>
      <c r="AD61" s="5">
        <v>270576379</v>
      </c>
      <c r="AE61" s="5">
        <v>0</v>
      </c>
      <c r="AF61" s="5">
        <v>0</v>
      </c>
      <c r="AG61" s="5">
        <v>78741645.950000003</v>
      </c>
      <c r="AH61" s="5">
        <v>1563175393</v>
      </c>
      <c r="AI61" s="5">
        <v>159153808.23000002</v>
      </c>
      <c r="AJ61" s="5">
        <v>0</v>
      </c>
      <c r="AK61" s="5">
        <v>1915674000</v>
      </c>
      <c r="AL61" s="5">
        <v>0</v>
      </c>
      <c r="AM61" s="5">
        <v>119308994</v>
      </c>
      <c r="AN61" s="5">
        <v>12503991694.086998</v>
      </c>
      <c r="AO61" s="5">
        <v>5609368</v>
      </c>
      <c r="AP61" s="5">
        <v>0</v>
      </c>
      <c r="AQ61" s="5">
        <v>564361646</v>
      </c>
      <c r="AR61" s="5">
        <v>607000</v>
      </c>
      <c r="AS61" s="5">
        <v>27675224</v>
      </c>
      <c r="AT61" s="5">
        <v>0</v>
      </c>
      <c r="AU61" s="5">
        <v>0</v>
      </c>
      <c r="AV61" s="5">
        <v>210472766</v>
      </c>
      <c r="AW61" s="5">
        <v>20314988</v>
      </c>
      <c r="AX61" s="5">
        <v>471901949</v>
      </c>
      <c r="AY61" s="5">
        <v>2523917</v>
      </c>
      <c r="AZ61" s="5">
        <v>0</v>
      </c>
      <c r="BA61" s="5">
        <v>591265784</v>
      </c>
      <c r="BB61" s="5">
        <v>188419324.86000001</v>
      </c>
      <c r="BC61" s="5">
        <v>186469352.5</v>
      </c>
      <c r="BD61" s="5">
        <v>4250769</v>
      </c>
      <c r="BE61" s="5">
        <v>0</v>
      </c>
      <c r="BF61" s="5">
        <v>200689587</v>
      </c>
      <c r="BG61" s="5">
        <v>10167333</v>
      </c>
      <c r="BH61" s="5">
        <v>242086310</v>
      </c>
      <c r="BI61" s="5">
        <v>87240000</v>
      </c>
      <c r="BJ61" s="5">
        <v>6532583</v>
      </c>
      <c r="BK61" s="5">
        <v>164672288</v>
      </c>
      <c r="BL61" s="5">
        <v>2951807</v>
      </c>
      <c r="BM61" s="5">
        <v>5575634</v>
      </c>
      <c r="BN61" s="5">
        <v>5903613</v>
      </c>
      <c r="BO61" s="5">
        <v>10120800</v>
      </c>
      <c r="BP61" s="5">
        <v>0</v>
      </c>
      <c r="BQ61" s="5">
        <v>96032990</v>
      </c>
      <c r="BR61" s="5">
        <v>1883354880</v>
      </c>
      <c r="BS61" s="5">
        <v>608906380.5</v>
      </c>
      <c r="BT61" s="5">
        <v>97958118</v>
      </c>
      <c r="BU61" s="5">
        <v>0</v>
      </c>
      <c r="BV61" s="5">
        <v>0</v>
      </c>
      <c r="BW61" s="5">
        <v>0</v>
      </c>
      <c r="BX61" s="5">
        <v>243886750.75999999</v>
      </c>
      <c r="BY61" s="5">
        <v>336831143</v>
      </c>
      <c r="BZ61" s="5">
        <v>21587545</v>
      </c>
      <c r="CA61" s="5">
        <v>7332025</v>
      </c>
      <c r="CB61" s="5">
        <v>79627158</v>
      </c>
      <c r="CC61" s="5">
        <v>0</v>
      </c>
      <c r="CD61" s="5">
        <v>796241482.87</v>
      </c>
      <c r="CE61" s="5">
        <v>23182721</v>
      </c>
      <c r="CF61" s="5">
        <v>60400000</v>
      </c>
      <c r="CG61" s="5">
        <v>52359144</v>
      </c>
      <c r="CH61" s="5">
        <v>415532155</v>
      </c>
      <c r="CI61" s="5">
        <v>7901360</v>
      </c>
      <c r="CJ61" s="5">
        <v>0</v>
      </c>
      <c r="CK61" s="5">
        <v>0</v>
      </c>
      <c r="CL61" s="5">
        <v>787148</v>
      </c>
      <c r="CM61" s="5">
        <v>0</v>
      </c>
      <c r="CN61" s="5">
        <v>3779424577.98</v>
      </c>
      <c r="CO61" s="5">
        <v>0</v>
      </c>
      <c r="CP61" s="5">
        <v>6053966</v>
      </c>
      <c r="CQ61" s="5">
        <v>144636850.63</v>
      </c>
      <c r="CR61" s="5">
        <v>11630909</v>
      </c>
      <c r="CS61" s="5">
        <v>58099107</v>
      </c>
      <c r="CT61" s="5">
        <v>0</v>
      </c>
      <c r="CU61" s="5">
        <v>5029144</v>
      </c>
      <c r="CV61" s="5">
        <v>95070022</v>
      </c>
      <c r="CW61" s="5">
        <v>1933502359.1600001</v>
      </c>
      <c r="CX61" s="5">
        <v>0</v>
      </c>
      <c r="CY61" s="5">
        <v>10963120</v>
      </c>
      <c r="CZ61" s="5">
        <v>1410000</v>
      </c>
      <c r="DA61" s="5">
        <v>1366581276.0799999</v>
      </c>
      <c r="DB61" s="5">
        <v>5607121</v>
      </c>
      <c r="DC61" s="5">
        <v>0</v>
      </c>
      <c r="DD61" s="5">
        <v>0</v>
      </c>
      <c r="DE61" s="12">
        <v>0</v>
      </c>
    </row>
    <row r="62" spans="1:109" ht="15.75" thickBot="1">
      <c r="A62" s="14" t="s">
        <v>364</v>
      </c>
      <c r="B62" s="14" t="s">
        <v>171</v>
      </c>
      <c r="C62" s="5">
        <v>423689888</v>
      </c>
      <c r="D62" s="5">
        <v>0</v>
      </c>
      <c r="E62" s="5">
        <v>0</v>
      </c>
      <c r="F62" s="5">
        <v>625985961.70000005</v>
      </c>
      <c r="G62" s="5">
        <v>1311914</v>
      </c>
      <c r="H62" s="5">
        <v>0</v>
      </c>
      <c r="I62" s="5">
        <v>98393550</v>
      </c>
      <c r="J62" s="5">
        <v>131151368</v>
      </c>
      <c r="K62" s="5">
        <v>55058605</v>
      </c>
      <c r="L62" s="5">
        <v>0</v>
      </c>
      <c r="M62" s="5">
        <v>656996416.46000004</v>
      </c>
      <c r="N62" s="5">
        <v>0</v>
      </c>
      <c r="O62" s="5">
        <v>49481267</v>
      </c>
      <c r="P62" s="5">
        <v>181566110</v>
      </c>
      <c r="Q62" s="5">
        <v>2181000</v>
      </c>
      <c r="R62" s="5">
        <v>288596793.81</v>
      </c>
      <c r="S62" s="5">
        <v>847509288.94999993</v>
      </c>
      <c r="T62" s="5">
        <v>0</v>
      </c>
      <c r="U62" s="5">
        <v>35387061</v>
      </c>
      <c r="V62" s="5">
        <v>0</v>
      </c>
      <c r="W62" s="5">
        <v>120892761</v>
      </c>
      <c r="X62" s="5">
        <v>35382753</v>
      </c>
      <c r="Y62" s="5">
        <v>0</v>
      </c>
      <c r="Z62" s="5">
        <v>725488</v>
      </c>
      <c r="AA62" s="5">
        <v>0</v>
      </c>
      <c r="AB62" s="5">
        <v>12066329</v>
      </c>
      <c r="AC62" s="5">
        <v>0</v>
      </c>
      <c r="AD62" s="5">
        <v>185045504</v>
      </c>
      <c r="AE62" s="5">
        <v>2742268</v>
      </c>
      <c r="AF62" s="5">
        <v>0</v>
      </c>
      <c r="AG62" s="5">
        <v>19209000</v>
      </c>
      <c r="AH62" s="5">
        <v>925286486.15999997</v>
      </c>
      <c r="AI62" s="5">
        <v>462849817.29999995</v>
      </c>
      <c r="AJ62" s="5">
        <v>0</v>
      </c>
      <c r="AK62" s="5">
        <v>1799324471.1500001</v>
      </c>
      <c r="AL62" s="5">
        <v>3024950</v>
      </c>
      <c r="AM62" s="5">
        <v>54073350</v>
      </c>
      <c r="AN62" s="5">
        <v>14287938463.732986</v>
      </c>
      <c r="AO62" s="5">
        <v>8818356</v>
      </c>
      <c r="AP62" s="5">
        <v>0</v>
      </c>
      <c r="AQ62" s="5">
        <v>123035754</v>
      </c>
      <c r="AR62" s="5">
        <v>1557898</v>
      </c>
      <c r="AS62" s="5">
        <v>19914055</v>
      </c>
      <c r="AT62" s="5">
        <v>2181865</v>
      </c>
      <c r="AU62" s="5">
        <v>0</v>
      </c>
      <c r="AV62" s="5">
        <v>16579894</v>
      </c>
      <c r="AW62" s="5">
        <v>3801927</v>
      </c>
      <c r="AX62" s="5">
        <v>231727363.5</v>
      </c>
      <c r="AY62" s="5">
        <v>0</v>
      </c>
      <c r="AZ62" s="5">
        <v>0</v>
      </c>
      <c r="BA62" s="5">
        <v>501262781</v>
      </c>
      <c r="BB62" s="5">
        <v>392684789</v>
      </c>
      <c r="BC62" s="5">
        <v>356589878.60500002</v>
      </c>
      <c r="BD62" s="5">
        <v>2626784</v>
      </c>
      <c r="BE62" s="5">
        <v>0</v>
      </c>
      <c r="BF62" s="5">
        <v>27349943.16</v>
      </c>
      <c r="BG62" s="5">
        <v>22150506</v>
      </c>
      <c r="BH62" s="5">
        <v>430474925</v>
      </c>
      <c r="BI62" s="5">
        <v>87420324</v>
      </c>
      <c r="BJ62" s="5">
        <v>798529</v>
      </c>
      <c r="BK62" s="5">
        <v>13712027</v>
      </c>
      <c r="BL62" s="5">
        <v>3084440</v>
      </c>
      <c r="BM62" s="5">
        <v>0</v>
      </c>
      <c r="BN62" s="5">
        <v>1055268</v>
      </c>
      <c r="BO62" s="5">
        <v>0</v>
      </c>
      <c r="BP62" s="5">
        <v>61686332</v>
      </c>
      <c r="BQ62" s="5">
        <v>54761321</v>
      </c>
      <c r="BR62" s="5">
        <v>1518274778.54</v>
      </c>
      <c r="BS62" s="5">
        <v>939378491.53999996</v>
      </c>
      <c r="BT62" s="5">
        <v>119770487</v>
      </c>
      <c r="BU62" s="5">
        <v>0</v>
      </c>
      <c r="BV62" s="5">
        <v>1590409</v>
      </c>
      <c r="BW62" s="5">
        <v>1548059</v>
      </c>
      <c r="BX62" s="5">
        <v>11383354</v>
      </c>
      <c r="BY62" s="5">
        <v>239956011.34</v>
      </c>
      <c r="BZ62" s="5">
        <v>0</v>
      </c>
      <c r="CA62" s="5">
        <v>4414031</v>
      </c>
      <c r="CB62" s="5">
        <v>10160238</v>
      </c>
      <c r="CC62" s="5">
        <v>52237500</v>
      </c>
      <c r="CD62" s="5">
        <v>607551709</v>
      </c>
      <c r="CE62" s="5">
        <v>5523683</v>
      </c>
      <c r="CF62" s="5">
        <v>5179880</v>
      </c>
      <c r="CG62" s="5">
        <v>4309637.8899999997</v>
      </c>
      <c r="CH62" s="5">
        <v>214920957.68000001</v>
      </c>
      <c r="CI62" s="5">
        <v>34712790</v>
      </c>
      <c r="CJ62" s="5">
        <v>0</v>
      </c>
      <c r="CK62" s="5">
        <v>1526200</v>
      </c>
      <c r="CL62" s="5">
        <v>0</v>
      </c>
      <c r="CM62" s="5">
        <v>70733034</v>
      </c>
      <c r="CN62" s="5">
        <v>2342098501.1900001</v>
      </c>
      <c r="CO62" s="5">
        <v>15245104.48</v>
      </c>
      <c r="CP62" s="5">
        <v>38380607</v>
      </c>
      <c r="CQ62" s="5">
        <v>131191400</v>
      </c>
      <c r="CR62" s="5">
        <v>18732845</v>
      </c>
      <c r="CS62" s="5">
        <v>36021454</v>
      </c>
      <c r="CT62" s="5">
        <v>0</v>
      </c>
      <c r="CU62" s="5">
        <v>5445847</v>
      </c>
      <c r="CV62" s="5">
        <v>6114043</v>
      </c>
      <c r="CW62" s="5">
        <v>1156683080.0900002</v>
      </c>
      <c r="CX62" s="5">
        <v>0</v>
      </c>
      <c r="CY62" s="5">
        <v>5966310</v>
      </c>
      <c r="CZ62" s="5">
        <v>0</v>
      </c>
      <c r="DA62" s="5">
        <v>721553189.4799999</v>
      </c>
      <c r="DB62" s="5">
        <v>153619953.06999999</v>
      </c>
      <c r="DC62" s="5">
        <v>0</v>
      </c>
      <c r="DD62" s="5">
        <v>0</v>
      </c>
      <c r="DE62" s="12">
        <v>1433520</v>
      </c>
    </row>
    <row r="63" spans="1:109" ht="15.75" thickBot="1">
      <c r="A63" s="14" t="s">
        <v>365</v>
      </c>
      <c r="B63" s="14" t="s">
        <v>172</v>
      </c>
      <c r="C63" s="5">
        <v>3006712</v>
      </c>
      <c r="D63" s="5">
        <v>0</v>
      </c>
      <c r="E63" s="5">
        <v>0</v>
      </c>
      <c r="F63" s="5">
        <v>22794506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77262087</v>
      </c>
      <c r="S63" s="5">
        <v>11676806</v>
      </c>
      <c r="T63" s="5">
        <v>0</v>
      </c>
      <c r="U63" s="5">
        <v>0</v>
      </c>
      <c r="V63" s="5">
        <v>0</v>
      </c>
      <c r="W63" s="5">
        <v>39093253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457738048</v>
      </c>
      <c r="AO63" s="5">
        <v>0</v>
      </c>
      <c r="AP63" s="5">
        <v>0</v>
      </c>
      <c r="AQ63" s="5">
        <v>6886574.8700000001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3918360</v>
      </c>
      <c r="BC63" s="5">
        <v>47884862</v>
      </c>
      <c r="BD63" s="5">
        <v>0</v>
      </c>
      <c r="BE63" s="5">
        <v>0</v>
      </c>
      <c r="BF63" s="5">
        <v>660000</v>
      </c>
      <c r="BG63" s="5">
        <v>0</v>
      </c>
      <c r="BH63" s="5">
        <v>7092000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145644304</v>
      </c>
      <c r="BS63" s="5">
        <v>30997117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40326378</v>
      </c>
      <c r="CK63" s="5">
        <v>0</v>
      </c>
      <c r="CL63" s="5">
        <v>0</v>
      </c>
      <c r="CM63" s="5">
        <v>0</v>
      </c>
      <c r="CN63" s="5">
        <v>129955464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5778981</v>
      </c>
      <c r="CX63" s="5">
        <v>14510307</v>
      </c>
      <c r="CY63" s="5">
        <v>0</v>
      </c>
      <c r="CZ63" s="5">
        <v>0</v>
      </c>
      <c r="DA63" s="5">
        <v>40752772</v>
      </c>
      <c r="DB63" s="5">
        <v>0</v>
      </c>
      <c r="DC63" s="5">
        <v>0</v>
      </c>
      <c r="DD63" s="5">
        <v>0</v>
      </c>
      <c r="DE63" s="12">
        <v>0</v>
      </c>
    </row>
    <row r="64" spans="1:109" ht="15.75" thickBot="1">
      <c r="A64" s="14" t="s">
        <v>366</v>
      </c>
      <c r="B64" s="14" t="s">
        <v>173</v>
      </c>
      <c r="C64" s="5">
        <v>10347341</v>
      </c>
      <c r="D64" s="5">
        <v>0</v>
      </c>
      <c r="E64" s="5">
        <v>0</v>
      </c>
      <c r="F64" s="5">
        <v>124722508</v>
      </c>
      <c r="G64" s="5">
        <v>0</v>
      </c>
      <c r="H64" s="5">
        <v>0</v>
      </c>
      <c r="I64" s="5">
        <v>0</v>
      </c>
      <c r="J64" s="5">
        <v>81112969.629999995</v>
      </c>
      <c r="K64" s="5">
        <v>0</v>
      </c>
      <c r="L64" s="5">
        <v>0</v>
      </c>
      <c r="M64" s="5">
        <v>227933438</v>
      </c>
      <c r="N64" s="5">
        <v>0</v>
      </c>
      <c r="O64" s="5">
        <v>0</v>
      </c>
      <c r="P64" s="5">
        <v>0</v>
      </c>
      <c r="Q64" s="5">
        <v>563420</v>
      </c>
      <c r="R64" s="5">
        <v>46839679</v>
      </c>
      <c r="S64" s="5">
        <v>0</v>
      </c>
      <c r="T64" s="5">
        <v>0</v>
      </c>
      <c r="U64" s="5">
        <v>0</v>
      </c>
      <c r="V64" s="5">
        <v>0</v>
      </c>
      <c r="W64" s="5">
        <v>57990238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93670669</v>
      </c>
      <c r="AI64" s="5">
        <v>110655135.61</v>
      </c>
      <c r="AJ64" s="5">
        <v>1479183</v>
      </c>
      <c r="AK64" s="5">
        <v>23089410.096999999</v>
      </c>
      <c r="AL64" s="5">
        <v>0</v>
      </c>
      <c r="AM64" s="5">
        <v>0</v>
      </c>
      <c r="AN64" s="5">
        <v>962700969</v>
      </c>
      <c r="AO64" s="5">
        <v>5099268</v>
      </c>
      <c r="AP64" s="5">
        <v>0</v>
      </c>
      <c r="AQ64" s="5">
        <v>10327231</v>
      </c>
      <c r="AR64" s="5">
        <v>0</v>
      </c>
      <c r="AS64" s="5">
        <v>4332596</v>
      </c>
      <c r="AT64" s="5">
        <v>0</v>
      </c>
      <c r="AU64" s="5">
        <v>0</v>
      </c>
      <c r="AV64" s="5">
        <v>20746645</v>
      </c>
      <c r="AW64" s="5">
        <v>0</v>
      </c>
      <c r="AX64" s="5">
        <v>18909332</v>
      </c>
      <c r="AY64" s="5">
        <v>0</v>
      </c>
      <c r="AZ64" s="5">
        <v>0</v>
      </c>
      <c r="BA64" s="5">
        <v>0</v>
      </c>
      <c r="BB64" s="5">
        <v>0</v>
      </c>
      <c r="BC64" s="5">
        <v>112185481</v>
      </c>
      <c r="BD64" s="5">
        <v>0</v>
      </c>
      <c r="BE64" s="5">
        <v>0</v>
      </c>
      <c r="BF64" s="5">
        <v>0</v>
      </c>
      <c r="BG64" s="5">
        <v>0</v>
      </c>
      <c r="BH64" s="5">
        <v>53567517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7299129.5999999996</v>
      </c>
      <c r="BO64" s="5">
        <v>0</v>
      </c>
      <c r="BP64" s="5">
        <v>0</v>
      </c>
      <c r="BQ64" s="5">
        <v>0</v>
      </c>
      <c r="BR64" s="5">
        <v>4673038</v>
      </c>
      <c r="BS64" s="5">
        <v>4974720</v>
      </c>
      <c r="BT64" s="5">
        <v>0</v>
      </c>
      <c r="BU64" s="5">
        <v>0</v>
      </c>
      <c r="BV64" s="5">
        <v>0</v>
      </c>
      <c r="BW64" s="5">
        <v>0</v>
      </c>
      <c r="BX64" s="5">
        <v>45637018</v>
      </c>
      <c r="BY64" s="5">
        <v>0</v>
      </c>
      <c r="BZ64" s="5">
        <v>0</v>
      </c>
      <c r="CA64" s="5">
        <v>5322240</v>
      </c>
      <c r="CB64" s="5">
        <v>0</v>
      </c>
      <c r="CC64" s="5">
        <v>0</v>
      </c>
      <c r="CD64" s="5">
        <v>191158519.28</v>
      </c>
      <c r="CE64" s="5">
        <v>0</v>
      </c>
      <c r="CF64" s="5">
        <v>0</v>
      </c>
      <c r="CG64" s="5">
        <v>0</v>
      </c>
      <c r="CH64" s="5">
        <v>0</v>
      </c>
      <c r="CI64" s="5">
        <v>8849159</v>
      </c>
      <c r="CJ64" s="5">
        <v>0</v>
      </c>
      <c r="CK64" s="5">
        <v>0</v>
      </c>
      <c r="CL64" s="5">
        <v>0</v>
      </c>
      <c r="CM64" s="5">
        <v>0</v>
      </c>
      <c r="CN64" s="5">
        <v>156250557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8664654</v>
      </c>
      <c r="CX64" s="5">
        <v>0</v>
      </c>
      <c r="CY64" s="5">
        <v>0</v>
      </c>
      <c r="CZ64" s="5">
        <v>0</v>
      </c>
      <c r="DA64" s="5">
        <v>20447492</v>
      </c>
      <c r="DB64" s="5">
        <v>1565200</v>
      </c>
      <c r="DC64" s="5">
        <v>16549420</v>
      </c>
      <c r="DD64" s="5">
        <v>0</v>
      </c>
      <c r="DE64" s="12">
        <v>0</v>
      </c>
    </row>
    <row r="65" spans="1:109" ht="15.75" thickBot="1">
      <c r="A65" s="14" t="s">
        <v>367</v>
      </c>
      <c r="B65" s="14" t="s">
        <v>174</v>
      </c>
      <c r="C65" s="5">
        <v>0</v>
      </c>
      <c r="D65" s="5">
        <v>0</v>
      </c>
      <c r="E65" s="5">
        <v>0</v>
      </c>
      <c r="F65" s="5">
        <v>590361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206751282</v>
      </c>
      <c r="N65" s="5">
        <v>0</v>
      </c>
      <c r="O65" s="5">
        <v>0</v>
      </c>
      <c r="P65" s="5">
        <v>131191400</v>
      </c>
      <c r="Q65" s="5">
        <v>0</v>
      </c>
      <c r="R65" s="5">
        <v>0</v>
      </c>
      <c r="S65" s="5">
        <v>213936385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197797850</v>
      </c>
      <c r="AI65" s="5">
        <v>1580856</v>
      </c>
      <c r="AJ65" s="5">
        <v>0</v>
      </c>
      <c r="AK65" s="5">
        <v>214192999.75</v>
      </c>
      <c r="AL65" s="5">
        <v>0</v>
      </c>
      <c r="AM65" s="5">
        <v>0</v>
      </c>
      <c r="AN65" s="5">
        <v>1050611721.97</v>
      </c>
      <c r="AO65" s="5">
        <v>78749998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126259759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5840000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960566</v>
      </c>
      <c r="CJ65" s="5">
        <v>0</v>
      </c>
      <c r="CK65" s="5">
        <v>0</v>
      </c>
      <c r="CL65" s="5">
        <v>0</v>
      </c>
      <c r="CM65" s="5">
        <v>0</v>
      </c>
      <c r="CN65" s="5">
        <v>111515814</v>
      </c>
      <c r="CO65" s="5">
        <v>0</v>
      </c>
      <c r="CP65" s="5">
        <v>509776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878308</v>
      </c>
      <c r="CX65" s="5">
        <v>0</v>
      </c>
      <c r="CY65" s="5">
        <v>0</v>
      </c>
      <c r="CZ65" s="5">
        <v>0</v>
      </c>
      <c r="DA65" s="5">
        <v>57164200.690000005</v>
      </c>
      <c r="DB65" s="5">
        <v>0</v>
      </c>
      <c r="DC65" s="5">
        <v>0</v>
      </c>
      <c r="DD65" s="5">
        <v>0</v>
      </c>
      <c r="DE65" s="12">
        <v>0</v>
      </c>
    </row>
    <row r="66" spans="1:109" ht="15.75" thickBot="1">
      <c r="A66" s="14" t="s">
        <v>368</v>
      </c>
      <c r="B66" s="14" t="s">
        <v>175</v>
      </c>
      <c r="C66" s="5">
        <v>0</v>
      </c>
      <c r="D66" s="5">
        <v>0</v>
      </c>
      <c r="E66" s="5">
        <v>0</v>
      </c>
      <c r="F66" s="5">
        <v>27706508.844999999</v>
      </c>
      <c r="G66" s="5">
        <v>0</v>
      </c>
      <c r="H66" s="5">
        <v>0</v>
      </c>
      <c r="I66" s="5">
        <v>0</v>
      </c>
      <c r="J66" s="5">
        <v>9067500</v>
      </c>
      <c r="K66" s="5">
        <v>0</v>
      </c>
      <c r="L66" s="5">
        <v>0</v>
      </c>
      <c r="M66" s="5">
        <v>7215527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417290404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2000000</v>
      </c>
      <c r="AJ66" s="5">
        <v>0</v>
      </c>
      <c r="AK66" s="5">
        <v>503463613.69999999</v>
      </c>
      <c r="AL66" s="5">
        <v>0</v>
      </c>
      <c r="AM66" s="5">
        <v>0</v>
      </c>
      <c r="AN66" s="5">
        <v>556574243.74000001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19941867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2000000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86231643</v>
      </c>
      <c r="CO66" s="5">
        <v>0</v>
      </c>
      <c r="CP66" s="5">
        <v>6375670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11583267.4</v>
      </c>
      <c r="CX66" s="5">
        <v>0</v>
      </c>
      <c r="CY66" s="5">
        <v>0</v>
      </c>
      <c r="CZ66" s="5">
        <v>0</v>
      </c>
      <c r="DA66" s="5">
        <v>1155796</v>
      </c>
      <c r="DB66" s="5">
        <v>0</v>
      </c>
      <c r="DC66" s="5">
        <v>0</v>
      </c>
      <c r="DD66" s="5">
        <v>0</v>
      </c>
      <c r="DE66" s="12">
        <v>0</v>
      </c>
    </row>
    <row r="67" spans="1:109" ht="15.75" thickBot="1">
      <c r="A67" s="14" t="s">
        <v>369</v>
      </c>
      <c r="B67" s="14" t="s">
        <v>176</v>
      </c>
      <c r="C67" s="5">
        <v>0</v>
      </c>
      <c r="D67" s="5">
        <v>0</v>
      </c>
      <c r="E67" s="5">
        <v>0</v>
      </c>
      <c r="F67" s="5">
        <v>0</v>
      </c>
      <c r="G67" s="5">
        <v>14431054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129589000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79036130</v>
      </c>
      <c r="AJ67" s="5">
        <v>0</v>
      </c>
      <c r="AK67" s="5">
        <v>33334170</v>
      </c>
      <c r="AL67" s="5">
        <v>0</v>
      </c>
      <c r="AM67" s="5">
        <v>0</v>
      </c>
      <c r="AN67" s="5">
        <v>2055756166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38701463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11959570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96931878</v>
      </c>
      <c r="CX67" s="5">
        <v>0</v>
      </c>
      <c r="CY67" s="5">
        <v>0</v>
      </c>
      <c r="CZ67" s="5">
        <v>98000000</v>
      </c>
      <c r="DA67" s="5">
        <v>0</v>
      </c>
      <c r="DB67" s="5">
        <v>0</v>
      </c>
      <c r="DC67" s="5">
        <v>0</v>
      </c>
      <c r="DD67" s="5">
        <v>0</v>
      </c>
      <c r="DE67" s="12">
        <v>0</v>
      </c>
    </row>
    <row r="68" spans="1:109" ht="15.75" thickBot="1">
      <c r="A68" s="14" t="s">
        <v>370</v>
      </c>
      <c r="B68" s="14" t="s">
        <v>177</v>
      </c>
      <c r="C68" s="5">
        <v>0</v>
      </c>
      <c r="D68" s="5">
        <v>0</v>
      </c>
      <c r="E68" s="5">
        <v>0</v>
      </c>
      <c r="F68" s="5">
        <v>2452834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2389933</v>
      </c>
      <c r="M68" s="5">
        <v>1262573</v>
      </c>
      <c r="N68" s="5">
        <v>0</v>
      </c>
      <c r="O68" s="5">
        <v>0</v>
      </c>
      <c r="P68" s="5">
        <v>715505</v>
      </c>
      <c r="Q68" s="5">
        <v>0</v>
      </c>
      <c r="R68" s="5">
        <v>0</v>
      </c>
      <c r="S68" s="5">
        <v>5914677</v>
      </c>
      <c r="T68" s="5">
        <v>0</v>
      </c>
      <c r="U68" s="5">
        <v>0</v>
      </c>
      <c r="V68" s="5">
        <v>0</v>
      </c>
      <c r="W68" s="5">
        <v>2760044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11148134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11328876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15521254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21581955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1445532</v>
      </c>
      <c r="CX68" s="5">
        <v>0</v>
      </c>
      <c r="CY68" s="5">
        <v>0</v>
      </c>
      <c r="CZ68" s="5">
        <v>0</v>
      </c>
      <c r="DA68" s="5">
        <v>0</v>
      </c>
      <c r="DB68" s="5">
        <v>8166277</v>
      </c>
      <c r="DC68" s="5">
        <v>0</v>
      </c>
      <c r="DD68" s="5">
        <v>0</v>
      </c>
      <c r="DE68" s="12">
        <v>0</v>
      </c>
    </row>
    <row r="69" spans="1:109" ht="15.75" thickBot="1">
      <c r="A69" s="14" t="s">
        <v>165</v>
      </c>
      <c r="B69" s="14" t="s">
        <v>165</v>
      </c>
      <c r="C69" s="5">
        <v>72155270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46830300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83065146</v>
      </c>
      <c r="AJ69" s="5">
        <v>0</v>
      </c>
      <c r="AK69" s="5">
        <v>9842000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12780000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643507</v>
      </c>
      <c r="DB69" s="5">
        <v>0</v>
      </c>
      <c r="DC69" s="5">
        <v>0</v>
      </c>
      <c r="DD69" s="5">
        <v>0</v>
      </c>
      <c r="DE69" s="12">
        <v>0</v>
      </c>
    </row>
    <row r="70" spans="1:109" ht="15.75" thickBot="1">
      <c r="A70" s="14" t="s">
        <v>166</v>
      </c>
      <c r="B70" s="14" t="s">
        <v>166</v>
      </c>
      <c r="C70" s="5">
        <v>101029344</v>
      </c>
      <c r="D70" s="5">
        <v>0</v>
      </c>
      <c r="E70" s="5">
        <v>0</v>
      </c>
      <c r="F70" s="5">
        <v>4864590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19491762</v>
      </c>
      <c r="N70" s="5">
        <v>0</v>
      </c>
      <c r="O70" s="5">
        <v>0</v>
      </c>
      <c r="P70" s="5">
        <v>0</v>
      </c>
      <c r="Q70" s="5">
        <v>0</v>
      </c>
      <c r="R70" s="5">
        <v>129538845</v>
      </c>
      <c r="S70" s="5">
        <v>9537848</v>
      </c>
      <c r="T70" s="5">
        <v>0</v>
      </c>
      <c r="U70" s="5">
        <v>0</v>
      </c>
      <c r="V70" s="5">
        <v>0</v>
      </c>
      <c r="W70" s="5">
        <v>150346876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64420263.32</v>
      </c>
      <c r="AI70" s="5">
        <v>0</v>
      </c>
      <c r="AJ70" s="5">
        <v>33608252</v>
      </c>
      <c r="AK70" s="5">
        <v>71341459</v>
      </c>
      <c r="AL70" s="5">
        <v>0</v>
      </c>
      <c r="AM70" s="5">
        <v>0</v>
      </c>
      <c r="AN70" s="5">
        <v>1045204606</v>
      </c>
      <c r="AO70" s="5">
        <v>818458</v>
      </c>
      <c r="AP70" s="5">
        <v>0</v>
      </c>
      <c r="AQ70" s="5">
        <v>15163500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100027170</v>
      </c>
      <c r="AY70" s="5">
        <v>0</v>
      </c>
      <c r="AZ70" s="5">
        <v>0</v>
      </c>
      <c r="BA70" s="5">
        <v>0</v>
      </c>
      <c r="BB70" s="5">
        <v>4137000</v>
      </c>
      <c r="BC70" s="5">
        <v>2038296</v>
      </c>
      <c r="BD70" s="5">
        <v>0</v>
      </c>
      <c r="BE70" s="5">
        <v>1753129</v>
      </c>
      <c r="BF70" s="5">
        <v>70349110</v>
      </c>
      <c r="BG70" s="5">
        <v>29558466</v>
      </c>
      <c r="BH70" s="5">
        <v>34155125</v>
      </c>
      <c r="BI70" s="5">
        <v>16572282</v>
      </c>
      <c r="BJ70" s="5">
        <v>0</v>
      </c>
      <c r="BK70" s="5">
        <v>83679267</v>
      </c>
      <c r="BL70" s="5">
        <v>0</v>
      </c>
      <c r="BM70" s="5">
        <v>1005798</v>
      </c>
      <c r="BN70" s="5">
        <v>0</v>
      </c>
      <c r="BO70" s="5">
        <v>0</v>
      </c>
      <c r="BP70" s="5">
        <v>0</v>
      </c>
      <c r="BQ70" s="5">
        <v>0</v>
      </c>
      <c r="BR70" s="5">
        <v>264280328</v>
      </c>
      <c r="BS70" s="5">
        <v>388099639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142721331</v>
      </c>
      <c r="CE70" s="5">
        <v>0</v>
      </c>
      <c r="CF70" s="5">
        <v>0</v>
      </c>
      <c r="CG70" s="5">
        <v>0</v>
      </c>
      <c r="CH70" s="5">
        <v>82064912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418590131.81200004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110454464</v>
      </c>
      <c r="CX70" s="5">
        <v>0</v>
      </c>
      <c r="CY70" s="5">
        <v>0</v>
      </c>
      <c r="CZ70" s="5">
        <v>0</v>
      </c>
      <c r="DA70" s="5">
        <v>53912159</v>
      </c>
      <c r="DB70" s="5">
        <v>0</v>
      </c>
      <c r="DC70" s="5">
        <v>0</v>
      </c>
      <c r="DD70" s="5">
        <v>23099357</v>
      </c>
      <c r="DE70" s="12">
        <v>0</v>
      </c>
    </row>
    <row r="71" spans="1:109" ht="15.75" thickBot="1">
      <c r="A71" s="14" t="s">
        <v>167</v>
      </c>
      <c r="B71" s="14" t="s">
        <v>167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12356799.890000001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48237660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45660100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12">
        <v>0</v>
      </c>
    </row>
    <row r="72" spans="1:109" ht="15.75" thickBot="1">
      <c r="A72" s="14" t="s">
        <v>168</v>
      </c>
      <c r="B72" s="14" t="s">
        <v>168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2568367</v>
      </c>
      <c r="L72" s="5">
        <v>0</v>
      </c>
      <c r="M72" s="5">
        <v>0</v>
      </c>
      <c r="N72" s="5">
        <v>2062369</v>
      </c>
      <c r="O72" s="5">
        <v>0</v>
      </c>
      <c r="P72" s="5">
        <v>0</v>
      </c>
      <c r="Q72" s="5">
        <v>0</v>
      </c>
      <c r="R72" s="5">
        <v>0</v>
      </c>
      <c r="S72" s="5">
        <v>36616793</v>
      </c>
      <c r="T72" s="5">
        <v>0</v>
      </c>
      <c r="U72" s="5">
        <v>0</v>
      </c>
      <c r="V72" s="5">
        <v>0</v>
      </c>
      <c r="W72" s="5">
        <v>4594937</v>
      </c>
      <c r="X72" s="5">
        <v>59355180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8770264</v>
      </c>
      <c r="AI72" s="5">
        <v>0</v>
      </c>
      <c r="AJ72" s="5">
        <v>0</v>
      </c>
      <c r="AK72" s="5">
        <v>5579282</v>
      </c>
      <c r="AL72" s="5">
        <v>0</v>
      </c>
      <c r="AM72" s="5">
        <v>0</v>
      </c>
      <c r="AN72" s="5">
        <v>498871532.08999997</v>
      </c>
      <c r="AO72" s="5">
        <v>76865343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3790132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22781713</v>
      </c>
      <c r="BG72" s="5">
        <v>109432634</v>
      </c>
      <c r="BH72" s="5">
        <v>7349316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137355303.12</v>
      </c>
      <c r="BS72" s="5">
        <v>318961349</v>
      </c>
      <c r="BT72" s="5">
        <v>0</v>
      </c>
      <c r="BU72" s="5">
        <v>2633640</v>
      </c>
      <c r="BV72" s="5">
        <v>0</v>
      </c>
      <c r="BW72" s="5">
        <v>0</v>
      </c>
      <c r="BX72" s="5">
        <v>3880349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66255895</v>
      </c>
      <c r="CE72" s="5">
        <v>0</v>
      </c>
      <c r="CF72" s="5">
        <v>0</v>
      </c>
      <c r="CG72" s="5">
        <v>0</v>
      </c>
      <c r="CH72" s="5">
        <v>0</v>
      </c>
      <c r="CI72" s="5">
        <v>778028</v>
      </c>
      <c r="CJ72" s="5">
        <v>0</v>
      </c>
      <c r="CK72" s="5">
        <v>0</v>
      </c>
      <c r="CL72" s="5">
        <v>0</v>
      </c>
      <c r="CM72" s="5">
        <v>0</v>
      </c>
      <c r="CN72" s="5">
        <v>260394613</v>
      </c>
      <c r="CO72" s="5">
        <v>729031</v>
      </c>
      <c r="CP72" s="5">
        <v>0</v>
      </c>
      <c r="CQ72" s="5">
        <v>0</v>
      </c>
      <c r="CR72" s="5">
        <v>0</v>
      </c>
      <c r="CS72" s="5">
        <v>1536022</v>
      </c>
      <c r="CT72" s="5">
        <v>0</v>
      </c>
      <c r="CU72" s="5">
        <v>0</v>
      </c>
      <c r="CV72" s="5">
        <v>0</v>
      </c>
      <c r="CW72" s="5">
        <v>127537352</v>
      </c>
      <c r="CX72" s="5">
        <v>0</v>
      </c>
      <c r="CY72" s="5">
        <v>0</v>
      </c>
      <c r="CZ72" s="5">
        <v>0</v>
      </c>
      <c r="DA72" s="5">
        <v>58442475</v>
      </c>
      <c r="DB72" s="5">
        <v>0</v>
      </c>
      <c r="DC72" s="5">
        <v>0</v>
      </c>
      <c r="DD72" s="5">
        <v>787322</v>
      </c>
      <c r="DE72" s="12">
        <v>0</v>
      </c>
    </row>
    <row r="73" spans="1:109" ht="15.75" thickBot="1">
      <c r="A73" s="14" t="s">
        <v>169</v>
      </c>
      <c r="B73" s="14" t="s">
        <v>169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12964124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12">
        <v>0</v>
      </c>
    </row>
    <row r="74" spans="1:109" ht="15.75" thickBot="1">
      <c r="A74" s="14" t="s">
        <v>170</v>
      </c>
      <c r="B74" s="14" t="s">
        <v>170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17382270</v>
      </c>
      <c r="AL74" s="5">
        <v>0</v>
      </c>
      <c r="AM74" s="5">
        <v>0</v>
      </c>
      <c r="AN74" s="5">
        <v>1500882014.3800001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1435952954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12079756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12">
        <v>0</v>
      </c>
    </row>
    <row r="75" spans="1:109" ht="15.75" thickBot="1">
      <c r="A75" s="14" t="s">
        <v>20</v>
      </c>
      <c r="B75" s="14" t="s">
        <v>342</v>
      </c>
      <c r="C75" s="5">
        <v>124096482.999</v>
      </c>
      <c r="D75" s="5">
        <v>0</v>
      </c>
      <c r="E75" s="5">
        <v>42951232</v>
      </c>
      <c r="F75" s="5">
        <v>6107274526.6300001</v>
      </c>
      <c r="G75" s="5">
        <v>152175345</v>
      </c>
      <c r="H75" s="5">
        <v>0</v>
      </c>
      <c r="I75" s="5">
        <v>0</v>
      </c>
      <c r="J75" s="5">
        <v>25679644743.330002</v>
      </c>
      <c r="K75" s="5">
        <v>223981629</v>
      </c>
      <c r="L75" s="5">
        <v>2389933</v>
      </c>
      <c r="M75" s="5">
        <v>2251098088.6999998</v>
      </c>
      <c r="N75" s="5">
        <v>0</v>
      </c>
      <c r="O75" s="5">
        <v>0</v>
      </c>
      <c r="P75" s="5">
        <v>715505</v>
      </c>
      <c r="Q75" s="5">
        <v>563420</v>
      </c>
      <c r="R75" s="5">
        <v>795887152.80999994</v>
      </c>
      <c r="S75" s="5">
        <v>1332863426.9300001</v>
      </c>
      <c r="T75" s="5">
        <v>0</v>
      </c>
      <c r="U75" s="5">
        <v>1890000</v>
      </c>
      <c r="V75" s="5">
        <v>4100000</v>
      </c>
      <c r="W75" s="5">
        <v>2432147991.71</v>
      </c>
      <c r="X75" s="5">
        <v>2106370</v>
      </c>
      <c r="Y75" s="5">
        <v>12361962</v>
      </c>
      <c r="Z75" s="5">
        <v>0</v>
      </c>
      <c r="AA75" s="5">
        <v>4500000</v>
      </c>
      <c r="AB75" s="5">
        <v>0</v>
      </c>
      <c r="AC75" s="5">
        <v>0</v>
      </c>
      <c r="AD75" s="5">
        <v>81811619</v>
      </c>
      <c r="AE75" s="5">
        <v>0</v>
      </c>
      <c r="AF75" s="5">
        <v>0</v>
      </c>
      <c r="AG75" s="5">
        <v>114046128</v>
      </c>
      <c r="AH75" s="5">
        <v>882556733094.83997</v>
      </c>
      <c r="AI75" s="5">
        <v>590537146</v>
      </c>
      <c r="AJ75" s="5">
        <v>67216504</v>
      </c>
      <c r="AK75" s="5">
        <v>45877956575.449997</v>
      </c>
      <c r="AL75" s="5">
        <v>0</v>
      </c>
      <c r="AM75" s="5">
        <v>31157957.5</v>
      </c>
      <c r="AN75" s="5">
        <v>46677907794.144997</v>
      </c>
      <c r="AO75" s="5">
        <v>88384712.599999994</v>
      </c>
      <c r="AP75" s="5">
        <v>163989250</v>
      </c>
      <c r="AQ75" s="5">
        <v>221891254.15000001</v>
      </c>
      <c r="AR75" s="5">
        <v>1892566</v>
      </c>
      <c r="AS75" s="5">
        <v>72918306</v>
      </c>
      <c r="AT75" s="5">
        <v>0</v>
      </c>
      <c r="AU75" s="5">
        <v>1500000</v>
      </c>
      <c r="AV75" s="5">
        <v>30865196.373999998</v>
      </c>
      <c r="AW75" s="5">
        <v>0</v>
      </c>
      <c r="AX75" s="5">
        <v>192209785.02000001</v>
      </c>
      <c r="AY75" s="5">
        <v>0</v>
      </c>
      <c r="AZ75" s="5">
        <v>0</v>
      </c>
      <c r="BA75" s="5">
        <v>918201508</v>
      </c>
      <c r="BB75" s="5">
        <v>126772708</v>
      </c>
      <c r="BC75" s="5">
        <v>541108560.37</v>
      </c>
      <c r="BD75" s="5">
        <v>81986372</v>
      </c>
      <c r="BE75" s="5">
        <v>0</v>
      </c>
      <c r="BF75" s="5">
        <v>150276935</v>
      </c>
      <c r="BG75" s="5">
        <v>0</v>
      </c>
      <c r="BH75" s="5">
        <v>2709165016</v>
      </c>
      <c r="BI75" s="5">
        <v>0</v>
      </c>
      <c r="BJ75" s="5">
        <v>798529</v>
      </c>
      <c r="BK75" s="5">
        <v>17573736421</v>
      </c>
      <c r="BL75" s="5">
        <v>0</v>
      </c>
      <c r="BM75" s="5">
        <v>8600000</v>
      </c>
      <c r="BN75" s="5">
        <v>6145248</v>
      </c>
      <c r="BO75" s="5">
        <v>0</v>
      </c>
      <c r="BP75" s="5">
        <v>0</v>
      </c>
      <c r="BQ75" s="5">
        <v>37680000</v>
      </c>
      <c r="BR75" s="5">
        <v>3028406539</v>
      </c>
      <c r="BS75" s="5">
        <v>28900137490.07</v>
      </c>
      <c r="BT75" s="5">
        <v>706984854</v>
      </c>
      <c r="BU75" s="5">
        <v>0</v>
      </c>
      <c r="BV75" s="5">
        <v>0</v>
      </c>
      <c r="BW75" s="5">
        <v>0</v>
      </c>
      <c r="BX75" s="5">
        <v>98669737</v>
      </c>
      <c r="BY75" s="5">
        <v>258670757</v>
      </c>
      <c r="BZ75" s="5">
        <v>0</v>
      </c>
      <c r="CA75" s="5">
        <v>3018450</v>
      </c>
      <c r="CB75" s="5">
        <v>61711012</v>
      </c>
      <c r="CC75" s="5">
        <v>0</v>
      </c>
      <c r="CD75" s="5">
        <v>13294965457</v>
      </c>
      <c r="CE75" s="5">
        <v>0</v>
      </c>
      <c r="CF75" s="5">
        <v>0</v>
      </c>
      <c r="CG75" s="5">
        <v>52359144</v>
      </c>
      <c r="CH75" s="5">
        <v>123119208.90000001</v>
      </c>
      <c r="CI75" s="5">
        <v>95835601</v>
      </c>
      <c r="CJ75" s="5">
        <v>0</v>
      </c>
      <c r="CK75" s="5">
        <v>0</v>
      </c>
      <c r="CL75" s="5">
        <v>816400</v>
      </c>
      <c r="CM75" s="5">
        <v>69883034</v>
      </c>
      <c r="CN75" s="5">
        <v>284115414995.99054</v>
      </c>
      <c r="CO75" s="5">
        <v>0</v>
      </c>
      <c r="CP75" s="5">
        <v>6375670</v>
      </c>
      <c r="CQ75" s="5">
        <v>9979997</v>
      </c>
      <c r="CR75" s="5">
        <v>0</v>
      </c>
      <c r="CS75" s="5">
        <v>5971924158.75</v>
      </c>
      <c r="CT75" s="5">
        <v>0</v>
      </c>
      <c r="CU75" s="5">
        <v>0</v>
      </c>
      <c r="CV75" s="5">
        <v>138089790</v>
      </c>
      <c r="CW75" s="5">
        <v>7141365717.5600004</v>
      </c>
      <c r="CX75" s="5">
        <v>0</v>
      </c>
      <c r="CY75" s="5">
        <v>77684288</v>
      </c>
      <c r="CZ75" s="5">
        <v>114000000</v>
      </c>
      <c r="DA75" s="5">
        <v>111709219</v>
      </c>
      <c r="DB75" s="5">
        <v>10767651</v>
      </c>
      <c r="DC75" s="5">
        <v>0</v>
      </c>
      <c r="DD75" s="5">
        <v>0</v>
      </c>
      <c r="DE75" s="12">
        <v>0</v>
      </c>
    </row>
    <row r="76" spans="1:109" ht="15.75" thickBot="1">
      <c r="A76" s="14" t="s">
        <v>21</v>
      </c>
      <c r="B76" s="14" t="s">
        <v>343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91368694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12">
        <v>0</v>
      </c>
    </row>
    <row r="77" spans="1:109" ht="15.75" thickBot="1">
      <c r="A77" s="14" t="s">
        <v>22</v>
      </c>
      <c r="B77" s="14" t="s">
        <v>344</v>
      </c>
      <c r="C77" s="5">
        <v>71573074</v>
      </c>
      <c r="D77" s="5">
        <v>0</v>
      </c>
      <c r="E77" s="5">
        <v>0</v>
      </c>
      <c r="F77" s="5">
        <v>219945244</v>
      </c>
      <c r="G77" s="5">
        <v>723229197</v>
      </c>
      <c r="H77" s="5">
        <v>0</v>
      </c>
      <c r="I77" s="5">
        <v>0</v>
      </c>
      <c r="J77" s="5">
        <v>13500000</v>
      </c>
      <c r="K77" s="5">
        <v>0</v>
      </c>
      <c r="L77" s="5">
        <v>0</v>
      </c>
      <c r="M77" s="5">
        <v>1979015779.4000001</v>
      </c>
      <c r="N77" s="5">
        <v>0</v>
      </c>
      <c r="O77" s="5">
        <v>2951807</v>
      </c>
      <c r="P77" s="5">
        <v>0</v>
      </c>
      <c r="Q77" s="5">
        <v>0</v>
      </c>
      <c r="R77" s="5">
        <v>30225941</v>
      </c>
      <c r="S77" s="5">
        <v>495992522</v>
      </c>
      <c r="T77" s="5">
        <v>30000000</v>
      </c>
      <c r="U77" s="5">
        <v>0</v>
      </c>
      <c r="V77" s="5">
        <v>0</v>
      </c>
      <c r="W77" s="5">
        <v>552000488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41954774</v>
      </c>
      <c r="AE77" s="5">
        <v>0</v>
      </c>
      <c r="AF77" s="5">
        <v>0</v>
      </c>
      <c r="AG77" s="5">
        <v>43293162</v>
      </c>
      <c r="AH77" s="5">
        <v>281651202</v>
      </c>
      <c r="AI77" s="5">
        <v>266637321</v>
      </c>
      <c r="AJ77" s="5">
        <v>0</v>
      </c>
      <c r="AK77" s="5">
        <v>497968816.60000002</v>
      </c>
      <c r="AL77" s="5">
        <v>0</v>
      </c>
      <c r="AM77" s="5">
        <v>31157957</v>
      </c>
      <c r="AN77" s="5">
        <v>10018039622.637001</v>
      </c>
      <c r="AO77" s="5">
        <v>18000000</v>
      </c>
      <c r="AP77" s="5">
        <v>0</v>
      </c>
      <c r="AQ77" s="5">
        <v>19545463</v>
      </c>
      <c r="AR77" s="5">
        <v>0</v>
      </c>
      <c r="AS77" s="5">
        <v>5247656</v>
      </c>
      <c r="AT77" s="5">
        <v>0</v>
      </c>
      <c r="AU77" s="5">
        <v>0</v>
      </c>
      <c r="AV77" s="5">
        <v>57998840</v>
      </c>
      <c r="AW77" s="5">
        <v>0</v>
      </c>
      <c r="AX77" s="5">
        <v>0</v>
      </c>
      <c r="AY77" s="5">
        <v>0</v>
      </c>
      <c r="AZ77" s="5">
        <v>0</v>
      </c>
      <c r="BA77" s="5">
        <v>109515026</v>
      </c>
      <c r="BB77" s="5">
        <v>222602008</v>
      </c>
      <c r="BC77" s="5">
        <v>301232843</v>
      </c>
      <c r="BD77" s="5">
        <v>0</v>
      </c>
      <c r="BE77" s="5">
        <v>0</v>
      </c>
      <c r="BF77" s="5">
        <v>16176818</v>
      </c>
      <c r="BG77" s="5">
        <v>0</v>
      </c>
      <c r="BH77" s="5">
        <v>657324028</v>
      </c>
      <c r="BI77" s="5">
        <v>13354000</v>
      </c>
      <c r="BJ77" s="5">
        <v>0</v>
      </c>
      <c r="BK77" s="5">
        <v>80654375</v>
      </c>
      <c r="BL77" s="5">
        <v>2951807</v>
      </c>
      <c r="BM77" s="5">
        <v>0</v>
      </c>
      <c r="BN77" s="5">
        <v>40600000</v>
      </c>
      <c r="BO77" s="5">
        <v>0</v>
      </c>
      <c r="BP77" s="5">
        <v>0</v>
      </c>
      <c r="BQ77" s="5">
        <v>0</v>
      </c>
      <c r="BR77" s="5">
        <v>163523547371</v>
      </c>
      <c r="BS77" s="5">
        <v>5019114013</v>
      </c>
      <c r="BT77" s="5">
        <v>0</v>
      </c>
      <c r="BU77" s="5">
        <v>0</v>
      </c>
      <c r="BV77" s="5">
        <v>0</v>
      </c>
      <c r="BW77" s="5">
        <v>1548059</v>
      </c>
      <c r="BX77" s="5">
        <v>3600000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441489548</v>
      </c>
      <c r="CE77" s="5">
        <v>0</v>
      </c>
      <c r="CF77" s="5">
        <v>0</v>
      </c>
      <c r="CG77" s="5">
        <v>0</v>
      </c>
      <c r="CH77" s="5">
        <v>136902077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3565191173.5999999</v>
      </c>
      <c r="CO77" s="5">
        <v>0</v>
      </c>
      <c r="CP77" s="5">
        <v>3279785</v>
      </c>
      <c r="CQ77" s="5">
        <v>0</v>
      </c>
      <c r="CR77" s="5">
        <v>0</v>
      </c>
      <c r="CS77" s="5">
        <v>1919128596</v>
      </c>
      <c r="CT77" s="5">
        <v>13647614</v>
      </c>
      <c r="CU77" s="5">
        <v>0</v>
      </c>
      <c r="CV77" s="5">
        <v>124238219</v>
      </c>
      <c r="CW77" s="5">
        <v>2603243206</v>
      </c>
      <c r="CX77" s="5">
        <v>0</v>
      </c>
      <c r="CY77" s="5">
        <v>0</v>
      </c>
      <c r="CZ77" s="5">
        <v>0</v>
      </c>
      <c r="DA77" s="5">
        <v>251487115</v>
      </c>
      <c r="DB77" s="5">
        <v>9098123</v>
      </c>
      <c r="DC77" s="5">
        <v>0</v>
      </c>
      <c r="DD77" s="5">
        <v>0</v>
      </c>
      <c r="DE77" s="12">
        <v>0</v>
      </c>
    </row>
    <row r="78" spans="1:109" ht="15.75" thickBot="1">
      <c r="A78" s="14" t="s">
        <v>23</v>
      </c>
      <c r="B78" s="14" t="s">
        <v>345</v>
      </c>
      <c r="C78" s="5">
        <v>1073139051</v>
      </c>
      <c r="D78" s="5">
        <v>0</v>
      </c>
      <c r="E78" s="5">
        <v>0</v>
      </c>
      <c r="F78" s="5">
        <v>47596534</v>
      </c>
      <c r="G78" s="5">
        <v>0</v>
      </c>
      <c r="H78" s="5">
        <v>0</v>
      </c>
      <c r="I78" s="5">
        <v>0</v>
      </c>
      <c r="J78" s="5">
        <v>836750173</v>
      </c>
      <c r="K78" s="5">
        <v>9970546</v>
      </c>
      <c r="L78" s="5">
        <v>0</v>
      </c>
      <c r="M78" s="5">
        <v>396966988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14490747</v>
      </c>
      <c r="T78" s="5">
        <v>0</v>
      </c>
      <c r="U78" s="5">
        <v>0</v>
      </c>
      <c r="V78" s="5">
        <v>0</v>
      </c>
      <c r="W78" s="5">
        <v>156165385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1145583</v>
      </c>
      <c r="AE78" s="5">
        <v>0</v>
      </c>
      <c r="AF78" s="5">
        <v>0</v>
      </c>
      <c r="AG78" s="5">
        <v>0</v>
      </c>
      <c r="AH78" s="5">
        <v>29500000</v>
      </c>
      <c r="AI78" s="5">
        <v>2295850</v>
      </c>
      <c r="AJ78" s="5">
        <v>0</v>
      </c>
      <c r="AK78" s="5">
        <v>1145766357</v>
      </c>
      <c r="AL78" s="5">
        <v>0</v>
      </c>
      <c r="AM78" s="5">
        <v>0</v>
      </c>
      <c r="AN78" s="5">
        <v>819549540.88999999</v>
      </c>
      <c r="AO78" s="5">
        <v>0</v>
      </c>
      <c r="AP78" s="5">
        <v>0</v>
      </c>
      <c r="AQ78" s="5">
        <v>697862</v>
      </c>
      <c r="AR78" s="5">
        <v>0</v>
      </c>
      <c r="AS78" s="5">
        <v>0</v>
      </c>
      <c r="AT78" s="5">
        <v>0</v>
      </c>
      <c r="AU78" s="5">
        <v>0</v>
      </c>
      <c r="AV78" s="5">
        <v>7046363</v>
      </c>
      <c r="AW78" s="5">
        <v>0</v>
      </c>
      <c r="AX78" s="5">
        <v>495931000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10612249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90146684</v>
      </c>
      <c r="BS78" s="5">
        <v>1072771232</v>
      </c>
      <c r="BT78" s="5">
        <v>902916000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668480825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1631508581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138312693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12">
        <v>1433520</v>
      </c>
    </row>
    <row r="79" spans="1:109" ht="15.75" thickBot="1">
      <c r="A79" s="14" t="s">
        <v>180</v>
      </c>
      <c r="B79" s="14" t="s">
        <v>180</v>
      </c>
      <c r="C79" s="5">
        <v>121871062</v>
      </c>
      <c r="D79" s="5">
        <v>0</v>
      </c>
      <c r="E79" s="5">
        <v>21632629</v>
      </c>
      <c r="F79" s="5">
        <v>206470758.91999999</v>
      </c>
      <c r="G79" s="5">
        <v>54838005</v>
      </c>
      <c r="H79" s="5">
        <v>0</v>
      </c>
      <c r="I79" s="5">
        <v>0</v>
      </c>
      <c r="J79" s="5">
        <v>8000000</v>
      </c>
      <c r="K79" s="5">
        <v>0</v>
      </c>
      <c r="L79" s="5">
        <v>0</v>
      </c>
      <c r="M79" s="5">
        <v>986211955</v>
      </c>
      <c r="N79" s="5">
        <v>0</v>
      </c>
      <c r="O79" s="5">
        <v>4951872</v>
      </c>
      <c r="P79" s="5">
        <v>0</v>
      </c>
      <c r="Q79" s="5">
        <v>15000000</v>
      </c>
      <c r="R79" s="5">
        <v>65900950</v>
      </c>
      <c r="S79" s="5">
        <v>1050159979</v>
      </c>
      <c r="T79" s="5">
        <v>0</v>
      </c>
      <c r="U79" s="5">
        <v>1890000</v>
      </c>
      <c r="V79" s="5">
        <v>4100000</v>
      </c>
      <c r="W79" s="5">
        <v>121956494</v>
      </c>
      <c r="X79" s="5">
        <v>12000000</v>
      </c>
      <c r="Y79" s="5">
        <v>0</v>
      </c>
      <c r="Z79" s="5">
        <v>0</v>
      </c>
      <c r="AA79" s="5">
        <v>4500000</v>
      </c>
      <c r="AB79" s="5">
        <v>0</v>
      </c>
      <c r="AC79" s="5">
        <v>0</v>
      </c>
      <c r="AD79" s="5">
        <v>0</v>
      </c>
      <c r="AE79" s="5">
        <v>3750000</v>
      </c>
      <c r="AF79" s="5">
        <v>0</v>
      </c>
      <c r="AG79" s="5">
        <v>10495312</v>
      </c>
      <c r="AH79" s="5">
        <v>54471000</v>
      </c>
      <c r="AI79" s="5">
        <v>142324240</v>
      </c>
      <c r="AJ79" s="5">
        <v>0</v>
      </c>
      <c r="AK79" s="5">
        <v>1062578634.5</v>
      </c>
      <c r="AL79" s="5">
        <v>3528000</v>
      </c>
      <c r="AM79" s="5">
        <v>0</v>
      </c>
      <c r="AN79" s="5">
        <v>9780338585.1469994</v>
      </c>
      <c r="AO79" s="5">
        <v>31161363.619999997</v>
      </c>
      <c r="AP79" s="5">
        <v>8067845</v>
      </c>
      <c r="AQ79" s="5">
        <v>37924155</v>
      </c>
      <c r="AR79" s="5">
        <v>0</v>
      </c>
      <c r="AS79" s="5">
        <v>72896066</v>
      </c>
      <c r="AT79" s="5">
        <v>0</v>
      </c>
      <c r="AU79" s="5">
        <v>1500000</v>
      </c>
      <c r="AV79" s="5">
        <v>0</v>
      </c>
      <c r="AW79" s="5">
        <v>0</v>
      </c>
      <c r="AX79" s="5">
        <v>287659410</v>
      </c>
      <c r="AY79" s="5">
        <v>0</v>
      </c>
      <c r="AZ79" s="5">
        <v>0</v>
      </c>
      <c r="BA79" s="5">
        <v>0</v>
      </c>
      <c r="BB79" s="5">
        <v>101365033</v>
      </c>
      <c r="BC79" s="5">
        <v>278033246</v>
      </c>
      <c r="BD79" s="5">
        <v>60596339</v>
      </c>
      <c r="BE79" s="5">
        <v>0</v>
      </c>
      <c r="BF79" s="5">
        <v>14106984</v>
      </c>
      <c r="BG79" s="5">
        <v>0</v>
      </c>
      <c r="BH79" s="5">
        <v>260644790</v>
      </c>
      <c r="BI79" s="5">
        <v>6807967</v>
      </c>
      <c r="BJ79" s="5">
        <v>0</v>
      </c>
      <c r="BK79" s="5">
        <v>126294100</v>
      </c>
      <c r="BL79" s="5">
        <v>0</v>
      </c>
      <c r="BM79" s="5">
        <v>7500000</v>
      </c>
      <c r="BN79" s="5">
        <v>0</v>
      </c>
      <c r="BO79" s="5">
        <v>0</v>
      </c>
      <c r="BP79" s="5">
        <v>0</v>
      </c>
      <c r="BQ79" s="5">
        <v>0</v>
      </c>
      <c r="BR79" s="5">
        <v>212886264</v>
      </c>
      <c r="BS79" s="5">
        <v>895976658</v>
      </c>
      <c r="BT79" s="5">
        <v>0</v>
      </c>
      <c r="BU79" s="5">
        <v>0</v>
      </c>
      <c r="BV79" s="5">
        <v>0</v>
      </c>
      <c r="BW79" s="5">
        <v>0</v>
      </c>
      <c r="BX79" s="5">
        <v>370363463.44999999</v>
      </c>
      <c r="BY79" s="5">
        <v>20000000</v>
      </c>
      <c r="BZ79" s="5">
        <v>0</v>
      </c>
      <c r="CA79" s="5">
        <v>3018450</v>
      </c>
      <c r="CB79" s="5">
        <v>86091012</v>
      </c>
      <c r="CC79" s="5">
        <v>0</v>
      </c>
      <c r="CD79" s="5">
        <v>23000759</v>
      </c>
      <c r="CE79" s="5">
        <v>0</v>
      </c>
      <c r="CF79" s="5">
        <v>9068606</v>
      </c>
      <c r="CG79" s="5">
        <v>0</v>
      </c>
      <c r="CH79" s="5">
        <v>94799826.700000003</v>
      </c>
      <c r="CI79" s="5">
        <v>18000000</v>
      </c>
      <c r="CJ79" s="5">
        <v>0</v>
      </c>
      <c r="CK79" s="5">
        <v>0</v>
      </c>
      <c r="CL79" s="5">
        <v>0</v>
      </c>
      <c r="CM79" s="5">
        <v>0</v>
      </c>
      <c r="CN79" s="5">
        <v>494724024</v>
      </c>
      <c r="CO79" s="5">
        <v>8300000</v>
      </c>
      <c r="CP79" s="5">
        <v>24129785</v>
      </c>
      <c r="CQ79" s="5">
        <v>40538143</v>
      </c>
      <c r="CR79" s="5">
        <v>8677435</v>
      </c>
      <c r="CS79" s="5">
        <v>6518450</v>
      </c>
      <c r="CT79" s="5">
        <v>0</v>
      </c>
      <c r="CU79" s="5">
        <v>0</v>
      </c>
      <c r="CV79" s="5">
        <v>834797</v>
      </c>
      <c r="CW79" s="5">
        <v>1731207279.8399999</v>
      </c>
      <c r="CX79" s="5">
        <v>0</v>
      </c>
      <c r="CY79" s="5">
        <v>2500000</v>
      </c>
      <c r="CZ79" s="5">
        <v>8340000</v>
      </c>
      <c r="DA79" s="5">
        <v>79389743.412</v>
      </c>
      <c r="DB79" s="5">
        <v>23506688</v>
      </c>
      <c r="DC79" s="5">
        <v>82158615</v>
      </c>
      <c r="DD79" s="5">
        <v>25175000</v>
      </c>
      <c r="DE79" s="12">
        <v>0</v>
      </c>
    </row>
    <row r="80" spans="1:109" ht="15.75" thickBot="1">
      <c r="A80" s="14" t="s">
        <v>372</v>
      </c>
      <c r="B80" s="14" t="s">
        <v>181</v>
      </c>
      <c r="C80" s="5">
        <v>0</v>
      </c>
      <c r="D80" s="5">
        <v>0</v>
      </c>
      <c r="E80" s="5">
        <v>0</v>
      </c>
      <c r="F80" s="5">
        <v>15581602.35</v>
      </c>
      <c r="G80" s="5">
        <v>0</v>
      </c>
      <c r="H80" s="5">
        <v>0</v>
      </c>
      <c r="I80" s="5">
        <v>0</v>
      </c>
      <c r="J80" s="5">
        <v>8000000</v>
      </c>
      <c r="K80" s="5">
        <v>0</v>
      </c>
      <c r="L80" s="5">
        <v>0</v>
      </c>
      <c r="M80" s="5">
        <v>98555533</v>
      </c>
      <c r="N80" s="5">
        <v>0</v>
      </c>
      <c r="O80" s="5">
        <v>4951872</v>
      </c>
      <c r="P80" s="5">
        <v>0</v>
      </c>
      <c r="Q80" s="5">
        <v>0</v>
      </c>
      <c r="R80" s="5">
        <v>6000000</v>
      </c>
      <c r="S80" s="5">
        <v>639144024</v>
      </c>
      <c r="T80" s="5">
        <v>0</v>
      </c>
      <c r="U80" s="5">
        <v>0</v>
      </c>
      <c r="V80" s="5">
        <v>0</v>
      </c>
      <c r="W80" s="5">
        <v>84339673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3750000</v>
      </c>
      <c r="AF80" s="5">
        <v>0</v>
      </c>
      <c r="AG80" s="5">
        <v>0</v>
      </c>
      <c r="AH80" s="5">
        <v>9996000</v>
      </c>
      <c r="AI80" s="5">
        <v>35622347</v>
      </c>
      <c r="AJ80" s="5">
        <v>0</v>
      </c>
      <c r="AK80" s="5">
        <v>427101631.5</v>
      </c>
      <c r="AL80" s="5">
        <v>0</v>
      </c>
      <c r="AM80" s="5">
        <v>0</v>
      </c>
      <c r="AN80" s="5">
        <v>1510648330.1599998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10512000</v>
      </c>
      <c r="AY80" s="5">
        <v>0</v>
      </c>
      <c r="AZ80" s="5">
        <v>0</v>
      </c>
      <c r="BA80" s="5">
        <v>0</v>
      </c>
      <c r="BB80" s="5">
        <v>0</v>
      </c>
      <c r="BC80" s="5">
        <v>39880848</v>
      </c>
      <c r="BD80" s="5">
        <v>0</v>
      </c>
      <c r="BE80" s="5">
        <v>0</v>
      </c>
      <c r="BF80" s="5">
        <v>5200000</v>
      </c>
      <c r="BG80" s="5">
        <v>0</v>
      </c>
      <c r="BH80" s="5">
        <v>0</v>
      </c>
      <c r="BI80" s="5">
        <v>0</v>
      </c>
      <c r="BJ80" s="5">
        <v>0</v>
      </c>
      <c r="BK80" s="5">
        <v>9883380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14807226</v>
      </c>
      <c r="BS80" s="5">
        <v>123447828</v>
      </c>
      <c r="BT80" s="5">
        <v>0</v>
      </c>
      <c r="BU80" s="5">
        <v>0</v>
      </c>
      <c r="BV80" s="5">
        <v>0</v>
      </c>
      <c r="BW80" s="5">
        <v>0</v>
      </c>
      <c r="BX80" s="5">
        <v>2827200</v>
      </c>
      <c r="BY80" s="5">
        <v>0</v>
      </c>
      <c r="BZ80" s="5">
        <v>0</v>
      </c>
      <c r="CA80" s="5">
        <v>3018450</v>
      </c>
      <c r="CB80" s="5">
        <v>24380000</v>
      </c>
      <c r="CC80" s="5">
        <v>0</v>
      </c>
      <c r="CD80" s="5">
        <v>0</v>
      </c>
      <c r="CE80" s="5">
        <v>0</v>
      </c>
      <c r="CF80" s="5">
        <v>9068606</v>
      </c>
      <c r="CG80" s="5">
        <v>0</v>
      </c>
      <c r="CH80" s="5">
        <v>23000000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239607098</v>
      </c>
      <c r="CO80" s="5">
        <v>0</v>
      </c>
      <c r="CP80" s="5">
        <v>0</v>
      </c>
      <c r="CQ80" s="5">
        <v>40538143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52736824.840000004</v>
      </c>
      <c r="CX80" s="5">
        <v>0</v>
      </c>
      <c r="CY80" s="5">
        <v>0</v>
      </c>
      <c r="CZ80" s="5">
        <v>0</v>
      </c>
      <c r="DA80" s="5">
        <v>3765193</v>
      </c>
      <c r="DB80" s="5">
        <v>20006688</v>
      </c>
      <c r="DC80" s="5">
        <v>82158615</v>
      </c>
      <c r="DD80" s="5">
        <v>25175000</v>
      </c>
      <c r="DE80" s="12">
        <v>0</v>
      </c>
    </row>
    <row r="81" spans="1:109" ht="15.75" thickBot="1">
      <c r="A81" s="14" t="s">
        <v>373</v>
      </c>
      <c r="B81" s="14" t="s">
        <v>189</v>
      </c>
      <c r="C81" s="5">
        <v>0</v>
      </c>
      <c r="D81" s="5">
        <v>0</v>
      </c>
      <c r="E81" s="5">
        <v>0</v>
      </c>
      <c r="F81" s="5">
        <v>6559570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82154986</v>
      </c>
      <c r="AO81" s="5">
        <v>0</v>
      </c>
      <c r="AP81" s="5">
        <v>0</v>
      </c>
      <c r="AQ81" s="5">
        <v>1280400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4919678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5900000</v>
      </c>
      <c r="CT81" s="5">
        <v>0</v>
      </c>
      <c r="CU81" s="5">
        <v>0</v>
      </c>
      <c r="CV81" s="5">
        <v>834797</v>
      </c>
      <c r="CW81" s="5">
        <v>0</v>
      </c>
      <c r="CX81" s="5">
        <v>0</v>
      </c>
      <c r="CY81" s="5">
        <v>0</v>
      </c>
      <c r="CZ81" s="5">
        <v>0</v>
      </c>
      <c r="DA81" s="5">
        <v>3807830</v>
      </c>
      <c r="DB81" s="5">
        <v>0</v>
      </c>
      <c r="DC81" s="5">
        <v>0</v>
      </c>
      <c r="DD81" s="5">
        <v>0</v>
      </c>
      <c r="DE81" s="12">
        <v>0</v>
      </c>
    </row>
    <row r="82" spans="1:109" ht="15.75" thickBot="1">
      <c r="A82" s="14" t="s">
        <v>374</v>
      </c>
      <c r="B82" s="14" t="s">
        <v>191</v>
      </c>
      <c r="C82" s="5">
        <v>0</v>
      </c>
      <c r="D82" s="5">
        <v>0</v>
      </c>
      <c r="E82" s="5">
        <v>0</v>
      </c>
      <c r="F82" s="5">
        <v>15531015.57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33993574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14677824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12">
        <v>0</v>
      </c>
    </row>
    <row r="83" spans="1:109" ht="15.75" thickBot="1">
      <c r="A83" s="14" t="s">
        <v>371</v>
      </c>
      <c r="B83" s="14" t="s">
        <v>179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27000000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12">
        <v>0</v>
      </c>
    </row>
    <row r="84" spans="1:109" ht="15.75" thickBot="1">
      <c r="A84" s="14" t="s">
        <v>371</v>
      </c>
      <c r="B84" s="14" t="s">
        <v>192</v>
      </c>
      <c r="C84" s="5">
        <v>50696775</v>
      </c>
      <c r="D84" s="5">
        <v>0</v>
      </c>
      <c r="E84" s="5">
        <v>21632629</v>
      </c>
      <c r="F84" s="5">
        <v>113951303</v>
      </c>
      <c r="G84" s="5">
        <v>54838005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838276983</v>
      </c>
      <c r="N84" s="5">
        <v>0</v>
      </c>
      <c r="O84" s="5">
        <v>0</v>
      </c>
      <c r="P84" s="5">
        <v>0</v>
      </c>
      <c r="Q84" s="5">
        <v>0</v>
      </c>
      <c r="R84" s="5">
        <v>34652950</v>
      </c>
      <c r="S84" s="5">
        <v>115431163</v>
      </c>
      <c r="T84" s="5">
        <v>0</v>
      </c>
      <c r="U84" s="5">
        <v>1890000</v>
      </c>
      <c r="V84" s="5">
        <v>4100000</v>
      </c>
      <c r="W84" s="5">
        <v>12310000</v>
      </c>
      <c r="X84" s="5">
        <v>12000000</v>
      </c>
      <c r="Y84" s="5">
        <v>0</v>
      </c>
      <c r="Z84" s="5">
        <v>0</v>
      </c>
      <c r="AA84" s="5">
        <v>4500000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10495312</v>
      </c>
      <c r="AH84" s="5">
        <v>0</v>
      </c>
      <c r="AI84" s="5">
        <v>46188509</v>
      </c>
      <c r="AJ84" s="5">
        <v>0</v>
      </c>
      <c r="AK84" s="5">
        <v>361845175</v>
      </c>
      <c r="AL84" s="5">
        <v>3528000</v>
      </c>
      <c r="AM84" s="5">
        <v>0</v>
      </c>
      <c r="AN84" s="5">
        <v>6139606155.8900003</v>
      </c>
      <c r="AO84" s="5">
        <v>7600000</v>
      </c>
      <c r="AP84" s="5">
        <v>0</v>
      </c>
      <c r="AQ84" s="5">
        <v>0</v>
      </c>
      <c r="AR84" s="5">
        <v>0</v>
      </c>
      <c r="AS84" s="5">
        <v>47840000</v>
      </c>
      <c r="AT84" s="5">
        <v>0</v>
      </c>
      <c r="AU84" s="5">
        <v>0</v>
      </c>
      <c r="AV84" s="5">
        <v>0</v>
      </c>
      <c r="AW84" s="5">
        <v>0</v>
      </c>
      <c r="AX84" s="5">
        <v>264171141</v>
      </c>
      <c r="AY84" s="5">
        <v>0</v>
      </c>
      <c r="AZ84" s="5">
        <v>0</v>
      </c>
      <c r="BA84" s="5">
        <v>0</v>
      </c>
      <c r="BB84" s="5">
        <v>76884718</v>
      </c>
      <c r="BC84" s="5">
        <v>166213841</v>
      </c>
      <c r="BD84" s="5">
        <v>0</v>
      </c>
      <c r="BE84" s="5">
        <v>0</v>
      </c>
      <c r="BF84" s="5">
        <v>4706984</v>
      </c>
      <c r="BG84" s="5">
        <v>0</v>
      </c>
      <c r="BH84" s="5">
        <v>260644790</v>
      </c>
      <c r="BI84" s="5">
        <v>0</v>
      </c>
      <c r="BJ84" s="5">
        <v>0</v>
      </c>
      <c r="BK84" s="5">
        <v>83612870</v>
      </c>
      <c r="BL84" s="5">
        <v>0</v>
      </c>
      <c r="BM84" s="5">
        <v>7500000</v>
      </c>
      <c r="BN84" s="5">
        <v>0</v>
      </c>
      <c r="BO84" s="5">
        <v>0</v>
      </c>
      <c r="BP84" s="5">
        <v>0</v>
      </c>
      <c r="BQ84" s="5">
        <v>0</v>
      </c>
      <c r="BR84" s="5">
        <v>104654685</v>
      </c>
      <c r="BS84" s="5">
        <v>6998392</v>
      </c>
      <c r="BT84" s="5">
        <v>0</v>
      </c>
      <c r="BU84" s="5">
        <v>0</v>
      </c>
      <c r="BV84" s="5">
        <v>0</v>
      </c>
      <c r="BW84" s="5">
        <v>0</v>
      </c>
      <c r="BX84" s="5">
        <v>20616000</v>
      </c>
      <c r="BY84" s="5">
        <v>20000000</v>
      </c>
      <c r="BZ84" s="5">
        <v>0</v>
      </c>
      <c r="CA84" s="5">
        <v>0</v>
      </c>
      <c r="CB84" s="5">
        <v>59595400</v>
      </c>
      <c r="CC84" s="5">
        <v>0</v>
      </c>
      <c r="CD84" s="5">
        <v>7000000</v>
      </c>
      <c r="CE84" s="5">
        <v>0</v>
      </c>
      <c r="CF84" s="5">
        <v>0</v>
      </c>
      <c r="CG84" s="5">
        <v>0</v>
      </c>
      <c r="CH84" s="5">
        <v>59043824.699999996</v>
      </c>
      <c r="CI84" s="5">
        <v>3000000</v>
      </c>
      <c r="CJ84" s="5">
        <v>0</v>
      </c>
      <c r="CK84" s="5">
        <v>0</v>
      </c>
      <c r="CL84" s="5">
        <v>0</v>
      </c>
      <c r="CM84" s="5">
        <v>0</v>
      </c>
      <c r="CN84" s="5">
        <v>117446771</v>
      </c>
      <c r="CO84" s="5">
        <v>0</v>
      </c>
      <c r="CP84" s="5">
        <v>3279785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729749822</v>
      </c>
      <c r="CX84" s="5">
        <v>0</v>
      </c>
      <c r="CY84" s="5">
        <v>0</v>
      </c>
      <c r="CZ84" s="5">
        <v>8340000</v>
      </c>
      <c r="DA84" s="5">
        <v>68536935.412</v>
      </c>
      <c r="DB84" s="5">
        <v>0</v>
      </c>
      <c r="DC84" s="5">
        <v>0</v>
      </c>
      <c r="DD84" s="5">
        <v>0</v>
      </c>
      <c r="DE84" s="12">
        <v>0</v>
      </c>
    </row>
    <row r="85" spans="1:109" ht="15.75" thickBot="1">
      <c r="A85" s="14" t="s">
        <v>375</v>
      </c>
      <c r="B85" s="14" t="s">
        <v>193</v>
      </c>
      <c r="C85" s="5">
        <v>0</v>
      </c>
      <c r="D85" s="5">
        <v>0</v>
      </c>
      <c r="E85" s="5">
        <v>0</v>
      </c>
      <c r="F85" s="5">
        <v>25000129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5252500</v>
      </c>
      <c r="N85" s="5">
        <v>0</v>
      </c>
      <c r="O85" s="5">
        <v>0</v>
      </c>
      <c r="P85" s="5">
        <v>0</v>
      </c>
      <c r="Q85" s="5">
        <v>5000000</v>
      </c>
      <c r="R85" s="5">
        <v>0</v>
      </c>
      <c r="S85" s="5">
        <v>158250000</v>
      </c>
      <c r="T85" s="5">
        <v>0</v>
      </c>
      <c r="U85" s="5">
        <v>0</v>
      </c>
      <c r="V85" s="5">
        <v>0</v>
      </c>
      <c r="W85" s="5">
        <v>18747251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29475000</v>
      </c>
      <c r="AI85" s="5">
        <v>10543505</v>
      </c>
      <c r="AJ85" s="5">
        <v>0</v>
      </c>
      <c r="AK85" s="5">
        <v>72448325</v>
      </c>
      <c r="AL85" s="5">
        <v>0</v>
      </c>
      <c r="AM85" s="5">
        <v>0</v>
      </c>
      <c r="AN85" s="5">
        <v>297661675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1700000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41000000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114600000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5000000</v>
      </c>
      <c r="CJ85" s="5">
        <v>0</v>
      </c>
      <c r="CK85" s="5">
        <v>0</v>
      </c>
      <c r="CL85" s="5">
        <v>0</v>
      </c>
      <c r="CM85" s="5">
        <v>0</v>
      </c>
      <c r="CN85" s="5">
        <v>72000000</v>
      </c>
      <c r="CO85" s="5">
        <v>0</v>
      </c>
      <c r="CP85" s="5">
        <v>5000000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3500000</v>
      </c>
      <c r="DC85" s="5">
        <v>0</v>
      </c>
      <c r="DD85" s="5">
        <v>0</v>
      </c>
      <c r="DE85" s="12">
        <v>0</v>
      </c>
    </row>
    <row r="86" spans="1:109" ht="15.75" thickBot="1">
      <c r="A86" s="14" t="s">
        <v>376</v>
      </c>
      <c r="B86" s="14" t="s">
        <v>194</v>
      </c>
      <c r="C86" s="5">
        <v>5413088</v>
      </c>
      <c r="D86" s="5">
        <v>0</v>
      </c>
      <c r="E86" s="5">
        <v>0</v>
      </c>
      <c r="F86" s="5">
        <v>13447119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12143298</v>
      </c>
      <c r="N86" s="5">
        <v>0</v>
      </c>
      <c r="O86" s="5">
        <v>0</v>
      </c>
      <c r="P86" s="5">
        <v>0</v>
      </c>
      <c r="Q86" s="5">
        <v>0</v>
      </c>
      <c r="R86" s="5">
        <v>20000000</v>
      </c>
      <c r="S86" s="5">
        <v>885000</v>
      </c>
      <c r="T86" s="5">
        <v>0</v>
      </c>
      <c r="U86" s="5">
        <v>0</v>
      </c>
      <c r="V86" s="5">
        <v>0</v>
      </c>
      <c r="W86" s="5">
        <v>6559570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22300957</v>
      </c>
      <c r="AJ86" s="5">
        <v>0</v>
      </c>
      <c r="AK86" s="5">
        <v>27859740</v>
      </c>
      <c r="AL86" s="5">
        <v>0</v>
      </c>
      <c r="AM86" s="5">
        <v>0</v>
      </c>
      <c r="AN86" s="5">
        <v>234837595.28999999</v>
      </c>
      <c r="AO86" s="5">
        <v>10698515.619999999</v>
      </c>
      <c r="AP86" s="5">
        <v>0</v>
      </c>
      <c r="AQ86" s="5">
        <v>6237623</v>
      </c>
      <c r="AR86" s="5">
        <v>0</v>
      </c>
      <c r="AS86" s="5">
        <v>7434312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59692087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32797850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3279785</v>
      </c>
      <c r="BS86" s="5">
        <v>15530438</v>
      </c>
      <c r="BT86" s="5">
        <v>0</v>
      </c>
      <c r="BU86" s="5">
        <v>0</v>
      </c>
      <c r="BV86" s="5">
        <v>0</v>
      </c>
      <c r="BW86" s="5">
        <v>0</v>
      </c>
      <c r="BX86" s="5">
        <v>231635228.44999999</v>
      </c>
      <c r="BY86" s="5">
        <v>0</v>
      </c>
      <c r="BZ86" s="5">
        <v>0</v>
      </c>
      <c r="CA86" s="5">
        <v>0</v>
      </c>
      <c r="CB86" s="5">
        <v>2115612</v>
      </c>
      <c r="CC86" s="5">
        <v>0</v>
      </c>
      <c r="CD86" s="5">
        <v>1311914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18152443</v>
      </c>
      <c r="CO86" s="5">
        <v>0</v>
      </c>
      <c r="CP86" s="5">
        <v>5850000</v>
      </c>
      <c r="CQ86" s="5">
        <v>0</v>
      </c>
      <c r="CR86" s="5">
        <v>0</v>
      </c>
      <c r="CS86" s="5">
        <v>618450</v>
      </c>
      <c r="CT86" s="5">
        <v>0</v>
      </c>
      <c r="CU86" s="5">
        <v>0</v>
      </c>
      <c r="CV86" s="5">
        <v>0</v>
      </c>
      <c r="CW86" s="5">
        <v>199420721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12">
        <v>0</v>
      </c>
    </row>
    <row r="87" spans="1:109" ht="15.75" thickBot="1">
      <c r="A87" s="14" t="s">
        <v>377</v>
      </c>
      <c r="B87" s="14" t="s">
        <v>195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46765058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15000000</v>
      </c>
      <c r="AI87" s="5">
        <v>0</v>
      </c>
      <c r="AJ87" s="5">
        <v>0</v>
      </c>
      <c r="AK87" s="5">
        <v>110988956</v>
      </c>
      <c r="AL87" s="5">
        <v>0</v>
      </c>
      <c r="AM87" s="5">
        <v>0</v>
      </c>
      <c r="AN87" s="5">
        <v>987192099.51699996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12976269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49144568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8300000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12">
        <v>0</v>
      </c>
    </row>
    <row r="88" spans="1:109" ht="15.75" thickBot="1">
      <c r="A88" s="14" t="s">
        <v>378</v>
      </c>
      <c r="B88" s="14" t="s">
        <v>196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5248000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12">
        <v>0</v>
      </c>
    </row>
    <row r="89" spans="1:109" ht="15.75" thickBot="1">
      <c r="A89" s="14" t="s">
        <v>379</v>
      </c>
      <c r="B89" s="14" t="s">
        <v>197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1508701</v>
      </c>
      <c r="AJ89" s="5">
        <v>0</v>
      </c>
      <c r="AK89" s="5">
        <v>0</v>
      </c>
      <c r="AL89" s="5">
        <v>0</v>
      </c>
      <c r="AM89" s="5">
        <v>0</v>
      </c>
      <c r="AN89" s="5">
        <v>4263721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1500000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12">
        <v>0</v>
      </c>
    </row>
    <row r="90" spans="1:109" ht="15.75" thickBot="1">
      <c r="A90" s="14" t="s">
        <v>182</v>
      </c>
      <c r="B90" s="14" t="s">
        <v>178</v>
      </c>
      <c r="C90" s="5">
        <v>17394500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12">
        <v>0</v>
      </c>
    </row>
    <row r="91" spans="1:109" ht="15.75" thickBot="1">
      <c r="A91" s="14" t="s">
        <v>182</v>
      </c>
      <c r="B91" s="14" t="s">
        <v>182</v>
      </c>
      <c r="C91" s="5">
        <v>0</v>
      </c>
      <c r="D91" s="5">
        <v>0</v>
      </c>
      <c r="E91" s="5">
        <v>0</v>
      </c>
      <c r="F91" s="5">
        <v>4637616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1333333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26160221</v>
      </c>
      <c r="AJ91" s="5">
        <v>0</v>
      </c>
      <c r="AK91" s="5">
        <v>0</v>
      </c>
      <c r="AL91" s="5">
        <v>0</v>
      </c>
      <c r="AM91" s="5">
        <v>0</v>
      </c>
      <c r="AN91" s="5">
        <v>68162018</v>
      </c>
      <c r="AO91" s="5">
        <v>0</v>
      </c>
      <c r="AP91" s="5">
        <v>0</v>
      </c>
      <c r="AQ91" s="5">
        <v>17357278</v>
      </c>
      <c r="AR91" s="5">
        <v>0</v>
      </c>
      <c r="AS91" s="5">
        <v>4463604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27550194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4892958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12">
        <v>0</v>
      </c>
    </row>
    <row r="92" spans="1:109" ht="15.75" thickBot="1">
      <c r="A92" s="14" t="s">
        <v>183</v>
      </c>
      <c r="B92" s="14" t="s">
        <v>183</v>
      </c>
      <c r="C92" s="5">
        <v>0</v>
      </c>
      <c r="D92" s="5">
        <v>0</v>
      </c>
      <c r="E92" s="5">
        <v>0</v>
      </c>
      <c r="F92" s="5">
        <v>11762404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29702450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31134701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54146861</v>
      </c>
      <c r="AL92" s="5">
        <v>0</v>
      </c>
      <c r="AM92" s="5">
        <v>0</v>
      </c>
      <c r="AN92" s="5">
        <v>10347722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14539767</v>
      </c>
      <c r="BD92" s="5">
        <v>904252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14688845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1308480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12">
        <v>0</v>
      </c>
    </row>
    <row r="93" spans="1:109" ht="15.75" thickBot="1">
      <c r="A93" s="14" t="s">
        <v>184</v>
      </c>
      <c r="B93" s="14" t="s">
        <v>184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5011478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12">
        <v>0</v>
      </c>
    </row>
    <row r="94" spans="1:109" ht="15.75" thickBot="1">
      <c r="A94" s="14" t="s">
        <v>185</v>
      </c>
      <c r="B94" s="14" t="s">
        <v>185</v>
      </c>
      <c r="C94" s="5">
        <v>29000000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7000000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5196096</v>
      </c>
      <c r="AL94" s="5">
        <v>0</v>
      </c>
      <c r="AM94" s="5">
        <v>0</v>
      </c>
      <c r="AN94" s="5">
        <v>99192062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14201469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12914000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593716162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12">
        <v>0</v>
      </c>
    </row>
    <row r="95" spans="1:109" ht="15.75" thickBot="1">
      <c r="A95" s="14" t="s">
        <v>186</v>
      </c>
      <c r="B95" s="14" t="s">
        <v>186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17920000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14983936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24480315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750000000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12">
        <v>0</v>
      </c>
    </row>
    <row r="96" spans="1:109" ht="15.75" thickBot="1">
      <c r="A96" s="14" t="s">
        <v>187</v>
      </c>
      <c r="B96" s="14" t="s">
        <v>187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947858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630033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164880981.28999999</v>
      </c>
      <c r="AO96" s="5">
        <v>12862848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10727449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685035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12756002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155583750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12">
        <v>0</v>
      </c>
    </row>
    <row r="97" spans="1:109" ht="15.75" thickBot="1">
      <c r="A97" s="14" t="s">
        <v>188</v>
      </c>
      <c r="B97" s="14" t="s">
        <v>188</v>
      </c>
      <c r="C97" s="5">
        <v>19366699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10000000</v>
      </c>
      <c r="R97" s="5">
        <v>0</v>
      </c>
      <c r="S97" s="5">
        <v>6000000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32465190</v>
      </c>
      <c r="AO97" s="5">
        <v>0</v>
      </c>
      <c r="AP97" s="5">
        <v>8067845</v>
      </c>
      <c r="AQ97" s="5">
        <v>13048854</v>
      </c>
      <c r="AR97" s="5">
        <v>0</v>
      </c>
      <c r="AS97" s="5">
        <v>8146672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2500000</v>
      </c>
      <c r="BG97" s="5">
        <v>0</v>
      </c>
      <c r="BH97" s="5">
        <v>0</v>
      </c>
      <c r="BI97" s="5">
        <v>6807967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10000000</v>
      </c>
      <c r="CJ97" s="5">
        <v>0</v>
      </c>
      <c r="CK97" s="5">
        <v>0</v>
      </c>
      <c r="CL97" s="5">
        <v>0</v>
      </c>
      <c r="CM97" s="5">
        <v>0</v>
      </c>
      <c r="CN97" s="5">
        <v>13724450</v>
      </c>
      <c r="CO97" s="5">
        <v>0</v>
      </c>
      <c r="CP97" s="5">
        <v>10000000</v>
      </c>
      <c r="CQ97" s="5">
        <v>0</v>
      </c>
      <c r="CR97" s="5">
        <v>8677435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2500000</v>
      </c>
      <c r="CZ97" s="5">
        <v>0</v>
      </c>
      <c r="DA97" s="5">
        <v>3279785</v>
      </c>
      <c r="DB97" s="5">
        <v>0</v>
      </c>
      <c r="DC97" s="5">
        <v>0</v>
      </c>
      <c r="DD97" s="5">
        <v>0</v>
      </c>
      <c r="DE97" s="12">
        <v>0</v>
      </c>
    </row>
    <row r="98" spans="1:109" ht="15.75" thickBot="1">
      <c r="A98" s="14" t="s">
        <v>190</v>
      </c>
      <c r="B98" s="14" t="s">
        <v>190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5050869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12">
        <v>0</v>
      </c>
    </row>
    <row r="99" spans="1:109" ht="15.75" thickBot="1">
      <c r="A99" s="14" t="s">
        <v>320</v>
      </c>
      <c r="B99" s="14" t="s">
        <v>320</v>
      </c>
      <c r="C99" s="5">
        <v>246027258</v>
      </c>
      <c r="D99" s="5">
        <v>0</v>
      </c>
      <c r="E99" s="5">
        <v>0</v>
      </c>
      <c r="F99" s="5">
        <v>229879708.31</v>
      </c>
      <c r="G99" s="5">
        <v>0</v>
      </c>
      <c r="H99" s="5">
        <v>0</v>
      </c>
      <c r="I99" s="5">
        <v>0</v>
      </c>
      <c r="J99" s="5">
        <v>10535530</v>
      </c>
      <c r="K99" s="5">
        <v>0</v>
      </c>
      <c r="L99" s="5">
        <v>0</v>
      </c>
      <c r="M99" s="5">
        <v>91321664.640000001</v>
      </c>
      <c r="N99" s="5">
        <v>0</v>
      </c>
      <c r="O99" s="5">
        <v>0</v>
      </c>
      <c r="P99" s="5">
        <v>0</v>
      </c>
      <c r="Q99" s="5">
        <v>10000000</v>
      </c>
      <c r="R99" s="5">
        <v>1987615</v>
      </c>
      <c r="S99" s="5">
        <v>38446682</v>
      </c>
      <c r="T99" s="5">
        <v>0</v>
      </c>
      <c r="U99" s="5">
        <v>0</v>
      </c>
      <c r="V99" s="5">
        <v>0</v>
      </c>
      <c r="W99" s="5">
        <v>79760473</v>
      </c>
      <c r="X99" s="5">
        <v>17702967</v>
      </c>
      <c r="Y99" s="5">
        <v>0</v>
      </c>
      <c r="Z99" s="5">
        <v>725488</v>
      </c>
      <c r="AA99" s="5">
        <v>0</v>
      </c>
      <c r="AB99" s="5">
        <v>0</v>
      </c>
      <c r="AC99" s="5">
        <v>1092600</v>
      </c>
      <c r="AD99" s="5">
        <v>92157975</v>
      </c>
      <c r="AE99" s="5">
        <v>506600</v>
      </c>
      <c r="AF99" s="5">
        <v>0</v>
      </c>
      <c r="AG99" s="5">
        <v>0</v>
      </c>
      <c r="AH99" s="5">
        <v>967051982</v>
      </c>
      <c r="AI99" s="5">
        <v>21968524</v>
      </c>
      <c r="AJ99" s="5">
        <v>852744.1</v>
      </c>
      <c r="AK99" s="5">
        <v>587917428</v>
      </c>
      <c r="AL99" s="5">
        <v>0</v>
      </c>
      <c r="AM99" s="5">
        <v>156112846</v>
      </c>
      <c r="AN99" s="5">
        <v>3551587408.8190002</v>
      </c>
      <c r="AO99" s="5">
        <v>32566527</v>
      </c>
      <c r="AP99" s="5">
        <v>9934454</v>
      </c>
      <c r="AQ99" s="5">
        <v>40514542</v>
      </c>
      <c r="AR99" s="5">
        <v>984300</v>
      </c>
      <c r="AS99" s="5">
        <v>31440449</v>
      </c>
      <c r="AT99" s="5">
        <v>0</v>
      </c>
      <c r="AU99" s="5">
        <v>0</v>
      </c>
      <c r="AV99" s="5">
        <v>63373974</v>
      </c>
      <c r="AW99" s="5">
        <v>0</v>
      </c>
      <c r="AX99" s="5">
        <v>111285728</v>
      </c>
      <c r="AY99" s="5">
        <v>0</v>
      </c>
      <c r="AZ99" s="5">
        <v>947420</v>
      </c>
      <c r="BA99" s="5">
        <v>324368016</v>
      </c>
      <c r="BB99" s="5">
        <v>7809650</v>
      </c>
      <c r="BC99" s="5">
        <v>32806130</v>
      </c>
      <c r="BD99" s="5">
        <v>16612295</v>
      </c>
      <c r="BE99" s="5">
        <v>0</v>
      </c>
      <c r="BF99" s="5">
        <v>105170094</v>
      </c>
      <c r="BG99" s="5">
        <v>1508701</v>
      </c>
      <c r="BH99" s="5">
        <v>98602720</v>
      </c>
      <c r="BI99" s="5">
        <v>7675617</v>
      </c>
      <c r="BJ99" s="5">
        <v>15087011</v>
      </c>
      <c r="BK99" s="5">
        <v>7228391</v>
      </c>
      <c r="BL99" s="5">
        <v>0</v>
      </c>
      <c r="BM99" s="5">
        <v>0</v>
      </c>
      <c r="BN99" s="5">
        <v>6868260</v>
      </c>
      <c r="BO99" s="5">
        <v>0</v>
      </c>
      <c r="BP99" s="5">
        <v>0</v>
      </c>
      <c r="BQ99" s="5">
        <v>95477085.829999998</v>
      </c>
      <c r="BR99" s="5">
        <v>556146737</v>
      </c>
      <c r="BS99" s="5">
        <v>425326143</v>
      </c>
      <c r="BT99" s="5">
        <v>97901400</v>
      </c>
      <c r="BU99" s="5">
        <v>0</v>
      </c>
      <c r="BV99" s="5">
        <v>0</v>
      </c>
      <c r="BW99" s="5">
        <v>0</v>
      </c>
      <c r="BX99" s="5">
        <v>14024122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440123009</v>
      </c>
      <c r="CE99" s="5">
        <v>0</v>
      </c>
      <c r="CF99" s="5">
        <v>0</v>
      </c>
      <c r="CG99" s="5">
        <v>0</v>
      </c>
      <c r="CH99" s="5">
        <v>4965595</v>
      </c>
      <c r="CI99" s="5">
        <v>77870984</v>
      </c>
      <c r="CJ99" s="5">
        <v>0</v>
      </c>
      <c r="CK99" s="5">
        <v>0</v>
      </c>
      <c r="CL99" s="5">
        <v>0</v>
      </c>
      <c r="CM99" s="5">
        <v>0</v>
      </c>
      <c r="CN99" s="5">
        <v>1224047136</v>
      </c>
      <c r="CO99" s="5">
        <v>26795208.559999999</v>
      </c>
      <c r="CP99" s="5">
        <v>49520786</v>
      </c>
      <c r="CQ99" s="5">
        <v>0</v>
      </c>
      <c r="CR99" s="5">
        <v>5700481</v>
      </c>
      <c r="CS99" s="5">
        <v>0</v>
      </c>
      <c r="CT99" s="5">
        <v>0</v>
      </c>
      <c r="CU99" s="5">
        <v>0</v>
      </c>
      <c r="CV99" s="5">
        <v>27472004</v>
      </c>
      <c r="CW99" s="5">
        <v>324079344</v>
      </c>
      <c r="CX99" s="5">
        <v>0</v>
      </c>
      <c r="CY99" s="5">
        <v>32964463</v>
      </c>
      <c r="CZ99" s="5">
        <v>0</v>
      </c>
      <c r="DA99" s="5">
        <v>152398111.75</v>
      </c>
      <c r="DB99" s="5">
        <v>909020</v>
      </c>
      <c r="DC99" s="5">
        <v>0</v>
      </c>
      <c r="DD99" s="5">
        <v>0</v>
      </c>
      <c r="DE99" s="12">
        <v>694500</v>
      </c>
    </row>
    <row r="100" spans="1:109" ht="15.75" thickBot="1">
      <c r="A100" s="14" t="s">
        <v>380</v>
      </c>
      <c r="B100" s="14" t="s">
        <v>322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8587530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12">
        <v>0</v>
      </c>
    </row>
    <row r="101" spans="1:109" ht="15.75" thickBot="1">
      <c r="A101" s="14" t="s">
        <v>380</v>
      </c>
      <c r="B101" s="14" t="s">
        <v>198</v>
      </c>
      <c r="C101" s="5">
        <v>246027258</v>
      </c>
      <c r="D101" s="5">
        <v>0</v>
      </c>
      <c r="E101" s="5">
        <v>0</v>
      </c>
      <c r="F101" s="5">
        <v>229879708.31</v>
      </c>
      <c r="G101" s="5">
        <v>0</v>
      </c>
      <c r="H101" s="5">
        <v>0</v>
      </c>
      <c r="I101" s="5">
        <v>0</v>
      </c>
      <c r="J101" s="5">
        <v>10535530</v>
      </c>
      <c r="K101" s="5">
        <v>0</v>
      </c>
      <c r="L101" s="5">
        <v>0</v>
      </c>
      <c r="M101" s="5">
        <v>91321664.640000001</v>
      </c>
      <c r="N101" s="5">
        <v>0</v>
      </c>
      <c r="O101" s="5">
        <v>0</v>
      </c>
      <c r="P101" s="5">
        <v>0</v>
      </c>
      <c r="Q101" s="5">
        <v>0</v>
      </c>
      <c r="R101" s="5">
        <v>1987615</v>
      </c>
      <c r="S101" s="5">
        <v>26246682</v>
      </c>
      <c r="T101" s="5">
        <v>0</v>
      </c>
      <c r="U101" s="5">
        <v>0</v>
      </c>
      <c r="V101" s="5">
        <v>0</v>
      </c>
      <c r="W101" s="5">
        <v>79760473</v>
      </c>
      <c r="X101" s="5">
        <v>17702967</v>
      </c>
      <c r="Y101" s="5">
        <v>0</v>
      </c>
      <c r="Z101" s="5">
        <v>725488</v>
      </c>
      <c r="AA101" s="5">
        <v>0</v>
      </c>
      <c r="AB101" s="5">
        <v>0</v>
      </c>
      <c r="AC101" s="5">
        <v>1092600</v>
      </c>
      <c r="AD101" s="5">
        <v>92157975</v>
      </c>
      <c r="AE101" s="5">
        <v>506600</v>
      </c>
      <c r="AF101" s="5">
        <v>0</v>
      </c>
      <c r="AG101" s="5">
        <v>0</v>
      </c>
      <c r="AH101" s="5">
        <v>967051982</v>
      </c>
      <c r="AI101" s="5">
        <v>21968524</v>
      </c>
      <c r="AJ101" s="5">
        <v>852744.1</v>
      </c>
      <c r="AK101" s="5">
        <v>565847358</v>
      </c>
      <c r="AL101" s="5">
        <v>0</v>
      </c>
      <c r="AM101" s="5">
        <v>156112846</v>
      </c>
      <c r="AN101" s="5">
        <v>3458602848.8190002</v>
      </c>
      <c r="AO101" s="5">
        <v>32566527</v>
      </c>
      <c r="AP101" s="5">
        <v>0</v>
      </c>
      <c r="AQ101" s="5">
        <v>1230562</v>
      </c>
      <c r="AR101" s="5">
        <v>984300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111285728</v>
      </c>
      <c r="AY101" s="5">
        <v>0</v>
      </c>
      <c r="AZ101" s="5">
        <v>947420</v>
      </c>
      <c r="BA101" s="5">
        <v>324368016</v>
      </c>
      <c r="BB101" s="5">
        <v>7809650</v>
      </c>
      <c r="BC101" s="5">
        <v>32806130</v>
      </c>
      <c r="BD101" s="5">
        <v>3092923</v>
      </c>
      <c r="BE101" s="5">
        <v>0</v>
      </c>
      <c r="BF101" s="5">
        <v>42053179</v>
      </c>
      <c r="BG101" s="5">
        <v>1508701</v>
      </c>
      <c r="BH101" s="5">
        <v>98602720</v>
      </c>
      <c r="BI101" s="5">
        <v>0</v>
      </c>
      <c r="BJ101" s="5">
        <v>15087011</v>
      </c>
      <c r="BK101" s="5">
        <v>7228391</v>
      </c>
      <c r="BL101" s="5">
        <v>0</v>
      </c>
      <c r="BM101" s="5">
        <v>0</v>
      </c>
      <c r="BN101" s="5">
        <v>6868260</v>
      </c>
      <c r="BO101" s="5">
        <v>0</v>
      </c>
      <c r="BP101" s="5">
        <v>0</v>
      </c>
      <c r="BQ101" s="5">
        <v>95477085.829999998</v>
      </c>
      <c r="BR101" s="5">
        <v>556146737</v>
      </c>
      <c r="BS101" s="5">
        <v>425326143</v>
      </c>
      <c r="BT101" s="5">
        <v>97901400</v>
      </c>
      <c r="BU101" s="5">
        <v>0</v>
      </c>
      <c r="BV101" s="5">
        <v>0</v>
      </c>
      <c r="BW101" s="5">
        <v>0</v>
      </c>
      <c r="BX101" s="5">
        <v>14024122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440123009</v>
      </c>
      <c r="CE101" s="5">
        <v>0</v>
      </c>
      <c r="CF101" s="5">
        <v>0</v>
      </c>
      <c r="CG101" s="5">
        <v>0</v>
      </c>
      <c r="CH101" s="5">
        <v>4965595</v>
      </c>
      <c r="CI101" s="5">
        <v>70595699</v>
      </c>
      <c r="CJ101" s="5">
        <v>0</v>
      </c>
      <c r="CK101" s="5">
        <v>0</v>
      </c>
      <c r="CL101" s="5">
        <v>0</v>
      </c>
      <c r="CM101" s="5">
        <v>0</v>
      </c>
      <c r="CN101" s="5">
        <v>1219367112</v>
      </c>
      <c r="CO101" s="5">
        <v>26795208.559999999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27472004</v>
      </c>
      <c r="CW101" s="5">
        <v>308979319</v>
      </c>
      <c r="CX101" s="5">
        <v>0</v>
      </c>
      <c r="CY101" s="5">
        <v>0</v>
      </c>
      <c r="CZ101" s="5">
        <v>0</v>
      </c>
      <c r="DA101" s="5">
        <v>152398111.75</v>
      </c>
      <c r="DB101" s="5">
        <v>909020</v>
      </c>
      <c r="DC101" s="5">
        <v>0</v>
      </c>
      <c r="DD101" s="5">
        <v>0</v>
      </c>
      <c r="DE101" s="12">
        <v>694500</v>
      </c>
    </row>
    <row r="102" spans="1:109" ht="15.75" thickBot="1">
      <c r="A102" s="14" t="s">
        <v>381</v>
      </c>
      <c r="B102" s="14" t="s">
        <v>199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86986851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63373974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13519372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15100025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12">
        <v>0</v>
      </c>
    </row>
    <row r="103" spans="1:109" ht="15.75" thickBot="1">
      <c r="A103" s="14" t="s">
        <v>382</v>
      </c>
      <c r="B103" s="14" t="s">
        <v>200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4816494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4680024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12">
        <v>0</v>
      </c>
    </row>
    <row r="104" spans="1:109" ht="15.75" thickBot="1">
      <c r="A104" s="14" t="s">
        <v>383</v>
      </c>
      <c r="B104" s="14" t="s">
        <v>201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10000000</v>
      </c>
      <c r="R104" s="5">
        <v>0</v>
      </c>
      <c r="S104" s="5">
        <v>12200000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13482540</v>
      </c>
      <c r="AL104" s="5">
        <v>0</v>
      </c>
      <c r="AM104" s="5">
        <v>0</v>
      </c>
      <c r="AN104" s="5">
        <v>1181215</v>
      </c>
      <c r="AO104" s="5">
        <v>0</v>
      </c>
      <c r="AP104" s="5">
        <v>9934454</v>
      </c>
      <c r="AQ104" s="5">
        <v>39283980</v>
      </c>
      <c r="AR104" s="5">
        <v>0</v>
      </c>
      <c r="AS104" s="5">
        <v>31440449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63116915</v>
      </c>
      <c r="BG104" s="5">
        <v>0</v>
      </c>
      <c r="BH104" s="5">
        <v>0</v>
      </c>
      <c r="BI104" s="5">
        <v>7675617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7275285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49520786</v>
      </c>
      <c r="CQ104" s="5">
        <v>0</v>
      </c>
      <c r="CR104" s="5">
        <v>5700481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32964463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12">
        <v>0</v>
      </c>
    </row>
    <row r="105" spans="1:109" ht="15.75" thickBot="1">
      <c r="A105" s="14" t="s">
        <v>24</v>
      </c>
      <c r="B105" s="14" t="s">
        <v>346</v>
      </c>
      <c r="C105" s="5">
        <v>60860876.920000002</v>
      </c>
      <c r="D105" s="5">
        <v>0</v>
      </c>
      <c r="E105" s="5">
        <v>0</v>
      </c>
      <c r="F105" s="5">
        <v>677273709.00999999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25646500.149999999</v>
      </c>
      <c r="N105" s="5">
        <v>0</v>
      </c>
      <c r="O105" s="5">
        <v>0</v>
      </c>
      <c r="P105" s="5">
        <v>0</v>
      </c>
      <c r="Q105" s="5">
        <v>1485000</v>
      </c>
      <c r="R105" s="5">
        <v>72381640</v>
      </c>
      <c r="S105" s="5">
        <v>357182839.89999998</v>
      </c>
      <c r="T105" s="5">
        <v>0</v>
      </c>
      <c r="U105" s="5">
        <v>0</v>
      </c>
      <c r="V105" s="5">
        <v>0</v>
      </c>
      <c r="W105" s="5">
        <v>179440946.38</v>
      </c>
      <c r="X105" s="5">
        <v>93323051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10815940</v>
      </c>
      <c r="AE105" s="5">
        <v>0</v>
      </c>
      <c r="AF105" s="5">
        <v>0</v>
      </c>
      <c r="AG105" s="5">
        <v>14154694.949999999</v>
      </c>
      <c r="AH105" s="5">
        <v>74815347</v>
      </c>
      <c r="AI105" s="5">
        <v>19922329.049999997</v>
      </c>
      <c r="AJ105" s="5">
        <v>0</v>
      </c>
      <c r="AK105" s="5">
        <v>1353636674.04</v>
      </c>
      <c r="AL105" s="5">
        <v>3024950</v>
      </c>
      <c r="AM105" s="5">
        <v>0</v>
      </c>
      <c r="AN105" s="5">
        <v>104936134244.37199</v>
      </c>
      <c r="AO105" s="5">
        <v>95608139.620000005</v>
      </c>
      <c r="AP105" s="5">
        <v>0</v>
      </c>
      <c r="AQ105" s="5">
        <v>29067662</v>
      </c>
      <c r="AR105" s="5">
        <v>0</v>
      </c>
      <c r="AS105" s="5">
        <v>0</v>
      </c>
      <c r="AT105" s="5">
        <v>0</v>
      </c>
      <c r="AU105" s="5">
        <v>0</v>
      </c>
      <c r="AV105" s="5">
        <v>8696090.1400000006</v>
      </c>
      <c r="AW105" s="5">
        <v>0</v>
      </c>
      <c r="AX105" s="5">
        <v>148462789</v>
      </c>
      <c r="AY105" s="5">
        <v>0</v>
      </c>
      <c r="AZ105" s="5">
        <v>0</v>
      </c>
      <c r="BA105" s="5">
        <v>6428378</v>
      </c>
      <c r="BB105" s="5">
        <v>134299774</v>
      </c>
      <c r="BC105" s="5">
        <v>10899380</v>
      </c>
      <c r="BD105" s="5">
        <v>60592087</v>
      </c>
      <c r="BE105" s="5">
        <v>0</v>
      </c>
      <c r="BF105" s="5">
        <v>10699314.16</v>
      </c>
      <c r="BG105" s="5">
        <v>1508701</v>
      </c>
      <c r="BH105" s="5">
        <v>597960</v>
      </c>
      <c r="BI105" s="5">
        <v>0</v>
      </c>
      <c r="BJ105" s="5">
        <v>0</v>
      </c>
      <c r="BK105" s="5">
        <v>32797850</v>
      </c>
      <c r="BL105" s="5">
        <v>1664640</v>
      </c>
      <c r="BM105" s="5">
        <v>0</v>
      </c>
      <c r="BN105" s="5">
        <v>0</v>
      </c>
      <c r="BO105" s="5">
        <v>0</v>
      </c>
      <c r="BP105" s="5">
        <v>0</v>
      </c>
      <c r="BQ105" s="5">
        <v>19678710</v>
      </c>
      <c r="BR105" s="5">
        <v>448449911.71999997</v>
      </c>
      <c r="BS105" s="5">
        <v>3231768495</v>
      </c>
      <c r="BT105" s="5">
        <v>0</v>
      </c>
      <c r="BU105" s="5">
        <v>0</v>
      </c>
      <c r="BV105" s="5">
        <v>0</v>
      </c>
      <c r="BW105" s="5">
        <v>0</v>
      </c>
      <c r="BX105" s="5">
        <v>8998826389</v>
      </c>
      <c r="BY105" s="5">
        <v>0</v>
      </c>
      <c r="BZ105" s="5">
        <v>0</v>
      </c>
      <c r="CA105" s="5">
        <v>9222840</v>
      </c>
      <c r="CB105" s="5">
        <v>5960000</v>
      </c>
      <c r="CC105" s="5">
        <v>0</v>
      </c>
      <c r="CD105" s="5">
        <v>25881873</v>
      </c>
      <c r="CE105" s="5">
        <v>0</v>
      </c>
      <c r="CF105" s="5">
        <v>516626255</v>
      </c>
      <c r="CG105" s="5">
        <v>0</v>
      </c>
      <c r="CH105" s="5">
        <v>503839468.44700003</v>
      </c>
      <c r="CI105" s="5">
        <v>18564388</v>
      </c>
      <c r="CJ105" s="5">
        <v>0</v>
      </c>
      <c r="CK105" s="5">
        <v>1526200</v>
      </c>
      <c r="CL105" s="5">
        <v>0</v>
      </c>
      <c r="CM105" s="5">
        <v>0</v>
      </c>
      <c r="CN105" s="5">
        <v>1045424835.4200001</v>
      </c>
      <c r="CO105" s="5">
        <v>45452657.739999995</v>
      </c>
      <c r="CP105" s="5">
        <v>509776</v>
      </c>
      <c r="CQ105" s="5">
        <v>0</v>
      </c>
      <c r="CR105" s="5">
        <v>0</v>
      </c>
      <c r="CS105" s="5">
        <v>47226164.649999999</v>
      </c>
      <c r="CT105" s="5">
        <v>0</v>
      </c>
      <c r="CU105" s="5">
        <v>0</v>
      </c>
      <c r="CV105" s="5">
        <v>0</v>
      </c>
      <c r="CW105" s="5">
        <v>880925904.62</v>
      </c>
      <c r="CX105" s="5">
        <v>0</v>
      </c>
      <c r="CY105" s="5">
        <v>0</v>
      </c>
      <c r="CZ105" s="5">
        <v>0</v>
      </c>
      <c r="DA105" s="5">
        <v>581695335.06999993</v>
      </c>
      <c r="DB105" s="5">
        <v>175649001.06999999</v>
      </c>
      <c r="DC105" s="5">
        <v>16549420</v>
      </c>
      <c r="DD105" s="5">
        <v>0</v>
      </c>
      <c r="DE105" s="12">
        <v>0</v>
      </c>
    </row>
    <row r="106" spans="1:109" ht="15.75" thickBot="1">
      <c r="A106" s="15" t="s">
        <v>25</v>
      </c>
      <c r="B106" s="15" t="s">
        <v>347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567541255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254859829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22958495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9">
        <v>0</v>
      </c>
      <c r="BS106" s="9">
        <v>0</v>
      </c>
      <c r="BT106" s="9">
        <v>0</v>
      </c>
      <c r="BU106" s="9">
        <v>0</v>
      </c>
      <c r="BV106" s="9">
        <v>0</v>
      </c>
      <c r="BW106" s="9">
        <v>0</v>
      </c>
      <c r="BX106" s="9">
        <v>0</v>
      </c>
      <c r="BY106" s="9">
        <v>0</v>
      </c>
      <c r="BZ106" s="9">
        <v>0</v>
      </c>
      <c r="CA106" s="9">
        <v>0</v>
      </c>
      <c r="CB106" s="9">
        <v>0</v>
      </c>
      <c r="CC106" s="9">
        <v>0</v>
      </c>
      <c r="CD106" s="9">
        <v>0</v>
      </c>
      <c r="CE106" s="9">
        <v>0</v>
      </c>
      <c r="CF106" s="9">
        <v>0</v>
      </c>
      <c r="CG106" s="9">
        <v>0</v>
      </c>
      <c r="CH106" s="9">
        <v>0</v>
      </c>
      <c r="CI106" s="9">
        <v>0</v>
      </c>
      <c r="CJ106" s="9">
        <v>0</v>
      </c>
      <c r="CK106" s="9">
        <v>0</v>
      </c>
      <c r="CL106" s="9">
        <v>0</v>
      </c>
      <c r="CM106" s="9">
        <v>0</v>
      </c>
      <c r="CN106" s="9">
        <v>42646192</v>
      </c>
      <c r="CO106" s="9">
        <v>0</v>
      </c>
      <c r="CP106" s="9">
        <v>0</v>
      </c>
      <c r="CQ106" s="9">
        <v>0</v>
      </c>
      <c r="CR106" s="9">
        <v>0</v>
      </c>
      <c r="CS106" s="9">
        <v>0</v>
      </c>
      <c r="CT106" s="9">
        <v>0</v>
      </c>
      <c r="CU106" s="9">
        <v>0</v>
      </c>
      <c r="CV106" s="9">
        <v>0</v>
      </c>
      <c r="CW106" s="9">
        <v>0</v>
      </c>
      <c r="CX106" s="9">
        <v>0</v>
      </c>
      <c r="CY106" s="9">
        <v>0</v>
      </c>
      <c r="CZ106" s="9">
        <v>0</v>
      </c>
      <c r="DA106" s="9">
        <v>0</v>
      </c>
      <c r="DB106" s="9">
        <v>0</v>
      </c>
      <c r="DC106" s="9">
        <v>0</v>
      </c>
      <c r="DD106" s="9">
        <v>0</v>
      </c>
      <c r="DE106" s="13">
        <v>0</v>
      </c>
    </row>
  </sheetData>
  <autoFilter ref="A2:DE2">
    <sortState ref="A3:DE106">
      <sortCondition ref="A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B109"/>
  <sheetViews>
    <sheetView topLeftCell="BQ1" workbookViewId="0">
      <selection activeCell="E1" sqref="E1:CB2"/>
    </sheetView>
  </sheetViews>
  <sheetFormatPr baseColWidth="10" defaultRowHeight="15"/>
  <cols>
    <col min="1" max="80" width="19.85546875" customWidth="1"/>
  </cols>
  <sheetData>
    <row r="1" spans="1:80" ht="15.75" thickBot="1">
      <c r="A1" s="19" t="s">
        <v>203</v>
      </c>
      <c r="B1" s="20" t="s">
        <v>399</v>
      </c>
      <c r="C1" s="21" t="s">
        <v>398</v>
      </c>
      <c r="D1" s="20" t="s">
        <v>400</v>
      </c>
      <c r="E1" s="22" t="s">
        <v>352</v>
      </c>
      <c r="F1" s="22" t="s">
        <v>316</v>
      </c>
      <c r="G1" s="22" t="s">
        <v>389</v>
      </c>
      <c r="H1" s="22" t="s">
        <v>384</v>
      </c>
      <c r="I1" s="22" t="s">
        <v>385</v>
      </c>
      <c r="J1" s="22" t="s">
        <v>386</v>
      </c>
      <c r="K1" s="22" t="s">
        <v>387</v>
      </c>
      <c r="L1" s="22" t="s">
        <v>388</v>
      </c>
      <c r="M1" s="22" t="s">
        <v>135</v>
      </c>
      <c r="N1" s="22" t="s">
        <v>136</v>
      </c>
      <c r="O1" s="22" t="s">
        <v>317</v>
      </c>
      <c r="P1" s="22" t="s">
        <v>353</v>
      </c>
      <c r="Q1" s="22" t="s">
        <v>354</v>
      </c>
      <c r="R1" s="22" t="s">
        <v>355</v>
      </c>
      <c r="S1" s="22" t="s">
        <v>356</v>
      </c>
      <c r="T1" s="22" t="s">
        <v>357</v>
      </c>
      <c r="U1" s="22" t="s">
        <v>358</v>
      </c>
      <c r="V1" s="22" t="s">
        <v>359</v>
      </c>
      <c r="W1" s="22" t="s">
        <v>360</v>
      </c>
      <c r="X1" s="22" t="s">
        <v>361</v>
      </c>
      <c r="Y1" s="22" t="s">
        <v>143</v>
      </c>
      <c r="Z1" s="22" t="s">
        <v>144</v>
      </c>
      <c r="AA1" s="22" t="s">
        <v>145</v>
      </c>
      <c r="AB1" s="22" t="s">
        <v>146</v>
      </c>
      <c r="AC1" s="22" t="s">
        <v>318</v>
      </c>
      <c r="AD1" s="22" t="s">
        <v>362</v>
      </c>
      <c r="AE1" s="22" t="s">
        <v>390</v>
      </c>
      <c r="AF1" s="22" t="s">
        <v>391</v>
      </c>
      <c r="AG1" s="22" t="s">
        <v>392</v>
      </c>
      <c r="AH1" s="22" t="s">
        <v>393</v>
      </c>
      <c r="AI1" s="22" t="s">
        <v>394</v>
      </c>
      <c r="AJ1" s="22" t="s">
        <v>394</v>
      </c>
      <c r="AK1" s="22" t="s">
        <v>395</v>
      </c>
      <c r="AL1" s="22" t="s">
        <v>396</v>
      </c>
      <c r="AM1" s="22" t="s">
        <v>397</v>
      </c>
      <c r="AN1" s="22" t="s">
        <v>319</v>
      </c>
      <c r="AO1" s="22" t="s">
        <v>363</v>
      </c>
      <c r="AP1" s="22" t="s">
        <v>364</v>
      </c>
      <c r="AQ1" s="22" t="s">
        <v>365</v>
      </c>
      <c r="AR1" s="22" t="s">
        <v>366</v>
      </c>
      <c r="AS1" s="22" t="s">
        <v>367</v>
      </c>
      <c r="AT1" s="22" t="s">
        <v>368</v>
      </c>
      <c r="AU1" s="22" t="s">
        <v>369</v>
      </c>
      <c r="AV1" s="22" t="s">
        <v>370</v>
      </c>
      <c r="AW1" s="22" t="s">
        <v>165</v>
      </c>
      <c r="AX1" s="22" t="s">
        <v>166</v>
      </c>
      <c r="AY1" s="22" t="s">
        <v>167</v>
      </c>
      <c r="AZ1" s="22" t="s">
        <v>168</v>
      </c>
      <c r="BA1" s="22" t="s">
        <v>169</v>
      </c>
      <c r="BB1" s="22" t="s">
        <v>170</v>
      </c>
      <c r="BC1" s="22" t="s">
        <v>180</v>
      </c>
      <c r="BD1" s="22" t="s">
        <v>372</v>
      </c>
      <c r="BE1" s="22" t="s">
        <v>373</v>
      </c>
      <c r="BF1" s="22" t="s">
        <v>374</v>
      </c>
      <c r="BG1" s="22" t="s">
        <v>371</v>
      </c>
      <c r="BH1" s="22" t="s">
        <v>371</v>
      </c>
      <c r="BI1" s="22" t="s">
        <v>375</v>
      </c>
      <c r="BJ1" s="22" t="s">
        <v>376</v>
      </c>
      <c r="BK1" s="22" t="s">
        <v>377</v>
      </c>
      <c r="BL1" s="22" t="s">
        <v>378</v>
      </c>
      <c r="BM1" s="22" t="s">
        <v>379</v>
      </c>
      <c r="BN1" s="22" t="s">
        <v>182</v>
      </c>
      <c r="BO1" s="22" t="s">
        <v>182</v>
      </c>
      <c r="BP1" s="22" t="s">
        <v>183</v>
      </c>
      <c r="BQ1" s="22" t="s">
        <v>184</v>
      </c>
      <c r="BR1" s="22" t="s">
        <v>185</v>
      </c>
      <c r="BS1" s="22" t="s">
        <v>186</v>
      </c>
      <c r="BT1" s="22" t="s">
        <v>187</v>
      </c>
      <c r="BU1" s="22" t="s">
        <v>188</v>
      </c>
      <c r="BV1" s="22" t="s">
        <v>190</v>
      </c>
      <c r="BW1" s="22" t="s">
        <v>320</v>
      </c>
      <c r="BX1" s="22" t="s">
        <v>380</v>
      </c>
      <c r="BY1" s="22" t="s">
        <v>380</v>
      </c>
      <c r="BZ1" s="22" t="s">
        <v>381</v>
      </c>
      <c r="CA1" s="22" t="s">
        <v>382</v>
      </c>
      <c r="CB1" s="22" t="s">
        <v>383</v>
      </c>
    </row>
    <row r="2" spans="1:80">
      <c r="A2" s="23" t="s">
        <v>203</v>
      </c>
      <c r="B2" s="24" t="s">
        <v>348</v>
      </c>
      <c r="C2" s="25" t="s">
        <v>351</v>
      </c>
      <c r="D2" s="26" t="s">
        <v>349</v>
      </c>
      <c r="E2" s="26" t="s">
        <v>321</v>
      </c>
      <c r="F2" s="26" t="s">
        <v>322</v>
      </c>
      <c r="G2" s="26" t="s">
        <v>323</v>
      </c>
      <c r="H2" s="26" t="s">
        <v>324</v>
      </c>
      <c r="I2" s="26" t="s">
        <v>325</v>
      </c>
      <c r="J2" s="26" t="s">
        <v>326</v>
      </c>
      <c r="K2" s="26" t="s">
        <v>327</v>
      </c>
      <c r="L2" s="26" t="s">
        <v>328</v>
      </c>
      <c r="M2" s="26" t="s">
        <v>329</v>
      </c>
      <c r="N2" s="26" t="s">
        <v>330</v>
      </c>
      <c r="O2" s="26" t="s">
        <v>321</v>
      </c>
      <c r="P2" s="26" t="s">
        <v>322</v>
      </c>
      <c r="Q2" s="26" t="s">
        <v>323</v>
      </c>
      <c r="R2" s="26" t="s">
        <v>324</v>
      </c>
      <c r="S2" s="26" t="s">
        <v>325</v>
      </c>
      <c r="T2" s="26" t="s">
        <v>326</v>
      </c>
      <c r="U2" s="26" t="s">
        <v>327</v>
      </c>
      <c r="V2" s="26" t="s">
        <v>328</v>
      </c>
      <c r="W2" s="26" t="s">
        <v>329</v>
      </c>
      <c r="X2" s="26" t="s">
        <v>330</v>
      </c>
      <c r="Y2" s="26" t="s">
        <v>331</v>
      </c>
      <c r="Z2" s="26" t="s">
        <v>332</v>
      </c>
      <c r="AA2" s="26" t="s">
        <v>333</v>
      </c>
      <c r="AB2" s="26" t="s">
        <v>334</v>
      </c>
      <c r="AC2" s="26" t="s">
        <v>321</v>
      </c>
      <c r="AD2" s="26" t="s">
        <v>322</v>
      </c>
      <c r="AE2" s="26" t="s">
        <v>323</v>
      </c>
      <c r="AF2" s="26" t="s">
        <v>324</v>
      </c>
      <c r="AG2" s="26" t="s">
        <v>325</v>
      </c>
      <c r="AH2" s="26" t="s">
        <v>326</v>
      </c>
      <c r="AI2" s="26" t="s">
        <v>327</v>
      </c>
      <c r="AJ2" s="26" t="s">
        <v>328</v>
      </c>
      <c r="AK2" s="26" t="s">
        <v>329</v>
      </c>
      <c r="AL2" s="26" t="s">
        <v>330</v>
      </c>
      <c r="AM2" s="26" t="s">
        <v>331</v>
      </c>
      <c r="AN2" s="26" t="s">
        <v>321</v>
      </c>
      <c r="AO2" s="26" t="s">
        <v>322</v>
      </c>
      <c r="AP2" s="26" t="s">
        <v>323</v>
      </c>
      <c r="AQ2" s="26" t="s">
        <v>324</v>
      </c>
      <c r="AR2" s="26" t="s">
        <v>325</v>
      </c>
      <c r="AS2" s="26" t="s">
        <v>326</v>
      </c>
      <c r="AT2" s="26" t="s">
        <v>327</v>
      </c>
      <c r="AU2" s="26" t="s">
        <v>328</v>
      </c>
      <c r="AV2" s="26" t="s">
        <v>329</v>
      </c>
      <c r="AW2" s="26" t="s">
        <v>330</v>
      </c>
      <c r="AX2" s="26" t="s">
        <v>331</v>
      </c>
      <c r="AY2" s="26" t="s">
        <v>332</v>
      </c>
      <c r="AZ2" s="26" t="s">
        <v>333</v>
      </c>
      <c r="BA2" s="26" t="s">
        <v>334</v>
      </c>
      <c r="BB2" s="26" t="s">
        <v>335</v>
      </c>
      <c r="BC2" s="26" t="s">
        <v>321</v>
      </c>
      <c r="BD2" s="26" t="s">
        <v>322</v>
      </c>
      <c r="BE2" s="26" t="s">
        <v>323</v>
      </c>
      <c r="BF2" s="26" t="s">
        <v>324</v>
      </c>
      <c r="BG2" s="26" t="s">
        <v>325</v>
      </c>
      <c r="BH2" s="26" t="s">
        <v>326</v>
      </c>
      <c r="BI2" s="26" t="s">
        <v>327</v>
      </c>
      <c r="BJ2" s="26" t="s">
        <v>328</v>
      </c>
      <c r="BK2" s="26" t="s">
        <v>329</v>
      </c>
      <c r="BL2" s="26" t="s">
        <v>330</v>
      </c>
      <c r="BM2" s="26" t="s">
        <v>331</v>
      </c>
      <c r="BN2" s="26" t="s">
        <v>332</v>
      </c>
      <c r="BO2" s="26" t="s">
        <v>333</v>
      </c>
      <c r="BP2" s="26" t="s">
        <v>334</v>
      </c>
      <c r="BQ2" s="26" t="s">
        <v>335</v>
      </c>
      <c r="BR2" s="26" t="s">
        <v>336</v>
      </c>
      <c r="BS2" s="26" t="s">
        <v>337</v>
      </c>
      <c r="BT2" s="26" t="s">
        <v>338</v>
      </c>
      <c r="BU2" s="26" t="s">
        <v>339</v>
      </c>
      <c r="BV2" s="26" t="s">
        <v>340</v>
      </c>
      <c r="BW2" s="26" t="s">
        <v>321</v>
      </c>
      <c r="BX2" s="26" t="s">
        <v>322</v>
      </c>
      <c r="BY2" s="26" t="s">
        <v>323</v>
      </c>
      <c r="BZ2" s="26" t="s">
        <v>324</v>
      </c>
      <c r="CA2" s="26" t="s">
        <v>325</v>
      </c>
      <c r="CB2" s="26" t="s">
        <v>326</v>
      </c>
    </row>
    <row r="3" spans="1:80">
      <c r="A3" s="8" t="s">
        <v>204</v>
      </c>
      <c r="B3" s="4" t="s">
        <v>26</v>
      </c>
      <c r="C3" s="4" t="s">
        <v>311</v>
      </c>
      <c r="D3" s="4" t="s">
        <v>350</v>
      </c>
      <c r="E3" s="5">
        <v>5941171290.9189997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135138689.92000002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4193291</v>
      </c>
      <c r="X3" s="5">
        <v>0</v>
      </c>
      <c r="Y3" s="5">
        <v>0</v>
      </c>
      <c r="Z3" s="5">
        <v>32889587.920000002</v>
      </c>
      <c r="AA3" s="5">
        <v>98055811</v>
      </c>
      <c r="AB3" s="5">
        <v>0</v>
      </c>
      <c r="AC3" s="5">
        <v>51219492</v>
      </c>
      <c r="AD3" s="5">
        <v>51219492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1115188922.9990001</v>
      </c>
      <c r="AO3" s="5">
        <v>377608354.99900001</v>
      </c>
      <c r="AP3" s="5">
        <v>423689888</v>
      </c>
      <c r="AQ3" s="5">
        <v>3006712</v>
      </c>
      <c r="AR3" s="5">
        <v>10347341</v>
      </c>
      <c r="AS3" s="5">
        <v>0</v>
      </c>
      <c r="AT3" s="5">
        <v>0</v>
      </c>
      <c r="AU3" s="5">
        <v>0</v>
      </c>
      <c r="AV3" s="5">
        <v>0</v>
      </c>
      <c r="AW3" s="5">
        <v>72155270</v>
      </c>
      <c r="AX3" s="5">
        <v>101029344</v>
      </c>
      <c r="AY3" s="5">
        <v>0</v>
      </c>
      <c r="AZ3" s="5">
        <v>0</v>
      </c>
      <c r="BA3" s="5">
        <v>0</v>
      </c>
      <c r="BB3" s="5">
        <v>0</v>
      </c>
      <c r="BC3" s="5">
        <v>121871062</v>
      </c>
      <c r="BD3" s="5">
        <v>0</v>
      </c>
      <c r="BE3" s="5">
        <v>0</v>
      </c>
      <c r="BF3" s="5">
        <v>0</v>
      </c>
      <c r="BG3" s="5">
        <v>0</v>
      </c>
      <c r="BH3" s="5">
        <v>50696775</v>
      </c>
      <c r="BI3" s="5">
        <v>0</v>
      </c>
      <c r="BJ3" s="5">
        <v>5413088</v>
      </c>
      <c r="BK3" s="5">
        <v>0</v>
      </c>
      <c r="BL3" s="5">
        <v>0</v>
      </c>
      <c r="BM3" s="5">
        <v>0</v>
      </c>
      <c r="BN3" s="5">
        <v>17394500</v>
      </c>
      <c r="BO3" s="5">
        <v>0</v>
      </c>
      <c r="BP3" s="5">
        <v>0</v>
      </c>
      <c r="BQ3" s="5">
        <v>0</v>
      </c>
      <c r="BR3" s="5">
        <v>29000000</v>
      </c>
      <c r="BS3" s="5">
        <v>0</v>
      </c>
      <c r="BT3" s="5">
        <v>0</v>
      </c>
      <c r="BU3" s="5">
        <v>19366699</v>
      </c>
      <c r="BV3" s="5">
        <v>0</v>
      </c>
      <c r="BW3" s="5">
        <v>246027258</v>
      </c>
      <c r="BX3" s="5">
        <v>0</v>
      </c>
      <c r="BY3" s="5">
        <v>246027258</v>
      </c>
      <c r="BZ3" s="5">
        <v>0</v>
      </c>
      <c r="CA3" s="5">
        <v>0</v>
      </c>
      <c r="CB3" s="5">
        <v>0</v>
      </c>
    </row>
    <row r="4" spans="1:80">
      <c r="A4" s="8" t="s">
        <v>205</v>
      </c>
      <c r="B4" s="4" t="s">
        <v>27</v>
      </c>
      <c r="C4" s="4" t="s">
        <v>312</v>
      </c>
      <c r="D4" s="4" t="s">
        <v>350</v>
      </c>
      <c r="E4" s="5">
        <v>36005480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36005480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</row>
    <row r="5" spans="1:80">
      <c r="A5" s="8" t="s">
        <v>206</v>
      </c>
      <c r="B5" s="4" t="s">
        <v>28</v>
      </c>
      <c r="C5" s="4" t="s">
        <v>311</v>
      </c>
      <c r="D5" s="4" t="s">
        <v>350</v>
      </c>
      <c r="E5" s="5">
        <v>97732516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24353269</v>
      </c>
      <c r="AD5" s="5">
        <v>24353269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33782413</v>
      </c>
      <c r="AO5" s="5">
        <v>33782413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21632629</v>
      </c>
      <c r="BD5" s="5">
        <v>0</v>
      </c>
      <c r="BE5" s="5">
        <v>0</v>
      </c>
      <c r="BF5" s="5">
        <v>0</v>
      </c>
      <c r="BG5" s="5">
        <v>0</v>
      </c>
      <c r="BH5" s="5">
        <v>21632629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</row>
    <row r="6" spans="1:80">
      <c r="A6" s="8" t="s">
        <v>207</v>
      </c>
      <c r="B6" s="4" t="s">
        <v>29</v>
      </c>
      <c r="C6" s="4" t="s">
        <v>312</v>
      </c>
      <c r="D6" s="4" t="s">
        <v>350</v>
      </c>
      <c r="E6" s="5">
        <v>28152478993.068001</v>
      </c>
      <c r="F6" s="5">
        <v>689726310</v>
      </c>
      <c r="G6" s="5">
        <v>0</v>
      </c>
      <c r="H6" s="5">
        <v>0</v>
      </c>
      <c r="I6" s="5">
        <v>5772422</v>
      </c>
      <c r="J6" s="5">
        <v>0</v>
      </c>
      <c r="K6" s="5">
        <v>0</v>
      </c>
      <c r="L6" s="5">
        <v>683953888</v>
      </c>
      <c r="M6" s="5">
        <v>0</v>
      </c>
      <c r="N6" s="5">
        <v>0</v>
      </c>
      <c r="O6" s="5">
        <v>465264894.39999998</v>
      </c>
      <c r="P6" s="5">
        <v>0</v>
      </c>
      <c r="Q6" s="5">
        <v>0</v>
      </c>
      <c r="R6" s="5">
        <v>0</v>
      </c>
      <c r="S6" s="5">
        <v>12244532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126110049.40000001</v>
      </c>
      <c r="Z6" s="5">
        <v>40266149</v>
      </c>
      <c r="AA6" s="5">
        <v>285706880</v>
      </c>
      <c r="AB6" s="5">
        <v>937284</v>
      </c>
      <c r="AC6" s="5">
        <v>125330312</v>
      </c>
      <c r="AD6" s="5">
        <v>14844700</v>
      </c>
      <c r="AE6" s="5">
        <v>0</v>
      </c>
      <c r="AF6" s="5">
        <v>55092733</v>
      </c>
      <c r="AG6" s="5">
        <v>0</v>
      </c>
      <c r="AH6" s="5">
        <v>0</v>
      </c>
      <c r="AI6" s="5">
        <v>0</v>
      </c>
      <c r="AJ6" s="5">
        <v>35392882</v>
      </c>
      <c r="AK6" s="5">
        <v>19999997</v>
      </c>
      <c r="AL6" s="5">
        <v>0</v>
      </c>
      <c r="AM6" s="5">
        <v>0</v>
      </c>
      <c r="AN6" s="5">
        <v>1635877669.395</v>
      </c>
      <c r="AO6" s="5">
        <v>757632114.05999994</v>
      </c>
      <c r="AP6" s="5">
        <v>625985961.70000005</v>
      </c>
      <c r="AQ6" s="5">
        <v>22794506</v>
      </c>
      <c r="AR6" s="5">
        <v>124722508</v>
      </c>
      <c r="AS6" s="5">
        <v>590361</v>
      </c>
      <c r="AT6" s="5">
        <v>27706508.844999999</v>
      </c>
      <c r="AU6" s="5">
        <v>0</v>
      </c>
      <c r="AV6" s="5">
        <v>2452834</v>
      </c>
      <c r="AW6" s="5">
        <v>0</v>
      </c>
      <c r="AX6" s="5">
        <v>4864590</v>
      </c>
      <c r="AY6" s="5">
        <v>0</v>
      </c>
      <c r="AZ6" s="5">
        <v>0</v>
      </c>
      <c r="BA6" s="5">
        <v>0</v>
      </c>
      <c r="BB6" s="5">
        <v>0</v>
      </c>
      <c r="BC6" s="5">
        <v>206470758.91999999</v>
      </c>
      <c r="BD6" s="5">
        <v>15581602.35</v>
      </c>
      <c r="BE6" s="5">
        <v>6559570</v>
      </c>
      <c r="BF6" s="5">
        <v>15531015.57</v>
      </c>
      <c r="BG6" s="5">
        <v>0</v>
      </c>
      <c r="BH6" s="5">
        <v>113951303</v>
      </c>
      <c r="BI6" s="5">
        <v>25000129</v>
      </c>
      <c r="BJ6" s="5">
        <v>13447119</v>
      </c>
      <c r="BK6" s="5">
        <v>0</v>
      </c>
      <c r="BL6" s="5">
        <v>0</v>
      </c>
      <c r="BM6" s="5">
        <v>0</v>
      </c>
      <c r="BN6" s="5">
        <v>0</v>
      </c>
      <c r="BO6" s="5">
        <v>4637616</v>
      </c>
      <c r="BP6" s="5">
        <v>11762404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229879708.31</v>
      </c>
      <c r="BX6" s="5">
        <v>0</v>
      </c>
      <c r="BY6" s="5">
        <v>229879708.31</v>
      </c>
      <c r="BZ6" s="5">
        <v>0</v>
      </c>
      <c r="CA6" s="5">
        <v>0</v>
      </c>
      <c r="CB6" s="5">
        <v>0</v>
      </c>
    </row>
    <row r="7" spans="1:80">
      <c r="A7" s="8" t="s">
        <v>208</v>
      </c>
      <c r="B7" s="4" t="s">
        <v>30</v>
      </c>
      <c r="C7" s="4" t="s">
        <v>312</v>
      </c>
      <c r="D7" s="4" t="s">
        <v>350</v>
      </c>
      <c r="E7" s="5">
        <v>900691684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27914777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27914777</v>
      </c>
      <c r="AL7" s="5">
        <v>0</v>
      </c>
      <c r="AM7" s="5">
        <v>0</v>
      </c>
      <c r="AN7" s="5">
        <v>25287142</v>
      </c>
      <c r="AO7" s="5">
        <v>9544174</v>
      </c>
      <c r="AP7" s="5">
        <v>1311914</v>
      </c>
      <c r="AQ7" s="5">
        <v>0</v>
      </c>
      <c r="AR7" s="5">
        <v>0</v>
      </c>
      <c r="AS7" s="5">
        <v>0</v>
      </c>
      <c r="AT7" s="5">
        <v>0</v>
      </c>
      <c r="AU7" s="5">
        <v>14431054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54838005</v>
      </c>
      <c r="BD7" s="5">
        <v>0</v>
      </c>
      <c r="BE7" s="5">
        <v>0</v>
      </c>
      <c r="BF7" s="5">
        <v>0</v>
      </c>
      <c r="BG7" s="5">
        <v>0</v>
      </c>
      <c r="BH7" s="5">
        <v>54838005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</row>
    <row r="8" spans="1:80">
      <c r="A8" s="8" t="s">
        <v>209</v>
      </c>
      <c r="B8" s="4" t="s">
        <v>31</v>
      </c>
      <c r="C8" s="4" t="s">
        <v>313</v>
      </c>
      <c r="D8" s="4" t="s">
        <v>350</v>
      </c>
      <c r="E8" s="5">
        <v>8609248.5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</row>
    <row r="9" spans="1:80">
      <c r="A9" s="8" t="s">
        <v>210</v>
      </c>
      <c r="B9" s="4" t="s">
        <v>32</v>
      </c>
      <c r="C9" s="4" t="s">
        <v>314</v>
      </c>
      <c r="D9" s="4" t="s">
        <v>350</v>
      </c>
      <c r="E9" s="5">
        <v>163806894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163806894</v>
      </c>
      <c r="AO9" s="5">
        <v>65413344</v>
      </c>
      <c r="AP9" s="5">
        <v>98393550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</row>
    <row r="10" spans="1:80">
      <c r="A10" s="8" t="s">
        <v>211</v>
      </c>
      <c r="B10" s="4" t="s">
        <v>33</v>
      </c>
      <c r="C10" s="4" t="s">
        <v>315</v>
      </c>
      <c r="D10" s="4" t="s">
        <v>350</v>
      </c>
      <c r="E10" s="5">
        <v>27144505883.960003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45889551</v>
      </c>
      <c r="AD10" s="5">
        <v>45889551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538065652.63</v>
      </c>
      <c r="AO10" s="5">
        <v>240986581</v>
      </c>
      <c r="AP10" s="5">
        <v>131151368</v>
      </c>
      <c r="AQ10" s="5">
        <v>0</v>
      </c>
      <c r="AR10" s="5">
        <v>81112969.629999995</v>
      </c>
      <c r="AS10" s="5">
        <v>0</v>
      </c>
      <c r="AT10" s="5">
        <v>9067500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8000000</v>
      </c>
      <c r="BD10" s="5">
        <v>8000000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10535530</v>
      </c>
      <c r="BX10" s="5">
        <v>0</v>
      </c>
      <c r="BY10" s="5">
        <v>10535530</v>
      </c>
      <c r="BZ10" s="5">
        <v>0</v>
      </c>
      <c r="CA10" s="5">
        <v>0</v>
      </c>
      <c r="CB10" s="5">
        <v>0</v>
      </c>
    </row>
    <row r="11" spans="1:80">
      <c r="A11" s="8" t="s">
        <v>212</v>
      </c>
      <c r="B11" s="4" t="s">
        <v>34</v>
      </c>
      <c r="C11" s="4" t="s">
        <v>312</v>
      </c>
      <c r="D11" s="4" t="s">
        <v>350</v>
      </c>
      <c r="E11" s="5">
        <v>300694815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102047067</v>
      </c>
      <c r="AO11" s="5">
        <v>44420095</v>
      </c>
      <c r="AP11" s="5">
        <v>55058605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2568367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</row>
    <row r="12" spans="1:80">
      <c r="A12" s="8" t="s">
        <v>213</v>
      </c>
      <c r="B12" s="4" t="s">
        <v>35</v>
      </c>
      <c r="C12" s="4" t="s">
        <v>313</v>
      </c>
      <c r="D12" s="4" t="s">
        <v>350</v>
      </c>
      <c r="E12" s="5">
        <v>2389933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2389933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2389933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</row>
    <row r="13" spans="1:80">
      <c r="A13" s="8" t="s">
        <v>214</v>
      </c>
      <c r="B13" s="4" t="s">
        <v>36</v>
      </c>
      <c r="C13" s="4" t="s">
        <v>312</v>
      </c>
      <c r="D13" s="4" t="s">
        <v>350</v>
      </c>
      <c r="E13" s="5">
        <v>14569627174.309998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693407008</v>
      </c>
      <c r="P13" s="5">
        <v>0</v>
      </c>
      <c r="Q13" s="5">
        <v>0</v>
      </c>
      <c r="R13" s="5">
        <v>4744753</v>
      </c>
      <c r="S13" s="5">
        <v>666813416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21848839</v>
      </c>
      <c r="Z13" s="5">
        <v>0</v>
      </c>
      <c r="AA13" s="5">
        <v>0</v>
      </c>
      <c r="AB13" s="5">
        <v>0</v>
      </c>
      <c r="AC13" s="5">
        <v>1122100172.4000001</v>
      </c>
      <c r="AD13" s="5">
        <v>183234897</v>
      </c>
      <c r="AE13" s="5">
        <v>0</v>
      </c>
      <c r="AF13" s="5">
        <v>2004357</v>
      </c>
      <c r="AG13" s="5">
        <v>0</v>
      </c>
      <c r="AH13" s="5">
        <v>76500000</v>
      </c>
      <c r="AI13" s="5">
        <v>0</v>
      </c>
      <c r="AJ13" s="5">
        <v>860360918.39999998</v>
      </c>
      <c r="AK13" s="5">
        <v>0</v>
      </c>
      <c r="AL13" s="5">
        <v>0</v>
      </c>
      <c r="AM13" s="5">
        <v>0</v>
      </c>
      <c r="AN13" s="5">
        <v>2610905872.4200001</v>
      </c>
      <c r="AO13" s="5">
        <v>989533266</v>
      </c>
      <c r="AP13" s="5">
        <v>656996416.46000004</v>
      </c>
      <c r="AQ13" s="5">
        <v>0</v>
      </c>
      <c r="AR13" s="5">
        <v>227933438</v>
      </c>
      <c r="AS13" s="5">
        <v>206751282</v>
      </c>
      <c r="AT13" s="5">
        <v>7215527</v>
      </c>
      <c r="AU13" s="5">
        <v>0</v>
      </c>
      <c r="AV13" s="5">
        <v>1262573</v>
      </c>
      <c r="AW13" s="5">
        <v>46830300</v>
      </c>
      <c r="AX13" s="5">
        <v>19491762</v>
      </c>
      <c r="AY13" s="5">
        <v>0</v>
      </c>
      <c r="AZ13" s="5">
        <v>0</v>
      </c>
      <c r="BA13" s="5">
        <v>0</v>
      </c>
      <c r="BB13" s="5">
        <v>0</v>
      </c>
      <c r="BC13" s="5">
        <v>986211955</v>
      </c>
      <c r="BD13" s="5">
        <v>98555533</v>
      </c>
      <c r="BE13" s="5">
        <v>0</v>
      </c>
      <c r="BF13" s="5">
        <v>0</v>
      </c>
      <c r="BG13" s="5">
        <v>0</v>
      </c>
      <c r="BH13" s="5">
        <v>838276983</v>
      </c>
      <c r="BI13" s="5">
        <v>5252500</v>
      </c>
      <c r="BJ13" s="5">
        <v>12143298</v>
      </c>
      <c r="BK13" s="5">
        <v>0</v>
      </c>
      <c r="BL13" s="5">
        <v>0</v>
      </c>
      <c r="BM13" s="5">
        <v>0</v>
      </c>
      <c r="BN13" s="5">
        <v>0</v>
      </c>
      <c r="BO13" s="5">
        <v>1333333</v>
      </c>
      <c r="BP13" s="5">
        <v>29702450</v>
      </c>
      <c r="BQ13" s="5">
        <v>0</v>
      </c>
      <c r="BR13" s="5">
        <v>0</v>
      </c>
      <c r="BS13" s="5">
        <v>0</v>
      </c>
      <c r="BT13" s="5">
        <v>947858</v>
      </c>
      <c r="BU13" s="5">
        <v>0</v>
      </c>
      <c r="BV13" s="5">
        <v>0</v>
      </c>
      <c r="BW13" s="5">
        <v>91321664.640000001</v>
      </c>
      <c r="BX13" s="5">
        <v>0</v>
      </c>
      <c r="BY13" s="5">
        <v>91321664.640000001</v>
      </c>
      <c r="BZ13" s="5">
        <v>0</v>
      </c>
      <c r="CA13" s="5">
        <v>0</v>
      </c>
      <c r="CB13" s="5">
        <v>0</v>
      </c>
    </row>
    <row r="14" spans="1:80">
      <c r="A14" s="8" t="s">
        <v>215</v>
      </c>
      <c r="B14" s="4" t="s">
        <v>37</v>
      </c>
      <c r="C14" s="4" t="s">
        <v>311</v>
      </c>
      <c r="D14" s="4" t="s">
        <v>350</v>
      </c>
      <c r="E14" s="5">
        <v>2062369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2062369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2062369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</row>
    <row r="15" spans="1:80">
      <c r="A15" s="8" t="s">
        <v>216</v>
      </c>
      <c r="B15" s="4" t="s">
        <v>38</v>
      </c>
      <c r="C15" s="4" t="s">
        <v>313</v>
      </c>
      <c r="D15" s="4" t="s">
        <v>350</v>
      </c>
      <c r="E15" s="5">
        <v>159791402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49481267</v>
      </c>
      <c r="AO15" s="5">
        <v>0</v>
      </c>
      <c r="AP15" s="5">
        <v>49481267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4951872</v>
      </c>
      <c r="BD15" s="5">
        <v>4951872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</row>
    <row r="16" spans="1:80">
      <c r="A16" s="8" t="s">
        <v>217</v>
      </c>
      <c r="B16" s="4" t="s">
        <v>39</v>
      </c>
      <c r="C16" s="4" t="s">
        <v>312</v>
      </c>
      <c r="D16" s="4" t="s">
        <v>350</v>
      </c>
      <c r="E16" s="5">
        <v>539135342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342335123</v>
      </c>
      <c r="AO16" s="5">
        <v>28862108</v>
      </c>
      <c r="AP16" s="5">
        <v>181566110</v>
      </c>
      <c r="AQ16" s="5">
        <v>0</v>
      </c>
      <c r="AR16" s="5">
        <v>0</v>
      </c>
      <c r="AS16" s="5">
        <v>131191400</v>
      </c>
      <c r="AT16" s="5">
        <v>0</v>
      </c>
      <c r="AU16" s="5">
        <v>0</v>
      </c>
      <c r="AV16" s="5">
        <v>715505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</row>
    <row r="17" spans="1:80">
      <c r="A17" s="8" t="s">
        <v>218</v>
      </c>
      <c r="B17" s="4" t="s">
        <v>40</v>
      </c>
      <c r="C17" s="4" t="s">
        <v>311</v>
      </c>
      <c r="D17" s="4" t="s">
        <v>350</v>
      </c>
      <c r="E17" s="5">
        <v>42744420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2744420</v>
      </c>
      <c r="AO17" s="5">
        <v>0</v>
      </c>
      <c r="AP17" s="5">
        <v>2181000</v>
      </c>
      <c r="AQ17" s="5">
        <v>0</v>
      </c>
      <c r="AR17" s="5">
        <v>563420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15000000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5000000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10000000</v>
      </c>
      <c r="BV17" s="5">
        <v>0</v>
      </c>
      <c r="BW17" s="5">
        <v>10000000</v>
      </c>
      <c r="BX17" s="5">
        <v>0</v>
      </c>
      <c r="BY17" s="5">
        <v>0</v>
      </c>
      <c r="BZ17" s="5">
        <v>0</v>
      </c>
      <c r="CA17" s="5">
        <v>0</v>
      </c>
      <c r="CB17" s="5">
        <v>10000000</v>
      </c>
    </row>
    <row r="18" spans="1:80">
      <c r="A18" s="8" t="s">
        <v>220</v>
      </c>
      <c r="B18" s="4" t="s">
        <v>41</v>
      </c>
      <c r="C18" s="4" t="s">
        <v>311</v>
      </c>
      <c r="D18" s="4" t="s">
        <v>350</v>
      </c>
      <c r="E18" s="5">
        <v>2366092852.5100002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103935389.7</v>
      </c>
      <c r="AD18" s="5">
        <v>92301921</v>
      </c>
      <c r="AE18" s="5">
        <v>0</v>
      </c>
      <c r="AF18" s="5">
        <v>7782352.7000000002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3851116</v>
      </c>
      <c r="AM18" s="5">
        <v>0</v>
      </c>
      <c r="AN18" s="5">
        <v>890839084.80999994</v>
      </c>
      <c r="AO18" s="5">
        <v>314998762</v>
      </c>
      <c r="AP18" s="5">
        <v>288596793.81</v>
      </c>
      <c r="AQ18" s="5">
        <v>77262087</v>
      </c>
      <c r="AR18" s="5">
        <v>46839679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129538845</v>
      </c>
      <c r="AY18" s="5">
        <v>0</v>
      </c>
      <c r="AZ18" s="5">
        <v>0</v>
      </c>
      <c r="BA18" s="5">
        <v>0</v>
      </c>
      <c r="BB18" s="5">
        <v>0</v>
      </c>
      <c r="BC18" s="5">
        <v>65900950</v>
      </c>
      <c r="BD18" s="5">
        <v>6000000</v>
      </c>
      <c r="BE18" s="5">
        <v>0</v>
      </c>
      <c r="BF18" s="5">
        <v>0</v>
      </c>
      <c r="BG18" s="5">
        <v>0</v>
      </c>
      <c r="BH18" s="5">
        <v>34652950</v>
      </c>
      <c r="BI18" s="5">
        <v>0</v>
      </c>
      <c r="BJ18" s="5">
        <v>20000000</v>
      </c>
      <c r="BK18" s="5">
        <v>0</v>
      </c>
      <c r="BL18" s="5">
        <v>5248000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1987615</v>
      </c>
      <c r="BX18" s="5">
        <v>0</v>
      </c>
      <c r="BY18" s="5">
        <v>1987615</v>
      </c>
      <c r="BZ18" s="5">
        <v>0</v>
      </c>
      <c r="CA18" s="5">
        <v>0</v>
      </c>
      <c r="CB18" s="5">
        <v>0</v>
      </c>
    </row>
    <row r="19" spans="1:80">
      <c r="A19" s="8" t="s">
        <v>221</v>
      </c>
      <c r="B19" s="4" t="s">
        <v>42</v>
      </c>
      <c r="C19" s="4" t="s">
        <v>313</v>
      </c>
      <c r="D19" s="4" t="s">
        <v>350</v>
      </c>
      <c r="E19" s="5">
        <v>7019319870.9200001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192714685</v>
      </c>
      <c r="P19" s="5">
        <v>0</v>
      </c>
      <c r="Q19" s="5">
        <v>0</v>
      </c>
      <c r="R19" s="5">
        <v>102775405</v>
      </c>
      <c r="S19" s="5">
        <v>39939280</v>
      </c>
      <c r="T19" s="5">
        <v>0</v>
      </c>
      <c r="U19" s="5">
        <v>0</v>
      </c>
      <c r="V19" s="5">
        <v>0</v>
      </c>
      <c r="W19" s="5">
        <v>50000000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130852757</v>
      </c>
      <c r="AD19" s="5">
        <v>20690910</v>
      </c>
      <c r="AE19" s="5">
        <v>52985000</v>
      </c>
      <c r="AF19" s="5">
        <v>0</v>
      </c>
      <c r="AG19" s="5">
        <v>2342242</v>
      </c>
      <c r="AH19" s="5">
        <v>42373204</v>
      </c>
      <c r="AI19" s="5">
        <v>0</v>
      </c>
      <c r="AJ19" s="5">
        <v>0</v>
      </c>
      <c r="AK19" s="5">
        <v>12461401</v>
      </c>
      <c r="AL19" s="5">
        <v>0</v>
      </c>
      <c r="AM19" s="5">
        <v>0</v>
      </c>
      <c r="AN19" s="5">
        <v>2630085191.6300001</v>
      </c>
      <c r="AO19" s="5">
        <v>425466018</v>
      </c>
      <c r="AP19" s="5">
        <v>847509288.94999993</v>
      </c>
      <c r="AQ19" s="5">
        <v>11676806</v>
      </c>
      <c r="AR19" s="5">
        <v>0</v>
      </c>
      <c r="AS19" s="5">
        <v>213936385</v>
      </c>
      <c r="AT19" s="5">
        <v>417290404</v>
      </c>
      <c r="AU19" s="5">
        <v>129589000</v>
      </c>
      <c r="AV19" s="5">
        <v>5914677</v>
      </c>
      <c r="AW19" s="5">
        <v>0</v>
      </c>
      <c r="AX19" s="5">
        <v>9537848</v>
      </c>
      <c r="AY19" s="5">
        <v>0</v>
      </c>
      <c r="AZ19" s="5">
        <v>36616793</v>
      </c>
      <c r="BA19" s="5">
        <v>0</v>
      </c>
      <c r="BB19" s="5">
        <v>0</v>
      </c>
      <c r="BC19" s="5">
        <v>1050159979</v>
      </c>
      <c r="BD19" s="5">
        <v>639144024</v>
      </c>
      <c r="BE19" s="5">
        <v>0</v>
      </c>
      <c r="BF19" s="5">
        <v>0</v>
      </c>
      <c r="BG19" s="5">
        <v>27000000</v>
      </c>
      <c r="BH19" s="5">
        <v>115431163</v>
      </c>
      <c r="BI19" s="5">
        <v>158250000</v>
      </c>
      <c r="BJ19" s="5">
        <v>885000</v>
      </c>
      <c r="BK19" s="5">
        <v>46765058</v>
      </c>
      <c r="BL19" s="5">
        <v>0</v>
      </c>
      <c r="BM19" s="5">
        <v>0</v>
      </c>
      <c r="BN19" s="5">
        <v>0</v>
      </c>
      <c r="BO19" s="5">
        <v>0</v>
      </c>
      <c r="BP19" s="5">
        <v>31134701</v>
      </c>
      <c r="BQ19" s="5">
        <v>0</v>
      </c>
      <c r="BR19" s="5">
        <v>7000000</v>
      </c>
      <c r="BS19" s="5">
        <v>17920000</v>
      </c>
      <c r="BT19" s="5">
        <v>630033</v>
      </c>
      <c r="BU19" s="5">
        <v>6000000</v>
      </c>
      <c r="BV19" s="5">
        <v>0</v>
      </c>
      <c r="BW19" s="5">
        <v>38446682</v>
      </c>
      <c r="BX19" s="5">
        <v>0</v>
      </c>
      <c r="BY19" s="5">
        <v>26246682</v>
      </c>
      <c r="BZ19" s="5">
        <v>0</v>
      </c>
      <c r="CA19" s="5">
        <v>0</v>
      </c>
      <c r="CB19" s="5">
        <v>12200000</v>
      </c>
    </row>
    <row r="20" spans="1:80">
      <c r="A20" s="8" t="s">
        <v>219</v>
      </c>
      <c r="B20" s="4" t="s">
        <v>43</v>
      </c>
      <c r="C20" s="4" t="s">
        <v>311</v>
      </c>
      <c r="D20" s="4" t="s">
        <v>350</v>
      </c>
      <c r="E20" s="5">
        <v>30000000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</row>
    <row r="21" spans="1:80">
      <c r="A21" s="8" t="s">
        <v>290</v>
      </c>
      <c r="B21" s="4" t="s">
        <v>44</v>
      </c>
      <c r="C21" s="4" t="s">
        <v>311</v>
      </c>
      <c r="D21" s="4" t="s">
        <v>350</v>
      </c>
      <c r="E21" s="5">
        <v>74806166.140000001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2142034.14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2142034.14</v>
      </c>
      <c r="AM21" s="5">
        <v>0</v>
      </c>
      <c r="AN21" s="5">
        <v>35387061</v>
      </c>
      <c r="AO21" s="5">
        <v>0</v>
      </c>
      <c r="AP21" s="5">
        <v>35387061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1890000</v>
      </c>
      <c r="BD21" s="5">
        <v>0</v>
      </c>
      <c r="BE21" s="5">
        <v>0</v>
      </c>
      <c r="BF21" s="5">
        <v>0</v>
      </c>
      <c r="BG21" s="5">
        <v>0</v>
      </c>
      <c r="BH21" s="5">
        <v>1890000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</row>
    <row r="22" spans="1:80">
      <c r="A22" s="8" t="s">
        <v>222</v>
      </c>
      <c r="B22" s="4" t="s">
        <v>202</v>
      </c>
      <c r="C22" s="4" t="s">
        <v>313</v>
      </c>
      <c r="D22" s="4" t="s">
        <v>350</v>
      </c>
      <c r="E22" s="5">
        <v>4100000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4100000</v>
      </c>
      <c r="BD22" s="5">
        <v>0</v>
      </c>
      <c r="BE22" s="5">
        <v>0</v>
      </c>
      <c r="BF22" s="5">
        <v>0</v>
      </c>
      <c r="BG22" s="5">
        <v>0</v>
      </c>
      <c r="BH22" s="5">
        <v>4100000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</row>
    <row r="23" spans="1:80">
      <c r="A23" s="8" t="s">
        <v>223</v>
      </c>
      <c r="B23" s="4" t="s">
        <v>45</v>
      </c>
      <c r="C23" s="4" t="s">
        <v>314</v>
      </c>
      <c r="D23" s="4" t="s">
        <v>350</v>
      </c>
      <c r="E23" s="5">
        <v>9666665556.0899982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424646056</v>
      </c>
      <c r="P23" s="5">
        <v>0</v>
      </c>
      <c r="Q23" s="5">
        <v>0</v>
      </c>
      <c r="R23" s="5">
        <v>0</v>
      </c>
      <c r="S23" s="5">
        <v>133559181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14017166</v>
      </c>
      <c r="Z23" s="5">
        <v>175844458</v>
      </c>
      <c r="AA23" s="5">
        <v>22668721</v>
      </c>
      <c r="AB23" s="5">
        <v>78556530</v>
      </c>
      <c r="AC23" s="5">
        <v>41450905.380000003</v>
      </c>
      <c r="AD23" s="5">
        <v>19678710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16590164.130000001</v>
      </c>
      <c r="AK23" s="5">
        <v>5182031.25</v>
      </c>
      <c r="AL23" s="5">
        <v>0</v>
      </c>
      <c r="AM23" s="5">
        <v>0</v>
      </c>
      <c r="AN23" s="5">
        <v>668798095</v>
      </c>
      <c r="AO23" s="5">
        <v>263984601</v>
      </c>
      <c r="AP23" s="5">
        <v>120892761</v>
      </c>
      <c r="AQ23" s="5">
        <v>39093253</v>
      </c>
      <c r="AR23" s="5">
        <v>57990238</v>
      </c>
      <c r="AS23" s="5">
        <v>0</v>
      </c>
      <c r="AT23" s="5">
        <v>0</v>
      </c>
      <c r="AU23" s="5">
        <v>0</v>
      </c>
      <c r="AV23" s="5">
        <v>2760044</v>
      </c>
      <c r="AW23" s="5">
        <v>0</v>
      </c>
      <c r="AX23" s="5">
        <v>150346876</v>
      </c>
      <c r="AY23" s="5">
        <v>0</v>
      </c>
      <c r="AZ23" s="5">
        <v>4594937</v>
      </c>
      <c r="BA23" s="5">
        <v>0</v>
      </c>
      <c r="BB23" s="5">
        <v>0</v>
      </c>
      <c r="BC23" s="5">
        <v>121956494</v>
      </c>
      <c r="BD23" s="5">
        <v>84339673</v>
      </c>
      <c r="BE23" s="5">
        <v>0</v>
      </c>
      <c r="BF23" s="5">
        <v>0</v>
      </c>
      <c r="BG23" s="5">
        <v>0</v>
      </c>
      <c r="BH23" s="5">
        <v>12310000</v>
      </c>
      <c r="BI23" s="5">
        <v>18747251</v>
      </c>
      <c r="BJ23" s="5">
        <v>6559570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79760473</v>
      </c>
      <c r="BX23" s="5">
        <v>0</v>
      </c>
      <c r="BY23" s="5">
        <v>79760473</v>
      </c>
      <c r="BZ23" s="5">
        <v>0</v>
      </c>
      <c r="CA23" s="5">
        <v>0</v>
      </c>
      <c r="CB23" s="5">
        <v>0</v>
      </c>
    </row>
    <row r="24" spans="1:80">
      <c r="A24" s="8" t="s">
        <v>224</v>
      </c>
      <c r="B24" s="4" t="s">
        <v>46</v>
      </c>
      <c r="C24" s="4" t="s">
        <v>314</v>
      </c>
      <c r="D24" s="4" t="s">
        <v>350</v>
      </c>
      <c r="E24" s="5">
        <v>324680601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163989250</v>
      </c>
      <c r="P24" s="5">
        <v>0</v>
      </c>
      <c r="Q24" s="5">
        <v>0</v>
      </c>
      <c r="R24" s="5">
        <v>0</v>
      </c>
      <c r="S24" s="5">
        <v>163989250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12176209</v>
      </c>
      <c r="AD24" s="5">
        <v>12176209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97828239</v>
      </c>
      <c r="AO24" s="5">
        <v>983936</v>
      </c>
      <c r="AP24" s="5">
        <v>35382753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59355180</v>
      </c>
      <c r="BA24" s="5">
        <v>0</v>
      </c>
      <c r="BB24" s="5">
        <v>0</v>
      </c>
      <c r="BC24" s="5">
        <v>12000000</v>
      </c>
      <c r="BD24" s="5">
        <v>0</v>
      </c>
      <c r="BE24" s="5">
        <v>0</v>
      </c>
      <c r="BF24" s="5">
        <v>0</v>
      </c>
      <c r="BG24" s="5">
        <v>0</v>
      </c>
      <c r="BH24" s="5">
        <v>12000000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17702967</v>
      </c>
      <c r="BX24" s="5">
        <v>0</v>
      </c>
      <c r="BY24" s="5">
        <v>17702967</v>
      </c>
      <c r="BZ24" s="5">
        <v>0</v>
      </c>
      <c r="CA24" s="5">
        <v>0</v>
      </c>
      <c r="CB24" s="5">
        <v>0</v>
      </c>
    </row>
    <row r="25" spans="1:80">
      <c r="A25" s="8" t="s">
        <v>225</v>
      </c>
      <c r="B25" s="4" t="s">
        <v>47</v>
      </c>
      <c r="C25" s="4" t="s">
        <v>313</v>
      </c>
      <c r="D25" s="4" t="s">
        <v>350</v>
      </c>
      <c r="E25" s="5">
        <v>34360134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10999086</v>
      </c>
      <c r="AD25" s="5">
        <v>10999086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</row>
    <row r="26" spans="1:80">
      <c r="A26" s="8" t="s">
        <v>226</v>
      </c>
      <c r="B26" s="4" t="s">
        <v>48</v>
      </c>
      <c r="C26" s="4" t="s">
        <v>311</v>
      </c>
      <c r="D26" s="4" t="s">
        <v>350</v>
      </c>
      <c r="E26" s="5">
        <v>1450976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725488</v>
      </c>
      <c r="AO26" s="5">
        <v>0</v>
      </c>
      <c r="AP26" s="5">
        <v>725488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725488</v>
      </c>
      <c r="BX26" s="5">
        <v>0</v>
      </c>
      <c r="BY26" s="5">
        <v>725488</v>
      </c>
      <c r="BZ26" s="5">
        <v>0</v>
      </c>
      <c r="CA26" s="5">
        <v>0</v>
      </c>
      <c r="CB26" s="5">
        <v>0</v>
      </c>
    </row>
    <row r="27" spans="1:80">
      <c r="A27" s="8" t="s">
        <v>229</v>
      </c>
      <c r="B27" s="4" t="s">
        <v>49</v>
      </c>
      <c r="C27" s="4" t="s">
        <v>314</v>
      </c>
      <c r="D27" s="4" t="s">
        <v>350</v>
      </c>
      <c r="E27" s="5">
        <v>418775569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31369747</v>
      </c>
      <c r="AO27" s="5">
        <v>31369747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4500000</v>
      </c>
      <c r="BD27" s="5">
        <v>0</v>
      </c>
      <c r="BE27" s="5">
        <v>0</v>
      </c>
      <c r="BF27" s="5">
        <v>0</v>
      </c>
      <c r="BG27" s="5">
        <v>0</v>
      </c>
      <c r="BH27" s="5">
        <v>4500000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</row>
    <row r="28" spans="1:80">
      <c r="A28" s="8" t="s">
        <v>230</v>
      </c>
      <c r="B28" s="4" t="s">
        <v>50</v>
      </c>
      <c r="C28" s="4" t="s">
        <v>312</v>
      </c>
      <c r="D28" s="4" t="s">
        <v>350</v>
      </c>
      <c r="E28" s="5">
        <v>12066329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12066329</v>
      </c>
      <c r="AO28" s="5">
        <v>0</v>
      </c>
      <c r="AP28" s="5">
        <v>12066329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</row>
    <row r="29" spans="1:80">
      <c r="A29" s="8" t="s">
        <v>231</v>
      </c>
      <c r="B29" s="4" t="s">
        <v>51</v>
      </c>
      <c r="C29" s="4" t="s">
        <v>313</v>
      </c>
      <c r="D29" s="4" t="s">
        <v>350</v>
      </c>
      <c r="E29" s="5">
        <v>1092600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1092600</v>
      </c>
      <c r="BX29" s="5">
        <v>0</v>
      </c>
      <c r="BY29" s="5">
        <v>1092600</v>
      </c>
      <c r="BZ29" s="5">
        <v>0</v>
      </c>
      <c r="CA29" s="5">
        <v>0</v>
      </c>
      <c r="CB29" s="5">
        <v>0</v>
      </c>
    </row>
    <row r="30" spans="1:80">
      <c r="A30" s="8" t="s">
        <v>232</v>
      </c>
      <c r="B30" s="4" t="s">
        <v>52</v>
      </c>
      <c r="C30" s="4" t="s">
        <v>312</v>
      </c>
      <c r="D30" s="4" t="s">
        <v>350</v>
      </c>
      <c r="E30" s="5">
        <v>638006073</v>
      </c>
      <c r="F30" s="5">
        <v>560462</v>
      </c>
      <c r="G30" s="5">
        <v>0</v>
      </c>
      <c r="H30" s="5">
        <v>0</v>
      </c>
      <c r="I30" s="5">
        <v>560462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530797277</v>
      </c>
      <c r="AO30" s="5">
        <v>270576379</v>
      </c>
      <c r="AP30" s="5">
        <v>185045504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11148134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92157975</v>
      </c>
      <c r="BX30" s="5">
        <v>0</v>
      </c>
      <c r="BY30" s="5">
        <v>92157975</v>
      </c>
      <c r="BZ30" s="5">
        <v>0</v>
      </c>
      <c r="CA30" s="5">
        <v>0</v>
      </c>
      <c r="CB30" s="5">
        <v>0</v>
      </c>
    </row>
    <row r="31" spans="1:80">
      <c r="A31" s="8" t="s">
        <v>233</v>
      </c>
      <c r="B31" s="4" t="s">
        <v>53</v>
      </c>
      <c r="C31" s="4" t="s">
        <v>311</v>
      </c>
      <c r="D31" s="4" t="s">
        <v>350</v>
      </c>
      <c r="E31" s="5">
        <v>6998868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2742268</v>
      </c>
      <c r="AO31" s="5">
        <v>0</v>
      </c>
      <c r="AP31" s="5">
        <v>2742268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3750000</v>
      </c>
      <c r="BD31" s="5">
        <v>3750000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506600</v>
      </c>
      <c r="BX31" s="5">
        <v>0</v>
      </c>
      <c r="BY31" s="5">
        <v>506600</v>
      </c>
      <c r="BZ31" s="5">
        <v>0</v>
      </c>
      <c r="CA31" s="5">
        <v>0</v>
      </c>
      <c r="CB31" s="5">
        <v>0</v>
      </c>
    </row>
    <row r="32" spans="1:80">
      <c r="A32" s="8" t="s">
        <v>235</v>
      </c>
      <c r="B32" s="4" t="s">
        <v>54</v>
      </c>
      <c r="C32" s="4" t="s">
        <v>313</v>
      </c>
      <c r="D32" s="4" t="s">
        <v>350</v>
      </c>
      <c r="E32" s="5">
        <v>5772000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</row>
    <row r="33" spans="1:80">
      <c r="A33" s="8" t="s">
        <v>236</v>
      </c>
      <c r="B33" s="4" t="s">
        <v>55</v>
      </c>
      <c r="C33" s="4" t="s">
        <v>311</v>
      </c>
      <c r="D33" s="4" t="s">
        <v>350</v>
      </c>
      <c r="E33" s="5">
        <v>897571271.95000005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54113631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54113631</v>
      </c>
      <c r="AA33" s="5">
        <v>0</v>
      </c>
      <c r="AB33" s="5">
        <v>0</v>
      </c>
      <c r="AC33" s="5">
        <v>139666832</v>
      </c>
      <c r="AD33" s="5">
        <v>29735832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109931000</v>
      </c>
      <c r="AL33" s="5">
        <v>0</v>
      </c>
      <c r="AM33" s="5">
        <v>0</v>
      </c>
      <c r="AN33" s="5">
        <v>105370555.95</v>
      </c>
      <c r="AO33" s="5">
        <v>78741645.950000003</v>
      </c>
      <c r="AP33" s="5">
        <v>19209000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10495312</v>
      </c>
      <c r="BD33" s="5">
        <v>0</v>
      </c>
      <c r="BE33" s="5">
        <v>0</v>
      </c>
      <c r="BF33" s="5">
        <v>0</v>
      </c>
      <c r="BG33" s="5">
        <v>0</v>
      </c>
      <c r="BH33" s="5">
        <v>10495312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</row>
    <row r="34" spans="1:80">
      <c r="A34" s="8" t="s">
        <v>237</v>
      </c>
      <c r="B34" s="4" t="s">
        <v>56</v>
      </c>
      <c r="C34" s="4" t="s">
        <v>314</v>
      </c>
      <c r="D34" s="4" t="s">
        <v>350</v>
      </c>
      <c r="E34" s="5">
        <v>897292683114.68799</v>
      </c>
      <c r="F34" s="5">
        <v>41000289</v>
      </c>
      <c r="G34" s="5">
        <v>41000289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1131788078.5900002</v>
      </c>
      <c r="P34" s="5">
        <v>0</v>
      </c>
      <c r="Q34" s="5">
        <v>0</v>
      </c>
      <c r="R34" s="5">
        <v>0</v>
      </c>
      <c r="S34" s="5">
        <v>309771525</v>
      </c>
      <c r="T34" s="5">
        <v>0</v>
      </c>
      <c r="U34" s="5">
        <v>0</v>
      </c>
      <c r="V34" s="5">
        <v>0</v>
      </c>
      <c r="W34" s="5">
        <v>19678710</v>
      </c>
      <c r="X34" s="5">
        <v>0</v>
      </c>
      <c r="Y34" s="5">
        <v>631456620</v>
      </c>
      <c r="Z34" s="5">
        <v>25017360</v>
      </c>
      <c r="AA34" s="5">
        <v>145863863.59</v>
      </c>
      <c r="AB34" s="5">
        <v>0</v>
      </c>
      <c r="AC34" s="5">
        <v>254701744.24000001</v>
      </c>
      <c r="AD34" s="5">
        <v>80650470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65288220</v>
      </c>
      <c r="AK34" s="5">
        <v>12383817</v>
      </c>
      <c r="AL34" s="5">
        <v>0</v>
      </c>
      <c r="AM34" s="5">
        <v>96379237.239999995</v>
      </c>
      <c r="AN34" s="5">
        <v>3147523383.48</v>
      </c>
      <c r="AO34" s="5">
        <v>1563175393</v>
      </c>
      <c r="AP34" s="5">
        <v>925286486.15999997</v>
      </c>
      <c r="AQ34" s="5">
        <v>0</v>
      </c>
      <c r="AR34" s="5">
        <v>93670669</v>
      </c>
      <c r="AS34" s="5">
        <v>197797850</v>
      </c>
      <c r="AT34" s="5">
        <v>0</v>
      </c>
      <c r="AU34" s="5">
        <v>0</v>
      </c>
      <c r="AV34" s="5">
        <v>0</v>
      </c>
      <c r="AW34" s="5">
        <v>0</v>
      </c>
      <c r="AX34" s="5">
        <v>64420263.32</v>
      </c>
      <c r="AY34" s="5">
        <v>0</v>
      </c>
      <c r="AZ34" s="5">
        <v>8770264</v>
      </c>
      <c r="BA34" s="5">
        <v>0</v>
      </c>
      <c r="BB34" s="5">
        <v>0</v>
      </c>
      <c r="BC34" s="5">
        <v>54471000</v>
      </c>
      <c r="BD34" s="5">
        <v>9996000</v>
      </c>
      <c r="BE34" s="5">
        <v>0</v>
      </c>
      <c r="BF34" s="5">
        <v>0</v>
      </c>
      <c r="BG34" s="5">
        <v>0</v>
      </c>
      <c r="BH34" s="5">
        <v>0</v>
      </c>
      <c r="BI34" s="5">
        <v>29475000</v>
      </c>
      <c r="BJ34" s="5">
        <v>0</v>
      </c>
      <c r="BK34" s="5">
        <v>15000000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967051982</v>
      </c>
      <c r="BX34" s="5">
        <v>0</v>
      </c>
      <c r="BY34" s="5">
        <v>967051982</v>
      </c>
      <c r="BZ34" s="5">
        <v>0</v>
      </c>
      <c r="CA34" s="5">
        <v>0</v>
      </c>
      <c r="CB34" s="5">
        <v>0</v>
      </c>
    </row>
    <row r="35" spans="1:80">
      <c r="A35" s="8" t="s">
        <v>238</v>
      </c>
      <c r="B35" s="4" t="s">
        <v>57</v>
      </c>
      <c r="C35" s="4" t="s">
        <v>312</v>
      </c>
      <c r="D35" s="4" t="s">
        <v>350</v>
      </c>
      <c r="E35" s="5">
        <v>3705597482.0599999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144939142</v>
      </c>
      <c r="P35" s="5">
        <v>0</v>
      </c>
      <c r="Q35" s="5">
        <v>0</v>
      </c>
      <c r="R35" s="5">
        <v>0</v>
      </c>
      <c r="S35" s="5">
        <v>128948642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15990500</v>
      </c>
      <c r="AB35" s="5">
        <v>0</v>
      </c>
      <c r="AC35" s="5">
        <v>271985334.10000002</v>
      </c>
      <c r="AD35" s="5">
        <v>103554195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36911074.100000001</v>
      </c>
      <c r="AK35" s="5">
        <v>131520065</v>
      </c>
      <c r="AL35" s="5">
        <v>0</v>
      </c>
      <c r="AM35" s="5">
        <v>0</v>
      </c>
      <c r="AN35" s="5">
        <v>979068595.13999999</v>
      </c>
      <c r="AO35" s="5">
        <v>159153808.23000002</v>
      </c>
      <c r="AP35" s="5">
        <v>462849817.29999995</v>
      </c>
      <c r="AQ35" s="5">
        <v>0</v>
      </c>
      <c r="AR35" s="5">
        <v>110655135.61</v>
      </c>
      <c r="AS35" s="5">
        <v>1580856</v>
      </c>
      <c r="AT35" s="5">
        <v>2000000</v>
      </c>
      <c r="AU35" s="5">
        <v>79036130</v>
      </c>
      <c r="AV35" s="5">
        <v>0</v>
      </c>
      <c r="AW35" s="5">
        <v>83065146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142324240</v>
      </c>
      <c r="BD35" s="5">
        <v>35622347</v>
      </c>
      <c r="BE35" s="5">
        <v>0</v>
      </c>
      <c r="BF35" s="5">
        <v>0</v>
      </c>
      <c r="BG35" s="5">
        <v>0</v>
      </c>
      <c r="BH35" s="5">
        <v>46188509</v>
      </c>
      <c r="BI35" s="5">
        <v>10543505</v>
      </c>
      <c r="BJ35" s="5">
        <v>22300957</v>
      </c>
      <c r="BK35" s="5">
        <v>0</v>
      </c>
      <c r="BL35" s="5">
        <v>0</v>
      </c>
      <c r="BM35" s="5">
        <v>1508701</v>
      </c>
      <c r="BN35" s="5">
        <v>0</v>
      </c>
      <c r="BO35" s="5">
        <v>26160221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21968524</v>
      </c>
      <c r="BX35" s="5">
        <v>0</v>
      </c>
      <c r="BY35" s="5">
        <v>21968524</v>
      </c>
      <c r="BZ35" s="5">
        <v>0</v>
      </c>
      <c r="CA35" s="5">
        <v>0</v>
      </c>
      <c r="CB35" s="5">
        <v>0</v>
      </c>
    </row>
    <row r="36" spans="1:80">
      <c r="A36" s="8" t="s">
        <v>239</v>
      </c>
      <c r="B36" s="4" t="s">
        <v>58</v>
      </c>
      <c r="C36" s="4" t="s">
        <v>312</v>
      </c>
      <c r="D36" s="4" t="s">
        <v>350</v>
      </c>
      <c r="E36" s="5">
        <v>70401175.099999994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35087435</v>
      </c>
      <c r="AO36" s="5">
        <v>0</v>
      </c>
      <c r="AP36" s="5">
        <v>0</v>
      </c>
      <c r="AQ36" s="5">
        <v>0</v>
      </c>
      <c r="AR36" s="5">
        <v>1479183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33608252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852744.1</v>
      </c>
      <c r="BX36" s="5">
        <v>0</v>
      </c>
      <c r="BY36" s="5">
        <v>852744.1</v>
      </c>
      <c r="BZ36" s="5">
        <v>0</v>
      </c>
      <c r="CA36" s="5">
        <v>0</v>
      </c>
      <c r="CB36" s="5">
        <v>0</v>
      </c>
    </row>
    <row r="37" spans="1:80">
      <c r="A37" s="8" t="s">
        <v>240</v>
      </c>
      <c r="B37" s="4" t="s">
        <v>59</v>
      </c>
      <c r="C37" s="4" t="s">
        <v>313</v>
      </c>
      <c r="D37" s="4" t="s">
        <v>350</v>
      </c>
      <c r="E37" s="5">
        <v>94071180170.636993</v>
      </c>
      <c r="F37" s="5">
        <v>115013449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106005316</v>
      </c>
      <c r="M37" s="5">
        <v>0</v>
      </c>
      <c r="N37" s="5">
        <v>9008133</v>
      </c>
      <c r="O37" s="5">
        <v>1166987074</v>
      </c>
      <c r="P37" s="5">
        <v>0</v>
      </c>
      <c r="Q37" s="5">
        <v>0</v>
      </c>
      <c r="R37" s="5">
        <v>0</v>
      </c>
      <c r="S37" s="5">
        <v>513290358</v>
      </c>
      <c r="T37" s="5">
        <v>0</v>
      </c>
      <c r="U37" s="5">
        <v>31791566</v>
      </c>
      <c r="V37" s="5">
        <v>0</v>
      </c>
      <c r="W37" s="5">
        <v>485401539</v>
      </c>
      <c r="X37" s="5">
        <v>0</v>
      </c>
      <c r="Y37" s="5">
        <v>17640000</v>
      </c>
      <c r="Z37" s="5">
        <v>27712024</v>
      </c>
      <c r="AA37" s="5">
        <v>91151587</v>
      </c>
      <c r="AB37" s="5">
        <v>0</v>
      </c>
      <c r="AC37" s="5">
        <v>100456727</v>
      </c>
      <c r="AD37" s="5">
        <v>17396748</v>
      </c>
      <c r="AE37" s="5">
        <v>0</v>
      </c>
      <c r="AF37" s="5">
        <v>1242250</v>
      </c>
      <c r="AG37" s="5">
        <v>0</v>
      </c>
      <c r="AH37" s="5">
        <v>15890681</v>
      </c>
      <c r="AI37" s="5">
        <v>0</v>
      </c>
      <c r="AJ37" s="5">
        <v>7545000</v>
      </c>
      <c r="AK37" s="5">
        <v>58382048</v>
      </c>
      <c r="AL37" s="5">
        <v>0</v>
      </c>
      <c r="AM37" s="5">
        <v>0</v>
      </c>
      <c r="AN37" s="5">
        <v>5397034030.8369999</v>
      </c>
      <c r="AO37" s="5">
        <v>1915674000</v>
      </c>
      <c r="AP37" s="5">
        <v>1799324471.1500001</v>
      </c>
      <c r="AQ37" s="5">
        <v>0</v>
      </c>
      <c r="AR37" s="5">
        <v>23089410.096999999</v>
      </c>
      <c r="AS37" s="5">
        <v>214192999.75</v>
      </c>
      <c r="AT37" s="5">
        <v>503463613.69999999</v>
      </c>
      <c r="AU37" s="5">
        <v>33334170</v>
      </c>
      <c r="AV37" s="5">
        <v>11328876</v>
      </c>
      <c r="AW37" s="5">
        <v>9842000</v>
      </c>
      <c r="AX37" s="5">
        <v>71341459</v>
      </c>
      <c r="AY37" s="5">
        <v>0</v>
      </c>
      <c r="AZ37" s="5">
        <v>5579282</v>
      </c>
      <c r="BA37" s="5">
        <v>0</v>
      </c>
      <c r="BB37" s="5">
        <v>17382270</v>
      </c>
      <c r="BC37" s="5">
        <v>1062578634.5</v>
      </c>
      <c r="BD37" s="5">
        <v>427101631.5</v>
      </c>
      <c r="BE37" s="5">
        <v>0</v>
      </c>
      <c r="BF37" s="5">
        <v>0</v>
      </c>
      <c r="BG37" s="5">
        <v>0</v>
      </c>
      <c r="BH37" s="5">
        <v>361845175</v>
      </c>
      <c r="BI37" s="5">
        <v>72448325</v>
      </c>
      <c r="BJ37" s="5">
        <v>27859740</v>
      </c>
      <c r="BK37" s="5">
        <v>110988956</v>
      </c>
      <c r="BL37" s="5">
        <v>0</v>
      </c>
      <c r="BM37" s="5">
        <v>0</v>
      </c>
      <c r="BN37" s="5">
        <v>0</v>
      </c>
      <c r="BO37" s="5">
        <v>0</v>
      </c>
      <c r="BP37" s="5">
        <v>54146861</v>
      </c>
      <c r="BQ37" s="5">
        <v>0</v>
      </c>
      <c r="BR37" s="5">
        <v>5196096</v>
      </c>
      <c r="BS37" s="5">
        <v>0</v>
      </c>
      <c r="BT37" s="5">
        <v>0</v>
      </c>
      <c r="BU37" s="5">
        <v>0</v>
      </c>
      <c r="BV37" s="5">
        <v>0</v>
      </c>
      <c r="BW37" s="5">
        <v>587917428</v>
      </c>
      <c r="BX37" s="5">
        <v>8587530</v>
      </c>
      <c r="BY37" s="5">
        <v>565847358</v>
      </c>
      <c r="BZ37" s="5">
        <v>0</v>
      </c>
      <c r="CA37" s="5">
        <v>0</v>
      </c>
      <c r="CB37" s="5">
        <v>13482540</v>
      </c>
    </row>
    <row r="38" spans="1:80">
      <c r="A38" s="8" t="s">
        <v>241</v>
      </c>
      <c r="B38" s="4" t="s">
        <v>60</v>
      </c>
      <c r="C38" s="4" t="s">
        <v>311</v>
      </c>
      <c r="D38" s="4" t="s">
        <v>350</v>
      </c>
      <c r="E38" s="5">
        <v>1295308861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4061911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4061911</v>
      </c>
      <c r="AL38" s="5">
        <v>0</v>
      </c>
      <c r="AM38" s="5">
        <v>0</v>
      </c>
      <c r="AN38" s="5">
        <v>4218950</v>
      </c>
      <c r="AO38" s="5">
        <v>0</v>
      </c>
      <c r="AP38" s="5">
        <v>3024950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3528000</v>
      </c>
      <c r="BD38" s="5">
        <v>0</v>
      </c>
      <c r="BE38" s="5">
        <v>0</v>
      </c>
      <c r="BF38" s="5">
        <v>0</v>
      </c>
      <c r="BG38" s="5">
        <v>0</v>
      </c>
      <c r="BH38" s="5">
        <v>3528000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</row>
    <row r="39" spans="1:80">
      <c r="A39" s="8" t="s">
        <v>242</v>
      </c>
      <c r="B39" s="4" t="s">
        <v>61</v>
      </c>
      <c r="C39" s="4" t="s">
        <v>312</v>
      </c>
      <c r="D39" s="4" t="s">
        <v>350</v>
      </c>
      <c r="E39" s="5">
        <v>1589561771.5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173382344</v>
      </c>
      <c r="AO39" s="5">
        <v>119308994</v>
      </c>
      <c r="AP39" s="5">
        <v>54073350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156112846</v>
      </c>
      <c r="BX39" s="5">
        <v>0</v>
      </c>
      <c r="BY39" s="5">
        <v>156112846</v>
      </c>
      <c r="BZ39" s="5">
        <v>0</v>
      </c>
      <c r="CA39" s="5">
        <v>0</v>
      </c>
      <c r="CB39" s="5">
        <v>0</v>
      </c>
    </row>
    <row r="40" spans="1:80">
      <c r="A40" s="8" t="s">
        <v>243</v>
      </c>
      <c r="B40" s="4" t="s">
        <v>62</v>
      </c>
      <c r="C40" s="4" t="s">
        <v>312</v>
      </c>
      <c r="D40" s="4" t="s">
        <v>350</v>
      </c>
      <c r="E40" s="5">
        <v>332040065501.47192</v>
      </c>
      <c r="F40" s="5">
        <v>310911539</v>
      </c>
      <c r="G40" s="5">
        <v>0</v>
      </c>
      <c r="H40" s="5">
        <v>1668754</v>
      </c>
      <c r="I40" s="5">
        <v>34120000</v>
      </c>
      <c r="J40" s="5">
        <v>237569903</v>
      </c>
      <c r="K40" s="5">
        <v>37552882</v>
      </c>
      <c r="L40" s="5">
        <v>0</v>
      </c>
      <c r="M40" s="5">
        <v>0</v>
      </c>
      <c r="N40" s="5">
        <v>0</v>
      </c>
      <c r="O40" s="5">
        <v>3898499891.6399999</v>
      </c>
      <c r="P40" s="5">
        <v>2623828</v>
      </c>
      <c r="Q40" s="5">
        <v>50672678</v>
      </c>
      <c r="R40" s="5">
        <v>258829306.02000001</v>
      </c>
      <c r="S40" s="5">
        <v>1083161479</v>
      </c>
      <c r="T40" s="5">
        <v>0</v>
      </c>
      <c r="U40" s="5">
        <v>276372218</v>
      </c>
      <c r="V40" s="5">
        <v>64667691</v>
      </c>
      <c r="W40" s="5">
        <v>1715881841.79</v>
      </c>
      <c r="X40" s="5">
        <v>1967871</v>
      </c>
      <c r="Y40" s="5">
        <v>33231916.030000001</v>
      </c>
      <c r="Z40" s="5">
        <v>219985475</v>
      </c>
      <c r="AA40" s="5">
        <v>151432973.80000001</v>
      </c>
      <c r="AB40" s="5">
        <v>39672614</v>
      </c>
      <c r="AC40" s="5">
        <v>7614201679.8699999</v>
      </c>
      <c r="AD40" s="5">
        <v>3139234447.8699999</v>
      </c>
      <c r="AE40" s="5">
        <v>150364524</v>
      </c>
      <c r="AF40" s="5">
        <v>706251486</v>
      </c>
      <c r="AG40" s="5">
        <v>7918424</v>
      </c>
      <c r="AH40" s="5">
        <v>1197353914</v>
      </c>
      <c r="AI40" s="5">
        <v>8011203</v>
      </c>
      <c r="AJ40" s="5">
        <v>297969116</v>
      </c>
      <c r="AK40" s="5">
        <v>2051869049</v>
      </c>
      <c r="AL40" s="5">
        <v>44808328</v>
      </c>
      <c r="AM40" s="5">
        <v>10421188</v>
      </c>
      <c r="AN40" s="5">
        <v>38530440617.909996</v>
      </c>
      <c r="AO40" s="5">
        <v>12503991694.086998</v>
      </c>
      <c r="AP40" s="5">
        <v>14287938463.732986</v>
      </c>
      <c r="AQ40" s="5">
        <v>457738048</v>
      </c>
      <c r="AR40" s="5">
        <v>962700969</v>
      </c>
      <c r="AS40" s="5">
        <v>1050611721.97</v>
      </c>
      <c r="AT40" s="5">
        <v>556574243.74000001</v>
      </c>
      <c r="AU40" s="5">
        <v>2055756166</v>
      </c>
      <c r="AV40" s="5">
        <v>0</v>
      </c>
      <c r="AW40" s="5">
        <v>0</v>
      </c>
      <c r="AX40" s="5">
        <v>1045204606</v>
      </c>
      <c r="AY40" s="5">
        <v>12356799.890000001</v>
      </c>
      <c r="AZ40" s="5">
        <v>498871532.08999997</v>
      </c>
      <c r="BA40" s="5">
        <v>0</v>
      </c>
      <c r="BB40" s="5">
        <v>1500882014.3800001</v>
      </c>
      <c r="BC40" s="5">
        <v>9780338585.1469994</v>
      </c>
      <c r="BD40" s="5">
        <v>1510648330.1599998</v>
      </c>
      <c r="BE40" s="5">
        <v>82154986</v>
      </c>
      <c r="BF40" s="5">
        <v>33993574</v>
      </c>
      <c r="BG40" s="5">
        <v>0</v>
      </c>
      <c r="BH40" s="5">
        <v>6139606155.8900003</v>
      </c>
      <c r="BI40" s="5">
        <v>297661675</v>
      </c>
      <c r="BJ40" s="5">
        <v>234837595.28999999</v>
      </c>
      <c r="BK40" s="5">
        <v>987192099.51699996</v>
      </c>
      <c r="BL40" s="5">
        <v>0</v>
      </c>
      <c r="BM40" s="5">
        <v>4263721</v>
      </c>
      <c r="BN40" s="5">
        <v>0</v>
      </c>
      <c r="BO40" s="5">
        <v>68162018</v>
      </c>
      <c r="BP40" s="5">
        <v>10347722</v>
      </c>
      <c r="BQ40" s="5">
        <v>0</v>
      </c>
      <c r="BR40" s="5">
        <v>99192062</v>
      </c>
      <c r="BS40" s="5">
        <v>14983936</v>
      </c>
      <c r="BT40" s="5">
        <v>164880981.28999999</v>
      </c>
      <c r="BU40" s="5">
        <v>32465190</v>
      </c>
      <c r="BV40" s="5">
        <v>5050869</v>
      </c>
      <c r="BW40" s="5">
        <v>3551587408.8190002</v>
      </c>
      <c r="BX40" s="5">
        <v>0</v>
      </c>
      <c r="BY40" s="5">
        <v>3458602848.8190002</v>
      </c>
      <c r="BZ40" s="5">
        <v>86986851</v>
      </c>
      <c r="CA40" s="5">
        <v>4816494</v>
      </c>
      <c r="CB40" s="5">
        <v>1181215</v>
      </c>
    </row>
    <row r="41" spans="1:80">
      <c r="A41" s="8" t="s">
        <v>244</v>
      </c>
      <c r="B41" s="4" t="s">
        <v>63</v>
      </c>
      <c r="C41" s="4" t="s">
        <v>311</v>
      </c>
      <c r="D41" s="4" t="s">
        <v>350</v>
      </c>
      <c r="E41" s="5">
        <v>1736068362.2199998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91109678</v>
      </c>
      <c r="AD41" s="5">
        <v>6109678</v>
      </c>
      <c r="AE41" s="5">
        <v>0</v>
      </c>
      <c r="AF41" s="5">
        <v>0</v>
      </c>
      <c r="AG41" s="5">
        <v>0</v>
      </c>
      <c r="AH41" s="5">
        <v>85000000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208641822</v>
      </c>
      <c r="AO41" s="5">
        <v>5609368</v>
      </c>
      <c r="AP41" s="5">
        <v>8818356</v>
      </c>
      <c r="AQ41" s="5">
        <v>0</v>
      </c>
      <c r="AR41" s="5">
        <v>5099268</v>
      </c>
      <c r="AS41" s="5">
        <v>78749998</v>
      </c>
      <c r="AT41" s="5">
        <v>0</v>
      </c>
      <c r="AU41" s="5">
        <v>0</v>
      </c>
      <c r="AV41" s="5">
        <v>0</v>
      </c>
      <c r="AW41" s="5">
        <v>0</v>
      </c>
      <c r="AX41" s="5">
        <v>818458</v>
      </c>
      <c r="AY41" s="5">
        <v>0</v>
      </c>
      <c r="AZ41" s="5">
        <v>76865343</v>
      </c>
      <c r="BA41" s="5">
        <v>0</v>
      </c>
      <c r="BB41" s="5">
        <v>0</v>
      </c>
      <c r="BC41" s="5">
        <v>31161363.619999997</v>
      </c>
      <c r="BD41" s="5">
        <v>0</v>
      </c>
      <c r="BE41" s="5">
        <v>0</v>
      </c>
      <c r="BF41" s="5">
        <v>0</v>
      </c>
      <c r="BG41" s="5">
        <v>0</v>
      </c>
      <c r="BH41" s="5">
        <v>7600000</v>
      </c>
      <c r="BI41" s="5">
        <v>0</v>
      </c>
      <c r="BJ41" s="5">
        <v>10698515.619999999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12862848</v>
      </c>
      <c r="BU41" s="5">
        <v>0</v>
      </c>
      <c r="BV41" s="5">
        <v>0</v>
      </c>
      <c r="BW41" s="5">
        <v>32566527</v>
      </c>
      <c r="BX41" s="5">
        <v>0</v>
      </c>
      <c r="BY41" s="5">
        <v>32566527</v>
      </c>
      <c r="BZ41" s="5">
        <v>0</v>
      </c>
      <c r="CA41" s="5">
        <v>0</v>
      </c>
      <c r="CB41" s="5">
        <v>0</v>
      </c>
    </row>
    <row r="42" spans="1:80">
      <c r="A42" s="8" t="s">
        <v>245</v>
      </c>
      <c r="B42" s="4" t="s">
        <v>64</v>
      </c>
      <c r="C42" s="4" t="s">
        <v>311</v>
      </c>
      <c r="D42" s="4" t="s">
        <v>350</v>
      </c>
      <c r="E42" s="5">
        <v>181991549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8067845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8067845</v>
      </c>
      <c r="BV42" s="5">
        <v>0</v>
      </c>
      <c r="BW42" s="5">
        <v>9934454</v>
      </c>
      <c r="BX42" s="5">
        <v>0</v>
      </c>
      <c r="BY42" s="5">
        <v>0</v>
      </c>
      <c r="BZ42" s="5">
        <v>0</v>
      </c>
      <c r="CA42" s="5">
        <v>0</v>
      </c>
      <c r="CB42" s="5">
        <v>9934454</v>
      </c>
    </row>
    <row r="43" spans="1:80">
      <c r="A43" s="8" t="s">
        <v>246</v>
      </c>
      <c r="B43" s="4" t="s">
        <v>65</v>
      </c>
      <c r="C43" s="4" t="s">
        <v>311</v>
      </c>
      <c r="D43" s="4" t="s">
        <v>350</v>
      </c>
      <c r="E43" s="5">
        <v>3939746558.3700004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510270042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4000000</v>
      </c>
      <c r="Y43" s="5">
        <v>0</v>
      </c>
      <c r="Z43" s="5">
        <v>28458946</v>
      </c>
      <c r="AA43" s="5">
        <v>477811096</v>
      </c>
      <c r="AB43" s="5">
        <v>0</v>
      </c>
      <c r="AC43" s="5">
        <v>129654125.5</v>
      </c>
      <c r="AD43" s="5">
        <v>85678473.5</v>
      </c>
      <c r="AE43" s="5">
        <v>43975652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734260391.87</v>
      </c>
      <c r="AO43" s="5">
        <v>564361646</v>
      </c>
      <c r="AP43" s="5">
        <v>123035754</v>
      </c>
      <c r="AQ43" s="5">
        <v>6886574.8700000001</v>
      </c>
      <c r="AR43" s="5">
        <v>10327231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15163500</v>
      </c>
      <c r="AY43" s="5">
        <v>0</v>
      </c>
      <c r="AZ43" s="5">
        <v>0</v>
      </c>
      <c r="BA43" s="5">
        <v>0</v>
      </c>
      <c r="BB43" s="5">
        <v>0</v>
      </c>
      <c r="BC43" s="5">
        <v>37924155</v>
      </c>
      <c r="BD43" s="5">
        <v>0</v>
      </c>
      <c r="BE43" s="5">
        <v>1280400</v>
      </c>
      <c r="BF43" s="5">
        <v>0</v>
      </c>
      <c r="BG43" s="5">
        <v>0</v>
      </c>
      <c r="BH43" s="5">
        <v>0</v>
      </c>
      <c r="BI43" s="5">
        <v>0</v>
      </c>
      <c r="BJ43" s="5">
        <v>6237623</v>
      </c>
      <c r="BK43" s="5">
        <v>0</v>
      </c>
      <c r="BL43" s="5">
        <v>0</v>
      </c>
      <c r="BM43" s="5">
        <v>0</v>
      </c>
      <c r="BN43" s="5">
        <v>0</v>
      </c>
      <c r="BO43" s="5">
        <v>17357278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13048854</v>
      </c>
      <c r="BV43" s="5">
        <v>0</v>
      </c>
      <c r="BW43" s="5">
        <v>40514542</v>
      </c>
      <c r="BX43" s="5">
        <v>0</v>
      </c>
      <c r="BY43" s="5">
        <v>1230562</v>
      </c>
      <c r="BZ43" s="5">
        <v>0</v>
      </c>
      <c r="CA43" s="5">
        <v>0</v>
      </c>
      <c r="CB43" s="5">
        <v>39283980</v>
      </c>
    </row>
    <row r="44" spans="1:80">
      <c r="A44" s="8" t="s">
        <v>247</v>
      </c>
      <c r="B44" s="4" t="s">
        <v>66</v>
      </c>
      <c r="C44" s="4" t="s">
        <v>312</v>
      </c>
      <c r="D44" s="4" t="s">
        <v>350</v>
      </c>
      <c r="E44" s="5">
        <v>122320556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6061043</v>
      </c>
      <c r="AD44" s="5">
        <v>6061043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2164898</v>
      </c>
      <c r="AO44" s="5">
        <v>607000</v>
      </c>
      <c r="AP44" s="5">
        <v>1557898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984300</v>
      </c>
      <c r="BX44" s="5">
        <v>0</v>
      </c>
      <c r="BY44" s="5">
        <v>984300</v>
      </c>
      <c r="BZ44" s="5">
        <v>0</v>
      </c>
      <c r="CA44" s="5">
        <v>0</v>
      </c>
      <c r="CB44" s="5">
        <v>0</v>
      </c>
    </row>
    <row r="45" spans="1:80">
      <c r="A45" s="8" t="s">
        <v>248</v>
      </c>
      <c r="B45" s="4" t="s">
        <v>67</v>
      </c>
      <c r="C45" s="4" t="s">
        <v>311</v>
      </c>
      <c r="D45" s="4" t="s">
        <v>350</v>
      </c>
      <c r="E45" s="5">
        <v>1145412978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54356525</v>
      </c>
      <c r="AD45" s="5">
        <v>8312943</v>
      </c>
      <c r="AE45" s="5">
        <v>33788850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12254732</v>
      </c>
      <c r="AL45" s="5">
        <v>0</v>
      </c>
      <c r="AM45" s="5">
        <v>0</v>
      </c>
      <c r="AN45" s="5">
        <v>75481875</v>
      </c>
      <c r="AO45" s="5">
        <v>27675224</v>
      </c>
      <c r="AP45" s="5">
        <v>19914055</v>
      </c>
      <c r="AQ45" s="5">
        <v>0</v>
      </c>
      <c r="AR45" s="5">
        <v>4332596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72896066</v>
      </c>
      <c r="BD45" s="5">
        <v>0</v>
      </c>
      <c r="BE45" s="5">
        <v>0</v>
      </c>
      <c r="BF45" s="5">
        <v>0</v>
      </c>
      <c r="BG45" s="5">
        <v>0</v>
      </c>
      <c r="BH45" s="5">
        <v>47840000</v>
      </c>
      <c r="BI45" s="5">
        <v>0</v>
      </c>
      <c r="BJ45" s="5">
        <v>7434312</v>
      </c>
      <c r="BK45" s="5">
        <v>0</v>
      </c>
      <c r="BL45" s="5">
        <v>0</v>
      </c>
      <c r="BM45" s="5">
        <v>0</v>
      </c>
      <c r="BN45" s="5">
        <v>0</v>
      </c>
      <c r="BO45" s="5">
        <v>4463604</v>
      </c>
      <c r="BP45" s="5">
        <v>0</v>
      </c>
      <c r="BQ45" s="5">
        <v>5011478</v>
      </c>
      <c r="BR45" s="5">
        <v>0</v>
      </c>
      <c r="BS45" s="5">
        <v>0</v>
      </c>
      <c r="BT45" s="5">
        <v>0</v>
      </c>
      <c r="BU45" s="5">
        <v>8146672</v>
      </c>
      <c r="BV45" s="5">
        <v>0</v>
      </c>
      <c r="BW45" s="5">
        <v>31440449</v>
      </c>
      <c r="BX45" s="5">
        <v>0</v>
      </c>
      <c r="BY45" s="5">
        <v>0</v>
      </c>
      <c r="BZ45" s="5">
        <v>0</v>
      </c>
      <c r="CA45" s="5">
        <v>0</v>
      </c>
      <c r="CB45" s="5">
        <v>31440449</v>
      </c>
    </row>
    <row r="46" spans="1:80">
      <c r="A46" s="8" t="s">
        <v>249</v>
      </c>
      <c r="B46" s="4" t="s">
        <v>68</v>
      </c>
      <c r="C46" s="4" t="s">
        <v>313</v>
      </c>
      <c r="D46" s="4" t="s">
        <v>350</v>
      </c>
      <c r="E46" s="5">
        <v>2181865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2181865</v>
      </c>
      <c r="AO46" s="5">
        <v>0</v>
      </c>
      <c r="AP46" s="5">
        <v>2181865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</row>
    <row r="47" spans="1:80">
      <c r="A47" s="8" t="s">
        <v>250</v>
      </c>
      <c r="B47" s="4" t="s">
        <v>69</v>
      </c>
      <c r="C47" s="4" t="s">
        <v>313</v>
      </c>
      <c r="D47" s="4" t="s">
        <v>350</v>
      </c>
      <c r="E47" s="5">
        <v>1500000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1500000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1500000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</row>
    <row r="48" spans="1:80">
      <c r="A48" s="8" t="s">
        <v>251</v>
      </c>
      <c r="B48" s="4" t="s">
        <v>70</v>
      </c>
      <c r="C48" s="4" t="s">
        <v>314</v>
      </c>
      <c r="D48" s="4" t="s">
        <v>350</v>
      </c>
      <c r="E48" s="5">
        <v>694126244.51399994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5822731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3472252</v>
      </c>
      <c r="Z48" s="5">
        <v>2350479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291887979</v>
      </c>
      <c r="AO48" s="5">
        <v>210472766</v>
      </c>
      <c r="AP48" s="5">
        <v>16579894</v>
      </c>
      <c r="AQ48" s="5">
        <v>0</v>
      </c>
      <c r="AR48" s="5">
        <v>20746645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63373974</v>
      </c>
      <c r="BX48" s="5">
        <v>0</v>
      </c>
      <c r="BY48" s="5">
        <v>0</v>
      </c>
      <c r="BZ48" s="5">
        <v>63373974</v>
      </c>
      <c r="CA48" s="5">
        <v>0</v>
      </c>
      <c r="CB48" s="5">
        <v>0</v>
      </c>
    </row>
    <row r="49" spans="1:80">
      <c r="A49" s="8" t="s">
        <v>252</v>
      </c>
      <c r="B49" s="4" t="s">
        <v>71</v>
      </c>
      <c r="C49" s="4" t="s">
        <v>312</v>
      </c>
      <c r="D49" s="4" t="s">
        <v>350</v>
      </c>
      <c r="E49" s="5">
        <v>45803390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33956270</v>
      </c>
      <c r="AO49" s="5">
        <v>20314988</v>
      </c>
      <c r="AP49" s="5">
        <v>3801927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</row>
    <row r="50" spans="1:80">
      <c r="A50" s="8" t="s">
        <v>253</v>
      </c>
      <c r="B50" s="4" t="s">
        <v>72</v>
      </c>
      <c r="C50" s="4" t="s">
        <v>314</v>
      </c>
      <c r="D50" s="4" t="s">
        <v>350</v>
      </c>
      <c r="E50" s="5">
        <v>2771772926.7200003</v>
      </c>
      <c r="F50" s="5">
        <v>30769962</v>
      </c>
      <c r="G50" s="5">
        <v>0</v>
      </c>
      <c r="H50" s="5">
        <v>0</v>
      </c>
      <c r="I50" s="5">
        <v>18704400</v>
      </c>
      <c r="J50" s="5">
        <v>0</v>
      </c>
      <c r="K50" s="5">
        <v>0</v>
      </c>
      <c r="L50" s="5">
        <v>0</v>
      </c>
      <c r="M50" s="5">
        <v>12065562</v>
      </c>
      <c r="N50" s="5">
        <v>0</v>
      </c>
      <c r="O50" s="5">
        <v>323523796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133358535</v>
      </c>
      <c r="AA50" s="5">
        <v>137044405</v>
      </c>
      <c r="AB50" s="5">
        <v>53120856</v>
      </c>
      <c r="AC50" s="5">
        <v>215034237.19999999</v>
      </c>
      <c r="AD50" s="5">
        <v>215034237.19999999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924123298.5</v>
      </c>
      <c r="AO50" s="5">
        <v>471901949</v>
      </c>
      <c r="AP50" s="5">
        <v>231727363.5</v>
      </c>
      <c r="AQ50" s="5">
        <v>0</v>
      </c>
      <c r="AR50" s="5">
        <v>18909332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100027170</v>
      </c>
      <c r="AY50" s="5">
        <v>0</v>
      </c>
      <c r="AZ50" s="5">
        <v>3790132</v>
      </c>
      <c r="BA50" s="5">
        <v>0</v>
      </c>
      <c r="BB50" s="5">
        <v>0</v>
      </c>
      <c r="BC50" s="5">
        <v>287659410</v>
      </c>
      <c r="BD50" s="5">
        <v>10512000</v>
      </c>
      <c r="BE50" s="5">
        <v>0</v>
      </c>
      <c r="BF50" s="5">
        <v>0</v>
      </c>
      <c r="BG50" s="5">
        <v>0</v>
      </c>
      <c r="BH50" s="5">
        <v>264171141</v>
      </c>
      <c r="BI50" s="5">
        <v>0</v>
      </c>
      <c r="BJ50" s="5">
        <v>0</v>
      </c>
      <c r="BK50" s="5">
        <v>12976269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111285728</v>
      </c>
      <c r="BX50" s="5">
        <v>0</v>
      </c>
      <c r="BY50" s="5">
        <v>111285728</v>
      </c>
      <c r="BZ50" s="5">
        <v>0</v>
      </c>
      <c r="CA50" s="5">
        <v>0</v>
      </c>
      <c r="CB50" s="5">
        <v>0</v>
      </c>
    </row>
    <row r="51" spans="1:80">
      <c r="A51" s="8" t="s">
        <v>254</v>
      </c>
      <c r="B51" s="4" t="s">
        <v>73</v>
      </c>
      <c r="C51" s="4" t="s">
        <v>314</v>
      </c>
      <c r="D51" s="4" t="s">
        <v>350</v>
      </c>
      <c r="E51" s="5">
        <v>2523917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2523917</v>
      </c>
      <c r="AO51" s="5">
        <v>2523917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</row>
    <row r="52" spans="1:80">
      <c r="A52" s="8" t="s">
        <v>255</v>
      </c>
      <c r="B52" s="4" t="s">
        <v>74</v>
      </c>
      <c r="C52" s="4" t="s">
        <v>314</v>
      </c>
      <c r="D52" s="4" t="s">
        <v>350</v>
      </c>
      <c r="E52" s="5">
        <v>1894840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947420</v>
      </c>
      <c r="BX52" s="5">
        <v>0</v>
      </c>
      <c r="BY52" s="5">
        <v>947420</v>
      </c>
      <c r="BZ52" s="5">
        <v>0</v>
      </c>
      <c r="CA52" s="5">
        <v>0</v>
      </c>
      <c r="CB52" s="5">
        <v>0</v>
      </c>
    </row>
    <row r="53" spans="1:80">
      <c r="A53" s="8" t="s">
        <v>256</v>
      </c>
      <c r="B53" s="4" t="s">
        <v>75</v>
      </c>
      <c r="C53" s="4" t="s">
        <v>312</v>
      </c>
      <c r="D53" s="4" t="s">
        <v>350</v>
      </c>
      <c r="E53" s="5">
        <v>1692090780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16095863</v>
      </c>
      <c r="AD53" s="5">
        <v>3063500</v>
      </c>
      <c r="AE53" s="5">
        <v>0</v>
      </c>
      <c r="AF53" s="5">
        <v>13032363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1247935165</v>
      </c>
      <c r="AO53" s="5">
        <v>591265784</v>
      </c>
      <c r="AP53" s="5">
        <v>501262781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324368016</v>
      </c>
      <c r="BX53" s="5">
        <v>0</v>
      </c>
      <c r="BY53" s="5">
        <v>324368016</v>
      </c>
      <c r="BZ53" s="5">
        <v>0</v>
      </c>
      <c r="CA53" s="5">
        <v>0</v>
      </c>
      <c r="CB53" s="5">
        <v>0</v>
      </c>
    </row>
    <row r="54" spans="1:80">
      <c r="A54" s="8" t="s">
        <v>257</v>
      </c>
      <c r="B54" s="4" t="s">
        <v>76</v>
      </c>
      <c r="C54" s="4" t="s">
        <v>314</v>
      </c>
      <c r="D54" s="4" t="s">
        <v>350</v>
      </c>
      <c r="E54" s="5">
        <v>1544315807.8600001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101551000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101551000</v>
      </c>
      <c r="Z54" s="5">
        <v>0</v>
      </c>
      <c r="AA54" s="5">
        <v>0</v>
      </c>
      <c r="AB54" s="5">
        <v>0</v>
      </c>
      <c r="AC54" s="5">
        <v>26811587</v>
      </c>
      <c r="AD54" s="5">
        <v>1639893</v>
      </c>
      <c r="AE54" s="5">
        <v>0</v>
      </c>
      <c r="AF54" s="5">
        <v>0</v>
      </c>
      <c r="AG54" s="5">
        <v>0</v>
      </c>
      <c r="AH54" s="5">
        <v>25171694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676394446.86000001</v>
      </c>
      <c r="AO54" s="5">
        <v>188419324.86000001</v>
      </c>
      <c r="AP54" s="5">
        <v>392684789</v>
      </c>
      <c r="AQ54" s="5">
        <v>3918360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4137000</v>
      </c>
      <c r="AY54" s="5">
        <v>0</v>
      </c>
      <c r="AZ54" s="5">
        <v>0</v>
      </c>
      <c r="BA54" s="5">
        <v>0</v>
      </c>
      <c r="BB54" s="5">
        <v>0</v>
      </c>
      <c r="BC54" s="5">
        <v>101365033</v>
      </c>
      <c r="BD54" s="5">
        <v>0</v>
      </c>
      <c r="BE54" s="5">
        <v>0</v>
      </c>
      <c r="BF54" s="5">
        <v>0</v>
      </c>
      <c r="BG54" s="5">
        <v>0</v>
      </c>
      <c r="BH54" s="5">
        <v>76884718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24480315</v>
      </c>
      <c r="BT54" s="5">
        <v>0</v>
      </c>
      <c r="BU54" s="5">
        <v>0</v>
      </c>
      <c r="BV54" s="5">
        <v>0</v>
      </c>
      <c r="BW54" s="5">
        <v>7809650</v>
      </c>
      <c r="BX54" s="5">
        <v>0</v>
      </c>
      <c r="BY54" s="5">
        <v>7809650</v>
      </c>
      <c r="BZ54" s="5">
        <v>0</v>
      </c>
      <c r="CA54" s="5">
        <v>0</v>
      </c>
      <c r="CB54" s="5">
        <v>0</v>
      </c>
    </row>
    <row r="55" spans="1:80">
      <c r="A55" s="8" t="s">
        <v>258</v>
      </c>
      <c r="B55" s="4" t="s">
        <v>77</v>
      </c>
      <c r="C55" s="4" t="s">
        <v>312</v>
      </c>
      <c r="D55" s="4" t="s">
        <v>350</v>
      </c>
      <c r="E55" s="5">
        <v>4459584598.4749994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237308458</v>
      </c>
      <c r="P55" s="5">
        <v>0</v>
      </c>
      <c r="Q55" s="5">
        <v>0</v>
      </c>
      <c r="R55" s="5">
        <v>0</v>
      </c>
      <c r="S55" s="5">
        <v>95592405</v>
      </c>
      <c r="T55" s="5">
        <v>0</v>
      </c>
      <c r="U55" s="5">
        <v>0</v>
      </c>
      <c r="V55" s="5">
        <v>0</v>
      </c>
      <c r="W55" s="5">
        <v>10000000</v>
      </c>
      <c r="X55" s="5">
        <v>0</v>
      </c>
      <c r="Y55" s="5">
        <v>27276593</v>
      </c>
      <c r="Z55" s="5">
        <v>2623828</v>
      </c>
      <c r="AA55" s="5">
        <v>101815632</v>
      </c>
      <c r="AB55" s="5">
        <v>0</v>
      </c>
      <c r="AC55" s="5">
        <v>85495968</v>
      </c>
      <c r="AD55" s="5">
        <v>85495968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2469831180.105</v>
      </c>
      <c r="AO55" s="5">
        <v>186469352.5</v>
      </c>
      <c r="AP55" s="5">
        <v>356589878.60500002</v>
      </c>
      <c r="AQ55" s="5">
        <v>47884862</v>
      </c>
      <c r="AR55" s="5">
        <v>112185481</v>
      </c>
      <c r="AS55" s="5">
        <v>126259759</v>
      </c>
      <c r="AT55" s="5">
        <v>0</v>
      </c>
      <c r="AU55" s="5">
        <v>0</v>
      </c>
      <c r="AV55" s="5">
        <v>0</v>
      </c>
      <c r="AW55" s="5">
        <v>0</v>
      </c>
      <c r="AX55" s="5">
        <v>2038296</v>
      </c>
      <c r="AY55" s="5">
        <v>48237660</v>
      </c>
      <c r="AZ55" s="5">
        <v>0</v>
      </c>
      <c r="BA55" s="5">
        <v>0</v>
      </c>
      <c r="BB55" s="5">
        <v>1435952954</v>
      </c>
      <c r="BC55" s="5">
        <v>278033246</v>
      </c>
      <c r="BD55" s="5">
        <v>39880848</v>
      </c>
      <c r="BE55" s="5">
        <v>4919678</v>
      </c>
      <c r="BF55" s="5">
        <v>0</v>
      </c>
      <c r="BG55" s="5">
        <v>0</v>
      </c>
      <c r="BH55" s="5">
        <v>166213841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27550194</v>
      </c>
      <c r="BP55" s="5">
        <v>14539767</v>
      </c>
      <c r="BQ55" s="5">
        <v>0</v>
      </c>
      <c r="BR55" s="5">
        <v>14201469</v>
      </c>
      <c r="BS55" s="5">
        <v>0</v>
      </c>
      <c r="BT55" s="5">
        <v>10727449</v>
      </c>
      <c r="BU55" s="5">
        <v>0</v>
      </c>
      <c r="BV55" s="5">
        <v>0</v>
      </c>
      <c r="BW55" s="5">
        <v>32806130</v>
      </c>
      <c r="BX55" s="5">
        <v>0</v>
      </c>
      <c r="BY55" s="5">
        <v>32806130</v>
      </c>
      <c r="BZ55" s="5">
        <v>0</v>
      </c>
      <c r="CA55" s="5">
        <v>0</v>
      </c>
      <c r="CB55" s="5">
        <v>0</v>
      </c>
    </row>
    <row r="56" spans="1:80">
      <c r="A56" s="8" t="s">
        <v>259</v>
      </c>
      <c r="B56" s="4" t="s">
        <v>78</v>
      </c>
      <c r="C56" s="4" t="s">
        <v>314</v>
      </c>
      <c r="D56" s="4" t="s">
        <v>350</v>
      </c>
      <c r="E56" s="5">
        <v>57073214795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6877553</v>
      </c>
      <c r="AO56" s="5">
        <v>4250769</v>
      </c>
      <c r="AP56" s="5">
        <v>2626784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60596339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59692087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904252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16612295</v>
      </c>
      <c r="BX56" s="5">
        <v>0</v>
      </c>
      <c r="BY56" s="5">
        <v>3092923</v>
      </c>
      <c r="BZ56" s="5">
        <v>13519372</v>
      </c>
      <c r="CA56" s="5">
        <v>0</v>
      </c>
      <c r="CB56" s="5">
        <v>0</v>
      </c>
    </row>
    <row r="57" spans="1:80">
      <c r="A57" s="8" t="s">
        <v>260</v>
      </c>
      <c r="B57" s="4" t="s">
        <v>79</v>
      </c>
      <c r="C57" s="4" t="s">
        <v>314</v>
      </c>
      <c r="D57" s="4" t="s">
        <v>350</v>
      </c>
      <c r="E57" s="5">
        <v>9390487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8518346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1753129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</row>
    <row r="58" spans="1:80">
      <c r="A58" s="8" t="s">
        <v>261</v>
      </c>
      <c r="B58" s="4" t="s">
        <v>80</v>
      </c>
      <c r="C58" s="4" t="s">
        <v>311</v>
      </c>
      <c r="D58" s="4" t="s">
        <v>350</v>
      </c>
      <c r="E58" s="5">
        <v>4288634859.1599998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77887807</v>
      </c>
      <c r="AD58" s="5">
        <v>25912807</v>
      </c>
      <c r="AE58" s="5">
        <v>0</v>
      </c>
      <c r="AF58" s="5">
        <v>0</v>
      </c>
      <c r="AG58" s="5">
        <v>51975000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352130700.15999997</v>
      </c>
      <c r="AO58" s="5">
        <v>200689587</v>
      </c>
      <c r="AP58" s="5">
        <v>27349943.16</v>
      </c>
      <c r="AQ58" s="5">
        <v>660000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70349110</v>
      </c>
      <c r="AY58" s="5">
        <v>0</v>
      </c>
      <c r="AZ58" s="5">
        <v>22781713</v>
      </c>
      <c r="BA58" s="5">
        <v>0</v>
      </c>
      <c r="BB58" s="5">
        <v>0</v>
      </c>
      <c r="BC58" s="5">
        <v>14106984</v>
      </c>
      <c r="BD58" s="5">
        <v>5200000</v>
      </c>
      <c r="BE58" s="5">
        <v>0</v>
      </c>
      <c r="BF58" s="5">
        <v>0</v>
      </c>
      <c r="BG58" s="5">
        <v>0</v>
      </c>
      <c r="BH58" s="5">
        <v>4706984</v>
      </c>
      <c r="BI58" s="5">
        <v>1700000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2500000</v>
      </c>
      <c r="BV58" s="5">
        <v>0</v>
      </c>
      <c r="BW58" s="5">
        <v>105170094</v>
      </c>
      <c r="BX58" s="5">
        <v>0</v>
      </c>
      <c r="BY58" s="5">
        <v>42053179</v>
      </c>
      <c r="BZ58" s="5">
        <v>0</v>
      </c>
      <c r="CA58" s="5">
        <v>0</v>
      </c>
      <c r="CB58" s="5">
        <v>63116915</v>
      </c>
    </row>
    <row r="59" spans="1:80">
      <c r="A59" s="8" t="s">
        <v>262</v>
      </c>
      <c r="B59" s="4" t="s">
        <v>81</v>
      </c>
      <c r="C59" s="4" t="s">
        <v>312</v>
      </c>
      <c r="D59" s="4" t="s">
        <v>350</v>
      </c>
      <c r="E59" s="5">
        <v>180367915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171308939</v>
      </c>
      <c r="AO59" s="5">
        <v>10167333</v>
      </c>
      <c r="AP59" s="5">
        <v>22150506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29558466</v>
      </c>
      <c r="AY59" s="5">
        <v>0</v>
      </c>
      <c r="AZ59" s="5">
        <v>109432634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1508701</v>
      </c>
      <c r="BX59" s="5">
        <v>0</v>
      </c>
      <c r="BY59" s="5">
        <v>1508701</v>
      </c>
      <c r="BZ59" s="5">
        <v>0</v>
      </c>
      <c r="CA59" s="5">
        <v>0</v>
      </c>
      <c r="CB59" s="5">
        <v>0</v>
      </c>
    </row>
    <row r="60" spans="1:80">
      <c r="A60" s="8" t="s">
        <v>263</v>
      </c>
      <c r="B60" s="4" t="s">
        <v>82</v>
      </c>
      <c r="C60" s="4" t="s">
        <v>314</v>
      </c>
      <c r="D60" s="4" t="s">
        <v>350</v>
      </c>
      <c r="E60" s="5">
        <v>5648137853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1597781630</v>
      </c>
      <c r="P60" s="5">
        <v>0</v>
      </c>
      <c r="Q60" s="5">
        <v>0</v>
      </c>
      <c r="R60" s="5">
        <v>0</v>
      </c>
      <c r="S60" s="5">
        <v>1501282278</v>
      </c>
      <c r="T60" s="5">
        <v>3345381</v>
      </c>
      <c r="U60" s="5">
        <v>73345381</v>
      </c>
      <c r="V60" s="5">
        <v>0</v>
      </c>
      <c r="W60" s="5">
        <v>3345381</v>
      </c>
      <c r="X60" s="5">
        <v>0</v>
      </c>
      <c r="Y60" s="5">
        <v>0</v>
      </c>
      <c r="Z60" s="5">
        <v>16463209</v>
      </c>
      <c r="AA60" s="5">
        <v>0</v>
      </c>
      <c r="AB60" s="5">
        <v>0</v>
      </c>
      <c r="AC60" s="5">
        <v>165473199</v>
      </c>
      <c r="AD60" s="5">
        <v>16576703</v>
      </c>
      <c r="AE60" s="5">
        <v>0</v>
      </c>
      <c r="AF60" s="5">
        <v>0</v>
      </c>
      <c r="AG60" s="5">
        <v>0</v>
      </c>
      <c r="AH60" s="5">
        <v>125056808</v>
      </c>
      <c r="AI60" s="5">
        <v>0</v>
      </c>
      <c r="AJ60" s="5">
        <v>12819610</v>
      </c>
      <c r="AK60" s="5">
        <v>11020078</v>
      </c>
      <c r="AL60" s="5">
        <v>0</v>
      </c>
      <c r="AM60" s="5">
        <v>0</v>
      </c>
      <c r="AN60" s="5">
        <v>859325936</v>
      </c>
      <c r="AO60" s="5">
        <v>242086310</v>
      </c>
      <c r="AP60" s="5">
        <v>430474925</v>
      </c>
      <c r="AQ60" s="5">
        <v>7092000</v>
      </c>
      <c r="AR60" s="5">
        <v>53567517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34155125</v>
      </c>
      <c r="AY60" s="5">
        <v>0</v>
      </c>
      <c r="AZ60" s="5">
        <v>7349316</v>
      </c>
      <c r="BA60" s="5">
        <v>0</v>
      </c>
      <c r="BB60" s="5">
        <v>0</v>
      </c>
      <c r="BC60" s="5">
        <v>260644790</v>
      </c>
      <c r="BD60" s="5">
        <v>0</v>
      </c>
      <c r="BE60" s="5">
        <v>0</v>
      </c>
      <c r="BF60" s="5">
        <v>0</v>
      </c>
      <c r="BG60" s="5">
        <v>0</v>
      </c>
      <c r="BH60" s="5">
        <v>260644790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98602720</v>
      </c>
      <c r="BX60" s="5">
        <v>0</v>
      </c>
      <c r="BY60" s="5">
        <v>98602720</v>
      </c>
      <c r="BZ60" s="5">
        <v>0</v>
      </c>
      <c r="CA60" s="5">
        <v>0</v>
      </c>
      <c r="CB60" s="5">
        <v>0</v>
      </c>
    </row>
    <row r="61" spans="1:80">
      <c r="A61" s="8" t="s">
        <v>264</v>
      </c>
      <c r="B61" s="4" t="s">
        <v>83</v>
      </c>
      <c r="C61" s="4" t="s">
        <v>311</v>
      </c>
      <c r="D61" s="4" t="s">
        <v>350</v>
      </c>
      <c r="E61" s="5">
        <v>253920550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206232606</v>
      </c>
      <c r="AO61" s="5">
        <v>87240000</v>
      </c>
      <c r="AP61" s="5">
        <v>87420324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16572282</v>
      </c>
      <c r="AY61" s="5">
        <v>0</v>
      </c>
      <c r="AZ61" s="5">
        <v>0</v>
      </c>
      <c r="BA61" s="5">
        <v>0</v>
      </c>
      <c r="BB61" s="5">
        <v>0</v>
      </c>
      <c r="BC61" s="5">
        <v>6807967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6807967</v>
      </c>
      <c r="BV61" s="5">
        <v>0</v>
      </c>
      <c r="BW61" s="5">
        <v>7675617</v>
      </c>
      <c r="BX61" s="5">
        <v>0</v>
      </c>
      <c r="BY61" s="5">
        <v>0</v>
      </c>
      <c r="BZ61" s="5">
        <v>0</v>
      </c>
      <c r="CA61" s="5">
        <v>0</v>
      </c>
      <c r="CB61" s="5">
        <v>7675617</v>
      </c>
    </row>
    <row r="62" spans="1:80">
      <c r="A62" s="8" t="s">
        <v>265</v>
      </c>
      <c r="B62" s="4" t="s">
        <v>84</v>
      </c>
      <c r="C62" s="4" t="s">
        <v>312</v>
      </c>
      <c r="D62" s="4" t="s">
        <v>350</v>
      </c>
      <c r="E62" s="5">
        <v>33900813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7331112</v>
      </c>
      <c r="AO62" s="5">
        <v>6532583</v>
      </c>
      <c r="AP62" s="5">
        <v>798529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15087011</v>
      </c>
      <c r="BX62" s="5">
        <v>0</v>
      </c>
      <c r="BY62" s="5">
        <v>15087011</v>
      </c>
      <c r="BZ62" s="5">
        <v>0</v>
      </c>
      <c r="CA62" s="5">
        <v>0</v>
      </c>
      <c r="CB62" s="5">
        <v>0</v>
      </c>
    </row>
    <row r="63" spans="1:80">
      <c r="A63" s="8" t="s">
        <v>266</v>
      </c>
      <c r="B63" s="4" t="s">
        <v>85</v>
      </c>
      <c r="C63" s="4" t="s">
        <v>312</v>
      </c>
      <c r="D63" s="4" t="s">
        <v>350</v>
      </c>
      <c r="E63" s="5">
        <v>79339981376.839996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329789391.54000002</v>
      </c>
      <c r="P63" s="5">
        <v>0</v>
      </c>
      <c r="Q63" s="5">
        <v>0</v>
      </c>
      <c r="R63" s="5">
        <v>0</v>
      </c>
      <c r="S63" s="5">
        <v>329789391.54000002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481117085</v>
      </c>
      <c r="AD63" s="5">
        <v>69242821</v>
      </c>
      <c r="AE63" s="5">
        <v>0</v>
      </c>
      <c r="AF63" s="5">
        <v>19095138</v>
      </c>
      <c r="AG63" s="5">
        <v>0</v>
      </c>
      <c r="AH63" s="5">
        <v>90419120</v>
      </c>
      <c r="AI63" s="5">
        <v>0</v>
      </c>
      <c r="AJ63" s="5">
        <v>302360006</v>
      </c>
      <c r="AK63" s="5">
        <v>0</v>
      </c>
      <c r="AL63" s="5">
        <v>0</v>
      </c>
      <c r="AM63" s="5">
        <v>0</v>
      </c>
      <c r="AN63" s="5">
        <v>506597286</v>
      </c>
      <c r="AO63" s="5">
        <v>164672288</v>
      </c>
      <c r="AP63" s="5">
        <v>13712027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83679267</v>
      </c>
      <c r="AY63" s="5">
        <v>0</v>
      </c>
      <c r="AZ63" s="5">
        <v>0</v>
      </c>
      <c r="BA63" s="5">
        <v>0</v>
      </c>
      <c r="BB63" s="5">
        <v>0</v>
      </c>
      <c r="BC63" s="5">
        <v>126294100</v>
      </c>
      <c r="BD63" s="5">
        <v>9883380</v>
      </c>
      <c r="BE63" s="5">
        <v>0</v>
      </c>
      <c r="BF63" s="5">
        <v>0</v>
      </c>
      <c r="BG63" s="5">
        <v>0</v>
      </c>
      <c r="BH63" s="5">
        <v>83612870</v>
      </c>
      <c r="BI63" s="5">
        <v>0</v>
      </c>
      <c r="BJ63" s="5">
        <v>32797850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7228391</v>
      </c>
      <c r="BX63" s="5">
        <v>0</v>
      </c>
      <c r="BY63" s="5">
        <v>7228391</v>
      </c>
      <c r="BZ63" s="5">
        <v>0</v>
      </c>
      <c r="CA63" s="5">
        <v>0</v>
      </c>
      <c r="CB63" s="5">
        <v>0</v>
      </c>
    </row>
    <row r="64" spans="1:80">
      <c r="A64" s="8" t="s">
        <v>267</v>
      </c>
      <c r="B64" s="4" t="s">
        <v>86</v>
      </c>
      <c r="C64" s="4" t="s">
        <v>312</v>
      </c>
      <c r="D64" s="4" t="s">
        <v>350</v>
      </c>
      <c r="E64" s="5">
        <v>6036247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6036247</v>
      </c>
      <c r="AO64" s="5">
        <v>2951807</v>
      </c>
      <c r="AP64" s="5">
        <v>3084440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</row>
    <row r="65" spans="1:80">
      <c r="A65" s="8" t="s">
        <v>268</v>
      </c>
      <c r="B65" s="4" t="s">
        <v>87</v>
      </c>
      <c r="C65" s="4" t="s">
        <v>311</v>
      </c>
      <c r="D65" s="4" t="s">
        <v>350</v>
      </c>
      <c r="E65" s="5">
        <v>42234606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13183500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13183500</v>
      </c>
      <c r="AL65" s="5">
        <v>0</v>
      </c>
      <c r="AM65" s="5">
        <v>0</v>
      </c>
      <c r="AN65" s="5">
        <v>6581432</v>
      </c>
      <c r="AO65" s="5">
        <v>5575634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1005798</v>
      </c>
      <c r="AY65" s="5">
        <v>0</v>
      </c>
      <c r="AZ65" s="5">
        <v>0</v>
      </c>
      <c r="BA65" s="5">
        <v>0</v>
      </c>
      <c r="BB65" s="5">
        <v>0</v>
      </c>
      <c r="BC65" s="5">
        <v>7500000</v>
      </c>
      <c r="BD65" s="5">
        <v>0</v>
      </c>
      <c r="BE65" s="5">
        <v>0</v>
      </c>
      <c r="BF65" s="5">
        <v>0</v>
      </c>
      <c r="BG65" s="5">
        <v>0</v>
      </c>
      <c r="BH65" s="5">
        <v>7500000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</row>
    <row r="66" spans="1:80">
      <c r="A66" s="8" t="s">
        <v>269</v>
      </c>
      <c r="B66" s="4" t="s">
        <v>88</v>
      </c>
      <c r="C66" s="4" t="s">
        <v>314</v>
      </c>
      <c r="D66" s="4" t="s">
        <v>350</v>
      </c>
      <c r="E66" s="5">
        <v>82726418.599999994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14258010.6</v>
      </c>
      <c r="AO66" s="5">
        <v>5903613</v>
      </c>
      <c r="AP66" s="5">
        <v>1055268</v>
      </c>
      <c r="AQ66" s="5">
        <v>0</v>
      </c>
      <c r="AR66" s="5">
        <v>7299129.5999999996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6868260</v>
      </c>
      <c r="BX66" s="5">
        <v>0</v>
      </c>
      <c r="BY66" s="5">
        <v>6868260</v>
      </c>
      <c r="BZ66" s="5">
        <v>0</v>
      </c>
      <c r="CA66" s="5">
        <v>0</v>
      </c>
      <c r="CB66" s="5">
        <v>0</v>
      </c>
    </row>
    <row r="67" spans="1:80">
      <c r="A67" s="8" t="s">
        <v>270</v>
      </c>
      <c r="B67" s="4" t="s">
        <v>89</v>
      </c>
      <c r="C67" s="4" t="s">
        <v>311</v>
      </c>
      <c r="D67" s="4" t="s">
        <v>350</v>
      </c>
      <c r="E67" s="5">
        <v>10120800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10120800</v>
      </c>
      <c r="AO67" s="5">
        <v>10120800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</row>
    <row r="68" spans="1:80">
      <c r="A68" s="8" t="s">
        <v>271</v>
      </c>
      <c r="B68" s="4" t="s">
        <v>90</v>
      </c>
      <c r="C68" s="4" t="s">
        <v>314</v>
      </c>
      <c r="D68" s="4" t="s">
        <v>350</v>
      </c>
      <c r="E68" s="5">
        <v>61686332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61686332</v>
      </c>
      <c r="AO68" s="5">
        <v>0</v>
      </c>
      <c r="AP68" s="5">
        <v>61686332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</row>
    <row r="69" spans="1:80">
      <c r="A69" s="8" t="s">
        <v>272</v>
      </c>
      <c r="B69" s="4" t="s">
        <v>91</v>
      </c>
      <c r="C69" s="4" t="s">
        <v>312</v>
      </c>
      <c r="D69" s="4" t="s">
        <v>350</v>
      </c>
      <c r="E69" s="5">
        <v>246328317.32999998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150794311</v>
      </c>
      <c r="AO69" s="5">
        <v>96032990</v>
      </c>
      <c r="AP69" s="5">
        <v>54761321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95477085.829999998</v>
      </c>
      <c r="BX69" s="5">
        <v>0</v>
      </c>
      <c r="BY69" s="5">
        <v>95477085.829999998</v>
      </c>
      <c r="BZ69" s="5">
        <v>0</v>
      </c>
      <c r="CA69" s="5">
        <v>0</v>
      </c>
      <c r="CB69" s="5">
        <v>0</v>
      </c>
    </row>
    <row r="70" spans="1:80">
      <c r="A70" s="8" t="s">
        <v>273</v>
      </c>
      <c r="B70" s="4" t="s">
        <v>92</v>
      </c>
      <c r="C70" s="4" t="s">
        <v>311</v>
      </c>
      <c r="D70" s="4" t="s">
        <v>350</v>
      </c>
      <c r="E70" s="5">
        <v>203664103270.34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809956</v>
      </c>
      <c r="P70" s="5">
        <v>0</v>
      </c>
      <c r="Q70" s="5">
        <v>0</v>
      </c>
      <c r="R70" s="5">
        <v>0</v>
      </c>
      <c r="S70" s="5">
        <v>809956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649546215</v>
      </c>
      <c r="AD70" s="5">
        <v>316751656</v>
      </c>
      <c r="AE70" s="5">
        <v>0</v>
      </c>
      <c r="AF70" s="5">
        <v>4424120</v>
      </c>
      <c r="AG70" s="5">
        <v>0</v>
      </c>
      <c r="AH70" s="5">
        <v>256178356</v>
      </c>
      <c r="AI70" s="5">
        <v>0</v>
      </c>
      <c r="AJ70" s="5">
        <v>9289060</v>
      </c>
      <c r="AK70" s="5">
        <v>46840827</v>
      </c>
      <c r="AL70" s="5">
        <v>16062196</v>
      </c>
      <c r="AM70" s="5">
        <v>0</v>
      </c>
      <c r="AN70" s="5">
        <v>4513069089.9099998</v>
      </c>
      <c r="AO70" s="5">
        <v>1883354880</v>
      </c>
      <c r="AP70" s="5">
        <v>1518274778.54</v>
      </c>
      <c r="AQ70" s="5">
        <v>145644304</v>
      </c>
      <c r="AR70" s="5">
        <v>4673038</v>
      </c>
      <c r="AS70" s="5">
        <v>5840000</v>
      </c>
      <c r="AT70" s="5">
        <v>19941867</v>
      </c>
      <c r="AU70" s="5">
        <v>0</v>
      </c>
      <c r="AV70" s="5">
        <v>0</v>
      </c>
      <c r="AW70" s="5">
        <v>0</v>
      </c>
      <c r="AX70" s="5">
        <v>264280328</v>
      </c>
      <c r="AY70" s="5">
        <v>0</v>
      </c>
      <c r="AZ70" s="5">
        <v>137355303.12</v>
      </c>
      <c r="BA70" s="5">
        <v>0</v>
      </c>
      <c r="BB70" s="5">
        <v>0</v>
      </c>
      <c r="BC70" s="5">
        <v>212886264</v>
      </c>
      <c r="BD70" s="5">
        <v>14807226</v>
      </c>
      <c r="BE70" s="5">
        <v>0</v>
      </c>
      <c r="BF70" s="5">
        <v>0</v>
      </c>
      <c r="BG70" s="5">
        <v>0</v>
      </c>
      <c r="BH70" s="5">
        <v>104654685</v>
      </c>
      <c r="BI70" s="5">
        <v>41000000</v>
      </c>
      <c r="BJ70" s="5">
        <v>3279785</v>
      </c>
      <c r="BK70" s="5">
        <v>49144568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556146737</v>
      </c>
      <c r="BX70" s="5">
        <v>0</v>
      </c>
      <c r="BY70" s="5">
        <v>556146737</v>
      </c>
      <c r="BZ70" s="5">
        <v>0</v>
      </c>
      <c r="CA70" s="5">
        <v>0</v>
      </c>
      <c r="CB70" s="5">
        <v>0</v>
      </c>
    </row>
    <row r="71" spans="1:80">
      <c r="A71" s="8" t="s">
        <v>274</v>
      </c>
      <c r="B71" s="4" t="s">
        <v>93</v>
      </c>
      <c r="C71" s="4" t="s">
        <v>311</v>
      </c>
      <c r="D71" s="4" t="s">
        <v>350</v>
      </c>
      <c r="E71" s="5">
        <v>55194032630.583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268977894</v>
      </c>
      <c r="P71" s="5">
        <v>0</v>
      </c>
      <c r="Q71" s="5">
        <v>0</v>
      </c>
      <c r="R71" s="5">
        <v>44691846</v>
      </c>
      <c r="S71" s="5">
        <v>211166908</v>
      </c>
      <c r="T71" s="5">
        <v>0</v>
      </c>
      <c r="U71" s="5">
        <v>13119140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591693999.16999996</v>
      </c>
      <c r="AD71" s="5">
        <v>383933525.60000002</v>
      </c>
      <c r="AE71" s="5">
        <v>0</v>
      </c>
      <c r="AF71" s="5">
        <v>0</v>
      </c>
      <c r="AG71" s="5">
        <v>0</v>
      </c>
      <c r="AH71" s="5">
        <v>186034516.56999999</v>
      </c>
      <c r="AI71" s="5">
        <v>0</v>
      </c>
      <c r="AJ71" s="5">
        <v>10687756</v>
      </c>
      <c r="AK71" s="5">
        <v>11038201</v>
      </c>
      <c r="AL71" s="5">
        <v>0</v>
      </c>
      <c r="AM71" s="5">
        <v>0</v>
      </c>
      <c r="AN71" s="5">
        <v>2454823200.04</v>
      </c>
      <c r="AO71" s="5">
        <v>608906380.5</v>
      </c>
      <c r="AP71" s="5">
        <v>939378491.53999996</v>
      </c>
      <c r="AQ71" s="5">
        <v>30997117</v>
      </c>
      <c r="AR71" s="5">
        <v>4974720</v>
      </c>
      <c r="AS71" s="5">
        <v>0</v>
      </c>
      <c r="AT71" s="5">
        <v>0</v>
      </c>
      <c r="AU71" s="5">
        <v>0</v>
      </c>
      <c r="AV71" s="5">
        <v>15521254</v>
      </c>
      <c r="AW71" s="5">
        <v>0</v>
      </c>
      <c r="AX71" s="5">
        <v>388099639</v>
      </c>
      <c r="AY71" s="5">
        <v>0</v>
      </c>
      <c r="AZ71" s="5">
        <v>318961349</v>
      </c>
      <c r="BA71" s="5">
        <v>0</v>
      </c>
      <c r="BB71" s="5">
        <v>0</v>
      </c>
      <c r="BC71" s="5">
        <v>895976658</v>
      </c>
      <c r="BD71" s="5">
        <v>123447828</v>
      </c>
      <c r="BE71" s="5">
        <v>0</v>
      </c>
      <c r="BF71" s="5">
        <v>0</v>
      </c>
      <c r="BG71" s="5">
        <v>0</v>
      </c>
      <c r="BH71" s="5">
        <v>6998392</v>
      </c>
      <c r="BI71" s="5">
        <v>0</v>
      </c>
      <c r="BJ71" s="5">
        <v>15530438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750000000</v>
      </c>
      <c r="BT71" s="5">
        <v>0</v>
      </c>
      <c r="BU71" s="5">
        <v>0</v>
      </c>
      <c r="BV71" s="5">
        <v>0</v>
      </c>
      <c r="BW71" s="5">
        <v>425326143</v>
      </c>
      <c r="BX71" s="5">
        <v>0</v>
      </c>
      <c r="BY71" s="5">
        <v>425326143</v>
      </c>
      <c r="BZ71" s="5">
        <v>0</v>
      </c>
      <c r="CA71" s="5">
        <v>0</v>
      </c>
      <c r="CB71" s="5">
        <v>0</v>
      </c>
    </row>
    <row r="72" spans="1:80">
      <c r="A72" s="8" t="s">
        <v>275</v>
      </c>
      <c r="B72" s="4" t="s">
        <v>94</v>
      </c>
      <c r="C72" s="4" t="s">
        <v>311</v>
      </c>
      <c r="D72" s="4" t="s">
        <v>350</v>
      </c>
      <c r="E72" s="5">
        <v>1910223271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2022658</v>
      </c>
      <c r="AD72" s="5">
        <v>835000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1187658</v>
      </c>
      <c r="AM72" s="5">
        <v>0</v>
      </c>
      <c r="AN72" s="5">
        <v>218315765</v>
      </c>
      <c r="AO72" s="5">
        <v>97958118</v>
      </c>
      <c r="AP72" s="5">
        <v>119770487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97901400</v>
      </c>
      <c r="BX72" s="5">
        <v>0</v>
      </c>
      <c r="BY72" s="5">
        <v>97901400</v>
      </c>
      <c r="BZ72" s="5">
        <v>0</v>
      </c>
      <c r="CA72" s="5">
        <v>0</v>
      </c>
      <c r="CB72" s="5">
        <v>0</v>
      </c>
    </row>
    <row r="73" spans="1:80">
      <c r="A73" s="8" t="s">
        <v>276</v>
      </c>
      <c r="B73" s="4" t="s">
        <v>95</v>
      </c>
      <c r="C73" s="4" t="s">
        <v>311</v>
      </c>
      <c r="D73" s="4" t="s">
        <v>350</v>
      </c>
      <c r="E73" s="5">
        <v>2633640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2633640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2633640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</row>
    <row r="74" spans="1:80">
      <c r="A74" s="8" t="s">
        <v>277</v>
      </c>
      <c r="B74" s="4" t="s">
        <v>96</v>
      </c>
      <c r="C74" s="4" t="s">
        <v>311</v>
      </c>
      <c r="D74" s="4" t="s">
        <v>350</v>
      </c>
      <c r="E74" s="5">
        <v>1590409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1590409</v>
      </c>
      <c r="AO74" s="5">
        <v>0</v>
      </c>
      <c r="AP74" s="5">
        <v>1590409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</row>
    <row r="75" spans="1:80">
      <c r="A75" s="8" t="s">
        <v>278</v>
      </c>
      <c r="B75" s="4" t="s">
        <v>97</v>
      </c>
      <c r="C75" s="4" t="s">
        <v>314</v>
      </c>
      <c r="D75" s="4" t="s">
        <v>350</v>
      </c>
      <c r="E75" s="5">
        <v>1548059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1548059</v>
      </c>
      <c r="AO75" s="5">
        <v>0</v>
      </c>
      <c r="AP75" s="5">
        <v>1548059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</row>
    <row r="76" spans="1:80">
      <c r="A76" s="8" t="s">
        <v>279</v>
      </c>
      <c r="B76" s="4" t="s">
        <v>98</v>
      </c>
      <c r="C76" s="4" t="s">
        <v>311</v>
      </c>
      <c r="D76" s="4" t="s">
        <v>350</v>
      </c>
      <c r="E76" s="5">
        <v>11240530716.209999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71841656</v>
      </c>
      <c r="AD76" s="5">
        <v>18013352</v>
      </c>
      <c r="AE76" s="5">
        <v>50000000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3828304</v>
      </c>
      <c r="AL76" s="5">
        <v>0</v>
      </c>
      <c r="AM76" s="5">
        <v>0</v>
      </c>
      <c r="AN76" s="5">
        <v>326920674.75999999</v>
      </c>
      <c r="AO76" s="5">
        <v>243886750.75999999</v>
      </c>
      <c r="AP76" s="5">
        <v>11383354</v>
      </c>
      <c r="AQ76" s="5">
        <v>0</v>
      </c>
      <c r="AR76" s="5">
        <v>45637018</v>
      </c>
      <c r="AS76" s="5">
        <v>0</v>
      </c>
      <c r="AT76" s="5">
        <v>2000000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3880349</v>
      </c>
      <c r="BA76" s="5">
        <v>0</v>
      </c>
      <c r="BB76" s="5">
        <v>0</v>
      </c>
      <c r="BC76" s="5">
        <v>370363463.44999999</v>
      </c>
      <c r="BD76" s="5">
        <v>2827200</v>
      </c>
      <c r="BE76" s="5">
        <v>0</v>
      </c>
      <c r="BF76" s="5">
        <v>0</v>
      </c>
      <c r="BG76" s="5">
        <v>0</v>
      </c>
      <c r="BH76" s="5">
        <v>20616000</v>
      </c>
      <c r="BI76" s="5">
        <v>114600000</v>
      </c>
      <c r="BJ76" s="5">
        <v>231635228.44999999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685035</v>
      </c>
      <c r="BU76" s="5">
        <v>0</v>
      </c>
      <c r="BV76" s="5">
        <v>0</v>
      </c>
      <c r="BW76" s="5">
        <v>14024122</v>
      </c>
      <c r="BX76" s="5">
        <v>0</v>
      </c>
      <c r="BY76" s="5">
        <v>14024122</v>
      </c>
      <c r="BZ76" s="5">
        <v>0</v>
      </c>
      <c r="CA76" s="5">
        <v>0</v>
      </c>
      <c r="CB76" s="5">
        <v>0</v>
      </c>
    </row>
    <row r="77" spans="1:80">
      <c r="A77" s="8" t="s">
        <v>280</v>
      </c>
      <c r="B77" s="4" t="s">
        <v>99</v>
      </c>
      <c r="C77" s="4" t="s">
        <v>312</v>
      </c>
      <c r="D77" s="4" t="s">
        <v>350</v>
      </c>
      <c r="E77" s="5">
        <v>699780479.33999991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1188214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1188214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576787154.34000003</v>
      </c>
      <c r="AO77" s="5">
        <v>336831143</v>
      </c>
      <c r="AP77" s="5">
        <v>239956011.34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20000000</v>
      </c>
      <c r="BD77" s="5">
        <v>0</v>
      </c>
      <c r="BE77" s="5">
        <v>0</v>
      </c>
      <c r="BF77" s="5">
        <v>0</v>
      </c>
      <c r="BG77" s="5">
        <v>0</v>
      </c>
      <c r="BH77" s="5">
        <v>20000000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</row>
    <row r="78" spans="1:80">
      <c r="A78" s="8" t="s">
        <v>281</v>
      </c>
      <c r="B78" s="4" t="s">
        <v>100</v>
      </c>
      <c r="C78" s="4" t="s">
        <v>315</v>
      </c>
      <c r="D78" s="4" t="s">
        <v>350</v>
      </c>
      <c r="E78" s="5">
        <v>21587545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21587545</v>
      </c>
      <c r="AO78" s="5">
        <v>21587545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</row>
    <row r="79" spans="1:80">
      <c r="A79" s="8" t="s">
        <v>282</v>
      </c>
      <c r="B79" s="4" t="s">
        <v>101</v>
      </c>
      <c r="C79" s="4" t="s">
        <v>311</v>
      </c>
      <c r="D79" s="4" t="s">
        <v>350</v>
      </c>
      <c r="E79" s="5">
        <v>34032429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6582682</v>
      </c>
      <c r="AD79" s="5">
        <v>6582682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17068296</v>
      </c>
      <c r="AO79" s="5">
        <v>7332025</v>
      </c>
      <c r="AP79" s="5">
        <v>4414031</v>
      </c>
      <c r="AQ79" s="5">
        <v>0</v>
      </c>
      <c r="AR79" s="5">
        <v>5322240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3018450</v>
      </c>
      <c r="BD79" s="5">
        <v>3018450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</row>
    <row r="80" spans="1:80">
      <c r="A80" s="8" t="s">
        <v>283</v>
      </c>
      <c r="B80" s="4" t="s">
        <v>102</v>
      </c>
      <c r="C80" s="4" t="s">
        <v>314</v>
      </c>
      <c r="D80" s="4" t="s">
        <v>350</v>
      </c>
      <c r="E80" s="5">
        <v>175878408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89787396</v>
      </c>
      <c r="AO80" s="5">
        <v>79627158</v>
      </c>
      <c r="AP80" s="5">
        <v>10160238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86091012</v>
      </c>
      <c r="BD80" s="5">
        <v>24380000</v>
      </c>
      <c r="BE80" s="5">
        <v>0</v>
      </c>
      <c r="BF80" s="5">
        <v>0</v>
      </c>
      <c r="BG80" s="5">
        <v>0</v>
      </c>
      <c r="BH80" s="5">
        <v>59595400</v>
      </c>
      <c r="BI80" s="5">
        <v>0</v>
      </c>
      <c r="BJ80" s="5">
        <v>2115612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</row>
    <row r="81" spans="1:80">
      <c r="A81" s="8" t="s">
        <v>284</v>
      </c>
      <c r="B81" s="4" t="s">
        <v>103</v>
      </c>
      <c r="C81" s="4" t="s">
        <v>313</v>
      </c>
      <c r="D81" s="4" t="s">
        <v>350</v>
      </c>
      <c r="E81" s="5">
        <v>104475000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52237500</v>
      </c>
      <c r="AO81" s="5">
        <v>0</v>
      </c>
      <c r="AP81" s="5">
        <v>52237500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</row>
    <row r="82" spans="1:80">
      <c r="A82" s="8" t="s">
        <v>285</v>
      </c>
      <c r="B82" s="4" t="s">
        <v>104</v>
      </c>
      <c r="C82" s="4" t="s">
        <v>312</v>
      </c>
      <c r="D82" s="4" t="s">
        <v>350</v>
      </c>
      <c r="E82" s="5">
        <v>21106398711.32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1077302692</v>
      </c>
      <c r="P82" s="5">
        <v>0</v>
      </c>
      <c r="Q82" s="5">
        <v>0</v>
      </c>
      <c r="R82" s="5">
        <v>0</v>
      </c>
      <c r="S82" s="5">
        <v>374805528</v>
      </c>
      <c r="T82" s="5">
        <v>0</v>
      </c>
      <c r="U82" s="5">
        <v>0</v>
      </c>
      <c r="V82" s="5">
        <v>0</v>
      </c>
      <c r="W82" s="5">
        <v>61447200</v>
      </c>
      <c r="X82" s="5">
        <v>0</v>
      </c>
      <c r="Y82" s="5">
        <v>46206005</v>
      </c>
      <c r="Z82" s="5">
        <v>99300739</v>
      </c>
      <c r="AA82" s="5">
        <v>447135037</v>
      </c>
      <c r="AB82" s="5">
        <v>48408183</v>
      </c>
      <c r="AC82" s="5">
        <v>512633518</v>
      </c>
      <c r="AD82" s="5">
        <v>32804835</v>
      </c>
      <c r="AE82" s="5">
        <v>0</v>
      </c>
      <c r="AF82" s="5">
        <v>0</v>
      </c>
      <c r="AG82" s="5">
        <v>0</v>
      </c>
      <c r="AH82" s="5">
        <v>50618409</v>
      </c>
      <c r="AI82" s="5">
        <v>0</v>
      </c>
      <c r="AJ82" s="5">
        <v>423643167</v>
      </c>
      <c r="AK82" s="5">
        <v>5567107</v>
      </c>
      <c r="AL82" s="5">
        <v>0</v>
      </c>
      <c r="AM82" s="5">
        <v>0</v>
      </c>
      <c r="AN82" s="5">
        <v>1912816452.1499999</v>
      </c>
      <c r="AO82" s="5">
        <v>796241482.87</v>
      </c>
      <c r="AP82" s="5">
        <v>607551709</v>
      </c>
      <c r="AQ82" s="5">
        <v>0</v>
      </c>
      <c r="AR82" s="5">
        <v>191158519.28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142721331</v>
      </c>
      <c r="AY82" s="5">
        <v>0</v>
      </c>
      <c r="AZ82" s="5">
        <v>66255895</v>
      </c>
      <c r="BA82" s="5">
        <v>0</v>
      </c>
      <c r="BB82" s="5">
        <v>0</v>
      </c>
      <c r="BC82" s="5">
        <v>23000759</v>
      </c>
      <c r="BD82" s="5">
        <v>0</v>
      </c>
      <c r="BE82" s="5">
        <v>0</v>
      </c>
      <c r="BF82" s="5">
        <v>0</v>
      </c>
      <c r="BG82" s="5">
        <v>0</v>
      </c>
      <c r="BH82" s="5">
        <v>7000000</v>
      </c>
      <c r="BI82" s="5">
        <v>0</v>
      </c>
      <c r="BJ82" s="5">
        <v>1311914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14688845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440123009</v>
      </c>
      <c r="BX82" s="5">
        <v>0</v>
      </c>
      <c r="BY82" s="5">
        <v>440123009</v>
      </c>
      <c r="BZ82" s="5">
        <v>0</v>
      </c>
      <c r="CA82" s="5">
        <v>0</v>
      </c>
      <c r="CB82" s="5">
        <v>0</v>
      </c>
    </row>
    <row r="83" spans="1:80">
      <c r="A83" s="8" t="s">
        <v>286</v>
      </c>
      <c r="B83" s="4" t="s">
        <v>105</v>
      </c>
      <c r="C83" s="4" t="s">
        <v>313</v>
      </c>
      <c r="D83" s="4" t="s">
        <v>350</v>
      </c>
      <c r="E83" s="5">
        <v>28706404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28706404</v>
      </c>
      <c r="AO83" s="5">
        <v>23182721</v>
      </c>
      <c r="AP83" s="5">
        <v>5523683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</row>
    <row r="84" spans="1:80">
      <c r="A84" s="8" t="s">
        <v>287</v>
      </c>
      <c r="B84" s="4" t="s">
        <v>106</v>
      </c>
      <c r="C84" s="4" t="s">
        <v>314</v>
      </c>
      <c r="D84" s="4" t="s">
        <v>350</v>
      </c>
      <c r="E84" s="5">
        <v>553855740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829872</v>
      </c>
      <c r="AD84" s="5">
        <v>829872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65579880</v>
      </c>
      <c r="AO84" s="5">
        <v>60400000</v>
      </c>
      <c r="AP84" s="5">
        <v>5179880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9068606</v>
      </c>
      <c r="BD84" s="5">
        <v>9068606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</row>
    <row r="85" spans="1:80">
      <c r="A85" s="8" t="s">
        <v>288</v>
      </c>
      <c r="B85" s="4" t="s">
        <v>107</v>
      </c>
      <c r="C85" s="4" t="s">
        <v>312</v>
      </c>
      <c r="D85" s="4" t="s">
        <v>350</v>
      </c>
      <c r="E85" s="5">
        <v>183588206.88999999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56668781.890000001</v>
      </c>
      <c r="AO85" s="5">
        <v>52359144</v>
      </c>
      <c r="AP85" s="5">
        <v>4309637.8899999997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</row>
    <row r="86" spans="1:80">
      <c r="A86" s="8" t="s">
        <v>289</v>
      </c>
      <c r="B86" s="4" t="s">
        <v>108</v>
      </c>
      <c r="C86" s="4" t="s">
        <v>312</v>
      </c>
      <c r="D86" s="4" t="s">
        <v>350</v>
      </c>
      <c r="E86" s="5">
        <v>2426478556.3470001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36293989</v>
      </c>
      <c r="P86" s="5">
        <v>0</v>
      </c>
      <c r="Q86" s="5">
        <v>0</v>
      </c>
      <c r="R86" s="5">
        <v>0</v>
      </c>
      <c r="S86" s="5">
        <v>19678710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16615279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753712123.68000007</v>
      </c>
      <c r="AO86" s="5">
        <v>415532155</v>
      </c>
      <c r="AP86" s="5">
        <v>214920957.68000001</v>
      </c>
      <c r="AQ86" s="5">
        <v>0</v>
      </c>
      <c r="AR86" s="5">
        <v>0</v>
      </c>
      <c r="AS86" s="5">
        <v>0</v>
      </c>
      <c r="AT86" s="5">
        <v>0</v>
      </c>
      <c r="AU86" s="5">
        <v>38701463</v>
      </c>
      <c r="AV86" s="5">
        <v>0</v>
      </c>
      <c r="AW86" s="5">
        <v>0</v>
      </c>
      <c r="AX86" s="5">
        <v>82064912</v>
      </c>
      <c r="AY86" s="5">
        <v>0</v>
      </c>
      <c r="AZ86" s="5">
        <v>0</v>
      </c>
      <c r="BA86" s="5">
        <v>0</v>
      </c>
      <c r="BB86" s="5">
        <v>0</v>
      </c>
      <c r="BC86" s="5">
        <v>94799826.700000003</v>
      </c>
      <c r="BD86" s="5">
        <v>23000000</v>
      </c>
      <c r="BE86" s="5">
        <v>0</v>
      </c>
      <c r="BF86" s="5">
        <v>0</v>
      </c>
      <c r="BG86" s="5">
        <v>0</v>
      </c>
      <c r="BH86" s="5">
        <v>59043824.699999996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12756002</v>
      </c>
      <c r="BU86" s="5">
        <v>0</v>
      </c>
      <c r="BV86" s="5">
        <v>0</v>
      </c>
      <c r="BW86" s="5">
        <v>4965595</v>
      </c>
      <c r="BX86" s="5">
        <v>0</v>
      </c>
      <c r="BY86" s="5">
        <v>4965595</v>
      </c>
      <c r="BZ86" s="5">
        <v>0</v>
      </c>
      <c r="CA86" s="5">
        <v>0</v>
      </c>
      <c r="CB86" s="5">
        <v>0</v>
      </c>
    </row>
    <row r="87" spans="1:80">
      <c r="A87" s="8" t="s">
        <v>228</v>
      </c>
      <c r="B87" s="4" t="s">
        <v>109</v>
      </c>
      <c r="C87" s="4" t="s">
        <v>311</v>
      </c>
      <c r="D87" s="4" t="s">
        <v>350</v>
      </c>
      <c r="E87" s="5">
        <v>291685739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1612867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1612867</v>
      </c>
      <c r="AB87" s="5">
        <v>0</v>
      </c>
      <c r="AC87" s="5">
        <v>11520600</v>
      </c>
      <c r="AD87" s="5">
        <v>6354000</v>
      </c>
      <c r="AE87" s="5">
        <v>0</v>
      </c>
      <c r="AF87" s="5">
        <v>602358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4564242</v>
      </c>
      <c r="AM87" s="5">
        <v>0</v>
      </c>
      <c r="AN87" s="5">
        <v>60317903</v>
      </c>
      <c r="AO87" s="5">
        <v>7901360</v>
      </c>
      <c r="AP87" s="5">
        <v>34712790</v>
      </c>
      <c r="AQ87" s="5">
        <v>0</v>
      </c>
      <c r="AR87" s="5">
        <v>8849159</v>
      </c>
      <c r="AS87" s="5">
        <v>960566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778028</v>
      </c>
      <c r="BA87" s="5">
        <v>0</v>
      </c>
      <c r="BB87" s="5">
        <v>0</v>
      </c>
      <c r="BC87" s="5">
        <v>18000000</v>
      </c>
      <c r="BD87" s="5">
        <v>0</v>
      </c>
      <c r="BE87" s="5">
        <v>0</v>
      </c>
      <c r="BF87" s="5">
        <v>0</v>
      </c>
      <c r="BG87" s="5">
        <v>0</v>
      </c>
      <c r="BH87" s="5">
        <v>3000000</v>
      </c>
      <c r="BI87" s="5">
        <v>5000000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10000000</v>
      </c>
      <c r="BV87" s="5">
        <v>0</v>
      </c>
      <c r="BW87" s="5">
        <v>77870984</v>
      </c>
      <c r="BX87" s="5">
        <v>0</v>
      </c>
      <c r="BY87" s="5">
        <v>70595699</v>
      </c>
      <c r="BZ87" s="5">
        <v>0</v>
      </c>
      <c r="CA87" s="5">
        <v>0</v>
      </c>
      <c r="CB87" s="5">
        <v>7275285</v>
      </c>
    </row>
    <row r="88" spans="1:80">
      <c r="A88" s="8" t="s">
        <v>234</v>
      </c>
      <c r="B88" s="4" t="s">
        <v>110</v>
      </c>
      <c r="C88" s="4" t="s">
        <v>313</v>
      </c>
      <c r="D88" s="4" t="s">
        <v>350</v>
      </c>
      <c r="E88" s="5">
        <v>40326378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40326378</v>
      </c>
      <c r="AO88" s="5">
        <v>0</v>
      </c>
      <c r="AP88" s="5">
        <v>0</v>
      </c>
      <c r="AQ88" s="5">
        <v>40326378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</row>
    <row r="89" spans="1:80">
      <c r="A89" s="8" t="s">
        <v>227</v>
      </c>
      <c r="B89" s="4" t="s">
        <v>111</v>
      </c>
      <c r="C89" s="4" t="s">
        <v>311</v>
      </c>
      <c r="D89" s="4" t="s">
        <v>350</v>
      </c>
      <c r="E89" s="5">
        <v>1526200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1526200</v>
      </c>
      <c r="AO89" s="5">
        <v>0</v>
      </c>
      <c r="AP89" s="5">
        <v>1526200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</row>
    <row r="90" spans="1:80">
      <c r="A90" s="8" t="s">
        <v>305</v>
      </c>
      <c r="B90" s="4" t="s">
        <v>112</v>
      </c>
      <c r="C90" s="4" t="s">
        <v>312</v>
      </c>
      <c r="D90" s="4" t="s">
        <v>350</v>
      </c>
      <c r="E90" s="5">
        <v>5906626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4096185</v>
      </c>
      <c r="AD90" s="5">
        <v>4096185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1810441</v>
      </c>
      <c r="AO90" s="5">
        <v>787148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</row>
    <row r="91" spans="1:80">
      <c r="A91" s="8" t="s">
        <v>291</v>
      </c>
      <c r="B91" s="4" t="s">
        <v>113</v>
      </c>
      <c r="C91" s="4" t="s">
        <v>312</v>
      </c>
      <c r="D91" s="4" t="s">
        <v>350</v>
      </c>
      <c r="E91" s="5">
        <v>70733034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70733034</v>
      </c>
      <c r="AO91" s="5">
        <v>0</v>
      </c>
      <c r="AP91" s="5">
        <v>70733034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</row>
    <row r="92" spans="1:80">
      <c r="A92" s="8" t="s">
        <v>292</v>
      </c>
      <c r="B92" s="4" t="s">
        <v>114</v>
      </c>
      <c r="C92" s="4" t="s">
        <v>312</v>
      </c>
      <c r="D92" s="4" t="s">
        <v>350</v>
      </c>
      <c r="E92" s="5">
        <v>350026033693.98248</v>
      </c>
      <c r="F92" s="5">
        <v>385495313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385495313</v>
      </c>
      <c r="M92" s="5">
        <v>0</v>
      </c>
      <c r="N92" s="5">
        <v>0</v>
      </c>
      <c r="O92" s="5">
        <v>1062078254.3</v>
      </c>
      <c r="P92" s="5">
        <v>0</v>
      </c>
      <c r="Q92" s="5">
        <v>0</v>
      </c>
      <c r="R92" s="5">
        <v>0</v>
      </c>
      <c r="S92" s="5">
        <v>807172940</v>
      </c>
      <c r="T92" s="5">
        <v>0</v>
      </c>
      <c r="U92" s="5">
        <v>92263631</v>
      </c>
      <c r="V92" s="5">
        <v>0</v>
      </c>
      <c r="W92" s="5">
        <v>1880000</v>
      </c>
      <c r="X92" s="5">
        <v>0</v>
      </c>
      <c r="Y92" s="5">
        <v>66319462</v>
      </c>
      <c r="Z92" s="5">
        <v>64477028</v>
      </c>
      <c r="AA92" s="5">
        <v>29965193.299999997</v>
      </c>
      <c r="AB92" s="5">
        <v>0</v>
      </c>
      <c r="AC92" s="5">
        <v>667337907.39999998</v>
      </c>
      <c r="AD92" s="5">
        <v>140128457.40000001</v>
      </c>
      <c r="AE92" s="5">
        <v>0</v>
      </c>
      <c r="AF92" s="5">
        <v>127738309</v>
      </c>
      <c r="AG92" s="5">
        <v>6125982</v>
      </c>
      <c r="AH92" s="5">
        <v>1300736</v>
      </c>
      <c r="AI92" s="5">
        <v>0</v>
      </c>
      <c r="AJ92" s="5">
        <v>150623365</v>
      </c>
      <c r="AK92" s="5">
        <v>241421058</v>
      </c>
      <c r="AL92" s="5">
        <v>0</v>
      </c>
      <c r="AM92" s="5">
        <v>0</v>
      </c>
      <c r="AN92" s="5">
        <v>7831311929.9820004</v>
      </c>
      <c r="AO92" s="5">
        <v>3779424577.98</v>
      </c>
      <c r="AP92" s="5">
        <v>2342098501.1900001</v>
      </c>
      <c r="AQ92" s="5">
        <v>129955464</v>
      </c>
      <c r="AR92" s="5">
        <v>156250557</v>
      </c>
      <c r="AS92" s="5">
        <v>111515814</v>
      </c>
      <c r="AT92" s="5">
        <v>86231643</v>
      </c>
      <c r="AU92" s="5">
        <v>11959570</v>
      </c>
      <c r="AV92" s="5">
        <v>21581955</v>
      </c>
      <c r="AW92" s="5">
        <v>12780000</v>
      </c>
      <c r="AX92" s="5">
        <v>418590131.81200004</v>
      </c>
      <c r="AY92" s="5">
        <v>0</v>
      </c>
      <c r="AZ92" s="5">
        <v>260394613</v>
      </c>
      <c r="BA92" s="5">
        <v>12964124</v>
      </c>
      <c r="BB92" s="5">
        <v>0</v>
      </c>
      <c r="BC92" s="5">
        <v>494724024</v>
      </c>
      <c r="BD92" s="5">
        <v>239607098</v>
      </c>
      <c r="BE92" s="5">
        <v>0</v>
      </c>
      <c r="BF92" s="5">
        <v>14677824</v>
      </c>
      <c r="BG92" s="5">
        <v>0</v>
      </c>
      <c r="BH92" s="5">
        <v>117446771</v>
      </c>
      <c r="BI92" s="5">
        <v>72000000</v>
      </c>
      <c r="BJ92" s="5">
        <v>18152443</v>
      </c>
      <c r="BK92" s="5">
        <v>0</v>
      </c>
      <c r="BL92" s="5">
        <v>0</v>
      </c>
      <c r="BM92" s="5">
        <v>0</v>
      </c>
      <c r="BN92" s="5">
        <v>0</v>
      </c>
      <c r="BO92" s="5">
        <v>4892958</v>
      </c>
      <c r="BP92" s="5">
        <v>1308480</v>
      </c>
      <c r="BQ92" s="5">
        <v>0</v>
      </c>
      <c r="BR92" s="5">
        <v>12914000</v>
      </c>
      <c r="BS92" s="5">
        <v>0</v>
      </c>
      <c r="BT92" s="5">
        <v>0</v>
      </c>
      <c r="BU92" s="5">
        <v>13724450</v>
      </c>
      <c r="BV92" s="5">
        <v>0</v>
      </c>
      <c r="BW92" s="5">
        <v>1224047136</v>
      </c>
      <c r="BX92" s="5">
        <v>0</v>
      </c>
      <c r="BY92" s="5">
        <v>1219367112</v>
      </c>
      <c r="BZ92" s="5">
        <v>0</v>
      </c>
      <c r="CA92" s="5">
        <v>4680024</v>
      </c>
      <c r="CB92" s="5">
        <v>0</v>
      </c>
    </row>
    <row r="93" spans="1:80">
      <c r="A93" s="8" t="s">
        <v>293</v>
      </c>
      <c r="B93" s="4" t="s">
        <v>115</v>
      </c>
      <c r="C93" s="4" t="s">
        <v>312</v>
      </c>
      <c r="D93" s="4" t="s">
        <v>350</v>
      </c>
      <c r="E93" s="5">
        <v>958909478.74000001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724503770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724503770</v>
      </c>
      <c r="Z93" s="5">
        <v>0</v>
      </c>
      <c r="AA93" s="5">
        <v>0</v>
      </c>
      <c r="AB93" s="5">
        <v>0</v>
      </c>
      <c r="AC93" s="5">
        <v>21669452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21669452</v>
      </c>
      <c r="AK93" s="5">
        <v>0</v>
      </c>
      <c r="AL93" s="5">
        <v>0</v>
      </c>
      <c r="AM93" s="5">
        <v>0</v>
      </c>
      <c r="AN93" s="5">
        <v>86184259.180000007</v>
      </c>
      <c r="AO93" s="5">
        <v>0</v>
      </c>
      <c r="AP93" s="5">
        <v>15245104.48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729031</v>
      </c>
      <c r="BA93" s="5">
        <v>0</v>
      </c>
      <c r="BB93" s="5">
        <v>0</v>
      </c>
      <c r="BC93" s="5">
        <v>8300000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8300000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26795208.559999999</v>
      </c>
      <c r="BX93" s="5">
        <v>0</v>
      </c>
      <c r="BY93" s="5">
        <v>26795208.559999999</v>
      </c>
      <c r="BZ93" s="5">
        <v>0</v>
      </c>
      <c r="CA93" s="5">
        <v>0</v>
      </c>
      <c r="CB93" s="5">
        <v>0</v>
      </c>
    </row>
    <row r="94" spans="1:80">
      <c r="A94" s="8" t="s">
        <v>294</v>
      </c>
      <c r="B94" s="4" t="s">
        <v>116</v>
      </c>
      <c r="C94" s="4" t="s">
        <v>311</v>
      </c>
      <c r="D94" s="4" t="s">
        <v>350</v>
      </c>
      <c r="E94" s="5">
        <v>148278533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1221036</v>
      </c>
      <c r="AD94" s="5">
        <v>1221036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51320019</v>
      </c>
      <c r="AO94" s="5">
        <v>6053966</v>
      </c>
      <c r="AP94" s="5">
        <v>38380607</v>
      </c>
      <c r="AQ94" s="5">
        <v>0</v>
      </c>
      <c r="AR94" s="5">
        <v>0</v>
      </c>
      <c r="AS94" s="5">
        <v>509776</v>
      </c>
      <c r="AT94" s="5">
        <v>6375670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24129785</v>
      </c>
      <c r="BD94" s="5">
        <v>0</v>
      </c>
      <c r="BE94" s="5">
        <v>0</v>
      </c>
      <c r="BF94" s="5">
        <v>0</v>
      </c>
      <c r="BG94" s="5">
        <v>0</v>
      </c>
      <c r="BH94" s="5">
        <v>3279785</v>
      </c>
      <c r="BI94" s="5">
        <v>5000000</v>
      </c>
      <c r="BJ94" s="5">
        <v>5850000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10000000</v>
      </c>
      <c r="BV94" s="5">
        <v>0</v>
      </c>
      <c r="BW94" s="5">
        <v>49520786</v>
      </c>
      <c r="BX94" s="5">
        <v>0</v>
      </c>
      <c r="BY94" s="5">
        <v>0</v>
      </c>
      <c r="BZ94" s="5">
        <v>0</v>
      </c>
      <c r="CA94" s="5">
        <v>0</v>
      </c>
      <c r="CB94" s="5">
        <v>49520786</v>
      </c>
    </row>
    <row r="95" spans="1:80">
      <c r="A95" s="8" t="s">
        <v>295</v>
      </c>
      <c r="B95" s="4" t="s">
        <v>117</v>
      </c>
      <c r="C95" s="4" t="s">
        <v>311</v>
      </c>
      <c r="D95" s="4" t="s">
        <v>350</v>
      </c>
      <c r="E95" s="5">
        <v>383283458.63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16398925</v>
      </c>
      <c r="AD95" s="5">
        <v>16398925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275828250.63</v>
      </c>
      <c r="AO95" s="5">
        <v>144636850.63</v>
      </c>
      <c r="AP95" s="5">
        <v>131191400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40538143</v>
      </c>
      <c r="BD95" s="5">
        <v>40538143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</row>
    <row r="96" spans="1:80">
      <c r="A96" s="8" t="s">
        <v>296</v>
      </c>
      <c r="B96" s="4" t="s">
        <v>118</v>
      </c>
      <c r="C96" s="4" t="s">
        <v>311</v>
      </c>
      <c r="D96" s="4" t="s">
        <v>350</v>
      </c>
      <c r="E96" s="5">
        <v>50374630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30363754</v>
      </c>
      <c r="AO96" s="5">
        <v>11630909</v>
      </c>
      <c r="AP96" s="5">
        <v>18732845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8677435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8677435</v>
      </c>
      <c r="BV96" s="5">
        <v>0</v>
      </c>
      <c r="BW96" s="5">
        <v>5700481</v>
      </c>
      <c r="BX96" s="5">
        <v>0</v>
      </c>
      <c r="BY96" s="5">
        <v>0</v>
      </c>
      <c r="BZ96" s="5">
        <v>0</v>
      </c>
      <c r="CA96" s="5">
        <v>0</v>
      </c>
      <c r="CB96" s="5">
        <v>5700481</v>
      </c>
    </row>
    <row r="97" spans="1:80">
      <c r="A97" s="8" t="s">
        <v>297</v>
      </c>
      <c r="B97" s="4" t="s">
        <v>119</v>
      </c>
      <c r="C97" s="4" t="s">
        <v>314</v>
      </c>
      <c r="D97" s="4" t="s">
        <v>350</v>
      </c>
      <c r="E97" s="5">
        <v>9684103785.3999996</v>
      </c>
      <c r="F97" s="5">
        <v>120921200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120921200</v>
      </c>
      <c r="M97" s="5">
        <v>0</v>
      </c>
      <c r="N97" s="5">
        <v>0</v>
      </c>
      <c r="O97" s="5">
        <v>88912000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82972000</v>
      </c>
      <c r="AB97" s="5">
        <v>5940000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120380479.65000001</v>
      </c>
      <c r="AO97" s="5">
        <v>58099107</v>
      </c>
      <c r="AP97" s="5">
        <v>36021454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1536022</v>
      </c>
      <c r="BA97" s="5">
        <v>0</v>
      </c>
      <c r="BB97" s="5">
        <v>0</v>
      </c>
      <c r="BC97" s="5">
        <v>6518450</v>
      </c>
      <c r="BD97" s="5">
        <v>0</v>
      </c>
      <c r="BE97" s="5">
        <v>5900000</v>
      </c>
      <c r="BF97" s="5">
        <v>0</v>
      </c>
      <c r="BG97" s="5">
        <v>0</v>
      </c>
      <c r="BH97" s="5">
        <v>0</v>
      </c>
      <c r="BI97" s="5">
        <v>0</v>
      </c>
      <c r="BJ97" s="5">
        <v>618450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</row>
    <row r="98" spans="1:80">
      <c r="A98" s="8" t="s">
        <v>298</v>
      </c>
      <c r="B98" s="4" t="s">
        <v>120</v>
      </c>
      <c r="C98" s="4" t="s">
        <v>312</v>
      </c>
      <c r="D98" s="4" t="s">
        <v>350</v>
      </c>
      <c r="E98" s="5">
        <v>13647614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9047614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9047614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</row>
    <row r="99" spans="1:80">
      <c r="A99" s="8" t="s">
        <v>299</v>
      </c>
      <c r="B99" s="4" t="s">
        <v>121</v>
      </c>
      <c r="C99" s="4" t="s">
        <v>312</v>
      </c>
      <c r="D99" s="4" t="s">
        <v>350</v>
      </c>
      <c r="E99" s="5">
        <v>15504135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10474991</v>
      </c>
      <c r="AO99" s="5">
        <v>5029144</v>
      </c>
      <c r="AP99" s="5">
        <v>5445847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</row>
    <row r="100" spans="1:80">
      <c r="A100" s="8" t="s">
        <v>300</v>
      </c>
      <c r="B100" s="4" t="s">
        <v>122</v>
      </c>
      <c r="C100" s="4" t="s">
        <v>312</v>
      </c>
      <c r="D100" s="4" t="s">
        <v>350</v>
      </c>
      <c r="E100" s="5">
        <v>4379024757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69983691</v>
      </c>
      <c r="P100" s="5">
        <v>0</v>
      </c>
      <c r="Q100" s="5">
        <v>0</v>
      </c>
      <c r="R100" s="5">
        <v>0</v>
      </c>
      <c r="S100" s="5">
        <v>69983691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17255190</v>
      </c>
      <c r="AD100" s="5">
        <v>17255190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192886633</v>
      </c>
      <c r="AO100" s="5">
        <v>95070022</v>
      </c>
      <c r="AP100" s="5">
        <v>6114043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834797</v>
      </c>
      <c r="BD100" s="5">
        <v>0</v>
      </c>
      <c r="BE100" s="5">
        <v>834797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27472004</v>
      </c>
      <c r="BX100" s="5">
        <v>0</v>
      </c>
      <c r="BY100" s="5">
        <v>27472004</v>
      </c>
      <c r="BZ100" s="5">
        <v>0</v>
      </c>
      <c r="CA100" s="5">
        <v>0</v>
      </c>
      <c r="CB100" s="5">
        <v>0</v>
      </c>
    </row>
    <row r="101" spans="1:80">
      <c r="A101" s="8" t="s">
        <v>301</v>
      </c>
      <c r="B101" s="4" t="s">
        <v>123</v>
      </c>
      <c r="C101" s="4" t="s">
        <v>312</v>
      </c>
      <c r="D101" s="4" t="s">
        <v>350</v>
      </c>
      <c r="E101" s="5">
        <v>18515895999.266998</v>
      </c>
      <c r="F101" s="5">
        <v>14071200</v>
      </c>
      <c r="G101" s="5">
        <v>0</v>
      </c>
      <c r="H101" s="5">
        <v>0</v>
      </c>
      <c r="I101" s="5">
        <v>14071200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464728163</v>
      </c>
      <c r="P101" s="5">
        <v>0</v>
      </c>
      <c r="Q101" s="5">
        <v>0</v>
      </c>
      <c r="R101" s="5">
        <v>0</v>
      </c>
      <c r="S101" s="5">
        <v>273830543</v>
      </c>
      <c r="T101" s="5">
        <v>0</v>
      </c>
      <c r="U101" s="5">
        <v>0</v>
      </c>
      <c r="V101" s="5">
        <v>0</v>
      </c>
      <c r="W101" s="5">
        <v>25000000</v>
      </c>
      <c r="X101" s="5">
        <v>0</v>
      </c>
      <c r="Y101" s="5">
        <v>165897620</v>
      </c>
      <c r="Z101" s="5">
        <v>0</v>
      </c>
      <c r="AA101" s="5">
        <v>0</v>
      </c>
      <c r="AB101" s="5">
        <v>0</v>
      </c>
      <c r="AC101" s="5">
        <v>477585364</v>
      </c>
      <c r="AD101" s="5">
        <v>157688317</v>
      </c>
      <c r="AE101" s="5">
        <v>0</v>
      </c>
      <c r="AF101" s="5">
        <v>59219532</v>
      </c>
      <c r="AG101" s="5">
        <v>0</v>
      </c>
      <c r="AH101" s="5">
        <v>89959680</v>
      </c>
      <c r="AI101" s="5">
        <v>0</v>
      </c>
      <c r="AJ101" s="5">
        <v>143269887</v>
      </c>
      <c r="AK101" s="5">
        <v>25668564</v>
      </c>
      <c r="AL101" s="5">
        <v>1779384</v>
      </c>
      <c r="AM101" s="5">
        <v>0</v>
      </c>
      <c r="AN101" s="5">
        <v>3884467145.6499996</v>
      </c>
      <c r="AO101" s="5">
        <v>1933502359.1600001</v>
      </c>
      <c r="AP101" s="5">
        <v>1156683080.0900002</v>
      </c>
      <c r="AQ101" s="5">
        <v>5778981</v>
      </c>
      <c r="AR101" s="5">
        <v>8664654</v>
      </c>
      <c r="AS101" s="5">
        <v>878308</v>
      </c>
      <c r="AT101" s="5">
        <v>11583267.4</v>
      </c>
      <c r="AU101" s="5">
        <v>96931878</v>
      </c>
      <c r="AV101" s="5">
        <v>1445532</v>
      </c>
      <c r="AW101" s="5">
        <v>0</v>
      </c>
      <c r="AX101" s="5">
        <v>110454464</v>
      </c>
      <c r="AY101" s="5">
        <v>45660100</v>
      </c>
      <c r="AZ101" s="5">
        <v>127537352</v>
      </c>
      <c r="BA101" s="5">
        <v>0</v>
      </c>
      <c r="BB101" s="5">
        <v>12079756</v>
      </c>
      <c r="BC101" s="5">
        <v>1731207279.8399999</v>
      </c>
      <c r="BD101" s="5">
        <v>52736824.840000004</v>
      </c>
      <c r="BE101" s="5">
        <v>0</v>
      </c>
      <c r="BF101" s="5">
        <v>0</v>
      </c>
      <c r="BG101" s="5">
        <v>0</v>
      </c>
      <c r="BH101" s="5">
        <v>729749822</v>
      </c>
      <c r="BI101" s="5">
        <v>0</v>
      </c>
      <c r="BJ101" s="5">
        <v>199420721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593716162</v>
      </c>
      <c r="BS101" s="5">
        <v>0</v>
      </c>
      <c r="BT101" s="5">
        <v>155583750</v>
      </c>
      <c r="BU101" s="5">
        <v>0</v>
      </c>
      <c r="BV101" s="5">
        <v>0</v>
      </c>
      <c r="BW101" s="5">
        <v>324079344</v>
      </c>
      <c r="BX101" s="5">
        <v>0</v>
      </c>
      <c r="BY101" s="5">
        <v>308979319</v>
      </c>
      <c r="BZ101" s="5">
        <v>15100025</v>
      </c>
      <c r="CA101" s="5">
        <v>0</v>
      </c>
      <c r="CB101" s="5">
        <v>0</v>
      </c>
    </row>
    <row r="102" spans="1:80">
      <c r="A102" s="8" t="s">
        <v>302</v>
      </c>
      <c r="B102" s="4" t="s">
        <v>124</v>
      </c>
      <c r="C102" s="4" t="s">
        <v>314</v>
      </c>
      <c r="D102" s="4" t="s">
        <v>350</v>
      </c>
      <c r="E102" s="5">
        <v>27319835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14510307</v>
      </c>
      <c r="AO102" s="5">
        <v>0</v>
      </c>
      <c r="AP102" s="5">
        <v>0</v>
      </c>
      <c r="AQ102" s="5">
        <v>14510307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</row>
    <row r="103" spans="1:80">
      <c r="A103" s="8" t="s">
        <v>303</v>
      </c>
      <c r="B103" s="4" t="s">
        <v>125</v>
      </c>
      <c r="C103" s="4" t="s">
        <v>311</v>
      </c>
      <c r="D103" s="4" t="s">
        <v>350</v>
      </c>
      <c r="E103" s="5">
        <v>115836946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13004208</v>
      </c>
      <c r="AD103" s="5">
        <v>13004208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16929430</v>
      </c>
      <c r="AO103" s="5">
        <v>10963120</v>
      </c>
      <c r="AP103" s="5">
        <v>5966310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2500000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2500000</v>
      </c>
      <c r="BV103" s="5">
        <v>0</v>
      </c>
      <c r="BW103" s="5">
        <v>32964463</v>
      </c>
      <c r="BX103" s="5">
        <v>0</v>
      </c>
      <c r="BY103" s="5">
        <v>0</v>
      </c>
      <c r="BZ103" s="5">
        <v>0</v>
      </c>
      <c r="CA103" s="5">
        <v>0</v>
      </c>
      <c r="CB103" s="5">
        <v>32964463</v>
      </c>
    </row>
    <row r="104" spans="1:80">
      <c r="A104" s="8" t="s">
        <v>304</v>
      </c>
      <c r="B104" s="4" t="s">
        <v>126</v>
      </c>
      <c r="C104" s="4" t="s">
        <v>311</v>
      </c>
      <c r="D104" s="4" t="s">
        <v>350</v>
      </c>
      <c r="E104" s="5">
        <v>720082994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24498573</v>
      </c>
      <c r="AD104" s="5">
        <v>0</v>
      </c>
      <c r="AE104" s="5">
        <v>0</v>
      </c>
      <c r="AF104" s="5">
        <v>4929603</v>
      </c>
      <c r="AG104" s="5">
        <v>0</v>
      </c>
      <c r="AH104" s="5">
        <v>0</v>
      </c>
      <c r="AI104" s="5">
        <v>0</v>
      </c>
      <c r="AJ104" s="5">
        <v>865350</v>
      </c>
      <c r="AK104" s="5">
        <v>1730700</v>
      </c>
      <c r="AL104" s="5">
        <v>16972920</v>
      </c>
      <c r="AM104" s="5">
        <v>0</v>
      </c>
      <c r="AN104" s="5">
        <v>99410000</v>
      </c>
      <c r="AO104" s="5">
        <v>1410000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98000000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8340000</v>
      </c>
      <c r="BD104" s="5">
        <v>0</v>
      </c>
      <c r="BE104" s="5">
        <v>0</v>
      </c>
      <c r="BF104" s="5">
        <v>0</v>
      </c>
      <c r="BG104" s="5">
        <v>0</v>
      </c>
      <c r="BH104" s="5">
        <v>8340000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</row>
    <row r="105" spans="1:80">
      <c r="A105" s="8" t="s">
        <v>306</v>
      </c>
      <c r="B105" s="4" t="s">
        <v>127</v>
      </c>
      <c r="C105" s="4" t="s">
        <v>311</v>
      </c>
      <c r="D105" s="4" t="s">
        <v>350</v>
      </c>
      <c r="E105" s="5">
        <v>4370860222.5419998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28468718</v>
      </c>
      <c r="P105" s="5">
        <v>600000</v>
      </c>
      <c r="Q105" s="5">
        <v>0</v>
      </c>
      <c r="R105" s="5">
        <v>20000000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7868718</v>
      </c>
      <c r="AB105" s="5">
        <v>0</v>
      </c>
      <c r="AC105" s="5">
        <v>206028320.82999998</v>
      </c>
      <c r="AD105" s="5">
        <v>206028320.82999998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2605636944.2500005</v>
      </c>
      <c r="AO105" s="5">
        <v>1366581276.0799999</v>
      </c>
      <c r="AP105" s="5">
        <v>721553189.4799999</v>
      </c>
      <c r="AQ105" s="5">
        <v>40752772</v>
      </c>
      <c r="AR105" s="5">
        <v>20447492</v>
      </c>
      <c r="AS105" s="5">
        <v>57164200.690000005</v>
      </c>
      <c r="AT105" s="5">
        <v>1155796</v>
      </c>
      <c r="AU105" s="5">
        <v>0</v>
      </c>
      <c r="AV105" s="5">
        <v>0</v>
      </c>
      <c r="AW105" s="5">
        <v>643507</v>
      </c>
      <c r="AX105" s="5">
        <v>53912159</v>
      </c>
      <c r="AY105" s="5">
        <v>0</v>
      </c>
      <c r="AZ105" s="5">
        <v>58442475</v>
      </c>
      <c r="BA105" s="5">
        <v>0</v>
      </c>
      <c r="BB105" s="5">
        <v>0</v>
      </c>
      <c r="BC105" s="5">
        <v>79389743.412</v>
      </c>
      <c r="BD105" s="5">
        <v>3765193</v>
      </c>
      <c r="BE105" s="5">
        <v>3807830</v>
      </c>
      <c r="BF105" s="5">
        <v>0</v>
      </c>
      <c r="BG105" s="5">
        <v>0</v>
      </c>
      <c r="BH105" s="5">
        <v>68536935.412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3279785</v>
      </c>
      <c r="BV105" s="5">
        <v>0</v>
      </c>
      <c r="BW105" s="5">
        <v>152398111.75</v>
      </c>
      <c r="BX105" s="5">
        <v>0</v>
      </c>
      <c r="BY105" s="5">
        <v>152398111.75</v>
      </c>
      <c r="BZ105" s="5">
        <v>0</v>
      </c>
      <c r="CA105" s="5">
        <v>0</v>
      </c>
      <c r="CB105" s="5">
        <v>0</v>
      </c>
    </row>
    <row r="106" spans="1:80">
      <c r="A106" s="8" t="s">
        <v>307</v>
      </c>
      <c r="B106" s="4" t="s">
        <v>128</v>
      </c>
      <c r="C106" s="4" t="s">
        <v>314</v>
      </c>
      <c r="D106" s="4" t="s">
        <v>350</v>
      </c>
      <c r="E106" s="5">
        <v>1390629181.0699999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25000000</v>
      </c>
      <c r="P106" s="5">
        <v>0</v>
      </c>
      <c r="Q106" s="5">
        <v>0</v>
      </c>
      <c r="R106" s="5">
        <v>0</v>
      </c>
      <c r="S106" s="5">
        <v>25000000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170270465.06999999</v>
      </c>
      <c r="AO106" s="5">
        <v>5607121</v>
      </c>
      <c r="AP106" s="5">
        <v>153619953.06999999</v>
      </c>
      <c r="AQ106" s="5">
        <v>0</v>
      </c>
      <c r="AR106" s="5">
        <v>1565200</v>
      </c>
      <c r="AS106" s="5">
        <v>0</v>
      </c>
      <c r="AT106" s="5">
        <v>0</v>
      </c>
      <c r="AU106" s="5">
        <v>0</v>
      </c>
      <c r="AV106" s="5">
        <v>8166277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23506688</v>
      </c>
      <c r="BD106" s="5">
        <v>20006688</v>
      </c>
      <c r="BE106" s="5">
        <v>0</v>
      </c>
      <c r="BF106" s="5">
        <v>0</v>
      </c>
      <c r="BG106" s="5">
        <v>0</v>
      </c>
      <c r="BH106" s="5">
        <v>0</v>
      </c>
      <c r="BI106" s="5">
        <v>3500000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909020</v>
      </c>
      <c r="BX106" s="5">
        <v>0</v>
      </c>
      <c r="BY106" s="5">
        <v>909020</v>
      </c>
      <c r="BZ106" s="5">
        <v>0</v>
      </c>
      <c r="CA106" s="5">
        <v>0</v>
      </c>
      <c r="CB106" s="5">
        <v>0</v>
      </c>
    </row>
    <row r="107" spans="1:80">
      <c r="A107" s="8" t="s">
        <v>308</v>
      </c>
      <c r="B107" s="4" t="s">
        <v>129</v>
      </c>
      <c r="C107" s="4" t="s">
        <v>314</v>
      </c>
      <c r="D107" s="4" t="s">
        <v>350</v>
      </c>
      <c r="E107" s="5">
        <v>204055574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16549420</v>
      </c>
      <c r="AO107" s="5">
        <v>0</v>
      </c>
      <c r="AP107" s="5">
        <v>0</v>
      </c>
      <c r="AQ107" s="5">
        <v>0</v>
      </c>
      <c r="AR107" s="5">
        <v>16549420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82158615</v>
      </c>
      <c r="BD107" s="5">
        <v>82158615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</row>
    <row r="108" spans="1:80">
      <c r="A108" s="8" t="s">
        <v>309</v>
      </c>
      <c r="B108" s="4" t="s">
        <v>130</v>
      </c>
      <c r="C108" s="4" t="s">
        <v>311</v>
      </c>
      <c r="D108" s="4" t="s">
        <v>350</v>
      </c>
      <c r="E108" s="5">
        <v>675559007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2060451</v>
      </c>
      <c r="AD108" s="5">
        <v>2060451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23886679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23099357</v>
      </c>
      <c r="AY108" s="5">
        <v>0</v>
      </c>
      <c r="AZ108" s="5">
        <v>787322</v>
      </c>
      <c r="BA108" s="5">
        <v>0</v>
      </c>
      <c r="BB108" s="5">
        <v>0</v>
      </c>
      <c r="BC108" s="5">
        <v>25175000</v>
      </c>
      <c r="BD108" s="5">
        <v>25175000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</row>
    <row r="109" spans="1:80" ht="15.75" thickBot="1">
      <c r="A109" s="10" t="s">
        <v>310</v>
      </c>
      <c r="B109" s="11" t="s">
        <v>131</v>
      </c>
      <c r="C109" s="4" t="s">
        <v>311</v>
      </c>
      <c r="D109" s="11" t="s">
        <v>350</v>
      </c>
      <c r="E109" s="12">
        <v>2128020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1433520</v>
      </c>
      <c r="AO109" s="12">
        <v>0</v>
      </c>
      <c r="AP109" s="12">
        <v>1433520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694500</v>
      </c>
      <c r="BX109" s="12">
        <v>0</v>
      </c>
      <c r="BY109" s="12">
        <v>694500</v>
      </c>
      <c r="BZ109" s="12">
        <v>0</v>
      </c>
      <c r="CA109" s="12">
        <v>0</v>
      </c>
      <c r="CB109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FIELDS CODIFICATION</vt:lpstr>
      <vt:lpstr>AGGREGATS PAR PAYS_BANK</vt:lpstr>
      <vt:lpstr>Feuil1 (2)</vt:lpstr>
      <vt:lpstr>Feuil1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 finex</dc:creator>
  <cp:lastModifiedBy>eric bahintchie</cp:lastModifiedBy>
  <dcterms:created xsi:type="dcterms:W3CDTF">2020-12-28T07:53:19Z</dcterms:created>
  <dcterms:modified xsi:type="dcterms:W3CDTF">2020-12-31T07:10:41Z</dcterms:modified>
</cp:coreProperties>
</file>