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esktop\cerberus-web\Documentation\"/>
    </mc:Choice>
  </mc:AlternateContent>
  <bookViews>
    <workbookView xWindow="0" yWindow="0" windowWidth="20730" windowHeight="10455" activeTab="1"/>
  </bookViews>
  <sheets>
    <sheet name="Finance" sheetId="1" r:id="rId1"/>
    <sheet name="Quotation" sheetId="2" r:id="rId2"/>
  </sheets>
  <calcPr calcId="162913"/>
</workbook>
</file>

<file path=xl/calcChain.xml><?xml version="1.0" encoding="utf-8"?>
<calcChain xmlns="http://schemas.openxmlformats.org/spreadsheetml/2006/main">
  <c r="C82" i="1" l="1"/>
  <c r="C81" i="1"/>
  <c r="C80" i="1"/>
  <c r="C78" i="1"/>
  <c r="C75" i="1"/>
  <c r="G72" i="1"/>
  <c r="C19" i="2" l="1"/>
  <c r="C49" i="1"/>
  <c r="C61" i="1"/>
  <c r="G56" i="1"/>
  <c r="G57" i="1"/>
  <c r="G58" i="1"/>
  <c r="G59" i="1"/>
  <c r="G55" i="1"/>
  <c r="G61" i="1" l="1"/>
  <c r="E49" i="1"/>
  <c r="G45" i="1"/>
  <c r="G47" i="1"/>
  <c r="G44" i="1"/>
  <c r="G49" i="1" l="1"/>
  <c r="C39" i="1" l="1"/>
  <c r="B51" i="1" s="1"/>
  <c r="F27" i="1"/>
  <c r="F28" i="1"/>
  <c r="F29" i="1"/>
  <c r="D31" i="1"/>
  <c r="C31" i="1"/>
  <c r="F25" i="1"/>
  <c r="F26" i="1"/>
  <c r="F24" i="1"/>
  <c r="D22" i="1"/>
  <c r="F19" i="1"/>
  <c r="F18" i="1"/>
  <c r="F17" i="1"/>
  <c r="F16" i="1"/>
  <c r="F15" i="1"/>
  <c r="C22" i="1"/>
  <c r="E13" i="1"/>
  <c r="C40" i="1" l="1"/>
  <c r="C66" i="1"/>
  <c r="F31" i="1"/>
  <c r="F22" i="1"/>
  <c r="F10" i="1"/>
  <c r="D13" i="1" l="1"/>
  <c r="C13" i="1"/>
  <c r="C33" i="1" s="1"/>
  <c r="C35" i="1" s="1"/>
  <c r="C64" i="1" s="1"/>
  <c r="C67" i="1" s="1"/>
  <c r="C68" i="1" s="1"/>
  <c r="F9" i="1"/>
  <c r="F8" i="1"/>
  <c r="F7" i="1"/>
  <c r="F6" i="1" l="1"/>
  <c r="F5" i="1" l="1"/>
  <c r="F4" i="1" l="1"/>
  <c r="F3" i="1"/>
  <c r="F2" i="1"/>
  <c r="F13" i="1" l="1"/>
</calcChain>
</file>

<file path=xl/sharedStrings.xml><?xml version="1.0" encoding="utf-8"?>
<sst xmlns="http://schemas.openxmlformats.org/spreadsheetml/2006/main" count="146" uniqueCount="72">
  <si>
    <t>Fingerprint Sensor</t>
  </si>
  <si>
    <t>Price</t>
  </si>
  <si>
    <t>Ebenezer</t>
  </si>
  <si>
    <t>Item</t>
  </si>
  <si>
    <t>OLED Display, Ethernet Module, Arduino mega, RTC</t>
  </si>
  <si>
    <t>Half Price</t>
  </si>
  <si>
    <t>Vraj</t>
  </si>
  <si>
    <t>-</t>
  </si>
  <si>
    <t>Date</t>
  </si>
  <si>
    <t>OLED display returned</t>
  </si>
  <si>
    <t>OLED display return cost (Courier)</t>
  </si>
  <si>
    <t>Wires (x10), Adapter, LEDs (x4) , Buzzer</t>
  </si>
  <si>
    <t>Breadboard, male2male(x20) , switch (x2)</t>
  </si>
  <si>
    <t>male2female(x10) , resistors</t>
  </si>
  <si>
    <t>button cell (x2)</t>
  </si>
  <si>
    <t>male2male(x20), header pin (x2)</t>
  </si>
  <si>
    <t>membrane keypad</t>
  </si>
  <si>
    <t>male to wire connector</t>
  </si>
  <si>
    <t>lcd and sd card module</t>
  </si>
  <si>
    <t>Hinge</t>
  </si>
  <si>
    <t>Total</t>
  </si>
  <si>
    <t>Grand Total</t>
  </si>
  <si>
    <t>bread board</t>
  </si>
  <si>
    <t>tape</t>
  </si>
  <si>
    <t>Quotation</t>
  </si>
  <si>
    <t>adapter</t>
  </si>
  <si>
    <t>15 male to female</t>
  </si>
  <si>
    <t>MDF</t>
  </si>
  <si>
    <t>DC Connector</t>
  </si>
  <si>
    <t>Switch</t>
  </si>
  <si>
    <t>Screws</t>
  </si>
  <si>
    <t>Husein</t>
  </si>
  <si>
    <t>PerPerson</t>
  </si>
  <si>
    <t>Husein needs to pay</t>
  </si>
  <si>
    <t>to Vraj &amp; Ebi</t>
  </si>
  <si>
    <t>done\</t>
  </si>
  <si>
    <t>LEDs</t>
  </si>
  <si>
    <t>Buzzer</t>
  </si>
  <si>
    <t>Raspberry Pi Zero v1.3 Development Board × 1</t>
  </si>
  <si>
    <t>Black Aluminum Heatsink for Raspberry Pi × 1</t>
  </si>
  <si>
    <t>Divided Price</t>
  </si>
  <si>
    <t>Husein Joined</t>
  </si>
  <si>
    <t>//Ebi's Personal Use</t>
  </si>
  <si>
    <t>Device Cost (As per Quotation)</t>
  </si>
  <si>
    <t>Loss</t>
  </si>
  <si>
    <t>Per-Person Loss</t>
  </si>
  <si>
    <t xml:space="preserve"> </t>
  </si>
  <si>
    <t>Items</t>
  </si>
  <si>
    <t>Quantity</t>
  </si>
  <si>
    <t>Cost</t>
  </si>
  <si>
    <t>FPS</t>
  </si>
  <si>
    <t>Ethernet</t>
  </si>
  <si>
    <t>Button Cell</t>
  </si>
  <si>
    <t>Box Strip</t>
  </si>
  <si>
    <t>LCD</t>
  </si>
  <si>
    <t>Rpi</t>
  </si>
  <si>
    <t>HeatSink</t>
  </si>
  <si>
    <t>Perf</t>
  </si>
  <si>
    <t>Wire</t>
  </si>
  <si>
    <t>Keypad (new)</t>
  </si>
  <si>
    <t>RTC (New) DS3231</t>
  </si>
  <si>
    <t>reconciliation</t>
  </si>
  <si>
    <t>Grand Total (Before Husein)</t>
  </si>
  <si>
    <t>Power Supply</t>
  </si>
  <si>
    <t>SD card</t>
  </si>
  <si>
    <t>RTC DS3231</t>
  </si>
  <si>
    <t xml:space="preserve">Keypad </t>
  </si>
  <si>
    <t>(Check sheet 2)</t>
  </si>
  <si>
    <t>Mini HDMI To HDMI Cable 1 Meter Round × 1</t>
  </si>
  <si>
    <t>SPI Touch Screen 240*320 × 1</t>
  </si>
  <si>
    <t>Acrylic Sheet</t>
  </si>
  <si>
    <t>Sheet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</si>
</sst>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8" applyNumberFormat="0" applyAlignment="0" applyProtection="0"/>
  </cellStyleXfs>
  <cellXfs count="54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16" fontId="0" fillId="0" borderId="4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/>
    <xf numFmtId="0" fontId="0" fillId="0" borderId="7" xfId="0" applyBorder="1" applyAlignment="1">
      <alignment horizontal="center"/>
    </xf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6" borderId="1" xfId="0" applyFill="1" applyBorder="1" applyAlignment="1">
      <alignment horizontal="center"/>
    </xf>
    <xf numFmtId="0" fontId="2" fillId="0" borderId="0" xfId="0" applyFont="1"/>
    <xf numFmtId="0" fontId="5" fillId="9" borderId="8" xfId="3" applyAlignment="1">
      <alignment horizontal="center"/>
    </xf>
    <xf numFmtId="0" fontId="3" fillId="7" borderId="1" xfId="1" applyBorder="1" applyAlignment="1">
      <alignment horizontal="center"/>
    </xf>
    <xf numFmtId="0" fontId="3" fillId="7" borderId="0" xfId="1"/>
    <xf numFmtId="0" fontId="5" fillId="9" borderId="8" xfId="3"/>
    <xf numFmtId="0" fontId="4" fillId="8" borderId="2" xfId="2" applyBorder="1" applyAlignment="1">
      <alignment horizontal="center"/>
    </xf>
    <xf numFmtId="0" fontId="0" fillId="0" borderId="0" xfId="0" applyAlignment="1">
      <alignment horizontal="right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6" borderId="0" xfId="0" applyFill="1"/>
    <xf numFmtId="0" fontId="0" fillId="10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1" borderId="9" xfId="0" applyFont="1" applyFill="1" applyBorder="1"/>
    <xf numFmtId="0" fontId="0" fillId="0" borderId="1" xfId="0" applyBorder="1"/>
    <xf numFmtId="0" fontId="0" fillId="12" borderId="0" xfId="0" applyFill="1"/>
    <xf numFmtId="0" fontId="0" fillId="13" borderId="0" xfId="0" applyFill="1"/>
    <xf numFmtId="0" fontId="0" fillId="0" borderId="0" xfId="0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zoomScale="90" zoomScaleNormal="90" workbookViewId="0">
      <pane ySplit="1" topLeftCell="A48" activePane="bottomLeft" state="frozen"/>
      <selection pane="bottomLeft" activeCell="H79" sqref="H79"/>
    </sheetView>
  </sheetViews>
  <sheetFormatPr defaultRowHeight="15" x14ac:dyDescent="0.25"/>
  <cols>
    <col min="1" max="1" width="10.140625" bestFit="1" customWidth="1"/>
    <col min="2" max="2" width="48.85546875" bestFit="1" customWidth="1"/>
    <col min="3" max="3" width="13.28515625" bestFit="1" customWidth="1"/>
    <col min="4" max="4" width="14.7109375" bestFit="1" customWidth="1"/>
    <col min="5" max="5" width="6.42578125" bestFit="1" customWidth="1"/>
    <col min="6" max="6" width="9.42578125" bestFit="1" customWidth="1"/>
    <col min="7" max="7" width="12.7109375" bestFit="1" customWidth="1"/>
    <col min="8" max="8" width="12.28515625" customWidth="1"/>
    <col min="9" max="9" width="4.140625" bestFit="1" customWidth="1"/>
    <col min="12" max="12" width="18.42578125" bestFit="1" customWidth="1"/>
  </cols>
  <sheetData>
    <row r="1" spans="1:10" x14ac:dyDescent="0.25">
      <c r="A1" s="8" t="s">
        <v>8</v>
      </c>
      <c r="B1" s="39" t="s">
        <v>3</v>
      </c>
      <c r="C1" s="2" t="s">
        <v>1</v>
      </c>
      <c r="D1" s="2" t="s">
        <v>2</v>
      </c>
      <c r="E1" s="3" t="s">
        <v>6</v>
      </c>
      <c r="F1" s="2" t="s">
        <v>5</v>
      </c>
    </row>
    <row r="2" spans="1:10" x14ac:dyDescent="0.25">
      <c r="A2" s="10">
        <v>43571</v>
      </c>
      <c r="B2" s="4" t="s">
        <v>11</v>
      </c>
      <c r="C2" s="4">
        <v>149</v>
      </c>
      <c r="D2" s="7">
        <v>149</v>
      </c>
      <c r="E2" s="4" t="s">
        <v>7</v>
      </c>
      <c r="F2" s="4">
        <f>C2/2</f>
        <v>74.5</v>
      </c>
    </row>
    <row r="3" spans="1:10" x14ac:dyDescent="0.25">
      <c r="A3" s="10">
        <v>43571</v>
      </c>
      <c r="B3" s="4" t="s">
        <v>0</v>
      </c>
      <c r="C3" s="4">
        <v>2138</v>
      </c>
      <c r="D3" s="4" t="s">
        <v>7</v>
      </c>
      <c r="E3" s="7">
        <v>2138</v>
      </c>
      <c r="F3" s="4">
        <f>C3/2</f>
        <v>1069</v>
      </c>
    </row>
    <row r="4" spans="1:10" x14ac:dyDescent="0.25">
      <c r="A4" s="10">
        <v>43572</v>
      </c>
      <c r="B4" s="4" t="s">
        <v>4</v>
      </c>
      <c r="C4" s="4">
        <v>1621</v>
      </c>
      <c r="D4" s="4" t="s">
        <v>7</v>
      </c>
      <c r="E4" s="7">
        <v>1621</v>
      </c>
      <c r="F4" s="4">
        <f>C4/2</f>
        <v>810.5</v>
      </c>
    </row>
    <row r="5" spans="1:10" x14ac:dyDescent="0.25">
      <c r="A5" s="10">
        <v>43579</v>
      </c>
      <c r="B5" s="5" t="s">
        <v>12</v>
      </c>
      <c r="C5" s="5">
        <v>110</v>
      </c>
      <c r="D5" s="7">
        <v>110</v>
      </c>
      <c r="E5" s="4" t="s">
        <v>7</v>
      </c>
      <c r="F5" s="4">
        <f>D5/2</f>
        <v>55</v>
      </c>
      <c r="H5" t="s">
        <v>25</v>
      </c>
      <c r="I5">
        <v>100</v>
      </c>
      <c r="J5">
        <v>50</v>
      </c>
    </row>
    <row r="6" spans="1:10" x14ac:dyDescent="0.25">
      <c r="A6" s="10">
        <v>43581</v>
      </c>
      <c r="B6" s="6" t="s">
        <v>10</v>
      </c>
      <c r="C6" s="4" t="s">
        <v>46</v>
      </c>
      <c r="D6" s="4" t="s">
        <v>7</v>
      </c>
      <c r="E6" s="7">
        <v>80</v>
      </c>
      <c r="F6" s="4">
        <f>E6/2</f>
        <v>40</v>
      </c>
    </row>
    <row r="7" spans="1:10" x14ac:dyDescent="0.25">
      <c r="A7" s="10">
        <v>43581</v>
      </c>
      <c r="B7" s="5" t="s">
        <v>13</v>
      </c>
      <c r="C7" s="5">
        <v>55</v>
      </c>
      <c r="D7" s="12">
        <v>55</v>
      </c>
      <c r="E7" s="11" t="s">
        <v>7</v>
      </c>
      <c r="F7" s="4">
        <f>D7/2</f>
        <v>27.5</v>
      </c>
    </row>
    <row r="8" spans="1:10" x14ac:dyDescent="0.25">
      <c r="A8" s="14">
        <v>43584</v>
      </c>
      <c r="B8" s="15" t="s">
        <v>9</v>
      </c>
      <c r="C8" s="13">
        <v>-405</v>
      </c>
      <c r="D8" s="9" t="s">
        <v>7</v>
      </c>
      <c r="E8" s="13">
        <v>-405</v>
      </c>
      <c r="F8" s="13">
        <f>E8/2</f>
        <v>-202.5</v>
      </c>
    </row>
    <row r="9" spans="1:10" x14ac:dyDescent="0.25">
      <c r="A9" s="10">
        <v>43584</v>
      </c>
      <c r="B9" s="4" t="s">
        <v>14</v>
      </c>
      <c r="C9" s="4">
        <v>130</v>
      </c>
      <c r="D9" s="7">
        <v>130</v>
      </c>
      <c r="E9" s="4" t="s">
        <v>7</v>
      </c>
      <c r="F9" s="11">
        <f>D9/2</f>
        <v>65</v>
      </c>
    </row>
    <row r="10" spans="1:10" x14ac:dyDescent="0.25">
      <c r="A10" s="10">
        <v>43587</v>
      </c>
      <c r="B10" s="18" t="s">
        <v>15</v>
      </c>
      <c r="C10" s="11">
        <v>50</v>
      </c>
      <c r="D10" s="12">
        <v>50</v>
      </c>
      <c r="E10" s="11"/>
      <c r="F10" s="11">
        <f>D10/2</f>
        <v>25</v>
      </c>
    </row>
    <row r="11" spans="1:10" x14ac:dyDescent="0.25">
      <c r="A11" s="11"/>
      <c r="B11" s="11"/>
      <c r="C11" s="11"/>
      <c r="D11" s="11"/>
      <c r="E11" s="11"/>
      <c r="F11" s="11"/>
    </row>
    <row r="13" spans="1:10" ht="15.75" thickBot="1" x14ac:dyDescent="0.3">
      <c r="B13" t="s">
        <v>20</v>
      </c>
      <c r="C13" s="21">
        <f>SUM(C2:C10)</f>
        <v>3848</v>
      </c>
      <c r="D13" s="17">
        <f>SUM(D2:D10)</f>
        <v>494</v>
      </c>
      <c r="E13" s="16">
        <f>SUM(E2:E10)</f>
        <v>3434</v>
      </c>
      <c r="F13" s="23">
        <f>SUM(F2:F10)</f>
        <v>1964</v>
      </c>
    </row>
    <row r="14" spans="1:10" ht="15.75" thickTop="1" x14ac:dyDescent="0.25"/>
    <row r="15" spans="1:10" x14ac:dyDescent="0.25">
      <c r="A15" s="10">
        <v>43596</v>
      </c>
      <c r="B15" s="11" t="s">
        <v>16</v>
      </c>
      <c r="C15" s="11">
        <v>110</v>
      </c>
      <c r="D15" s="12">
        <v>110</v>
      </c>
      <c r="E15" s="11" t="s">
        <v>7</v>
      </c>
      <c r="F15" s="11">
        <f>C15/2</f>
        <v>55</v>
      </c>
    </row>
    <row r="16" spans="1:10" x14ac:dyDescent="0.25">
      <c r="A16" s="10">
        <v>43596</v>
      </c>
      <c r="B16" s="11" t="s">
        <v>17</v>
      </c>
      <c r="C16" s="11">
        <v>6</v>
      </c>
      <c r="D16" s="12">
        <v>6</v>
      </c>
      <c r="E16" s="11" t="s">
        <v>7</v>
      </c>
      <c r="F16" s="11">
        <f>C16/2</f>
        <v>3</v>
      </c>
    </row>
    <row r="17" spans="1:6" x14ac:dyDescent="0.25">
      <c r="A17" s="10">
        <v>43597</v>
      </c>
      <c r="B17" s="11" t="s">
        <v>18</v>
      </c>
      <c r="C17" s="11">
        <v>598</v>
      </c>
      <c r="D17" s="12">
        <v>598</v>
      </c>
      <c r="E17" s="11" t="s">
        <v>7</v>
      </c>
      <c r="F17" s="11">
        <f>C17/2</f>
        <v>299</v>
      </c>
    </row>
    <row r="18" spans="1:6" x14ac:dyDescent="0.25">
      <c r="A18" s="10">
        <v>43600</v>
      </c>
      <c r="B18" s="11" t="s">
        <v>27</v>
      </c>
      <c r="C18" s="11">
        <v>50</v>
      </c>
      <c r="D18" s="12">
        <v>50</v>
      </c>
      <c r="E18" s="11" t="s">
        <v>7</v>
      </c>
      <c r="F18" s="11">
        <f>C18/2</f>
        <v>25</v>
      </c>
    </row>
    <row r="19" spans="1:6" x14ac:dyDescent="0.25">
      <c r="A19" s="10">
        <v>43600</v>
      </c>
      <c r="B19" s="11" t="s">
        <v>19</v>
      </c>
      <c r="C19" s="11">
        <v>10</v>
      </c>
      <c r="D19" s="12">
        <v>10</v>
      </c>
      <c r="E19" s="11" t="s">
        <v>7</v>
      </c>
      <c r="F19" s="11">
        <f>C19/2</f>
        <v>5</v>
      </c>
    </row>
    <row r="22" spans="1:6" ht="15.75" thickBot="1" x14ac:dyDescent="0.3">
      <c r="B22" s="19" t="s">
        <v>20</v>
      </c>
      <c r="C22" s="21">
        <f>SUM(C15:C19)</f>
        <v>774</v>
      </c>
      <c r="D22" s="1">
        <f>SUM(D15:D19)</f>
        <v>774</v>
      </c>
      <c r="F22" s="20">
        <f>SUM(F15:F19)</f>
        <v>387</v>
      </c>
    </row>
    <row r="23" spans="1:6" ht="15.75" thickTop="1" x14ac:dyDescent="0.25"/>
    <row r="24" spans="1:6" x14ac:dyDescent="0.25">
      <c r="A24" s="10">
        <v>43603</v>
      </c>
      <c r="B24" s="11" t="s">
        <v>26</v>
      </c>
      <c r="C24" s="11">
        <v>30</v>
      </c>
      <c r="D24" s="12">
        <v>30</v>
      </c>
      <c r="E24" s="11" t="s">
        <v>7</v>
      </c>
      <c r="F24" s="11">
        <f>C24/2</f>
        <v>15</v>
      </c>
    </row>
    <row r="25" spans="1:6" x14ac:dyDescent="0.25">
      <c r="A25" s="10">
        <v>43603</v>
      </c>
      <c r="B25" s="11" t="s">
        <v>22</v>
      </c>
      <c r="C25" s="11">
        <v>30</v>
      </c>
      <c r="D25" s="12">
        <v>30</v>
      </c>
      <c r="E25" s="11" t="s">
        <v>7</v>
      </c>
      <c r="F25" s="11">
        <f t="shared" ref="F25:F29" si="0">C25/2</f>
        <v>15</v>
      </c>
    </row>
    <row r="26" spans="1:6" x14ac:dyDescent="0.25">
      <c r="A26" s="10">
        <v>43603</v>
      </c>
      <c r="B26" s="11" t="s">
        <v>23</v>
      </c>
      <c r="C26" s="11">
        <v>10</v>
      </c>
      <c r="D26" s="12">
        <v>10</v>
      </c>
      <c r="E26" s="11" t="s">
        <v>7</v>
      </c>
      <c r="F26" s="11">
        <f t="shared" si="0"/>
        <v>5</v>
      </c>
    </row>
    <row r="27" spans="1:6" x14ac:dyDescent="0.25">
      <c r="A27" s="10">
        <v>43603</v>
      </c>
      <c r="B27" s="11" t="s">
        <v>28</v>
      </c>
      <c r="C27" s="11">
        <v>20</v>
      </c>
      <c r="D27" s="12">
        <v>10</v>
      </c>
      <c r="E27" s="11" t="s">
        <v>7</v>
      </c>
      <c r="F27" s="11">
        <f>C27/2</f>
        <v>10</v>
      </c>
    </row>
    <row r="28" spans="1:6" x14ac:dyDescent="0.25">
      <c r="A28" s="10">
        <v>43603</v>
      </c>
      <c r="B28" s="11" t="s">
        <v>29</v>
      </c>
      <c r="C28" s="11">
        <v>15</v>
      </c>
      <c r="D28" s="12">
        <v>15</v>
      </c>
      <c r="E28" s="11" t="s">
        <v>7</v>
      </c>
      <c r="F28" s="11">
        <f t="shared" si="0"/>
        <v>7.5</v>
      </c>
    </row>
    <row r="29" spans="1:6" x14ac:dyDescent="0.25">
      <c r="A29" s="10">
        <v>43603</v>
      </c>
      <c r="B29" s="25" t="s">
        <v>30</v>
      </c>
      <c r="C29" s="25">
        <v>12</v>
      </c>
      <c r="D29" s="12">
        <v>12</v>
      </c>
      <c r="E29" s="11" t="s">
        <v>7</v>
      </c>
      <c r="F29" s="11">
        <f t="shared" si="0"/>
        <v>6</v>
      </c>
    </row>
    <row r="31" spans="1:6" ht="15.75" thickBot="1" x14ac:dyDescent="0.3">
      <c r="B31" s="19" t="s">
        <v>20</v>
      </c>
      <c r="C31" s="21">
        <f>SUM(C24:C29)</f>
        <v>117</v>
      </c>
      <c r="D31" s="22">
        <f>SUM(D24:D29)</f>
        <v>107</v>
      </c>
      <c r="F31" s="24">
        <f>SUM(F24:F29)</f>
        <v>58.5</v>
      </c>
    </row>
    <row r="32" spans="1:6" ht="15.75" thickTop="1" x14ac:dyDescent="0.25"/>
    <row r="33" spans="1:8" x14ac:dyDescent="0.25">
      <c r="B33" s="29" t="s">
        <v>21</v>
      </c>
      <c r="C33" s="32">
        <f>C13+C22+C31</f>
        <v>4739</v>
      </c>
    </row>
    <row r="34" spans="1:8" s="37" customFormat="1" x14ac:dyDescent="0.25">
      <c r="B34" s="25" t="s">
        <v>61</v>
      </c>
      <c r="C34">
        <v>70</v>
      </c>
    </row>
    <row r="35" spans="1:8" ht="15.75" thickBot="1" x14ac:dyDescent="0.3">
      <c r="B35" s="33" t="s">
        <v>62</v>
      </c>
      <c r="C35" s="33">
        <f>C33+C34</f>
        <v>4809</v>
      </c>
    </row>
    <row r="36" spans="1:8" ht="15.75" thickTop="1" x14ac:dyDescent="0.25"/>
    <row r="38" spans="1:8" x14ac:dyDescent="0.25">
      <c r="B38" s="26" t="s">
        <v>41</v>
      </c>
    </row>
    <row r="39" spans="1:8" x14ac:dyDescent="0.25">
      <c r="B39" s="11" t="s">
        <v>32</v>
      </c>
      <c r="C39" s="27">
        <f>4809/3</f>
        <v>1603</v>
      </c>
      <c r="D39" s="11"/>
    </row>
    <row r="40" spans="1:8" x14ac:dyDescent="0.25">
      <c r="B40" s="30" t="s">
        <v>33</v>
      </c>
      <c r="C40" s="30">
        <f>C39/2</f>
        <v>801.5</v>
      </c>
      <c r="D40" s="30" t="s">
        <v>34</v>
      </c>
      <c r="E40" s="31" t="s">
        <v>35</v>
      </c>
    </row>
    <row r="42" spans="1:8" x14ac:dyDescent="0.25">
      <c r="A42" s="28"/>
    </row>
    <row r="43" spans="1:8" x14ac:dyDescent="0.25">
      <c r="A43" s="8" t="s">
        <v>8</v>
      </c>
      <c r="B43" s="2" t="s">
        <v>3</v>
      </c>
      <c r="C43" s="2" t="s">
        <v>1</v>
      </c>
      <c r="D43" s="2" t="s">
        <v>2</v>
      </c>
      <c r="E43" s="3" t="s">
        <v>6</v>
      </c>
      <c r="F43" s="3" t="s">
        <v>31</v>
      </c>
      <c r="G43" s="2" t="s">
        <v>40</v>
      </c>
    </row>
    <row r="44" spans="1:8" x14ac:dyDescent="0.25">
      <c r="A44" s="10">
        <v>43735</v>
      </c>
      <c r="B44" s="11" t="s">
        <v>38</v>
      </c>
      <c r="C44" s="11">
        <v>990</v>
      </c>
      <c r="D44" s="11" t="s">
        <v>7</v>
      </c>
      <c r="E44" s="12">
        <v>990</v>
      </c>
      <c r="F44" s="11" t="s">
        <v>7</v>
      </c>
      <c r="G44" s="11">
        <f>C44/3</f>
        <v>330</v>
      </c>
    </row>
    <row r="45" spans="1:8" x14ac:dyDescent="0.25">
      <c r="A45" s="10">
        <v>43735</v>
      </c>
      <c r="B45" s="11" t="s">
        <v>39</v>
      </c>
      <c r="C45" s="11">
        <v>49</v>
      </c>
      <c r="D45" s="11" t="s">
        <v>7</v>
      </c>
      <c r="E45" s="12">
        <v>49</v>
      </c>
      <c r="F45" s="11" t="s">
        <v>7</v>
      </c>
      <c r="G45" s="11">
        <f t="shared" ref="G45:G47" si="1">C45/3</f>
        <v>16.333333333333332</v>
      </c>
    </row>
    <row r="46" spans="1:8" x14ac:dyDescent="0.25">
      <c r="A46" s="35">
        <v>43735</v>
      </c>
      <c r="B46" s="36" t="s">
        <v>68</v>
      </c>
      <c r="C46" s="36">
        <v>120</v>
      </c>
      <c r="D46" s="36" t="s">
        <v>7</v>
      </c>
      <c r="E46" s="36">
        <v>120</v>
      </c>
      <c r="F46" s="36" t="s">
        <v>7</v>
      </c>
      <c r="G46" s="36" t="s">
        <v>7</v>
      </c>
      <c r="H46" t="s">
        <v>42</v>
      </c>
    </row>
    <row r="47" spans="1:8" x14ac:dyDescent="0.25">
      <c r="A47" s="10">
        <v>43735</v>
      </c>
      <c r="B47" s="11" t="s">
        <v>69</v>
      </c>
      <c r="C47" s="11">
        <v>990</v>
      </c>
      <c r="D47" s="11" t="s">
        <v>7</v>
      </c>
      <c r="E47" s="12">
        <v>990</v>
      </c>
      <c r="F47" s="11" t="s">
        <v>7</v>
      </c>
      <c r="G47" s="11">
        <f t="shared" si="1"/>
        <v>330</v>
      </c>
    </row>
    <row r="49" spans="1:9" x14ac:dyDescent="0.25">
      <c r="B49" s="34" t="s">
        <v>20</v>
      </c>
      <c r="C49" s="40">
        <f>SUM(C44:C47)-120</f>
        <v>2029</v>
      </c>
      <c r="E49">
        <f>SUM(E44:E47)</f>
        <v>2149</v>
      </c>
      <c r="G49" s="42">
        <f>SUM(G44:G47)</f>
        <v>676.33333333333326</v>
      </c>
    </row>
    <row r="51" spans="1:9" x14ac:dyDescent="0.25">
      <c r="A51" s="11" t="s">
        <v>32</v>
      </c>
      <c r="B51" s="41">
        <f>C39+G49</f>
        <v>2279.333333333333</v>
      </c>
    </row>
    <row r="54" spans="1:9" x14ac:dyDescent="0.25">
      <c r="A54" s="8" t="s">
        <v>8</v>
      </c>
      <c r="B54" s="2" t="s">
        <v>3</v>
      </c>
      <c r="C54" s="2" t="s">
        <v>1</v>
      </c>
      <c r="D54" s="2" t="s">
        <v>2</v>
      </c>
      <c r="E54" s="3" t="s">
        <v>6</v>
      </c>
      <c r="F54" s="3" t="s">
        <v>31</v>
      </c>
      <c r="G54" s="2" t="s">
        <v>40</v>
      </c>
      <c r="I54" s="37"/>
    </row>
    <row r="55" spans="1:9" x14ac:dyDescent="0.25">
      <c r="A55" s="10">
        <v>43735</v>
      </c>
      <c r="B55" s="38" t="s">
        <v>53</v>
      </c>
      <c r="C55" s="38">
        <v>60</v>
      </c>
      <c r="D55" s="38">
        <v>60</v>
      </c>
      <c r="E55" s="38" t="s">
        <v>7</v>
      </c>
      <c r="F55" s="38" t="s">
        <v>7</v>
      </c>
      <c r="G55" s="38">
        <f>C55/3</f>
        <v>20</v>
      </c>
    </row>
    <row r="56" spans="1:9" x14ac:dyDescent="0.25">
      <c r="A56" s="10">
        <v>43735</v>
      </c>
      <c r="B56" s="38" t="s">
        <v>57</v>
      </c>
      <c r="C56" s="38">
        <v>40</v>
      </c>
      <c r="D56" s="38">
        <v>40</v>
      </c>
      <c r="E56" s="38" t="s">
        <v>7</v>
      </c>
      <c r="F56" s="38" t="s">
        <v>7</v>
      </c>
      <c r="G56" s="38">
        <f t="shared" ref="G56:G59" si="2">C56/3</f>
        <v>13.333333333333334</v>
      </c>
    </row>
    <row r="57" spans="1:9" x14ac:dyDescent="0.25">
      <c r="A57" s="10">
        <v>43735</v>
      </c>
      <c r="B57" s="38" t="s">
        <v>58</v>
      </c>
      <c r="C57" s="38">
        <v>25</v>
      </c>
      <c r="D57" s="38">
        <v>25</v>
      </c>
      <c r="E57" s="38" t="s">
        <v>7</v>
      </c>
      <c r="F57" s="38" t="s">
        <v>7</v>
      </c>
      <c r="G57" s="38">
        <f t="shared" si="2"/>
        <v>8.3333333333333339</v>
      </c>
    </row>
    <row r="58" spans="1:9" x14ac:dyDescent="0.25">
      <c r="A58" s="10">
        <v>43735</v>
      </c>
      <c r="B58" s="38" t="s">
        <v>59</v>
      </c>
      <c r="C58" s="38">
        <v>390</v>
      </c>
      <c r="D58" s="38">
        <v>390</v>
      </c>
      <c r="E58" s="38" t="s">
        <v>7</v>
      </c>
      <c r="F58" s="38" t="s">
        <v>7</v>
      </c>
      <c r="G58" s="38">
        <f t="shared" si="2"/>
        <v>130</v>
      </c>
    </row>
    <row r="59" spans="1:9" x14ac:dyDescent="0.25">
      <c r="A59" s="10">
        <v>43735</v>
      </c>
      <c r="B59" s="38" t="s">
        <v>60</v>
      </c>
      <c r="C59" s="38">
        <v>110</v>
      </c>
      <c r="D59" s="38">
        <v>110</v>
      </c>
      <c r="E59" s="38" t="s">
        <v>7</v>
      </c>
      <c r="F59" s="38" t="s">
        <v>7</v>
      </c>
      <c r="G59" s="38">
        <f t="shared" si="2"/>
        <v>36.666666666666664</v>
      </c>
    </row>
    <row r="61" spans="1:9" x14ac:dyDescent="0.25">
      <c r="C61" s="40">
        <f>SUM(C55:C59)</f>
        <v>625</v>
      </c>
      <c r="G61" s="23">
        <f>SUM(G55:G59)</f>
        <v>208.33333333333334</v>
      </c>
    </row>
    <row r="63" spans="1:9" ht="15.75" thickBot="1" x14ac:dyDescent="0.3"/>
    <row r="64" spans="1:9" ht="15.75" thickBot="1" x14ac:dyDescent="0.3">
      <c r="B64" s="33" t="s">
        <v>21</v>
      </c>
      <c r="C64" s="49">
        <f>C35+C49+C61</f>
        <v>7463</v>
      </c>
    </row>
    <row r="65" spans="1:8" ht="15.75" thickTop="1" x14ac:dyDescent="0.25">
      <c r="B65" t="s">
        <v>43</v>
      </c>
      <c r="C65">
        <v>4419</v>
      </c>
      <c r="D65" s="45" t="s">
        <v>67</v>
      </c>
    </row>
    <row r="66" spans="1:8" x14ac:dyDescent="0.25">
      <c r="B66" s="38" t="s">
        <v>32</v>
      </c>
      <c r="C66" s="41">
        <f>B51+G61</f>
        <v>2487.6666666666665</v>
      </c>
    </row>
    <row r="67" spans="1:8" x14ac:dyDescent="0.25">
      <c r="B67" t="s">
        <v>44</v>
      </c>
      <c r="C67">
        <f>C64-C65</f>
        <v>3044</v>
      </c>
      <c r="H67" s="26"/>
    </row>
    <row r="68" spans="1:8" s="45" customFormat="1" x14ac:dyDescent="0.25">
      <c r="B68" t="s">
        <v>45</v>
      </c>
      <c r="C68">
        <f>C67/3</f>
        <v>1014.6666666666666</v>
      </c>
      <c r="H68" s="26"/>
    </row>
    <row r="71" spans="1:8" x14ac:dyDescent="0.25">
      <c r="A71" s="8" t="s">
        <v>8</v>
      </c>
      <c r="B71" s="2" t="s">
        <v>3</v>
      </c>
      <c r="C71" s="2" t="s">
        <v>1</v>
      </c>
      <c r="D71" s="2" t="s">
        <v>2</v>
      </c>
      <c r="E71" s="3" t="s">
        <v>6</v>
      </c>
      <c r="F71" s="3" t="s">
        <v>31</v>
      </c>
      <c r="G71" s="2" t="s">
        <v>40</v>
      </c>
    </row>
    <row r="72" spans="1:8" x14ac:dyDescent="0.25">
      <c r="A72" s="10">
        <v>43774</v>
      </c>
      <c r="B72" s="47" t="s">
        <v>70</v>
      </c>
      <c r="C72" s="47">
        <v>100</v>
      </c>
      <c r="D72" s="47" t="s">
        <v>7</v>
      </c>
      <c r="E72" s="47">
        <v>100</v>
      </c>
      <c r="F72" s="47" t="s">
        <v>7</v>
      </c>
      <c r="G72" s="47">
        <f>C72/3</f>
        <v>33.333333333333336</v>
      </c>
    </row>
    <row r="73" spans="1:8" x14ac:dyDescent="0.25">
      <c r="A73" s="10">
        <v>43775</v>
      </c>
      <c r="B73" s="47" t="s">
        <v>71</v>
      </c>
      <c r="C73" s="47">
        <v>1</v>
      </c>
      <c r="D73" s="50"/>
      <c r="E73" s="50"/>
      <c r="F73" s="50"/>
      <c r="G73" s="50"/>
    </row>
    <row r="75" spans="1:8" x14ac:dyDescent="0.25">
      <c r="C75" s="51">
        <f>SUM(C72:C73)</f>
        <v>101</v>
      </c>
    </row>
    <row r="77" spans="1:8" ht="15.75" thickBot="1" x14ac:dyDescent="0.3"/>
    <row r="78" spans="1:8" ht="15.75" thickBot="1" x14ac:dyDescent="0.3">
      <c r="B78" s="33" t="s">
        <v>21</v>
      </c>
      <c r="C78" s="49">
        <f>C35+C49+C61+C75</f>
        <v>7564</v>
      </c>
    </row>
    <row r="79" spans="1:8" ht="15.75" thickTop="1" x14ac:dyDescent="0.25">
      <c r="B79" s="45" t="s">
        <v>43</v>
      </c>
      <c r="C79" s="45">
        <v>4419</v>
      </c>
      <c r="D79" s="45" t="s">
        <v>67</v>
      </c>
    </row>
    <row r="80" spans="1:8" x14ac:dyDescent="0.25">
      <c r="B80" s="47" t="s">
        <v>32</v>
      </c>
      <c r="C80" s="52">
        <f>C78/3</f>
        <v>2521.3333333333335</v>
      </c>
    </row>
    <row r="81" spans="2:3" x14ac:dyDescent="0.25">
      <c r="B81" s="53" t="s">
        <v>44</v>
      </c>
      <c r="C81">
        <f>C78-C79</f>
        <v>3145</v>
      </c>
    </row>
    <row r="82" spans="2:3" x14ac:dyDescent="0.25">
      <c r="B82" s="45" t="s">
        <v>45</v>
      </c>
      <c r="C82">
        <f>C81/3</f>
        <v>1048.3333333333333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3" sqref="B23"/>
    </sheetView>
  </sheetViews>
  <sheetFormatPr defaultRowHeight="15" x14ac:dyDescent="0.25"/>
  <cols>
    <col min="1" max="1" width="23.28515625" bestFit="1" customWidth="1"/>
    <col min="2" max="2" width="11.28515625" bestFit="1" customWidth="1"/>
    <col min="3" max="3" width="11.85546875" bestFit="1" customWidth="1"/>
  </cols>
  <sheetData>
    <row r="1" spans="1:3" x14ac:dyDescent="0.25">
      <c r="A1" t="s">
        <v>24</v>
      </c>
    </row>
    <row r="2" spans="1:3" s="43" customFormat="1" x14ac:dyDescent="0.25">
      <c r="A2" s="46" t="s">
        <v>47</v>
      </c>
      <c r="B2" s="46" t="s">
        <v>48</v>
      </c>
      <c r="C2" s="46" t="s">
        <v>49</v>
      </c>
    </row>
    <row r="3" spans="1:3" x14ac:dyDescent="0.25">
      <c r="A3" s="44" t="s">
        <v>36</v>
      </c>
      <c r="B3" s="44">
        <v>2</v>
      </c>
      <c r="C3" s="44">
        <v>4</v>
      </c>
    </row>
    <row r="4" spans="1:3" x14ac:dyDescent="0.25">
      <c r="A4" s="44" t="s">
        <v>37</v>
      </c>
      <c r="B4" s="44">
        <v>1</v>
      </c>
      <c r="C4" s="44">
        <v>15</v>
      </c>
    </row>
    <row r="5" spans="1:3" x14ac:dyDescent="0.25">
      <c r="A5" s="44" t="s">
        <v>50</v>
      </c>
      <c r="B5" s="44">
        <v>1</v>
      </c>
      <c r="C5" s="44">
        <v>1604</v>
      </c>
    </row>
    <row r="6" spans="1:3" x14ac:dyDescent="0.25">
      <c r="A6" s="44" t="s">
        <v>51</v>
      </c>
      <c r="B6" s="44">
        <v>1</v>
      </c>
      <c r="C6" s="44">
        <v>250</v>
      </c>
    </row>
    <row r="7" spans="1:3" x14ac:dyDescent="0.25">
      <c r="A7" s="48" t="s">
        <v>29</v>
      </c>
      <c r="B7" s="44">
        <v>1</v>
      </c>
      <c r="C7" s="44">
        <v>10</v>
      </c>
    </row>
    <row r="8" spans="1:3" x14ac:dyDescent="0.25">
      <c r="A8" s="44" t="s">
        <v>52</v>
      </c>
      <c r="B8" s="44">
        <v>1</v>
      </c>
      <c r="C8" s="44">
        <v>65</v>
      </c>
    </row>
    <row r="9" spans="1:3" x14ac:dyDescent="0.25">
      <c r="A9" s="48" t="s">
        <v>53</v>
      </c>
      <c r="B9" s="44">
        <v>4</v>
      </c>
      <c r="C9" s="44">
        <v>40</v>
      </c>
    </row>
    <row r="10" spans="1:3" x14ac:dyDescent="0.25">
      <c r="A10" s="44" t="s">
        <v>54</v>
      </c>
      <c r="B10" s="44">
        <v>1</v>
      </c>
      <c r="C10" s="44">
        <v>450</v>
      </c>
    </row>
    <row r="11" spans="1:3" x14ac:dyDescent="0.25">
      <c r="A11" s="44" t="s">
        <v>55</v>
      </c>
      <c r="B11" s="44">
        <v>1</v>
      </c>
      <c r="C11" s="44">
        <v>990</v>
      </c>
    </row>
    <row r="12" spans="1:3" x14ac:dyDescent="0.25">
      <c r="A12" s="44" t="s">
        <v>56</v>
      </c>
      <c r="B12" s="44">
        <v>1</v>
      </c>
      <c r="C12" s="44">
        <v>49</v>
      </c>
    </row>
    <row r="13" spans="1:3" x14ac:dyDescent="0.25">
      <c r="A13" s="44" t="s">
        <v>57</v>
      </c>
      <c r="B13" s="44">
        <v>1</v>
      </c>
      <c r="C13" s="44">
        <v>20</v>
      </c>
    </row>
    <row r="14" spans="1:3" x14ac:dyDescent="0.25">
      <c r="A14" s="44" t="s">
        <v>58</v>
      </c>
      <c r="B14" s="44">
        <v>1</v>
      </c>
      <c r="C14" s="44">
        <v>3</v>
      </c>
    </row>
    <row r="15" spans="1:3" x14ac:dyDescent="0.25">
      <c r="A15" s="47" t="s">
        <v>66</v>
      </c>
      <c r="B15" s="44">
        <v>1</v>
      </c>
      <c r="C15" s="44">
        <v>390</v>
      </c>
    </row>
    <row r="16" spans="1:3" x14ac:dyDescent="0.25">
      <c r="A16" s="47" t="s">
        <v>65</v>
      </c>
      <c r="B16" s="44">
        <v>1</v>
      </c>
      <c r="C16" s="44">
        <v>110</v>
      </c>
    </row>
    <row r="17" spans="1:3" x14ac:dyDescent="0.25">
      <c r="A17" s="25" t="s">
        <v>63</v>
      </c>
      <c r="B17" s="25">
        <v>1</v>
      </c>
      <c r="C17" s="25">
        <v>120</v>
      </c>
    </row>
    <row r="18" spans="1:3" x14ac:dyDescent="0.25">
      <c r="A18" s="25" t="s">
        <v>64</v>
      </c>
      <c r="B18" s="25">
        <v>1</v>
      </c>
      <c r="C18" s="25">
        <v>250</v>
      </c>
    </row>
    <row r="19" spans="1:3" x14ac:dyDescent="0.25">
      <c r="C19">
        <f>SUM(C3:C18)</f>
        <v>4370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2019-04-15T06:35:13Z</dcterms:created>
  <dcterms:modified xsi:type="dcterms:W3CDTF">2019-11-05T10:14:41Z</dcterms:modified>
</cp:coreProperties>
</file>