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GitHub\bebionic_rebuild\"/>
    </mc:Choice>
  </mc:AlternateContent>
  <bookViews>
    <workbookView xWindow="-120" yWindow="-120" windowWidth="20730" windowHeight="11160"/>
  </bookViews>
  <sheets>
    <sheet name="Principal" sheetId="1" r:id="rId1"/>
    <sheet name="Novos conectores" sheetId="3" r:id="rId2"/>
    <sheet name="Motor" sheetId="2" r:id="rId3"/>
  </sheets>
  <definedNames>
    <definedName name="_xlnm._FilterDatabase" localSheetId="2" hidden="1">Motor!$A$1:$I$1</definedName>
    <definedName name="_xlnm._FilterDatabase" localSheetId="0" hidden="1">Principal!$A$1:$J$40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1" l="1"/>
  <c r="G28" i="1" l="1"/>
  <c r="G29" i="1"/>
  <c r="G30" i="1"/>
  <c r="G31" i="1"/>
  <c r="G32" i="1"/>
  <c r="G36" i="1"/>
  <c r="G37" i="1"/>
  <c r="G38" i="1"/>
  <c r="G40" i="1"/>
  <c r="G21" i="1"/>
  <c r="G23" i="1"/>
  <c r="G24" i="1"/>
  <c r="G26" i="1"/>
  <c r="G20" i="1"/>
  <c r="H7" i="3" l="1"/>
  <c r="H6" i="3"/>
  <c r="H5" i="3"/>
  <c r="H4" i="3"/>
  <c r="H3" i="3"/>
  <c r="H2" i="3"/>
  <c r="H1" i="3"/>
  <c r="H11" i="2" l="1"/>
  <c r="H10" i="2"/>
  <c r="H9" i="2"/>
  <c r="H8" i="2"/>
  <c r="H7" i="2"/>
  <c r="H3" i="2"/>
  <c r="H6" i="2"/>
  <c r="H4" i="2"/>
  <c r="H5" i="2"/>
  <c r="I40" i="1"/>
  <c r="I20" i="1" l="1"/>
  <c r="I25" i="1"/>
  <c r="I24" i="1"/>
  <c r="I23" i="1"/>
  <c r="I22" i="1"/>
  <c r="I21" i="1"/>
  <c r="I26" i="1"/>
  <c r="I38" i="1" l="1"/>
  <c r="I14" i="1" l="1"/>
  <c r="I13" i="1"/>
  <c r="I12" i="1"/>
  <c r="I11" i="1"/>
  <c r="I10" i="1"/>
  <c r="H12" i="2" l="1"/>
  <c r="H13" i="2"/>
  <c r="H14" i="2"/>
  <c r="H15" i="2"/>
  <c r="H16" i="2"/>
  <c r="H2" i="2"/>
  <c r="I41" i="1"/>
  <c r="I48" i="1"/>
  <c r="I27" i="1"/>
  <c r="I17" i="1"/>
  <c r="I18" i="1"/>
  <c r="I28" i="1"/>
  <c r="I4" i="1"/>
  <c r="I29" i="1"/>
  <c r="I5" i="1"/>
  <c r="I30" i="1"/>
  <c r="I2" i="1"/>
  <c r="I3" i="1"/>
  <c r="I31" i="1"/>
  <c r="I7" i="1"/>
  <c r="I32" i="1"/>
  <c r="I42" i="1"/>
  <c r="I45" i="1"/>
  <c r="I39" i="1"/>
  <c r="I43" i="1"/>
  <c r="I46" i="1"/>
  <c r="I47" i="1"/>
  <c r="I6" i="1"/>
  <c r="I33" i="1"/>
  <c r="I16" i="1"/>
  <c r="I34" i="1"/>
  <c r="I8" i="1"/>
  <c r="I35" i="1"/>
  <c r="I15" i="1"/>
  <c r="I36" i="1"/>
  <c r="I37" i="1"/>
  <c r="I9" i="1"/>
  <c r="I44" i="1"/>
  <c r="K1" i="2" l="1"/>
  <c r="L1" i="2" s="1"/>
  <c r="L1" i="1"/>
  <c r="M1" i="1" s="1"/>
</calcChain>
</file>

<file path=xl/sharedStrings.xml><?xml version="1.0" encoding="utf-8"?>
<sst xmlns="http://schemas.openxmlformats.org/spreadsheetml/2006/main" count="398" uniqueCount="258">
  <si>
    <t>Quantidade</t>
  </si>
  <si>
    <t>Valor Unit.</t>
  </si>
  <si>
    <t>Valor Total</t>
  </si>
  <si>
    <t>Link</t>
  </si>
  <si>
    <t>Componente</t>
  </si>
  <si>
    <t>Posição</t>
  </si>
  <si>
    <t>SM02B-NSHSS-TB</t>
  </si>
  <si>
    <t>https://www.digikey.com/product-detail/en/jst-sales-america-inc/SM02B-NSHSS-TB-LF-SN/455-2776-2-ND/3313627</t>
  </si>
  <si>
    <t>Conector M.</t>
  </si>
  <si>
    <t xml:space="preserve">Conector F. </t>
  </si>
  <si>
    <t>NSHR-02V-S</t>
  </si>
  <si>
    <t>https://www.digikey.com/products/en?keywords=NSHR-02V-S</t>
  </si>
  <si>
    <t>https://www.digikey.com/product-detail/en/jst-sales-america-inc/SSHL-003T-P0-2/455-2792-1-ND/3313668</t>
  </si>
  <si>
    <t>Terminal C.</t>
  </si>
  <si>
    <t>SSHL-003T-P0.2</t>
  </si>
  <si>
    <t>Resistor</t>
  </si>
  <si>
    <t>R50</t>
  </si>
  <si>
    <t>Diodo</t>
  </si>
  <si>
    <t>D33</t>
  </si>
  <si>
    <t>Capacitor</t>
  </si>
  <si>
    <t>C30</t>
  </si>
  <si>
    <t>Indutor</t>
  </si>
  <si>
    <t>L3</t>
  </si>
  <si>
    <t>R49</t>
  </si>
  <si>
    <t>U1</t>
  </si>
  <si>
    <t>C23, C24</t>
  </si>
  <si>
    <t>C34, C35</t>
  </si>
  <si>
    <t>Regulador de tensão</t>
  </si>
  <si>
    <t>U7, U8</t>
  </si>
  <si>
    <t>Mosfet-N</t>
  </si>
  <si>
    <t>L1</t>
  </si>
  <si>
    <t>DSPIC33FJ128MC804-I/PT</t>
  </si>
  <si>
    <t>https://www.digikey.com/products/en?keywords=DSPIC33FJ128MC804-I%2FPT</t>
  </si>
  <si>
    <t>U4</t>
  </si>
  <si>
    <t>Microcontrolador</t>
  </si>
  <si>
    <t>https://www.digikey.com/product-detail/en/allegro-microsystems/A3906SESTR-T/620-1288-1-ND/2000019</t>
  </si>
  <si>
    <t>U2</t>
  </si>
  <si>
    <t>A3906SESTR-T</t>
  </si>
  <si>
    <t>Driver de Potência</t>
  </si>
  <si>
    <t>R1</t>
  </si>
  <si>
    <t>Amplificador Operacional</t>
  </si>
  <si>
    <t>U6</t>
  </si>
  <si>
    <t>R5</t>
  </si>
  <si>
    <t>https://www.digikey.com/products/en?keywords=NSHR-06V-S</t>
  </si>
  <si>
    <t xml:space="preserve"> NSHR-06V-S </t>
  </si>
  <si>
    <t>https://www.digikey.com/product-detail/en/jst-sales-america-inc/SM06B-NSHSS-TB-LF-SN/455-2772-1-ND/3313667</t>
  </si>
  <si>
    <t xml:space="preserve"> SM06B-NSHSS-TB (LF)(SN) </t>
  </si>
  <si>
    <t>Mosfet-N Dual Channel</t>
  </si>
  <si>
    <t>Q1</t>
  </si>
  <si>
    <t>NSHR-04V-S</t>
  </si>
  <si>
    <t>J8</t>
  </si>
  <si>
    <t>https://www.digikey.com/product-detail/en/jst-sales-america-inc/NSHR-04V-S/455-2790-ND/3313614</t>
  </si>
  <si>
    <t>https://www.digikey.com/product-detail/en/jst-sales-america-inc/SM04B-NSHSS-TB-LF-SN/455-2774-1-ND/3313665</t>
  </si>
  <si>
    <t>SM04B-NSHSS-TB (LF)(SN)</t>
  </si>
  <si>
    <t>https://www.digikey.com/product-detail/en/jst-sales-america-inc/BM06B-NSHSS-TBT-LF-SN/455-2758-2-ND/3313646</t>
  </si>
  <si>
    <t>BM06B-NSHSS-TBT (LF)(SN)</t>
  </si>
  <si>
    <t>J2, J3</t>
  </si>
  <si>
    <t>Isolador I2C</t>
  </si>
  <si>
    <t>U3</t>
  </si>
  <si>
    <t>Diodo Zener</t>
  </si>
  <si>
    <t>D1, D3</t>
  </si>
  <si>
    <t>C13, C17, C25, C26, C32</t>
  </si>
  <si>
    <t>R40, R41</t>
  </si>
  <si>
    <t>U5</t>
  </si>
  <si>
    <t>Amplificador Operacional Dual Channel</t>
  </si>
  <si>
    <t>R46, R58</t>
  </si>
  <si>
    <t>D2</t>
  </si>
  <si>
    <t>J1, J2, J3, J4, J5, J6, J7, J8, J9, J10</t>
  </si>
  <si>
    <t>J5, J6, J10</t>
  </si>
  <si>
    <t>J1, J4, J7, J9</t>
  </si>
  <si>
    <t>J1, J2, J3, J4, J7, J9</t>
  </si>
  <si>
    <t>R36</t>
  </si>
  <si>
    <t>U9</t>
  </si>
  <si>
    <t>Bluetooth</t>
  </si>
  <si>
    <t>J1, J2, J3</t>
  </si>
  <si>
    <t>J1, J2</t>
  </si>
  <si>
    <t>J3</t>
  </si>
  <si>
    <t>C6, C7</t>
  </si>
  <si>
    <t>C1, C2, C5, C6, C9, C10, C11, C12, C13, C14, C15</t>
  </si>
  <si>
    <t>R7</t>
  </si>
  <si>
    <t>R4</t>
  </si>
  <si>
    <t>R3</t>
  </si>
  <si>
    <t>Total</t>
  </si>
  <si>
    <t>Mosfet-P Dual Channel</t>
  </si>
  <si>
    <t>Mosfet-P - High current</t>
  </si>
  <si>
    <t>Mosfet-N - Vm Swiching</t>
  </si>
  <si>
    <t>Q7</t>
  </si>
  <si>
    <t>Q2, Q3</t>
  </si>
  <si>
    <t>Q4, Q5</t>
  </si>
  <si>
    <t>https://www.digikey.com/products/en?keywords=DMN2215UDMDICT-ND</t>
  </si>
  <si>
    <t>https://www.digikey.com/products/en?keywords=DMN2300U-7DICT-ND</t>
  </si>
  <si>
    <t>https://www.digikey.com/products/en?keywords=NTK3134NT1GOSCT-ND</t>
  </si>
  <si>
    <t>https://www.digikey.com/products/en?keywords=DMP2240UDMDICT-ND</t>
  </si>
  <si>
    <t>https://www.digikey.com/products/en?keywords=FDS6675BZCT-ND</t>
  </si>
  <si>
    <t>Q9, Q88</t>
  </si>
  <si>
    <t>MCP6002T-I/SNCT-ND</t>
  </si>
  <si>
    <t>MCP601T-I/OTCT-ND</t>
  </si>
  <si>
    <t>https://www.digikey.com/product-detail/en/microchip-technology/MCP601T-I-OT/MCP601T-I-OTCT-ND/418616</t>
  </si>
  <si>
    <t>https://www.digikey.com/product-detail/en/vishay-semiconductor-diodes-division/PLZ9V1A-G3-H/PLZ9V1A-G3-HGICT-ND/8031857</t>
  </si>
  <si>
    <t>https://www.digikey.com/product-detail/en/on-semiconductor/BAT54HT1G/BAT54HT1GOSCT-ND/917809</t>
  </si>
  <si>
    <t>BAT54HT1GOSCT-ND</t>
  </si>
  <si>
    <t xml:space="preserve">Diodo Zener </t>
  </si>
  <si>
    <t>https://www.digikey.com/product-detail/en/microchip-technology/MIC5219-5-0YM5-TR/576-2770-1-ND/1821930</t>
  </si>
  <si>
    <t>https://www.digikey.com/product-detail/en/analog-devices-inc/ADUM1250SRZ-RL7/ADUM1250SRZ-RL7CT-ND/4909611</t>
  </si>
  <si>
    <t>R2, R8, R9, R11, R14, R34</t>
  </si>
  <si>
    <t>R6</t>
  </si>
  <si>
    <t>R1, R2, R5, R18, R30</t>
  </si>
  <si>
    <t>Código</t>
  </si>
  <si>
    <t>MCP601T-I/OT</t>
  </si>
  <si>
    <t>C0402C471K8RACTU</t>
  </si>
  <si>
    <t>https://www.digikey.com/product-detail/en/kemet/C0402C471K8RACTU/399-10036-1-ND/3739531</t>
  </si>
  <si>
    <t>C0402C104M8PACTU</t>
  </si>
  <si>
    <t>https://www.digikey.com/product-detail/en/kemet/C0402C104M8PACTU/399-7764-1-ND/3471487</t>
  </si>
  <si>
    <t xml:space="preserve">NSHR-06V-S </t>
  </si>
  <si>
    <t>BAT54HT1G</t>
  </si>
  <si>
    <t>BZT52C3V3LP-7</t>
  </si>
  <si>
    <t>PLZ9V1A-G3/H</t>
  </si>
  <si>
    <t>ADUM1250SRZ-RL7</t>
  </si>
  <si>
    <t>Encapsulamento</t>
  </si>
  <si>
    <t>0402</t>
  </si>
  <si>
    <t>8-SOIC</t>
  </si>
  <si>
    <t>ADUM1250</t>
  </si>
  <si>
    <t>SOT-23-5</t>
  </si>
  <si>
    <t>8-MSOP</t>
  </si>
  <si>
    <t>https://www.digikey.com/product-detail/en/microchip-technology/MCP6002T-I-MS/MCP6002T-I-MSCT-ND/669500</t>
  </si>
  <si>
    <t>MCP6002T-I/MS</t>
  </si>
  <si>
    <t>SOD-323</t>
  </si>
  <si>
    <t>https://www.digikey.com/product-detail/en/on-semiconductor/MM3Z3V3B/MM3Z3V3BCT-ND/1626881</t>
  </si>
  <si>
    <t>SOD-323F</t>
  </si>
  <si>
    <t>8.51V</t>
  </si>
  <si>
    <t>3.3V</t>
  </si>
  <si>
    <t>DO-219AC</t>
  </si>
  <si>
    <t>20-QFN</t>
  </si>
  <si>
    <t>Nonstandard</t>
  </si>
  <si>
    <t>https://www.digikey.com/product-detail/en/laird-wireless-thermal-systems/453-00006/453-00006CT-ND/9608593</t>
  </si>
  <si>
    <t>BL651</t>
  </si>
  <si>
    <t>v5.0</t>
  </si>
  <si>
    <t>C7</t>
  </si>
  <si>
    <t>C7, C10, C16, C20, C31</t>
  </si>
  <si>
    <t>10pF - 10V</t>
  </si>
  <si>
    <t>C0402C100C8GACTU</t>
  </si>
  <si>
    <t>https://www.digikey.com/product-detail/en/kemet/C0402C100C8GACTU/399-8939-1-ND/3522456</t>
  </si>
  <si>
    <t>470pF - 10V</t>
  </si>
  <si>
    <t>0,1uF - 10V</t>
  </si>
  <si>
    <t>https://www.digikey.com/product-detail/en/murata-electronics/GRM155C81C105KE11D/490-12700-1-ND/5797669</t>
  </si>
  <si>
    <t>GRM155C81C105KE11D</t>
  </si>
  <si>
    <t>1uF - 25V</t>
  </si>
  <si>
    <t>GRM155C81A225KE44D</t>
  </si>
  <si>
    <t>2,2uF - 10V</t>
  </si>
  <si>
    <t>https://www.digikey.com/product-detail/en/murata-electronics/GRM155C81A225KE44D/490-10442-1-ND/5026349</t>
  </si>
  <si>
    <t>10uF - 25V</t>
  </si>
  <si>
    <t>https://www.digikey.com/product-detail/en/murata-electronics/GRM21BC81E106KE51K/490-16325-1-ND/7363307</t>
  </si>
  <si>
    <t>GRM21BC81E106KE51K</t>
  </si>
  <si>
    <t>0805</t>
  </si>
  <si>
    <t>GRT21BC81A226ME13L</t>
  </si>
  <si>
    <t>22uF - 10V</t>
  </si>
  <si>
    <t>https://www.digikey.com/product-detail/en/murata-electronics/GRT21BC81A226ME13L/490-12342-1-ND/5417043</t>
  </si>
  <si>
    <t>44-TQFP</t>
  </si>
  <si>
    <t>DSPIC33FJ128MC804</t>
  </si>
  <si>
    <t>DMN2300U-7</t>
  </si>
  <si>
    <t>SOT-23</t>
  </si>
  <si>
    <t>SOT-723</t>
  </si>
  <si>
    <t>SOT-23-6</t>
  </si>
  <si>
    <t>NTK3134NT1G</t>
  </si>
  <si>
    <t>DMN2215UDM-7</t>
  </si>
  <si>
    <t>Vds:30V / Vgs(th): 950mV / Rds:13mOhms / Id: 11A</t>
  </si>
  <si>
    <t>FDS6675BZ</t>
  </si>
  <si>
    <t>Vds:20V / Vgs(th): 950mV / Rds:175mOhms / Id: 1.24A</t>
  </si>
  <si>
    <t>Vds:20V / Vgs(th): 1V / Rds:100mOhms / Id: 2A</t>
  </si>
  <si>
    <t>Vds:20V / Vgs(th): 1.2V / Rds:350mOhms / 750mA</t>
  </si>
  <si>
    <t>DMP2240UDM-7</t>
  </si>
  <si>
    <t>Vds:20V / Vgs(th): 1V / Rds:150mOhms / Id: 2A</t>
  </si>
  <si>
    <t>Conversor DC-DC</t>
  </si>
  <si>
    <t>TPS62111RSAT</t>
  </si>
  <si>
    <t>https://www.digikey.com/product-detail/en/texas-instruments/TPS62111RSAT/296-20670-1-ND/1133730</t>
  </si>
  <si>
    <t>16-QFN</t>
  </si>
  <si>
    <t>3.3V / 1.5A</t>
  </si>
  <si>
    <t>MIC5219-5.0YM5-TR</t>
  </si>
  <si>
    <t>5V / 500mA</t>
  </si>
  <si>
    <t>R10</t>
  </si>
  <si>
    <t>R26</t>
  </si>
  <si>
    <t>R55</t>
  </si>
  <si>
    <t>R7, R15</t>
  </si>
  <si>
    <t>R6, R18, R27, R29, R30, R32, R33, R35, R42, R43, R44, R51, R54, R56, R57</t>
  </si>
  <si>
    <t>R3, R28, R37</t>
  </si>
  <si>
    <t>C1, C2, C3, C4, C6, C8, C9, C12, C14, C15, C21, C27, C11</t>
  </si>
  <si>
    <t>https://www.digikey.com/product-detail/en/panasonic-electronic-components/ERJ-6BWFR033V/P-033AQCT-ND/1466383</t>
  </si>
  <si>
    <t>ERJ-6BWFR033V</t>
  </si>
  <si>
    <t>CRCW0402100RFKEDHP</t>
  </si>
  <si>
    <t>https://www.digikey.com/product-detail/en/vishay-dale/CRCW0402100RFKEDHP/541-100YCT-ND/2223026</t>
  </si>
  <si>
    <t>ERJ-PA2F1200X</t>
  </si>
  <si>
    <t>https://www.digikey.com/product-detail/en/panasonic-electronic-components/ERJ-PA2F1200X/P124432CT-ND/10271408</t>
  </si>
  <si>
    <t>CRCW0402470RFKEDHP</t>
  </si>
  <si>
    <t>https://www.digikey.com/product-detail/en/vishay-dale/CRCW0402470RFKEDHP/541-2938-1-ND/2825968</t>
  </si>
  <si>
    <t>RCS04021K00FKED</t>
  </si>
  <si>
    <t>https://www.digikey.com/product-detail/en/vishay-dale/RCS04021K00FKED/541-2888-1-ND/5867181</t>
  </si>
  <si>
    <t>https://www.digikey.com/product-detail/en/vishay-dale/CRCW04022K20FKEDHP/541-2-20KYCT-ND/5326785</t>
  </si>
  <si>
    <t>CRCW04022K20FKEDHP</t>
  </si>
  <si>
    <t>CRCW04024K70FKEDHP</t>
  </si>
  <si>
    <t>https://www.digikey.com/product-detail/en/vishay-dale/CRCW04024K70FKEDHP/541-4-70KYCT-ND/2223036</t>
  </si>
  <si>
    <t>https://www.digikey.com/product-detail/en/vishay-dale/CRCW040210K0FKEDHP/541-10-0KYCT-ND/2223041</t>
  </si>
  <si>
    <t>CRCW040210K0FKEDHP</t>
  </si>
  <si>
    <t>CRCW040218K0FKEDHP</t>
  </si>
  <si>
    <t>https://www.digikey.com/product-detail/en/vishay-dale/CRCW040218K0FKEDHP/CRCW040218K0FKEDHPCT-ND/2825955</t>
  </si>
  <si>
    <t>33mOhms / 1% / 0,5W</t>
  </si>
  <si>
    <t>100Ohms / 1% / 0,2W</t>
  </si>
  <si>
    <t>120Ohms / 1% / 0,2W</t>
  </si>
  <si>
    <t>470Ohms / 1% / 0,2W</t>
  </si>
  <si>
    <t>1KOhms / 1% / 0,2W</t>
  </si>
  <si>
    <t>2.2KOhms / 1% / 0,2W</t>
  </si>
  <si>
    <t>4.7KOhms / 1% / 0,2W</t>
  </si>
  <si>
    <t>10KOhms / 1% / 0,2W</t>
  </si>
  <si>
    <t>18KOhms / 1% / 0,2W</t>
  </si>
  <si>
    <t>27KOhms / 1% / 0,2W</t>
  </si>
  <si>
    <t>39KOhms / 1% / 0,2W</t>
  </si>
  <si>
    <t>100KOhms / 1% / 0,2W</t>
  </si>
  <si>
    <t>1MOhms / 1% / 0,2W</t>
  </si>
  <si>
    <t>CRCW0402100KFKEDHP</t>
  </si>
  <si>
    <t>https://www.digikey.com/product-detail/en/vishay-dale/CRCW0402100KFKEDHP/541-100KYCT-ND/2223051</t>
  </si>
  <si>
    <t>RCS040239K0FKED</t>
  </si>
  <si>
    <t>https://www.digikey.com/product-detail/en/vishay-dale/RCS040239K0FKED/541-10406-1-ND/10059772</t>
  </si>
  <si>
    <t>RP73PF1E191KBTD</t>
  </si>
  <si>
    <t>191KOhms / 0,1% / 0,1W</t>
  </si>
  <si>
    <t>https://www.digikey.com/product-detail/en/te-connectivity-passive-product/RP73PF1E191KBTD/A127538CT-ND/8261504</t>
  </si>
  <si>
    <t>https://www.digikey.com/product-detail/en/vishay-dale/CRCW04021M00FKEDHP/541-1-00MYCT-ND/2224560</t>
  </si>
  <si>
    <t>CRCW04021M00FKEDHP</t>
  </si>
  <si>
    <t>28-QFN-S</t>
  </si>
  <si>
    <t>DSPIC33FJ32MC202</t>
  </si>
  <si>
    <t>Espe</t>
  </si>
  <si>
    <t>DSPIC33FJ32MC202T-I/MM</t>
  </si>
  <si>
    <t>https://www.digikey.com/products/en/integrated-circuits-ics/embedded-microcontrollers/685?k=DSPIC33FJ32MC202&amp;k=&amp;pkeyword=DSPIC33FJ32MC202&amp;sv=0&amp;pv7=2&amp;pv69=409393&amp;pv1291=165757&amp;sf=0&amp;quantity=&amp;ColumnSort=0&amp;page=1&amp;pageSize=25</t>
  </si>
  <si>
    <t>2 pins</t>
  </si>
  <si>
    <t>https://www.digikey.com/product-detail/en/molex/5015680207/WM7893CT-ND/1531543</t>
  </si>
  <si>
    <t>https://www.digikey.com/product-detail/en/molex/5015680407/WM7895CT-ND/1531545</t>
  </si>
  <si>
    <t>https://www.digikey.com/product-detail/en/molex/5015680607/WM7897CT-ND/1531547</t>
  </si>
  <si>
    <t>6 pins</t>
  </si>
  <si>
    <t>4 pins</t>
  </si>
  <si>
    <t>Conector F.</t>
  </si>
  <si>
    <t>Terminal</t>
  </si>
  <si>
    <t>https://www.digikey.com/products/en?keywords=5013300200</t>
  </si>
  <si>
    <t>https://www.digikey.com/product-detail/en/molex/5013300400/WM7917-ND/1531501</t>
  </si>
  <si>
    <t>https://www.digikey.com/products/en?keywords=5013300600</t>
  </si>
  <si>
    <t>https://www.digikey.com/product-detail/en/molex/5013340100/WM7933-ND/1531513</t>
  </si>
  <si>
    <t xml:space="preserve">Capacitor </t>
  </si>
  <si>
    <t>Características</t>
  </si>
  <si>
    <t>Quant. Total</t>
  </si>
  <si>
    <t>200*</t>
  </si>
  <si>
    <t>100*</t>
  </si>
  <si>
    <t>CRCW040227K0FKEDHP</t>
  </si>
  <si>
    <t>https://www.digikey.com/product-detail/en/vishay-dale/CRCW040227K0FKEDHP/541-CRCW040227K0FKEDHPCT-ND/11501115</t>
  </si>
  <si>
    <t>Ferrite Beads</t>
  </si>
  <si>
    <t xml:space="preserve">6,8uH </t>
  </si>
  <si>
    <t>BLM21SN300SH1D</t>
  </si>
  <si>
    <t>0806</t>
  </si>
  <si>
    <t>30 Ohms @ 100MHz</t>
  </si>
  <si>
    <t>https://www.digikey.com/product-detail/en/BLM21SN300SH1D/490-13265-1-ND/5881265/?itemSeq=327671346</t>
  </si>
  <si>
    <t>SRN2009T-6R8M</t>
  </si>
  <si>
    <t>https://www.digikey.com/product-detail/en/SRN2009T-6R8M/SRN2009T-6R8MCT-ND/7785089/?itemSeq=327671345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</si>
</sst>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000"/>
    <numFmt numFmtId="165" formatCode="&quot;R$&quot;#,##0.00"/>
    <numFmt numFmtId="166" formatCode="[$$-540A]#,##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64" fontId="1" fillId="5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164" fontId="0" fillId="6" borderId="1" xfId="0" applyNumberFormat="1" applyFont="1" applyFill="1" applyBorder="1" applyAlignment="1">
      <alignment horizontal="left" vertical="center"/>
    </xf>
    <xf numFmtId="166" fontId="0" fillId="6" borderId="1" xfId="0" applyNumberFormat="1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49" fontId="0" fillId="7" borderId="1" xfId="0" applyNumberFormat="1" applyFont="1" applyFill="1" applyBorder="1" applyAlignment="1">
      <alignment horizontal="left" vertical="center"/>
    </xf>
    <xf numFmtId="164" fontId="0" fillId="7" borderId="1" xfId="0" applyNumberFormat="1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/>
    </xf>
    <xf numFmtId="0" fontId="0" fillId="8" borderId="1" xfId="0" applyNumberFormat="1" applyFill="1" applyBorder="1" applyAlignment="1">
      <alignment horizontal="left" vertical="center"/>
    </xf>
    <xf numFmtId="49" fontId="0" fillId="8" borderId="1" xfId="0" applyNumberFormat="1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164" fontId="0" fillId="8" borderId="1" xfId="0" applyNumberFormat="1" applyFont="1" applyFill="1" applyBorder="1" applyAlignment="1">
      <alignment horizontal="left" vertical="center"/>
    </xf>
    <xf numFmtId="166" fontId="0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0" borderId="0" xfId="0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  <xf numFmtId="164" fontId="0" fillId="5" borderId="1" xfId="0" applyNumberFormat="1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9" borderId="1" xfId="0" applyNumberFormat="1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/>
    </xf>
    <xf numFmtId="166" fontId="0" fillId="9" borderId="1" xfId="0" applyNumberFormat="1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/>
    </xf>
    <xf numFmtId="164" fontId="0" fillId="9" borderId="1" xfId="0" applyNumberForma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166" fontId="0" fillId="6" borderId="4" xfId="0" applyNumberFormat="1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164" fontId="1" fillId="4" borderId="6" xfId="0" applyNumberFormat="1" applyFont="1" applyFill="1" applyBorder="1" applyAlignment="1">
      <alignment horizontal="left" vertical="center"/>
    </xf>
    <xf numFmtId="0" fontId="0" fillId="5" borderId="8" xfId="0" applyFont="1" applyFill="1" applyBorder="1" applyAlignment="1">
      <alignment horizontal="left" vertical="center"/>
    </xf>
    <xf numFmtId="0" fontId="0" fillId="8" borderId="8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166" fontId="1" fillId="4" borderId="7" xfId="0" applyNumberFormat="1" applyFont="1" applyFill="1" applyBorder="1" applyAlignment="1">
      <alignment horizontal="left" vertical="center"/>
    </xf>
    <xf numFmtId="166" fontId="0" fillId="5" borderId="9" xfId="0" applyNumberFormat="1" applyFont="1" applyFill="1" applyBorder="1" applyAlignment="1">
      <alignment horizontal="left" vertical="center"/>
    </xf>
    <xf numFmtId="166" fontId="0" fillId="8" borderId="9" xfId="0" applyNumberFormat="1" applyFont="1" applyFill="1" applyBorder="1" applyAlignment="1">
      <alignment horizontal="left" vertical="center"/>
    </xf>
    <xf numFmtId="0" fontId="0" fillId="10" borderId="8" xfId="0" applyFont="1" applyFill="1" applyBorder="1" applyAlignment="1">
      <alignment horizontal="left" vertical="center"/>
    </xf>
    <xf numFmtId="49" fontId="0" fillId="10" borderId="1" xfId="0" applyNumberFormat="1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164" fontId="0" fillId="10" borderId="1" xfId="0" applyNumberFormat="1" applyFont="1" applyFill="1" applyBorder="1" applyAlignment="1">
      <alignment horizontal="left" vertical="center"/>
    </xf>
    <xf numFmtId="166" fontId="0" fillId="10" borderId="9" xfId="0" applyNumberFormat="1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0" xfId="0" applyFont="1" applyFill="1" applyAlignment="1">
      <alignment horizontal="left" vertical="center"/>
    </xf>
    <xf numFmtId="166" fontId="0" fillId="10" borderId="1" xfId="0" applyNumberFormat="1" applyFont="1" applyFill="1" applyBorder="1" applyAlignment="1">
      <alignment horizontal="left" vertical="center"/>
    </xf>
    <xf numFmtId="49" fontId="5" fillId="10" borderId="1" xfId="0" applyNumberFormat="1" applyFont="1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49" fontId="0" fillId="10" borderId="3" xfId="0" applyNumberFormat="1" applyFill="1" applyBorder="1" applyAlignment="1">
      <alignment horizontal="left" vertical="center" wrapText="1"/>
    </xf>
    <xf numFmtId="49" fontId="0" fillId="8" borderId="3" xfId="0" applyNumberForma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left" vertical="center"/>
    </xf>
    <xf numFmtId="0" fontId="0" fillId="10" borderId="1" xfId="0" applyNumberFormat="1" applyFill="1" applyBorder="1" applyAlignment="1">
      <alignment horizontal="left" vertical="center"/>
    </xf>
    <xf numFmtId="0" fontId="0" fillId="10" borderId="0" xfId="0" applyFill="1"/>
    <xf numFmtId="0" fontId="0" fillId="8" borderId="1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6" fillId="10" borderId="1" xfId="1" applyFont="1" applyFill="1" applyBorder="1" applyAlignment="1">
      <alignment horizontal="left" vertical="center"/>
    </xf>
    <xf numFmtId="0" fontId="0" fillId="10" borderId="10" xfId="0" applyFont="1" applyFill="1" applyBorder="1" applyAlignment="1">
      <alignment horizontal="left" vertical="center"/>
    </xf>
    <xf numFmtId="0" fontId="0" fillId="10" borderId="11" xfId="0" applyNumberFormat="1" applyFill="1" applyBorder="1" applyAlignment="1">
      <alignment horizontal="left" vertical="center"/>
    </xf>
    <xf numFmtId="49" fontId="0" fillId="10" borderId="11" xfId="0" applyNumberFormat="1" applyFont="1" applyFill="1" applyBorder="1" applyAlignment="1">
      <alignment horizontal="left" vertical="center"/>
    </xf>
    <xf numFmtId="0" fontId="0" fillId="10" borderId="11" xfId="0" applyFill="1" applyBorder="1" applyAlignment="1">
      <alignment horizontal="left" vertical="center"/>
    </xf>
    <xf numFmtId="0" fontId="0" fillId="10" borderId="11" xfId="0" applyFont="1" applyFill="1" applyBorder="1" applyAlignment="1">
      <alignment horizontal="left" vertical="center"/>
    </xf>
    <xf numFmtId="164" fontId="0" fillId="10" borderId="11" xfId="0" applyNumberFormat="1" applyFont="1" applyFill="1" applyBorder="1" applyAlignment="1">
      <alignment horizontal="left" vertical="center"/>
    </xf>
    <xf numFmtId="166" fontId="0" fillId="10" borderId="12" xfId="0" applyNumberFormat="1" applyFont="1" applyFill="1" applyBorder="1" applyAlignment="1">
      <alignment horizontal="left" vertical="center"/>
    </xf>
    <xf numFmtId="0" fontId="0" fillId="11" borderId="8" xfId="0" applyFont="1" applyFill="1" applyBorder="1" applyAlignment="1">
      <alignment horizontal="left" vertical="center"/>
    </xf>
    <xf numFmtId="49" fontId="0" fillId="11" borderId="1" xfId="0" applyNumberFormat="1" applyFont="1" applyFill="1" applyBorder="1" applyAlignment="1">
      <alignment horizontal="left" vertical="center"/>
    </xf>
    <xf numFmtId="49" fontId="6" fillId="11" borderId="1" xfId="0" applyNumberFormat="1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  <xf numFmtId="164" fontId="0" fillId="11" borderId="1" xfId="0" applyNumberFormat="1" applyFont="1" applyFill="1" applyBorder="1" applyAlignment="1">
      <alignment horizontal="left" vertical="center"/>
    </xf>
    <xf numFmtId="166" fontId="0" fillId="11" borderId="9" xfId="0" applyNumberFormat="1" applyFont="1" applyFill="1" applyBorder="1" applyAlignment="1">
      <alignment horizontal="left" vertical="center"/>
    </xf>
    <xf numFmtId="0" fontId="0" fillId="11" borderId="2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NumberFormat="1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topLeftCell="A25" workbookViewId="0">
      <selection activeCell="F54" sqref="F54"/>
    </sheetView>
  </sheetViews>
  <sheetFormatPr defaultRowHeight="15" x14ac:dyDescent="0.25"/>
  <cols>
    <col min="1" max="1" width="22.28515625" style="7" customWidth="1"/>
    <col min="2" max="2" width="24.7109375" style="20" customWidth="1"/>
    <col min="3" max="3" width="12.28515625" style="20" customWidth="1"/>
    <col min="4" max="4" width="18.7109375" style="20" customWidth="1"/>
    <col min="5" max="5" width="24.5703125" style="7" customWidth="1"/>
    <col min="6" max="6" width="13.85546875" style="7" customWidth="1"/>
    <col min="7" max="7" width="13.42578125" style="7" customWidth="1"/>
    <col min="8" max="8" width="10.42578125" style="21" bestFit="1" customWidth="1"/>
    <col min="9" max="9" width="12.85546875" style="22" bestFit="1" customWidth="1"/>
    <col min="10" max="10" width="10.5703125" style="7" bestFit="1" customWidth="1"/>
    <col min="11" max="11" width="9.140625" style="7"/>
    <col min="12" max="12" width="9.5703125" style="7" bestFit="1" customWidth="1"/>
    <col min="13" max="15" width="9.140625" style="7"/>
    <col min="16" max="16" width="10.5703125" style="7" customWidth="1"/>
    <col min="17" max="16384" width="9.140625" style="7"/>
  </cols>
  <sheetData>
    <row r="1" spans="1:13" x14ac:dyDescent="0.25">
      <c r="A1" s="62" t="s">
        <v>4</v>
      </c>
      <c r="B1" s="63" t="s">
        <v>244</v>
      </c>
      <c r="C1" s="63" t="s">
        <v>118</v>
      </c>
      <c r="D1" s="63" t="s">
        <v>107</v>
      </c>
      <c r="E1" s="64" t="s">
        <v>5</v>
      </c>
      <c r="F1" s="64" t="s">
        <v>0</v>
      </c>
      <c r="G1" s="64" t="s">
        <v>245</v>
      </c>
      <c r="H1" s="65" t="s">
        <v>1</v>
      </c>
      <c r="I1" s="70" t="s">
        <v>2</v>
      </c>
      <c r="J1" s="68" t="s">
        <v>3</v>
      </c>
      <c r="K1" s="4" t="s">
        <v>82</v>
      </c>
      <c r="L1" s="5">
        <f>SUM(I1:I59)</f>
        <v>56.814790000000002</v>
      </c>
      <c r="M1" s="6">
        <f>L1*5.79</f>
        <v>328.95763410000001</v>
      </c>
    </row>
    <row r="2" spans="1:13" s="79" customFormat="1" x14ac:dyDescent="0.25">
      <c r="A2" s="73" t="s">
        <v>34</v>
      </c>
      <c r="B2" s="74" t="s">
        <v>158</v>
      </c>
      <c r="C2" s="74" t="s">
        <v>157</v>
      </c>
      <c r="D2" s="74" t="s">
        <v>31</v>
      </c>
      <c r="E2" s="75" t="s">
        <v>33</v>
      </c>
      <c r="F2" s="75">
        <v>1</v>
      </c>
      <c r="G2" s="75">
        <v>5</v>
      </c>
      <c r="H2" s="76">
        <v>5.82</v>
      </c>
      <c r="I2" s="77">
        <f>F2*H2</f>
        <v>5.82</v>
      </c>
      <c r="J2" s="78" t="s">
        <v>32</v>
      </c>
    </row>
    <row r="3" spans="1:13" s="36" customFormat="1" x14ac:dyDescent="0.25">
      <c r="A3" s="67" t="s">
        <v>38</v>
      </c>
      <c r="B3" s="33" t="s">
        <v>37</v>
      </c>
      <c r="C3" s="33" t="s">
        <v>132</v>
      </c>
      <c r="D3" s="33" t="s">
        <v>37</v>
      </c>
      <c r="E3" s="33" t="s">
        <v>36</v>
      </c>
      <c r="F3" s="33">
        <v>1</v>
      </c>
      <c r="G3" s="33">
        <v>25</v>
      </c>
      <c r="H3" s="37">
        <v>1.65</v>
      </c>
      <c r="I3" s="72">
        <f>F3*H3</f>
        <v>1.65</v>
      </c>
      <c r="J3" s="86" t="s">
        <v>35</v>
      </c>
    </row>
    <row r="4" spans="1:13" s="79" customFormat="1" x14ac:dyDescent="0.25">
      <c r="A4" s="73" t="s">
        <v>172</v>
      </c>
      <c r="B4" s="75" t="s">
        <v>176</v>
      </c>
      <c r="C4" s="75" t="s">
        <v>175</v>
      </c>
      <c r="D4" s="75" t="s">
        <v>173</v>
      </c>
      <c r="E4" s="75" t="s">
        <v>24</v>
      </c>
      <c r="F4" s="75">
        <v>1</v>
      </c>
      <c r="G4" s="75">
        <v>5</v>
      </c>
      <c r="H4" s="76">
        <v>2.31</v>
      </c>
      <c r="I4" s="77">
        <f>F4*H4</f>
        <v>2.31</v>
      </c>
      <c r="J4" s="78" t="s">
        <v>174</v>
      </c>
    </row>
    <row r="5" spans="1:13" s="79" customFormat="1" x14ac:dyDescent="0.25">
      <c r="A5" s="73" t="s">
        <v>27</v>
      </c>
      <c r="B5" s="74" t="s">
        <v>178</v>
      </c>
      <c r="C5" s="74" t="s">
        <v>122</v>
      </c>
      <c r="D5" s="74" t="s">
        <v>177</v>
      </c>
      <c r="E5" s="75" t="s">
        <v>28</v>
      </c>
      <c r="F5" s="75">
        <v>2</v>
      </c>
      <c r="G5" s="75">
        <v>5</v>
      </c>
      <c r="H5" s="76">
        <v>0.89</v>
      </c>
      <c r="I5" s="77">
        <f>F5*H5</f>
        <v>1.78</v>
      </c>
      <c r="J5" s="78" t="s">
        <v>102</v>
      </c>
    </row>
    <row r="6" spans="1:13" s="79" customFormat="1" x14ac:dyDescent="0.25">
      <c r="A6" s="73" t="s">
        <v>57</v>
      </c>
      <c r="B6" s="75" t="s">
        <v>121</v>
      </c>
      <c r="C6" s="75" t="s">
        <v>120</v>
      </c>
      <c r="D6" s="75" t="s">
        <v>117</v>
      </c>
      <c r="E6" s="75" t="s">
        <v>58</v>
      </c>
      <c r="F6" s="75">
        <v>1</v>
      </c>
      <c r="G6" s="75">
        <v>5</v>
      </c>
      <c r="H6" s="76">
        <v>6.6</v>
      </c>
      <c r="I6" s="77">
        <f>F6*H6</f>
        <v>6.6</v>
      </c>
      <c r="J6" s="78" t="s">
        <v>103</v>
      </c>
    </row>
    <row r="7" spans="1:13" s="36" customFormat="1" ht="14.25" customHeight="1" x14ac:dyDescent="0.25">
      <c r="A7" s="67" t="s">
        <v>40</v>
      </c>
      <c r="B7" s="33" t="s">
        <v>96</v>
      </c>
      <c r="C7" s="33" t="s">
        <v>122</v>
      </c>
      <c r="D7" s="33" t="s">
        <v>108</v>
      </c>
      <c r="E7" s="33" t="s">
        <v>63</v>
      </c>
      <c r="F7" s="33">
        <v>1</v>
      </c>
      <c r="G7" s="33">
        <v>25</v>
      </c>
      <c r="H7" s="37">
        <v>0.39</v>
      </c>
      <c r="I7" s="72">
        <f t="shared" ref="I7:I40" si="0">F7*H7</f>
        <v>0.39</v>
      </c>
      <c r="J7" s="86" t="s">
        <v>97</v>
      </c>
    </row>
    <row r="8" spans="1:13" s="79" customFormat="1" x14ac:dyDescent="0.25">
      <c r="A8" s="73" t="s">
        <v>64</v>
      </c>
      <c r="B8" s="75" t="s">
        <v>95</v>
      </c>
      <c r="C8" s="75" t="s">
        <v>123</v>
      </c>
      <c r="D8" s="75" t="s">
        <v>125</v>
      </c>
      <c r="E8" s="75" t="s">
        <v>41</v>
      </c>
      <c r="F8" s="75">
        <v>1</v>
      </c>
      <c r="G8" s="75">
        <v>5</v>
      </c>
      <c r="H8" s="76">
        <v>0.33</v>
      </c>
      <c r="I8" s="77">
        <f t="shared" si="0"/>
        <v>0.33</v>
      </c>
      <c r="J8" s="78" t="s">
        <v>124</v>
      </c>
    </row>
    <row r="9" spans="1:13" s="79" customFormat="1" x14ac:dyDescent="0.25">
      <c r="A9" s="73" t="s">
        <v>73</v>
      </c>
      <c r="B9" s="74" t="s">
        <v>136</v>
      </c>
      <c r="C9" s="82" t="s">
        <v>133</v>
      </c>
      <c r="D9" s="74" t="s">
        <v>135</v>
      </c>
      <c r="E9" s="75" t="s">
        <v>72</v>
      </c>
      <c r="F9" s="75">
        <v>1</v>
      </c>
      <c r="G9" s="75">
        <v>5</v>
      </c>
      <c r="H9" s="76">
        <v>5.0999999999999996</v>
      </c>
      <c r="I9" s="77">
        <f t="shared" si="0"/>
        <v>5.0999999999999996</v>
      </c>
      <c r="J9" s="78" t="s">
        <v>134</v>
      </c>
    </row>
    <row r="10" spans="1:13" s="79" customFormat="1" x14ac:dyDescent="0.25">
      <c r="A10" s="73" t="s">
        <v>29</v>
      </c>
      <c r="B10" s="74" t="s">
        <v>167</v>
      </c>
      <c r="C10" s="74" t="s">
        <v>160</v>
      </c>
      <c r="D10" s="74" t="s">
        <v>159</v>
      </c>
      <c r="E10" s="75" t="s">
        <v>87</v>
      </c>
      <c r="F10" s="75">
        <v>2</v>
      </c>
      <c r="G10" s="75">
        <v>10</v>
      </c>
      <c r="H10" s="76">
        <v>0.44</v>
      </c>
      <c r="I10" s="77">
        <f t="shared" ref="I10:I19" si="1">F10*H10</f>
        <v>0.88</v>
      </c>
      <c r="J10" s="78" t="s">
        <v>90</v>
      </c>
    </row>
    <row r="11" spans="1:13" s="79" customFormat="1" x14ac:dyDescent="0.25">
      <c r="A11" s="73" t="s">
        <v>85</v>
      </c>
      <c r="B11" s="74" t="s">
        <v>169</v>
      </c>
      <c r="C11" s="74" t="s">
        <v>161</v>
      </c>
      <c r="D11" s="74" t="s">
        <v>163</v>
      </c>
      <c r="E11" s="75" t="s">
        <v>86</v>
      </c>
      <c r="F11" s="75">
        <v>1</v>
      </c>
      <c r="G11" s="75">
        <v>5</v>
      </c>
      <c r="H11" s="76">
        <v>0.47</v>
      </c>
      <c r="I11" s="77">
        <f t="shared" si="1"/>
        <v>0.47</v>
      </c>
      <c r="J11" s="78" t="s">
        <v>91</v>
      </c>
    </row>
    <row r="12" spans="1:13" s="79" customFormat="1" x14ac:dyDescent="0.25">
      <c r="A12" s="73" t="s">
        <v>47</v>
      </c>
      <c r="B12" s="74" t="s">
        <v>168</v>
      </c>
      <c r="C12" s="74" t="s">
        <v>162</v>
      </c>
      <c r="D12" s="74" t="s">
        <v>164</v>
      </c>
      <c r="E12" s="75" t="s">
        <v>48</v>
      </c>
      <c r="F12" s="75">
        <v>1</v>
      </c>
      <c r="G12" s="75">
        <v>5</v>
      </c>
      <c r="H12" s="76">
        <v>0.53</v>
      </c>
      <c r="I12" s="77">
        <f t="shared" si="1"/>
        <v>0.53</v>
      </c>
      <c r="J12" s="78" t="s">
        <v>89</v>
      </c>
    </row>
    <row r="13" spans="1:13" s="79" customFormat="1" x14ac:dyDescent="0.25">
      <c r="A13" s="73" t="s">
        <v>84</v>
      </c>
      <c r="B13" s="74" t="s">
        <v>165</v>
      </c>
      <c r="C13" s="74" t="s">
        <v>120</v>
      </c>
      <c r="D13" s="74" t="s">
        <v>166</v>
      </c>
      <c r="E13" s="75" t="s">
        <v>94</v>
      </c>
      <c r="F13" s="75">
        <v>2</v>
      </c>
      <c r="G13" s="75">
        <v>10</v>
      </c>
      <c r="H13" s="76">
        <v>0.6</v>
      </c>
      <c r="I13" s="77">
        <f t="shared" si="1"/>
        <v>1.2</v>
      </c>
      <c r="J13" s="83" t="s">
        <v>93</v>
      </c>
    </row>
    <row r="14" spans="1:13" s="79" customFormat="1" x14ac:dyDescent="0.25">
      <c r="A14" s="73" t="s">
        <v>83</v>
      </c>
      <c r="B14" s="74" t="s">
        <v>171</v>
      </c>
      <c r="C14" s="74" t="s">
        <v>162</v>
      </c>
      <c r="D14" s="74" t="s">
        <v>170</v>
      </c>
      <c r="E14" s="75" t="s">
        <v>88</v>
      </c>
      <c r="F14" s="75">
        <v>2</v>
      </c>
      <c r="G14" s="75">
        <v>10</v>
      </c>
      <c r="H14" s="76">
        <v>0.4</v>
      </c>
      <c r="I14" s="77">
        <f t="shared" si="1"/>
        <v>0.8</v>
      </c>
      <c r="J14" s="78" t="s">
        <v>92</v>
      </c>
    </row>
    <row r="15" spans="1:13" s="79" customFormat="1" x14ac:dyDescent="0.25">
      <c r="A15" s="73" t="s">
        <v>17</v>
      </c>
      <c r="B15" s="75" t="s">
        <v>100</v>
      </c>
      <c r="C15" s="75" t="s">
        <v>126</v>
      </c>
      <c r="D15" s="75" t="s">
        <v>114</v>
      </c>
      <c r="E15" s="75" t="s">
        <v>66</v>
      </c>
      <c r="F15" s="75">
        <v>1</v>
      </c>
      <c r="G15" s="75">
        <v>5</v>
      </c>
      <c r="H15" s="76">
        <v>0.2</v>
      </c>
      <c r="I15" s="77">
        <f t="shared" si="1"/>
        <v>0.2</v>
      </c>
      <c r="J15" s="78" t="s">
        <v>99</v>
      </c>
    </row>
    <row r="16" spans="1:13" s="79" customFormat="1" x14ac:dyDescent="0.25">
      <c r="A16" s="73" t="s">
        <v>59</v>
      </c>
      <c r="B16" s="74" t="s">
        <v>130</v>
      </c>
      <c r="C16" s="74" t="s">
        <v>128</v>
      </c>
      <c r="D16" s="74" t="s">
        <v>115</v>
      </c>
      <c r="E16" s="75" t="s">
        <v>60</v>
      </c>
      <c r="F16" s="75">
        <v>2</v>
      </c>
      <c r="G16" s="75">
        <v>10</v>
      </c>
      <c r="H16" s="76">
        <v>0.2</v>
      </c>
      <c r="I16" s="77">
        <f t="shared" si="1"/>
        <v>0.4</v>
      </c>
      <c r="J16" s="78" t="s">
        <v>127</v>
      </c>
    </row>
    <row r="17" spans="1:10" s="79" customFormat="1" x14ac:dyDescent="0.25">
      <c r="A17" s="73" t="s">
        <v>101</v>
      </c>
      <c r="B17" s="74" t="s">
        <v>129</v>
      </c>
      <c r="C17" s="74" t="s">
        <v>131</v>
      </c>
      <c r="D17" s="74" t="s">
        <v>116</v>
      </c>
      <c r="E17" s="75" t="s">
        <v>18</v>
      </c>
      <c r="F17" s="75">
        <v>1</v>
      </c>
      <c r="G17" s="75">
        <v>5</v>
      </c>
      <c r="H17" s="76">
        <v>0.28000000000000003</v>
      </c>
      <c r="I17" s="77">
        <f t="shared" si="1"/>
        <v>0.28000000000000003</v>
      </c>
      <c r="J17" s="78" t="s">
        <v>98</v>
      </c>
    </row>
    <row r="18" spans="1:10" s="106" customFormat="1" x14ac:dyDescent="0.25">
      <c r="A18" s="99" t="s">
        <v>21</v>
      </c>
      <c r="B18" s="100" t="s">
        <v>251</v>
      </c>
      <c r="C18" s="100" t="s">
        <v>253</v>
      </c>
      <c r="D18" s="107" t="s">
        <v>256</v>
      </c>
      <c r="E18" s="102" t="s">
        <v>22</v>
      </c>
      <c r="F18" s="102">
        <v>1</v>
      </c>
      <c r="G18" s="102">
        <v>5</v>
      </c>
      <c r="H18" s="103">
        <v>0.39</v>
      </c>
      <c r="I18" s="104">
        <f t="shared" si="1"/>
        <v>0.39</v>
      </c>
      <c r="J18" s="105" t="s">
        <v>257</v>
      </c>
    </row>
    <row r="19" spans="1:10" s="106" customFormat="1" x14ac:dyDescent="0.25">
      <c r="A19" s="99" t="s">
        <v>250</v>
      </c>
      <c r="B19" s="100" t="s">
        <v>254</v>
      </c>
      <c r="C19" s="101" t="s">
        <v>153</v>
      </c>
      <c r="D19" s="100" t="s">
        <v>252</v>
      </c>
      <c r="E19" s="102" t="s">
        <v>30</v>
      </c>
      <c r="F19" s="102">
        <v>1</v>
      </c>
      <c r="G19" s="102">
        <v>5</v>
      </c>
      <c r="H19" s="103">
        <v>0.19</v>
      </c>
      <c r="I19" s="104">
        <f t="shared" si="1"/>
        <v>0.19</v>
      </c>
      <c r="J19" s="105" t="s">
        <v>255</v>
      </c>
    </row>
    <row r="20" spans="1:10" s="79" customFormat="1" x14ac:dyDescent="0.25">
      <c r="A20" s="73" t="s">
        <v>19</v>
      </c>
      <c r="B20" s="74" t="s">
        <v>139</v>
      </c>
      <c r="C20" s="74" t="s">
        <v>119</v>
      </c>
      <c r="D20" s="74" t="s">
        <v>140</v>
      </c>
      <c r="E20" s="84" t="s">
        <v>137</v>
      </c>
      <c r="F20" s="75">
        <v>1</v>
      </c>
      <c r="G20" s="75">
        <f>F20*10</f>
        <v>10</v>
      </c>
      <c r="H20" s="76">
        <v>0.34</v>
      </c>
      <c r="I20" s="77">
        <f t="shared" si="0"/>
        <v>0.34</v>
      </c>
      <c r="J20" s="78" t="s">
        <v>141</v>
      </c>
    </row>
    <row r="21" spans="1:10" s="79" customFormat="1" x14ac:dyDescent="0.25">
      <c r="A21" s="73" t="s">
        <v>19</v>
      </c>
      <c r="B21" s="74" t="s">
        <v>142</v>
      </c>
      <c r="C21" s="74" t="s">
        <v>119</v>
      </c>
      <c r="D21" s="74" t="s">
        <v>109</v>
      </c>
      <c r="E21" s="84" t="s">
        <v>25</v>
      </c>
      <c r="F21" s="75">
        <v>2</v>
      </c>
      <c r="G21" s="75">
        <f t="shared" ref="G21:G40" si="2">F21*10</f>
        <v>20</v>
      </c>
      <c r="H21" s="76">
        <v>0.42</v>
      </c>
      <c r="I21" s="77">
        <f t="shared" si="0"/>
        <v>0.84</v>
      </c>
      <c r="J21" s="78" t="s">
        <v>110</v>
      </c>
    </row>
    <row r="22" spans="1:10" s="36" customFormat="1" ht="30" customHeight="1" x14ac:dyDescent="0.25">
      <c r="A22" s="67" t="s">
        <v>19</v>
      </c>
      <c r="B22" s="35" t="s">
        <v>143</v>
      </c>
      <c r="C22" s="35" t="s">
        <v>119</v>
      </c>
      <c r="D22" s="35" t="s">
        <v>111</v>
      </c>
      <c r="E22" s="85" t="s">
        <v>185</v>
      </c>
      <c r="F22" s="33">
        <v>13</v>
      </c>
      <c r="G22" s="33" t="s">
        <v>246</v>
      </c>
      <c r="H22" s="37">
        <v>0.1</v>
      </c>
      <c r="I22" s="72">
        <f t="shared" si="0"/>
        <v>1.3</v>
      </c>
      <c r="J22" s="86" t="s">
        <v>112</v>
      </c>
    </row>
    <row r="23" spans="1:10" s="79" customFormat="1" x14ac:dyDescent="0.25">
      <c r="A23" s="73" t="s">
        <v>243</v>
      </c>
      <c r="B23" s="74" t="s">
        <v>146</v>
      </c>
      <c r="C23" s="74" t="s">
        <v>119</v>
      </c>
      <c r="D23" s="74" t="s">
        <v>145</v>
      </c>
      <c r="E23" s="84" t="s">
        <v>61</v>
      </c>
      <c r="F23" s="75">
        <v>5</v>
      </c>
      <c r="G23" s="75">
        <f t="shared" si="2"/>
        <v>50</v>
      </c>
      <c r="H23" s="76">
        <v>0.26</v>
      </c>
      <c r="I23" s="77">
        <f t="shared" si="0"/>
        <v>1.3</v>
      </c>
      <c r="J23" s="78" t="s">
        <v>144</v>
      </c>
    </row>
    <row r="24" spans="1:10" s="79" customFormat="1" x14ac:dyDescent="0.25">
      <c r="A24" s="73" t="s">
        <v>243</v>
      </c>
      <c r="B24" s="74" t="s">
        <v>148</v>
      </c>
      <c r="C24" s="74" t="s">
        <v>119</v>
      </c>
      <c r="D24" s="74" t="s">
        <v>147</v>
      </c>
      <c r="E24" s="84" t="s">
        <v>26</v>
      </c>
      <c r="F24" s="75">
        <v>2</v>
      </c>
      <c r="G24" s="75">
        <f t="shared" si="2"/>
        <v>20</v>
      </c>
      <c r="H24" s="76">
        <v>0.28999999999999998</v>
      </c>
      <c r="I24" s="77">
        <f t="shared" si="0"/>
        <v>0.57999999999999996</v>
      </c>
      <c r="J24" s="78" t="s">
        <v>149</v>
      </c>
    </row>
    <row r="25" spans="1:10" s="36" customFormat="1" x14ac:dyDescent="0.25">
      <c r="A25" s="67" t="s">
        <v>19</v>
      </c>
      <c r="B25" s="35" t="s">
        <v>150</v>
      </c>
      <c r="C25" s="35" t="s">
        <v>153</v>
      </c>
      <c r="D25" s="35" t="s">
        <v>152</v>
      </c>
      <c r="E25" s="85" t="s">
        <v>138</v>
      </c>
      <c r="F25" s="33">
        <v>5</v>
      </c>
      <c r="G25" s="33" t="s">
        <v>247</v>
      </c>
      <c r="H25" s="37">
        <v>0.47</v>
      </c>
      <c r="I25" s="72">
        <f t="shared" si="0"/>
        <v>2.3499999999999996</v>
      </c>
      <c r="J25" s="86" t="s">
        <v>151</v>
      </c>
    </row>
    <row r="26" spans="1:10" s="79" customFormat="1" x14ac:dyDescent="0.25">
      <c r="A26" s="73" t="s">
        <v>19</v>
      </c>
      <c r="B26" s="74" t="s">
        <v>155</v>
      </c>
      <c r="C26" s="74" t="s">
        <v>153</v>
      </c>
      <c r="D26" s="74" t="s">
        <v>154</v>
      </c>
      <c r="E26" s="84" t="s">
        <v>20</v>
      </c>
      <c r="F26" s="75">
        <v>1</v>
      </c>
      <c r="G26" s="75">
        <f t="shared" si="2"/>
        <v>10</v>
      </c>
      <c r="H26" s="76">
        <v>0.63</v>
      </c>
      <c r="I26" s="77">
        <f t="shared" si="0"/>
        <v>0.63</v>
      </c>
      <c r="J26" s="78" t="s">
        <v>156</v>
      </c>
    </row>
    <row r="27" spans="1:10" s="36" customFormat="1" x14ac:dyDescent="0.25">
      <c r="A27" s="67" t="s">
        <v>15</v>
      </c>
      <c r="B27" s="34" t="s">
        <v>204</v>
      </c>
      <c r="C27" s="35" t="s">
        <v>153</v>
      </c>
      <c r="D27" s="35" t="s">
        <v>187</v>
      </c>
      <c r="E27" s="36" t="s">
        <v>39</v>
      </c>
      <c r="F27" s="33">
        <v>1</v>
      </c>
      <c r="G27" s="33">
        <v>50</v>
      </c>
      <c r="H27" s="37">
        <v>0.63</v>
      </c>
      <c r="I27" s="72">
        <f t="shared" si="0"/>
        <v>0.63</v>
      </c>
      <c r="J27" s="39" t="s">
        <v>186</v>
      </c>
    </row>
    <row r="28" spans="1:10" s="79" customFormat="1" x14ac:dyDescent="0.25">
      <c r="A28" s="73" t="s">
        <v>15</v>
      </c>
      <c r="B28" s="87" t="s">
        <v>205</v>
      </c>
      <c r="C28" s="74" t="s">
        <v>119</v>
      </c>
      <c r="D28" s="74" t="s">
        <v>188</v>
      </c>
      <c r="E28" s="79" t="s">
        <v>180</v>
      </c>
      <c r="F28" s="75">
        <v>1</v>
      </c>
      <c r="G28" s="75">
        <f t="shared" si="2"/>
        <v>10</v>
      </c>
      <c r="H28" s="76">
        <v>0.14000000000000001</v>
      </c>
      <c r="I28" s="77">
        <f t="shared" si="0"/>
        <v>0.14000000000000001</v>
      </c>
      <c r="J28" s="88" t="s">
        <v>189</v>
      </c>
    </row>
    <row r="29" spans="1:10" s="79" customFormat="1" x14ac:dyDescent="0.25">
      <c r="A29" s="73" t="s">
        <v>15</v>
      </c>
      <c r="B29" s="87" t="s">
        <v>206</v>
      </c>
      <c r="C29" s="74" t="s">
        <v>119</v>
      </c>
      <c r="D29" s="74" t="s">
        <v>190</v>
      </c>
      <c r="E29" s="79" t="s">
        <v>182</v>
      </c>
      <c r="F29" s="75">
        <v>2</v>
      </c>
      <c r="G29" s="75">
        <f t="shared" si="2"/>
        <v>20</v>
      </c>
      <c r="H29" s="76">
        <v>0.21</v>
      </c>
      <c r="I29" s="77">
        <f t="shared" si="0"/>
        <v>0.42</v>
      </c>
      <c r="J29" s="88" t="s">
        <v>191</v>
      </c>
    </row>
    <row r="30" spans="1:10" s="79" customFormat="1" x14ac:dyDescent="0.25">
      <c r="A30" s="73" t="s">
        <v>15</v>
      </c>
      <c r="B30" s="87" t="s">
        <v>207</v>
      </c>
      <c r="C30" s="74" t="s">
        <v>119</v>
      </c>
      <c r="D30" s="74" t="s">
        <v>192</v>
      </c>
      <c r="E30" s="79" t="s">
        <v>71</v>
      </c>
      <c r="F30" s="75">
        <v>1</v>
      </c>
      <c r="G30" s="75">
        <f t="shared" si="2"/>
        <v>10</v>
      </c>
      <c r="H30" s="76">
        <v>0.14000000000000001</v>
      </c>
      <c r="I30" s="77">
        <f t="shared" si="0"/>
        <v>0.14000000000000001</v>
      </c>
      <c r="J30" s="88" t="s">
        <v>193</v>
      </c>
    </row>
    <row r="31" spans="1:10" s="79" customFormat="1" x14ac:dyDescent="0.25">
      <c r="A31" s="73" t="s">
        <v>15</v>
      </c>
      <c r="B31" s="87" t="s">
        <v>208</v>
      </c>
      <c r="C31" s="74" t="s">
        <v>119</v>
      </c>
      <c r="D31" s="74" t="s">
        <v>194</v>
      </c>
      <c r="E31" s="79" t="s">
        <v>184</v>
      </c>
      <c r="F31" s="75">
        <v>3</v>
      </c>
      <c r="G31" s="75">
        <f t="shared" si="2"/>
        <v>30</v>
      </c>
      <c r="H31" s="76">
        <v>0.11</v>
      </c>
      <c r="I31" s="77">
        <f t="shared" si="0"/>
        <v>0.33</v>
      </c>
      <c r="J31" s="88" t="s">
        <v>195</v>
      </c>
    </row>
    <row r="32" spans="1:10" s="79" customFormat="1" x14ac:dyDescent="0.25">
      <c r="A32" s="73" t="s">
        <v>15</v>
      </c>
      <c r="B32" s="87" t="s">
        <v>209</v>
      </c>
      <c r="C32" s="74" t="s">
        <v>119</v>
      </c>
      <c r="D32" s="74" t="s">
        <v>197</v>
      </c>
      <c r="E32" s="91" t="s">
        <v>16</v>
      </c>
      <c r="F32" s="75">
        <v>1</v>
      </c>
      <c r="G32" s="75">
        <f t="shared" si="2"/>
        <v>10</v>
      </c>
      <c r="H32" s="76">
        <v>0.14000000000000001</v>
      </c>
      <c r="I32" s="77">
        <f t="shared" si="0"/>
        <v>0.14000000000000001</v>
      </c>
      <c r="J32" s="88" t="s">
        <v>196</v>
      </c>
    </row>
    <row r="33" spans="1:10" s="36" customFormat="1" x14ac:dyDescent="0.25">
      <c r="A33" s="67" t="s">
        <v>15</v>
      </c>
      <c r="B33" s="34" t="s">
        <v>210</v>
      </c>
      <c r="C33" s="35" t="s">
        <v>119</v>
      </c>
      <c r="D33" s="35" t="s">
        <v>198</v>
      </c>
      <c r="E33" s="89" t="s">
        <v>104</v>
      </c>
      <c r="F33" s="33">
        <v>6</v>
      </c>
      <c r="G33" s="33">
        <v>100</v>
      </c>
      <c r="H33" s="37">
        <v>0.14000000000000001</v>
      </c>
      <c r="I33" s="72">
        <f t="shared" si="0"/>
        <v>0.84000000000000008</v>
      </c>
      <c r="J33" s="39" t="s">
        <v>199</v>
      </c>
    </row>
    <row r="34" spans="1:10" s="36" customFormat="1" ht="45" x14ac:dyDescent="0.25">
      <c r="A34" s="67" t="s">
        <v>15</v>
      </c>
      <c r="B34" s="34" t="s">
        <v>211</v>
      </c>
      <c r="C34" s="35" t="s">
        <v>119</v>
      </c>
      <c r="D34" s="35" t="s">
        <v>201</v>
      </c>
      <c r="E34" s="89" t="s">
        <v>183</v>
      </c>
      <c r="F34" s="33">
        <v>15</v>
      </c>
      <c r="G34" s="33">
        <v>400</v>
      </c>
      <c r="H34" s="37">
        <v>0.14000000000000001</v>
      </c>
      <c r="I34" s="72">
        <f t="shared" si="0"/>
        <v>2.1</v>
      </c>
      <c r="J34" s="90" t="s">
        <v>200</v>
      </c>
    </row>
    <row r="35" spans="1:10" s="36" customFormat="1" x14ac:dyDescent="0.25">
      <c r="A35" s="67" t="s">
        <v>15</v>
      </c>
      <c r="B35" s="34" t="s">
        <v>212</v>
      </c>
      <c r="C35" s="35" t="s">
        <v>119</v>
      </c>
      <c r="D35" s="35" t="s">
        <v>202</v>
      </c>
      <c r="E35" s="36" t="s">
        <v>179</v>
      </c>
      <c r="F35" s="33">
        <v>1</v>
      </c>
      <c r="G35" s="33" t="s">
        <v>247</v>
      </c>
      <c r="H35" s="37">
        <v>0.14000000000000001</v>
      </c>
      <c r="I35" s="72">
        <f t="shared" si="0"/>
        <v>0.14000000000000001</v>
      </c>
      <c r="J35" s="39" t="s">
        <v>203</v>
      </c>
    </row>
    <row r="36" spans="1:10" s="79" customFormat="1" x14ac:dyDescent="0.25">
      <c r="A36" s="73" t="s">
        <v>15</v>
      </c>
      <c r="B36" s="87" t="s">
        <v>213</v>
      </c>
      <c r="C36" s="74" t="s">
        <v>119</v>
      </c>
      <c r="D36" s="74" t="s">
        <v>248</v>
      </c>
      <c r="E36" s="79" t="s">
        <v>62</v>
      </c>
      <c r="F36" s="75">
        <v>2</v>
      </c>
      <c r="G36" s="75">
        <f t="shared" si="2"/>
        <v>20</v>
      </c>
      <c r="H36" s="76">
        <v>0.14000000000000001</v>
      </c>
      <c r="I36" s="77">
        <f t="shared" si="0"/>
        <v>0.28000000000000003</v>
      </c>
      <c r="J36" s="88" t="s">
        <v>249</v>
      </c>
    </row>
    <row r="37" spans="1:10" s="79" customFormat="1" x14ac:dyDescent="0.25">
      <c r="A37" s="73" t="s">
        <v>15</v>
      </c>
      <c r="B37" s="87" t="s">
        <v>214</v>
      </c>
      <c r="C37" s="74" t="s">
        <v>119</v>
      </c>
      <c r="D37" s="74" t="s">
        <v>219</v>
      </c>
      <c r="E37" s="79" t="s">
        <v>181</v>
      </c>
      <c r="F37" s="75">
        <v>1</v>
      </c>
      <c r="G37" s="75">
        <f t="shared" si="2"/>
        <v>10</v>
      </c>
      <c r="H37" s="76">
        <v>0.11</v>
      </c>
      <c r="I37" s="77">
        <f t="shared" si="0"/>
        <v>0.11</v>
      </c>
      <c r="J37" s="88" t="s">
        <v>220</v>
      </c>
    </row>
    <row r="38" spans="1:10" s="79" customFormat="1" x14ac:dyDescent="0.25">
      <c r="A38" s="73" t="s">
        <v>15</v>
      </c>
      <c r="B38" s="87" t="s">
        <v>215</v>
      </c>
      <c r="C38" s="74" t="s">
        <v>119</v>
      </c>
      <c r="D38" s="74" t="s">
        <v>217</v>
      </c>
      <c r="E38" s="79" t="s">
        <v>65</v>
      </c>
      <c r="F38" s="75">
        <v>2</v>
      </c>
      <c r="G38" s="75">
        <f t="shared" si="2"/>
        <v>20</v>
      </c>
      <c r="H38" s="76">
        <v>0.14000000000000001</v>
      </c>
      <c r="I38" s="77">
        <f t="shared" si="0"/>
        <v>0.28000000000000003</v>
      </c>
      <c r="J38" s="88" t="s">
        <v>218</v>
      </c>
    </row>
    <row r="39" spans="1:10" s="36" customFormat="1" x14ac:dyDescent="0.25">
      <c r="A39" s="67" t="s">
        <v>15</v>
      </c>
      <c r="B39" s="34" t="s">
        <v>222</v>
      </c>
      <c r="C39" s="35" t="s">
        <v>119</v>
      </c>
      <c r="D39" s="35" t="s">
        <v>221</v>
      </c>
      <c r="E39" s="36" t="s">
        <v>42</v>
      </c>
      <c r="F39" s="33">
        <v>1</v>
      </c>
      <c r="G39" s="33" t="s">
        <v>247</v>
      </c>
      <c r="H39" s="37">
        <v>0.57999999999999996</v>
      </c>
      <c r="I39" s="72">
        <f t="shared" si="0"/>
        <v>0.57999999999999996</v>
      </c>
      <c r="J39" s="39" t="s">
        <v>223</v>
      </c>
    </row>
    <row r="40" spans="1:10" s="79" customFormat="1" ht="15.75" thickBot="1" x14ac:dyDescent="0.3">
      <c r="A40" s="92" t="s">
        <v>15</v>
      </c>
      <c r="B40" s="93" t="s">
        <v>216</v>
      </c>
      <c r="C40" s="94" t="s">
        <v>119</v>
      </c>
      <c r="D40" s="94" t="s">
        <v>225</v>
      </c>
      <c r="E40" s="95" t="s">
        <v>23</v>
      </c>
      <c r="F40" s="96">
        <v>1</v>
      </c>
      <c r="G40" s="75">
        <f t="shared" si="2"/>
        <v>10</v>
      </c>
      <c r="H40" s="97">
        <v>0.14000000000000001</v>
      </c>
      <c r="I40" s="98">
        <f t="shared" si="0"/>
        <v>0.14000000000000001</v>
      </c>
      <c r="J40" s="88" t="s">
        <v>224</v>
      </c>
    </row>
    <row r="41" spans="1:10" s="51" customFormat="1" x14ac:dyDescent="0.25">
      <c r="A41" s="66" t="s">
        <v>9</v>
      </c>
      <c r="B41" s="49" t="s">
        <v>10</v>
      </c>
      <c r="C41" s="49"/>
      <c r="D41" s="49"/>
      <c r="E41" s="48" t="s">
        <v>68</v>
      </c>
      <c r="F41" s="48">
        <v>3</v>
      </c>
      <c r="G41" s="48"/>
      <c r="H41" s="50">
        <v>0.17</v>
      </c>
      <c r="I41" s="71">
        <f t="shared" ref="I41:I48" si="3">F41*H41</f>
        <v>0.51</v>
      </c>
      <c r="J41" s="69" t="s">
        <v>11</v>
      </c>
    </row>
    <row r="42" spans="1:10" s="51" customFormat="1" x14ac:dyDescent="0.25">
      <c r="A42" s="66" t="s">
        <v>9</v>
      </c>
      <c r="B42" s="49" t="s">
        <v>113</v>
      </c>
      <c r="C42" s="49"/>
      <c r="D42" s="49"/>
      <c r="E42" s="48" t="s">
        <v>70</v>
      </c>
      <c r="F42" s="48">
        <v>6</v>
      </c>
      <c r="G42" s="48"/>
      <c r="H42" s="50">
        <v>0.24</v>
      </c>
      <c r="I42" s="71">
        <f t="shared" si="3"/>
        <v>1.44</v>
      </c>
      <c r="J42" s="69" t="s">
        <v>43</v>
      </c>
    </row>
    <row r="43" spans="1:10" s="51" customFormat="1" x14ac:dyDescent="0.25">
      <c r="A43" s="66" t="s">
        <v>9</v>
      </c>
      <c r="B43" s="48" t="s">
        <v>49</v>
      </c>
      <c r="C43" s="48"/>
      <c r="D43" s="48"/>
      <c r="E43" s="48" t="s">
        <v>50</v>
      </c>
      <c r="F43" s="48">
        <v>1</v>
      </c>
      <c r="G43" s="48"/>
      <c r="H43" s="50">
        <v>0.21</v>
      </c>
      <c r="I43" s="71">
        <f t="shared" si="3"/>
        <v>0.21</v>
      </c>
      <c r="J43" s="69" t="s">
        <v>51</v>
      </c>
    </row>
    <row r="44" spans="1:10" s="51" customFormat="1" x14ac:dyDescent="0.25">
      <c r="A44" s="66" t="s">
        <v>8</v>
      </c>
      <c r="B44" s="49" t="s">
        <v>6</v>
      </c>
      <c r="C44" s="49"/>
      <c r="D44" s="49"/>
      <c r="E44" s="48" t="s">
        <v>68</v>
      </c>
      <c r="F44" s="48">
        <v>3</v>
      </c>
      <c r="G44" s="48"/>
      <c r="H44" s="50">
        <v>0.36525000000000002</v>
      </c>
      <c r="I44" s="71">
        <f t="shared" si="3"/>
        <v>1.09575</v>
      </c>
      <c r="J44" s="69" t="s">
        <v>7</v>
      </c>
    </row>
    <row r="45" spans="1:10" s="51" customFormat="1" x14ac:dyDescent="0.25">
      <c r="A45" s="66" t="s">
        <v>8</v>
      </c>
      <c r="B45" s="49" t="s">
        <v>46</v>
      </c>
      <c r="C45" s="49"/>
      <c r="D45" s="49"/>
      <c r="E45" s="48" t="s">
        <v>69</v>
      </c>
      <c r="F45" s="48">
        <v>4</v>
      </c>
      <c r="G45" s="48"/>
      <c r="H45" s="50">
        <v>0.93</v>
      </c>
      <c r="I45" s="71">
        <f t="shared" si="3"/>
        <v>3.72</v>
      </c>
      <c r="J45" s="69" t="s">
        <v>45</v>
      </c>
    </row>
    <row r="46" spans="1:10" s="51" customFormat="1" x14ac:dyDescent="0.25">
      <c r="A46" s="66" t="s">
        <v>8</v>
      </c>
      <c r="B46" s="48" t="s">
        <v>53</v>
      </c>
      <c r="C46" s="48"/>
      <c r="D46" s="48"/>
      <c r="E46" s="48" t="s">
        <v>50</v>
      </c>
      <c r="F46" s="48">
        <v>1</v>
      </c>
      <c r="G46" s="48"/>
      <c r="H46" s="50">
        <v>0.87</v>
      </c>
      <c r="I46" s="71">
        <f t="shared" si="3"/>
        <v>0.87</v>
      </c>
      <c r="J46" s="69" t="s">
        <v>52</v>
      </c>
    </row>
    <row r="47" spans="1:10" s="51" customFormat="1" x14ac:dyDescent="0.25">
      <c r="A47" s="66" t="s">
        <v>8</v>
      </c>
      <c r="B47" s="48" t="s">
        <v>55</v>
      </c>
      <c r="C47" s="48"/>
      <c r="D47" s="48"/>
      <c r="E47" s="48" t="s">
        <v>56</v>
      </c>
      <c r="F47" s="48">
        <v>2</v>
      </c>
      <c r="G47" s="48"/>
      <c r="H47" s="50">
        <v>0.48952000000000001</v>
      </c>
      <c r="I47" s="71">
        <f t="shared" si="3"/>
        <v>0.97904000000000002</v>
      </c>
      <c r="J47" s="69" t="s">
        <v>54</v>
      </c>
    </row>
    <row r="48" spans="1:10" s="51" customFormat="1" x14ac:dyDescent="0.25">
      <c r="A48" s="66" t="s">
        <v>13</v>
      </c>
      <c r="B48" s="49" t="s">
        <v>14</v>
      </c>
      <c r="C48" s="49"/>
      <c r="D48" s="49"/>
      <c r="E48" s="48" t="s">
        <v>67</v>
      </c>
      <c r="F48" s="48">
        <v>46</v>
      </c>
      <c r="G48" s="48"/>
      <c r="H48" s="50">
        <v>0.11</v>
      </c>
      <c r="I48" s="71">
        <f t="shared" si="3"/>
        <v>5.0599999999999996</v>
      </c>
      <c r="J48" s="69" t="s">
        <v>12</v>
      </c>
    </row>
    <row r="49" spans="1:17" x14ac:dyDescent="0.25">
      <c r="A49" s="58"/>
      <c r="B49" s="59"/>
      <c r="C49" s="59"/>
      <c r="D49" s="59"/>
      <c r="E49" s="58"/>
      <c r="F49" s="58"/>
      <c r="G49" s="58"/>
      <c r="H49" s="60"/>
      <c r="I49" s="61"/>
    </row>
    <row r="58" spans="1:17" x14ac:dyDescent="0.25">
      <c r="A58" s="17"/>
      <c r="B58" s="23"/>
      <c r="C58" s="23"/>
      <c r="D58" s="24"/>
      <c r="E58" s="25"/>
      <c r="F58" s="17"/>
      <c r="G58" s="17"/>
      <c r="H58" s="26"/>
      <c r="I58" s="27"/>
      <c r="J58" s="17"/>
      <c r="K58" s="17"/>
      <c r="L58" s="17"/>
      <c r="M58" s="17"/>
      <c r="N58" s="17"/>
      <c r="O58" s="17"/>
      <c r="P58" s="17"/>
      <c r="Q58" s="17"/>
    </row>
    <row r="59" spans="1:17" x14ac:dyDescent="0.25">
      <c r="A59" s="17"/>
      <c r="B59" s="23"/>
      <c r="C59" s="23"/>
      <c r="D59" s="28"/>
      <c r="E59" s="25"/>
      <c r="F59" s="17"/>
      <c r="G59" s="17"/>
      <c r="H59" s="26"/>
      <c r="I59" s="27"/>
      <c r="J59" s="17"/>
      <c r="K59" s="17"/>
      <c r="L59" s="17"/>
      <c r="M59" s="17"/>
      <c r="N59" s="17"/>
      <c r="O59" s="17"/>
      <c r="P59" s="17"/>
      <c r="Q59" s="17"/>
    </row>
    <row r="60" spans="1:17" ht="15" customHeight="1" x14ac:dyDescent="0.25">
      <c r="A60" s="17"/>
      <c r="B60" s="23"/>
      <c r="C60" s="23"/>
      <c r="D60" s="28"/>
      <c r="E60" s="25"/>
      <c r="F60" s="17"/>
      <c r="G60" s="17"/>
      <c r="H60" s="26"/>
      <c r="I60" s="27"/>
      <c r="J60" s="17"/>
      <c r="K60" s="17"/>
      <c r="L60" s="17"/>
      <c r="M60" s="17"/>
      <c r="N60" s="17"/>
      <c r="O60" s="17"/>
      <c r="P60" s="17"/>
      <c r="Q60" s="17"/>
    </row>
    <row r="61" spans="1:17" x14ac:dyDescent="0.25">
      <c r="A61" s="17"/>
      <c r="B61" s="23"/>
      <c r="C61" s="23"/>
      <c r="D61" s="28"/>
      <c r="E61" s="25"/>
      <c r="F61" s="17"/>
      <c r="G61" s="17"/>
      <c r="H61" s="26"/>
      <c r="I61" s="16"/>
      <c r="J61" s="17"/>
      <c r="K61" s="17"/>
      <c r="L61" s="17"/>
      <c r="M61" s="17"/>
      <c r="N61" s="17"/>
      <c r="O61" s="17"/>
      <c r="P61" s="17"/>
      <c r="Q61" s="17"/>
    </row>
    <row r="62" spans="1:17" x14ac:dyDescent="0.25">
      <c r="A62" s="17"/>
      <c r="B62" s="23"/>
      <c r="C62" s="23"/>
      <c r="D62" s="28"/>
      <c r="E62" s="25"/>
      <c r="F62" s="17"/>
      <c r="G62" s="17"/>
      <c r="H62" s="26"/>
      <c r="I62" s="16"/>
      <c r="J62" s="17"/>
      <c r="K62" s="17"/>
      <c r="L62" s="17"/>
      <c r="M62" s="17"/>
      <c r="N62" s="17"/>
      <c r="O62" s="17"/>
      <c r="P62" s="17"/>
      <c r="Q62" s="17"/>
    </row>
    <row r="63" spans="1:17" x14ac:dyDescent="0.25">
      <c r="A63" s="17"/>
      <c r="B63" s="23"/>
      <c r="C63" s="23"/>
      <c r="D63" s="28"/>
      <c r="E63" s="25"/>
      <c r="F63" s="17"/>
      <c r="G63" s="17"/>
      <c r="H63" s="26"/>
      <c r="I63" s="16"/>
      <c r="J63" s="17"/>
      <c r="K63" s="17"/>
      <c r="L63" s="17"/>
      <c r="M63" s="17"/>
      <c r="N63" s="17"/>
      <c r="O63" s="17"/>
      <c r="P63" s="17"/>
      <c r="Q63" s="17"/>
    </row>
    <row r="64" spans="1:17" x14ac:dyDescent="0.25">
      <c r="A64" s="17"/>
      <c r="B64" s="23"/>
      <c r="C64" s="23"/>
      <c r="D64" s="28"/>
      <c r="E64" s="25"/>
      <c r="F64" s="17"/>
      <c r="G64" s="17"/>
      <c r="H64" s="26"/>
      <c r="I64" s="18"/>
      <c r="J64" s="17"/>
      <c r="K64" s="17"/>
      <c r="L64" s="17"/>
      <c r="M64" s="17"/>
      <c r="N64" s="17"/>
      <c r="O64" s="17"/>
      <c r="P64" s="17"/>
      <c r="Q64" s="17"/>
    </row>
    <row r="65" spans="1:17" x14ac:dyDescent="0.25">
      <c r="A65" s="17"/>
      <c r="B65" s="23"/>
      <c r="C65" s="23"/>
      <c r="D65" s="23"/>
      <c r="E65" s="25"/>
      <c r="F65" s="17"/>
      <c r="G65" s="17"/>
      <c r="H65" s="26"/>
      <c r="I65" s="16"/>
      <c r="J65" s="17"/>
      <c r="K65" s="17"/>
      <c r="L65" s="17"/>
      <c r="M65" s="17"/>
      <c r="N65" s="17"/>
      <c r="O65" s="17"/>
      <c r="P65" s="17"/>
      <c r="Q65" s="17"/>
    </row>
    <row r="66" spans="1:17" x14ac:dyDescent="0.25">
      <c r="A66" s="17"/>
      <c r="B66" s="23"/>
      <c r="C66" s="23"/>
      <c r="D66" s="23"/>
      <c r="E66" s="25"/>
      <c r="F66" s="17"/>
      <c r="G66" s="17"/>
      <c r="H66" s="26"/>
      <c r="I66" s="16"/>
      <c r="J66" s="19"/>
      <c r="K66" s="17"/>
      <c r="L66" s="17"/>
      <c r="M66" s="17"/>
      <c r="N66" s="17"/>
      <c r="O66" s="17"/>
      <c r="P66" s="17"/>
      <c r="Q66" s="17"/>
    </row>
    <row r="67" spans="1:17" x14ac:dyDescent="0.25">
      <c r="A67" s="17"/>
      <c r="B67" s="23"/>
      <c r="C67" s="23"/>
      <c r="D67" s="23"/>
      <c r="E67" s="25"/>
      <c r="F67" s="17"/>
      <c r="G67" s="17"/>
      <c r="H67" s="26"/>
      <c r="I67" s="16"/>
      <c r="J67" s="17"/>
      <c r="K67" s="17"/>
      <c r="L67" s="17"/>
      <c r="M67" s="17"/>
      <c r="N67" s="17"/>
      <c r="O67" s="17"/>
      <c r="P67" s="17"/>
      <c r="Q67" s="17"/>
    </row>
    <row r="68" spans="1:17" x14ac:dyDescent="0.25">
      <c r="A68" s="17"/>
      <c r="B68" s="23"/>
      <c r="C68" s="23"/>
      <c r="D68" s="23"/>
      <c r="E68" s="25"/>
      <c r="F68" s="17"/>
      <c r="G68" s="17"/>
      <c r="H68" s="26"/>
      <c r="I68" s="16"/>
      <c r="J68" s="17"/>
      <c r="K68" s="17"/>
      <c r="L68" s="17"/>
      <c r="M68" s="17"/>
      <c r="N68" s="17"/>
      <c r="O68" s="17"/>
      <c r="P68" s="17"/>
      <c r="Q68" s="17"/>
    </row>
    <row r="69" spans="1:17" x14ac:dyDescent="0.25">
      <c r="A69" s="17"/>
      <c r="B69" s="23"/>
      <c r="C69" s="23"/>
      <c r="D69" s="23"/>
      <c r="E69" s="25"/>
      <c r="F69" s="29"/>
      <c r="G69" s="29"/>
      <c r="H69" s="26"/>
      <c r="I69" s="16"/>
      <c r="J69" s="17"/>
      <c r="K69" s="17"/>
      <c r="L69" s="17"/>
      <c r="M69" s="17"/>
      <c r="N69" s="17"/>
      <c r="O69" s="17"/>
      <c r="P69" s="17"/>
      <c r="Q69" s="17"/>
    </row>
    <row r="70" spans="1:17" x14ac:dyDescent="0.25">
      <c r="A70" s="17"/>
      <c r="B70" s="23"/>
      <c r="C70" s="23"/>
      <c r="D70" s="23"/>
      <c r="E70" s="25"/>
      <c r="F70" s="17"/>
      <c r="G70" s="17"/>
      <c r="H70" s="26"/>
      <c r="I70" s="16"/>
      <c r="J70" s="17"/>
      <c r="K70" s="17"/>
      <c r="L70" s="17"/>
      <c r="M70" s="17"/>
      <c r="N70" s="17"/>
      <c r="O70" s="17"/>
      <c r="P70" s="17"/>
      <c r="Q70" s="17"/>
    </row>
    <row r="71" spans="1:17" x14ac:dyDescent="0.25">
      <c r="A71" s="17"/>
      <c r="B71" s="23"/>
      <c r="C71" s="23"/>
      <c r="D71" s="23"/>
      <c r="E71" s="25"/>
      <c r="F71" s="17"/>
      <c r="G71" s="17"/>
      <c r="H71" s="26"/>
      <c r="I71" s="16"/>
      <c r="J71" s="17"/>
      <c r="K71" s="17"/>
      <c r="L71" s="17"/>
      <c r="M71" s="17"/>
      <c r="N71" s="17"/>
      <c r="O71" s="17"/>
      <c r="P71" s="17"/>
      <c r="Q71" s="17"/>
    </row>
    <row r="72" spans="1:17" x14ac:dyDescent="0.25">
      <c r="A72" s="17"/>
      <c r="B72" s="23"/>
      <c r="C72" s="23"/>
      <c r="D72" s="23"/>
      <c r="E72" s="25"/>
      <c r="F72" s="17"/>
      <c r="G72" s="17"/>
      <c r="H72" s="26"/>
      <c r="I72" s="16"/>
      <c r="J72" s="17"/>
      <c r="K72" s="17"/>
      <c r="L72" s="17"/>
      <c r="M72" s="17"/>
      <c r="N72" s="17"/>
      <c r="O72" s="17"/>
      <c r="P72" s="17"/>
      <c r="Q72" s="17"/>
    </row>
    <row r="73" spans="1:17" x14ac:dyDescent="0.25">
      <c r="A73" s="17"/>
      <c r="E73" s="25"/>
      <c r="I73" s="18"/>
    </row>
    <row r="74" spans="1:17" x14ac:dyDescent="0.25">
      <c r="A74" s="17"/>
      <c r="E74" s="25"/>
      <c r="I74" s="18"/>
    </row>
    <row r="75" spans="1:17" x14ac:dyDescent="0.25">
      <c r="A75" s="17"/>
      <c r="E75" s="25"/>
      <c r="I75" s="18"/>
    </row>
    <row r="76" spans="1:17" x14ac:dyDescent="0.25">
      <c r="A76" s="17"/>
      <c r="E76" s="25"/>
      <c r="I76" s="18"/>
    </row>
    <row r="77" spans="1:17" x14ac:dyDescent="0.25">
      <c r="A77" s="17"/>
      <c r="E77" s="25"/>
      <c r="I77" s="18"/>
    </row>
    <row r="78" spans="1:17" x14ac:dyDescent="0.25">
      <c r="A78" s="17"/>
      <c r="E78" s="25"/>
    </row>
    <row r="79" spans="1:17" x14ac:dyDescent="0.25">
      <c r="A79" s="17"/>
      <c r="E79" s="25"/>
    </row>
    <row r="80" spans="1:17" x14ac:dyDescent="0.25">
      <c r="A80" s="17"/>
      <c r="E80" s="25"/>
    </row>
    <row r="81" spans="1:5" x14ac:dyDescent="0.25">
      <c r="A81" s="17"/>
      <c r="E81" s="25"/>
    </row>
    <row r="82" spans="1:5" x14ac:dyDescent="0.25">
      <c r="A82" s="17"/>
      <c r="E82" s="25"/>
    </row>
    <row r="83" spans="1:5" x14ac:dyDescent="0.25">
      <c r="A83" s="17"/>
      <c r="E83" s="25"/>
    </row>
    <row r="84" spans="1:5" x14ac:dyDescent="0.25">
      <c r="A84" s="17"/>
      <c r="E84" s="25"/>
    </row>
    <row r="85" spans="1:5" x14ac:dyDescent="0.25">
      <c r="A85" s="17"/>
      <c r="E85" s="25"/>
    </row>
    <row r="86" spans="1:5" x14ac:dyDescent="0.25">
      <c r="A86" s="17"/>
      <c r="E86" s="25"/>
    </row>
    <row r="87" spans="1:5" x14ac:dyDescent="0.25">
      <c r="A87" s="17"/>
      <c r="E87" s="25"/>
    </row>
    <row r="88" spans="1:5" x14ac:dyDescent="0.25">
      <c r="A88" s="17"/>
      <c r="E88" s="25"/>
    </row>
    <row r="89" spans="1:5" x14ac:dyDescent="0.25">
      <c r="A89" s="17"/>
      <c r="E89" s="25"/>
    </row>
    <row r="90" spans="1:5" x14ac:dyDescent="0.25">
      <c r="A90" s="17"/>
      <c r="E90" s="25"/>
    </row>
    <row r="91" spans="1:5" x14ac:dyDescent="0.25">
      <c r="A91" s="17"/>
      <c r="E91" s="25"/>
    </row>
    <row r="92" spans="1:5" x14ac:dyDescent="0.25">
      <c r="A92" s="17"/>
      <c r="E92" s="25"/>
    </row>
    <row r="93" spans="1:5" x14ac:dyDescent="0.25">
      <c r="E93" s="25"/>
    </row>
    <row r="94" spans="1:5" x14ac:dyDescent="0.25">
      <c r="E94" s="25"/>
    </row>
    <row r="95" spans="1:5" x14ac:dyDescent="0.25">
      <c r="E95" s="25"/>
    </row>
    <row r="96" spans="1:5" x14ac:dyDescent="0.25">
      <c r="E96" s="25"/>
    </row>
    <row r="97" spans="5:5" x14ac:dyDescent="0.25">
      <c r="E97" s="25"/>
    </row>
    <row r="98" spans="5:5" x14ac:dyDescent="0.25">
      <c r="E98" s="25"/>
    </row>
    <row r="99" spans="5:5" x14ac:dyDescent="0.25">
      <c r="E99" s="25"/>
    </row>
    <row r="100" spans="5:5" x14ac:dyDescent="0.25">
      <c r="E100" s="25"/>
    </row>
    <row r="101" spans="5:5" x14ac:dyDescent="0.25">
      <c r="E101" s="25"/>
    </row>
    <row r="102" spans="5:5" x14ac:dyDescent="0.25">
      <c r="E102" s="25"/>
    </row>
    <row r="103" spans="5:5" x14ac:dyDescent="0.25">
      <c r="E103" s="25"/>
    </row>
    <row r="104" spans="5:5" x14ac:dyDescent="0.25">
      <c r="E104" s="25"/>
    </row>
    <row r="105" spans="5:5" x14ac:dyDescent="0.25">
      <c r="E105" s="25"/>
    </row>
    <row r="106" spans="5:5" x14ac:dyDescent="0.25">
      <c r="E106" s="25"/>
    </row>
    <row r="107" spans="5:5" x14ac:dyDescent="0.25">
      <c r="E107" s="25"/>
    </row>
    <row r="108" spans="5:5" x14ac:dyDescent="0.25">
      <c r="E108" s="25"/>
    </row>
    <row r="109" spans="5:5" x14ac:dyDescent="0.25">
      <c r="E109" s="25"/>
    </row>
    <row r="110" spans="5:5" x14ac:dyDescent="0.25">
      <c r="E110" s="25"/>
    </row>
    <row r="111" spans="5:5" x14ac:dyDescent="0.25">
      <c r="E111" s="25"/>
    </row>
    <row r="112" spans="5:5" x14ac:dyDescent="0.25">
      <c r="E112" s="25"/>
    </row>
    <row r="113" spans="5:5" x14ac:dyDescent="0.25">
      <c r="E113" s="25"/>
    </row>
    <row r="114" spans="5:5" x14ac:dyDescent="0.25">
      <c r="E114" s="25"/>
    </row>
    <row r="115" spans="5:5" x14ac:dyDescent="0.25">
      <c r="E115" s="25"/>
    </row>
    <row r="116" spans="5:5" x14ac:dyDescent="0.25">
      <c r="E116" s="25"/>
    </row>
    <row r="117" spans="5:5" x14ac:dyDescent="0.25">
      <c r="E117" s="25"/>
    </row>
  </sheetData>
  <autoFilter ref="A1:J49">
    <sortState ref="A2:G47">
      <sortCondition ref="A1:A47"/>
    </sortState>
  </autoFilter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C19:C24 C25:C26 C27:C40 C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10" sqref="J10"/>
    </sheetView>
  </sheetViews>
  <sheetFormatPr defaultRowHeight="15" x14ac:dyDescent="0.25"/>
  <cols>
    <col min="1" max="1" width="11.7109375" bestFit="1" customWidth="1"/>
    <col min="2" max="2" width="11" bestFit="1" customWidth="1"/>
    <col min="5" max="5" width="28.7109375" bestFit="1" customWidth="1"/>
  </cols>
  <sheetData>
    <row r="1" spans="1:9" x14ac:dyDescent="0.25">
      <c r="A1" s="53" t="s">
        <v>8</v>
      </c>
      <c r="B1" s="53">
        <v>5015680207</v>
      </c>
      <c r="C1" s="56" t="s">
        <v>231</v>
      </c>
      <c r="D1" s="56"/>
      <c r="E1" s="53" t="s">
        <v>68</v>
      </c>
      <c r="F1" s="55">
        <v>3</v>
      </c>
      <c r="G1" s="57">
        <v>0.51</v>
      </c>
      <c r="H1" s="54">
        <f t="shared" ref="H1:H7" si="0">F1*G1</f>
        <v>1.53</v>
      </c>
      <c r="I1" s="55" t="s">
        <v>232</v>
      </c>
    </row>
    <row r="2" spans="1:9" x14ac:dyDescent="0.25">
      <c r="A2" s="53" t="s">
        <v>8</v>
      </c>
      <c r="B2" s="53">
        <v>5015680607</v>
      </c>
      <c r="C2" s="52" t="s">
        <v>235</v>
      </c>
      <c r="D2" s="52"/>
      <c r="E2" s="53" t="s">
        <v>70</v>
      </c>
      <c r="F2" s="53">
        <v>6</v>
      </c>
      <c r="G2" s="57">
        <v>0.77</v>
      </c>
      <c r="H2" s="54">
        <f t="shared" si="0"/>
        <v>4.62</v>
      </c>
      <c r="I2" s="55" t="s">
        <v>234</v>
      </c>
    </row>
    <row r="3" spans="1:9" x14ac:dyDescent="0.25">
      <c r="A3" s="53" t="s">
        <v>8</v>
      </c>
      <c r="B3" s="53">
        <v>5015680407</v>
      </c>
      <c r="C3" s="53" t="s">
        <v>236</v>
      </c>
      <c r="D3" s="53"/>
      <c r="E3" s="53" t="s">
        <v>50</v>
      </c>
      <c r="F3" s="53">
        <v>1</v>
      </c>
      <c r="G3" s="57">
        <v>0.55000000000000004</v>
      </c>
      <c r="H3" s="54">
        <f t="shared" si="0"/>
        <v>0.55000000000000004</v>
      </c>
      <c r="I3" s="55" t="s">
        <v>233</v>
      </c>
    </row>
    <row r="4" spans="1:9" x14ac:dyDescent="0.25">
      <c r="A4" s="53" t="s">
        <v>237</v>
      </c>
      <c r="B4" s="53">
        <v>5013300200</v>
      </c>
      <c r="C4" s="53" t="s">
        <v>231</v>
      </c>
      <c r="D4" s="53"/>
      <c r="E4" s="53" t="s">
        <v>68</v>
      </c>
      <c r="F4" s="53">
        <v>3</v>
      </c>
      <c r="G4" s="57">
        <v>0.27</v>
      </c>
      <c r="H4" s="54">
        <f t="shared" si="0"/>
        <v>0.81</v>
      </c>
      <c r="I4" s="55" t="s">
        <v>239</v>
      </c>
    </row>
    <row r="5" spans="1:9" x14ac:dyDescent="0.25">
      <c r="A5" s="53" t="s">
        <v>237</v>
      </c>
      <c r="B5" s="53">
        <v>5013300400</v>
      </c>
      <c r="C5" s="53" t="s">
        <v>236</v>
      </c>
      <c r="D5" s="53"/>
      <c r="E5" s="53" t="s">
        <v>50</v>
      </c>
      <c r="F5" s="53">
        <v>1</v>
      </c>
      <c r="G5" s="57">
        <v>0.27</v>
      </c>
      <c r="H5" s="54">
        <f t="shared" si="0"/>
        <v>0.27</v>
      </c>
      <c r="I5" s="55" t="s">
        <v>240</v>
      </c>
    </row>
    <row r="6" spans="1:9" x14ac:dyDescent="0.25">
      <c r="A6" s="53" t="s">
        <v>237</v>
      </c>
      <c r="B6" s="53">
        <v>5013300600</v>
      </c>
      <c r="C6" s="52" t="s">
        <v>235</v>
      </c>
      <c r="D6" s="52"/>
      <c r="E6" s="53" t="s">
        <v>70</v>
      </c>
      <c r="F6" s="53">
        <v>6</v>
      </c>
      <c r="G6" s="57">
        <v>0.28999999999999998</v>
      </c>
      <c r="H6" s="54">
        <f t="shared" si="0"/>
        <v>1.7399999999999998</v>
      </c>
      <c r="I6" s="55" t="s">
        <v>241</v>
      </c>
    </row>
    <row r="7" spans="1:9" x14ac:dyDescent="0.25">
      <c r="A7" s="53" t="s">
        <v>238</v>
      </c>
      <c r="B7" s="53">
        <v>5013340100</v>
      </c>
      <c r="C7" s="53"/>
      <c r="D7" s="53"/>
      <c r="E7" s="53" t="s">
        <v>67</v>
      </c>
      <c r="F7" s="53">
        <v>46</v>
      </c>
      <c r="G7" s="57">
        <v>0.11</v>
      </c>
      <c r="H7" s="54">
        <f t="shared" si="0"/>
        <v>5.0599999999999996</v>
      </c>
      <c r="I7" s="55" t="s">
        <v>242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F9" sqref="F9"/>
    </sheetView>
  </sheetViews>
  <sheetFormatPr defaultRowHeight="15" x14ac:dyDescent="0.25"/>
  <cols>
    <col min="1" max="1" width="24" style="40" bestFit="1" customWidth="1"/>
    <col min="2" max="2" width="25" style="40" bestFit="1" customWidth="1"/>
    <col min="3" max="3" width="9.42578125" style="40" customWidth="1"/>
    <col min="4" max="4" width="24.85546875" style="40" customWidth="1"/>
    <col min="5" max="5" width="22.140625" style="40" customWidth="1"/>
    <col min="6" max="6" width="11.42578125" style="40" bestFit="1" customWidth="1"/>
    <col min="7" max="7" width="9.140625" style="40"/>
    <col min="8" max="8" width="9.5703125" style="40" bestFit="1" customWidth="1"/>
    <col min="9" max="9" width="10.5703125" style="40" bestFit="1" customWidth="1"/>
    <col min="10" max="10" width="9.140625" style="40"/>
    <col min="11" max="11" width="9.5703125" style="40" bestFit="1" customWidth="1"/>
    <col min="12" max="16384" width="9.140625" style="40"/>
  </cols>
  <sheetData>
    <row r="1" spans="1:20" x14ac:dyDescent="0.25">
      <c r="A1" s="1" t="s">
        <v>4</v>
      </c>
      <c r="B1" s="2" t="s">
        <v>228</v>
      </c>
      <c r="C1" s="2" t="s">
        <v>118</v>
      </c>
      <c r="D1" s="2" t="s">
        <v>107</v>
      </c>
      <c r="E1" s="1" t="s">
        <v>5</v>
      </c>
      <c r="F1" s="1" t="s">
        <v>0</v>
      </c>
      <c r="G1" s="3" t="s">
        <v>1</v>
      </c>
      <c r="H1" s="1" t="s">
        <v>2</v>
      </c>
      <c r="I1" s="1" t="s">
        <v>3</v>
      </c>
      <c r="J1" s="4" t="s">
        <v>82</v>
      </c>
      <c r="K1" s="5">
        <f>SUM(H4:H26)</f>
        <v>9.9999999999999982</v>
      </c>
      <c r="L1" s="6">
        <f>5.79*K1</f>
        <v>57.899999999999991</v>
      </c>
      <c r="M1" s="7"/>
      <c r="N1" s="7"/>
      <c r="O1" s="7"/>
      <c r="P1" s="7"/>
      <c r="Q1" s="7"/>
      <c r="R1" s="7"/>
      <c r="S1" s="7"/>
      <c r="T1" s="7"/>
    </row>
    <row r="2" spans="1:20" s="80" customFormat="1" x14ac:dyDescent="0.25">
      <c r="A2" s="75" t="s">
        <v>34</v>
      </c>
      <c r="B2" s="75" t="s">
        <v>227</v>
      </c>
      <c r="C2" s="75" t="s">
        <v>226</v>
      </c>
      <c r="D2" s="75" t="s">
        <v>229</v>
      </c>
      <c r="E2" s="75" t="s">
        <v>24</v>
      </c>
      <c r="F2" s="75">
        <v>1</v>
      </c>
      <c r="G2" s="76">
        <v>3.78</v>
      </c>
      <c r="H2" s="76">
        <f>F2*G2</f>
        <v>3.78</v>
      </c>
      <c r="I2" s="75" t="s">
        <v>230</v>
      </c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s="79" customFormat="1" x14ac:dyDescent="0.25">
      <c r="A3" s="75" t="s">
        <v>38</v>
      </c>
      <c r="B3" s="75" t="s">
        <v>37</v>
      </c>
      <c r="C3" s="75" t="s">
        <v>132</v>
      </c>
      <c r="D3" s="75" t="s">
        <v>37</v>
      </c>
      <c r="E3" s="75" t="s">
        <v>36</v>
      </c>
      <c r="F3" s="75">
        <v>1</v>
      </c>
      <c r="G3" s="76">
        <v>1.65</v>
      </c>
      <c r="H3" s="81">
        <f>F3*G3</f>
        <v>1.65</v>
      </c>
      <c r="I3" s="75" t="s">
        <v>35</v>
      </c>
    </row>
    <row r="4" spans="1:20" s="79" customFormat="1" x14ac:dyDescent="0.25">
      <c r="A4" s="75" t="s">
        <v>40</v>
      </c>
      <c r="B4" s="75" t="s">
        <v>96</v>
      </c>
      <c r="C4" s="75" t="s">
        <v>122</v>
      </c>
      <c r="D4" s="75" t="s">
        <v>108</v>
      </c>
      <c r="E4" s="75" t="s">
        <v>58</v>
      </c>
      <c r="F4" s="75">
        <v>1</v>
      </c>
      <c r="G4" s="76">
        <v>0.39</v>
      </c>
      <c r="H4" s="81">
        <f t="shared" ref="H4" si="0">F4*G4</f>
        <v>0.39</v>
      </c>
      <c r="I4" s="75" t="s">
        <v>97</v>
      </c>
    </row>
    <row r="5" spans="1:20" s="11" customFormat="1" x14ac:dyDescent="0.25">
      <c r="A5" s="8" t="s">
        <v>19</v>
      </c>
      <c r="B5" s="12" t="s">
        <v>150</v>
      </c>
      <c r="C5" s="12" t="s">
        <v>153</v>
      </c>
      <c r="D5" s="12" t="s">
        <v>152</v>
      </c>
      <c r="E5" s="42" t="s">
        <v>77</v>
      </c>
      <c r="F5" s="8">
        <v>2</v>
      </c>
      <c r="G5" s="9">
        <v>0.47</v>
      </c>
      <c r="H5" s="10">
        <f t="shared" ref="H5:H6" si="1">F5*G5</f>
        <v>0.94</v>
      </c>
      <c r="I5" s="8" t="s">
        <v>151</v>
      </c>
    </row>
    <row r="6" spans="1:20" s="11" customFormat="1" ht="30" customHeight="1" x14ac:dyDescent="0.25">
      <c r="A6" s="8" t="s">
        <v>19</v>
      </c>
      <c r="B6" s="12" t="s">
        <v>143</v>
      </c>
      <c r="C6" s="12" t="s">
        <v>119</v>
      </c>
      <c r="D6" s="12" t="s">
        <v>111</v>
      </c>
      <c r="E6" s="30" t="s">
        <v>78</v>
      </c>
      <c r="F6" s="8">
        <v>13</v>
      </c>
      <c r="G6" s="9">
        <v>0.1</v>
      </c>
      <c r="H6" s="10">
        <f t="shared" si="1"/>
        <v>1.3</v>
      </c>
      <c r="I6" s="8" t="s">
        <v>112</v>
      </c>
    </row>
    <row r="7" spans="1:20" s="11" customFormat="1" x14ac:dyDescent="0.25">
      <c r="A7" s="8" t="s">
        <v>15</v>
      </c>
      <c r="B7" s="31" t="s">
        <v>204</v>
      </c>
      <c r="C7" s="12" t="s">
        <v>153</v>
      </c>
      <c r="D7" s="12" t="s">
        <v>187</v>
      </c>
      <c r="E7" s="11" t="s">
        <v>105</v>
      </c>
      <c r="F7" s="8">
        <v>1</v>
      </c>
      <c r="G7" s="9">
        <v>0.63</v>
      </c>
      <c r="H7" s="10">
        <f t="shared" ref="H7:H11" si="2">F7*G7</f>
        <v>0.63</v>
      </c>
      <c r="I7" s="43" t="s">
        <v>186</v>
      </c>
    </row>
    <row r="8" spans="1:20" s="11" customFormat="1" x14ac:dyDescent="0.25">
      <c r="A8" s="8" t="s">
        <v>15</v>
      </c>
      <c r="B8" s="31" t="s">
        <v>210</v>
      </c>
      <c r="C8" s="12" t="s">
        <v>119</v>
      </c>
      <c r="D8" s="12" t="s">
        <v>198</v>
      </c>
      <c r="E8" s="32" t="s">
        <v>79</v>
      </c>
      <c r="F8" s="8">
        <v>1</v>
      </c>
      <c r="G8" s="9">
        <v>0.14000000000000001</v>
      </c>
      <c r="H8" s="10">
        <f t="shared" si="2"/>
        <v>0.14000000000000001</v>
      </c>
      <c r="I8" s="43" t="s">
        <v>199</v>
      </c>
    </row>
    <row r="9" spans="1:20" s="11" customFormat="1" x14ac:dyDescent="0.25">
      <c r="A9" s="8" t="s">
        <v>15</v>
      </c>
      <c r="B9" s="31" t="s">
        <v>211</v>
      </c>
      <c r="C9" s="12" t="s">
        <v>119</v>
      </c>
      <c r="D9" s="12" t="s">
        <v>201</v>
      </c>
      <c r="E9" s="8" t="s">
        <v>106</v>
      </c>
      <c r="F9" s="8">
        <v>5</v>
      </c>
      <c r="G9" s="9">
        <v>0.14000000000000001</v>
      </c>
      <c r="H9" s="10">
        <f t="shared" si="2"/>
        <v>0.70000000000000007</v>
      </c>
      <c r="I9" s="11" t="s">
        <v>200</v>
      </c>
    </row>
    <row r="10" spans="1:20" s="11" customFormat="1" x14ac:dyDescent="0.25">
      <c r="A10" s="8" t="s">
        <v>15</v>
      </c>
      <c r="B10" s="31" t="s">
        <v>212</v>
      </c>
      <c r="C10" s="12" t="s">
        <v>119</v>
      </c>
      <c r="D10" s="12" t="s">
        <v>202</v>
      </c>
      <c r="E10" s="11" t="s">
        <v>80</v>
      </c>
      <c r="F10" s="8">
        <v>1</v>
      </c>
      <c r="G10" s="9">
        <v>0.14000000000000001</v>
      </c>
      <c r="H10" s="10">
        <f t="shared" si="2"/>
        <v>0.14000000000000001</v>
      </c>
      <c r="I10" s="43" t="s">
        <v>203</v>
      </c>
    </row>
    <row r="11" spans="1:20" s="36" customFormat="1" x14ac:dyDescent="0.25">
      <c r="A11" s="33" t="s">
        <v>15</v>
      </c>
      <c r="B11" s="34" t="s">
        <v>222</v>
      </c>
      <c r="C11" s="35" t="s">
        <v>119</v>
      </c>
      <c r="D11" s="35" t="s">
        <v>221</v>
      </c>
      <c r="E11" s="36" t="s">
        <v>81</v>
      </c>
      <c r="F11" s="33">
        <v>1</v>
      </c>
      <c r="G11" s="37">
        <v>0.57999999999999996</v>
      </c>
      <c r="H11" s="38">
        <f t="shared" si="2"/>
        <v>0.57999999999999996</v>
      </c>
      <c r="I11" s="44" t="s">
        <v>223</v>
      </c>
    </row>
    <row r="12" spans="1:20" s="41" customFormat="1" x14ac:dyDescent="0.25">
      <c r="A12" s="13" t="s">
        <v>9</v>
      </c>
      <c r="B12" s="14" t="s">
        <v>44</v>
      </c>
      <c r="C12" s="14"/>
      <c r="D12" s="14"/>
      <c r="E12" s="13" t="s">
        <v>75</v>
      </c>
      <c r="F12" s="13">
        <v>2</v>
      </c>
      <c r="G12" s="15">
        <v>0.24</v>
      </c>
      <c r="H12" s="15">
        <f>F12*G12</f>
        <v>0.48</v>
      </c>
      <c r="I12" s="13" t="s">
        <v>43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s="41" customFormat="1" x14ac:dyDescent="0.25">
      <c r="A13" s="13" t="s">
        <v>9</v>
      </c>
      <c r="B13" s="13" t="s">
        <v>49</v>
      </c>
      <c r="C13" s="13"/>
      <c r="D13" s="13"/>
      <c r="E13" s="13" t="s">
        <v>76</v>
      </c>
      <c r="F13" s="13">
        <v>1</v>
      </c>
      <c r="G13" s="15">
        <v>0.21</v>
      </c>
      <c r="H13" s="15">
        <f>F13*G13</f>
        <v>0.21</v>
      </c>
      <c r="I13" s="13" t="s">
        <v>51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s="41" customFormat="1" x14ac:dyDescent="0.25">
      <c r="A14" s="13" t="s">
        <v>8</v>
      </c>
      <c r="B14" s="14" t="s">
        <v>46</v>
      </c>
      <c r="C14" s="14"/>
      <c r="D14" s="14"/>
      <c r="E14" s="13" t="s">
        <v>75</v>
      </c>
      <c r="F14" s="13">
        <v>2</v>
      </c>
      <c r="G14" s="15">
        <v>0.93</v>
      </c>
      <c r="H14" s="15">
        <f>F14*G14</f>
        <v>1.86</v>
      </c>
      <c r="I14" s="13" t="s">
        <v>45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s="41" customFormat="1" x14ac:dyDescent="0.25">
      <c r="A15" s="13" t="s">
        <v>8</v>
      </c>
      <c r="B15" s="13" t="s">
        <v>53</v>
      </c>
      <c r="C15" s="13"/>
      <c r="D15" s="13"/>
      <c r="E15" s="13" t="s">
        <v>76</v>
      </c>
      <c r="F15" s="13">
        <v>1</v>
      </c>
      <c r="G15" s="15">
        <v>0.87</v>
      </c>
      <c r="H15" s="15">
        <f>F15*G15</f>
        <v>0.87</v>
      </c>
      <c r="I15" s="13" t="s">
        <v>52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41" customFormat="1" x14ac:dyDescent="0.25">
      <c r="A16" s="13" t="s">
        <v>13</v>
      </c>
      <c r="B16" s="14" t="s">
        <v>14</v>
      </c>
      <c r="C16" s="14"/>
      <c r="D16" s="14"/>
      <c r="E16" s="13" t="s">
        <v>74</v>
      </c>
      <c r="F16" s="13">
        <v>16</v>
      </c>
      <c r="G16" s="15">
        <v>0.11</v>
      </c>
      <c r="H16" s="15">
        <f>F16*G16</f>
        <v>1.76</v>
      </c>
      <c r="I16" s="13" t="s">
        <v>12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8" spans="1:7" x14ac:dyDescent="0.25">
      <c r="F18" s="46"/>
      <c r="G18" s="46"/>
    </row>
    <row r="19" spans="1:7" x14ac:dyDescent="0.25">
      <c r="E19" s="46"/>
      <c r="F19" s="46"/>
      <c r="G19" s="46"/>
    </row>
    <row r="20" spans="1:7" x14ac:dyDescent="0.25">
      <c r="D20" s="46"/>
      <c r="E20" s="45"/>
      <c r="F20" s="46"/>
      <c r="G20" s="46"/>
    </row>
    <row r="21" spans="1:7" x14ac:dyDescent="0.25">
      <c r="D21" s="46"/>
      <c r="E21" s="46"/>
    </row>
    <row r="26" spans="1:7" x14ac:dyDescent="0.25">
      <c r="A26" s="46"/>
    </row>
    <row r="27" spans="1:7" x14ac:dyDescent="0.25">
      <c r="E27" s="47"/>
    </row>
  </sheetData>
  <autoFilter ref="A1:I1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C7:C11 C5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Novos conectores</vt:lpstr>
      <vt:lpstr>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Teixeira</dc:creator>
  <cp:lastModifiedBy>Eber Lawrence</cp:lastModifiedBy>
  <dcterms:created xsi:type="dcterms:W3CDTF">2020-05-08T17:42:12Z</dcterms:created>
  <dcterms:modified xsi:type="dcterms:W3CDTF">2020-05-27T19:42:07Z</dcterms:modified>
</cp:coreProperties>
</file>