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75897b035f41c7/UVic/FALL2022/ECE399_Design_Project1/Feasibility/GPR/"/>
    </mc:Choice>
  </mc:AlternateContent>
  <xr:revisionPtr revIDLastSave="142" documentId="8_{03171E6E-659B-40C2-988D-39856F3274D1}" xr6:coauthVersionLast="47" xr6:coauthVersionMax="47" xr10:uidLastSave="{0FB14C62-F91C-4246-867E-296A9E7B970E}"/>
  <bookViews>
    <workbookView xWindow="-120" yWindow="-120" windowWidth="38640" windowHeight="21240" xr2:uid="{3BCDBFD4-AB15-4223-BCCC-57DFE1E36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J28" i="1"/>
  <c r="J29" i="1"/>
  <c r="J30" i="1"/>
  <c r="J31" i="1"/>
  <c r="J27" i="1"/>
  <c r="J14" i="1"/>
  <c r="J15" i="1"/>
  <c r="J16" i="1"/>
  <c r="J17" i="1"/>
  <c r="J18" i="1"/>
  <c r="J19" i="1"/>
  <c r="J20" i="1"/>
  <c r="J21" i="1"/>
  <c r="J13" i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</calcChain>
</file>

<file path=xl/sharedStrings.xml><?xml version="1.0" encoding="utf-8"?>
<sst xmlns="http://schemas.openxmlformats.org/spreadsheetml/2006/main" count="8" uniqueCount="8">
  <si>
    <t>c</t>
  </si>
  <si>
    <t>B</t>
  </si>
  <si>
    <t>Dielectric Constant</t>
  </si>
  <si>
    <t>er_avg</t>
  </si>
  <si>
    <t>PulseWidth (ns)</t>
  </si>
  <si>
    <t>Resolution (cm)</t>
  </si>
  <si>
    <t>Pulse Repitition Interval(ns)</t>
  </si>
  <si>
    <t>Range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</si>
</sst>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Resolution vs Pulse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Sheet1!$G$13:$G$18</c:f>
              <c:numCache>
                <c:formatCode>General</c:formatCode>
                <c:ptCount val="6"/>
                <c:pt idx="0">
                  <c:v>1</c:v>
                </c:pt>
                <c:pt idx="1">
                  <c:v>1.3</c:v>
                </c:pt>
                <c:pt idx="2">
                  <c:v>1.5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</c:numCache>
            </c:numRef>
          </c:xVal>
          <c:yVal>
            <c:numRef>
              <c:f>Sheet1!$J$13:$J$18</c:f>
              <c:numCache>
                <c:formatCode>General</c:formatCode>
                <c:ptCount val="6"/>
                <c:pt idx="0">
                  <c:v>14.728558380919306</c:v>
                </c:pt>
                <c:pt idx="1">
                  <c:v>19.147125895195099</c:v>
                </c:pt>
                <c:pt idx="2">
                  <c:v>22.092837571378961</c:v>
                </c:pt>
                <c:pt idx="3">
                  <c:v>29.457116761838613</c:v>
                </c:pt>
                <c:pt idx="4">
                  <c:v>73.642791904596535</c:v>
                </c:pt>
                <c:pt idx="5">
                  <c:v>147.28558380919307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3-405D-B121-2A654FDE8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312767"/>
        <c:axId val="1823316095"/>
      </c:scatterChart>
      <c:valAx>
        <c:axId val="1823312767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Pulse Width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316095"/>
        <c:crosses val="autoZero"/>
        <c:crossBetween val="midCat"/>
      </c:valAx>
      <c:valAx>
        <c:axId val="18233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Resolution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31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Range vs Pulse</a:t>
            </a:r>
            <a:r>
              <a:rPr lang="en-CA" baseline="0"/>
              <a:t> Repitition Interval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Sheet1!$G$27:$G$32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</c:numCache>
            </c:numRef>
          </c:xVal>
          <c:yVal>
            <c:numRef>
              <c:f>Sheet1!$J$27:$J$32</c:f>
              <c:numCache>
                <c:formatCode>General</c:formatCode>
                <c:ptCount val="6"/>
                <c:pt idx="0">
                  <c:v>5.2980425830644995</c:v>
                </c:pt>
                <c:pt idx="1">
                  <c:v>10.596085166128999</c:v>
                </c:pt>
                <c:pt idx="2">
                  <c:v>21.192170332257998</c:v>
                </c:pt>
                <c:pt idx="3">
                  <c:v>52.980425830644997</c:v>
                </c:pt>
                <c:pt idx="4">
                  <c:v>105.96085166128999</c:v>
                </c:pt>
                <c:pt idx="5">
                  <c:v>158.94127749193498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5-46A0-B129-A6E9E5B33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898863"/>
        <c:axId val="1832900527"/>
      </c:scatterChart>
      <c:valAx>
        <c:axId val="1832898863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PRI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900527"/>
        <c:crosses val="autoZero"/>
        <c:crossBetween val="midCat"/>
      </c:valAx>
      <c:valAx>
        <c:axId val="183290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Range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9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9</xdr:row>
      <xdr:rowOff>33338</xdr:rowOff>
    </xdr:from>
    <xdr:to>
      <xdr:col>17</xdr:col>
      <xdr:colOff>419100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C1361C-295F-7D36-AE60-9AD6F4DCF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442912</xdr:colOff>
      <xdr:row>24</xdr:row>
      <xdr:rowOff>138112</xdr:rowOff>
    </xdr:from>
    <xdr:to>
      <xdr:col>18</xdr:col>
      <xdr:colOff>138112</xdr:colOff>
      <xdr:row>39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2CA938-1C1D-4901-5B3F-88BBFF61D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B42C-16EE-4C9C-B641-8E28585A6F15}">
  <dimension ref="A7:J32"/>
  <sheetViews>
    <sheetView tabSelected="1" topLeftCell="B4" workbookViewId="0">
      <selection activeCell="E11" sqref="E11"/>
    </sheetView>
  </sheetViews>
  <sheetFormatPr defaultRowHeight="15" x14ac:dyDescent="0.25"/>
  <cols>
    <col min="2" max="2" width="10" bestFit="1" customWidth="1"/>
    <col min="4" max="4" width="17.7109375" customWidth="1"/>
    <col min="6" max="6" width="13" customWidth="1"/>
    <col min="7" max="7" width="26" customWidth="1"/>
    <col min="8" max="8" width="10" bestFit="1" customWidth="1"/>
    <col min="10" max="10" width="13.85546875" customWidth="1"/>
  </cols>
  <sheetData>
    <row r="7" spans="1:10" x14ac:dyDescent="0.25">
      <c r="A7" t="s">
        <v>0</v>
      </c>
      <c r="B7">
        <v>299702547</v>
      </c>
    </row>
    <row r="10" spans="1:10" x14ac:dyDescent="0.25">
      <c r="D10" t="s">
        <v>3</v>
      </c>
      <c r="E10">
        <v>2</v>
      </c>
    </row>
    <row r="12" spans="1:10" x14ac:dyDescent="0.25">
      <c r="D12" s="1" t="s">
        <v>2</v>
      </c>
      <c r="G12" s="1" t="s">
        <v>4</v>
      </c>
      <c r="H12" t="s">
        <v>1</v>
      </c>
      <c r="J12" s="1" t="s">
        <v>5</v>
      </c>
    </row>
    <row r="13" spans="1:10" x14ac:dyDescent="0.25">
      <c r="D13">
        <v>2</v>
      </c>
      <c r="G13">
        <v>1</v>
      </c>
      <c r="H13">
        <f>1/(G13*10^-9)</f>
        <v>999999999.99999988</v>
      </c>
      <c r="I13">
        <f>H13/1000000</f>
        <v>999.99999999999989</v>
      </c>
      <c r="J13">
        <f>1.39*$B$7/(2*H13*SQRT($E$10))*100</f>
        <v>14.728558380919306</v>
      </c>
    </row>
    <row r="14" spans="1:10" x14ac:dyDescent="0.25">
      <c r="D14">
        <v>3</v>
      </c>
      <c r="G14">
        <v>1.3</v>
      </c>
      <c r="H14">
        <f>1/(G14*10^-9)</f>
        <v>769230769.23076916</v>
      </c>
      <c r="I14">
        <f t="shared" ref="I14:I20" si="0">H14/1000000</f>
        <v>769.23076923076917</v>
      </c>
      <c r="J14">
        <f t="shared" ref="J14:J21" si="1">1.39*$B$7/(2*H14*SQRT($E$10))*100</f>
        <v>19.147125895195099</v>
      </c>
    </row>
    <row r="15" spans="1:10" x14ac:dyDescent="0.25">
      <c r="D15">
        <v>4</v>
      </c>
      <c r="G15">
        <v>1.5</v>
      </c>
      <c r="H15">
        <f>1/(G15*10^-9)</f>
        <v>666666666.66666663</v>
      </c>
      <c r="I15">
        <f t="shared" si="0"/>
        <v>666.66666666666663</v>
      </c>
      <c r="J15">
        <f t="shared" si="1"/>
        <v>22.092837571378961</v>
      </c>
    </row>
    <row r="16" spans="1:10" x14ac:dyDescent="0.25">
      <c r="D16">
        <v>5</v>
      </c>
      <c r="G16">
        <v>2</v>
      </c>
      <c r="H16">
        <f>1/(G16*10^-9)</f>
        <v>499999999.99999994</v>
      </c>
      <c r="I16">
        <f t="shared" si="0"/>
        <v>499.99999999999994</v>
      </c>
      <c r="J16">
        <f t="shared" si="1"/>
        <v>29.457116761838613</v>
      </c>
    </row>
    <row r="17" spans="4:10" x14ac:dyDescent="0.25">
      <c r="D17">
        <v>6</v>
      </c>
      <c r="G17">
        <v>5</v>
      </c>
      <c r="H17">
        <f>1/(G17*10^-9)</f>
        <v>200000000</v>
      </c>
      <c r="I17">
        <f t="shared" si="0"/>
        <v>200</v>
      </c>
      <c r="J17">
        <f t="shared" si="1"/>
        <v>73.642791904596535</v>
      </c>
    </row>
    <row r="18" spans="4:10" x14ac:dyDescent="0.25">
      <c r="G18">
        <v>10</v>
      </c>
      <c r="H18">
        <f>1/(G18*10^-9)</f>
        <v>100000000</v>
      </c>
      <c r="I18">
        <f t="shared" si="0"/>
        <v>100</v>
      </c>
      <c r="J18">
        <f t="shared" si="1"/>
        <v>147.28558380919307</v>
      </c>
    </row>
    <row r="19" spans="4:10" x14ac:dyDescent="0.25">
      <c r="G19">
        <v>20</v>
      </c>
      <c r="H19">
        <f>1/(G19*10^-9)</f>
        <v>50000000</v>
      </c>
      <c r="I19">
        <f t="shared" si="0"/>
        <v>50</v>
      </c>
      <c r="J19">
        <f t="shared" si="1"/>
        <v>294.57116761838614</v>
      </c>
    </row>
    <row r="20" spans="4:10" x14ac:dyDescent="0.25">
      <c r="G20">
        <v>50</v>
      </c>
      <c r="H20">
        <f>1/(G20*10^-9)</f>
        <v>20000000</v>
      </c>
      <c r="I20">
        <f t="shared" si="0"/>
        <v>20</v>
      </c>
      <c r="J20">
        <f t="shared" si="1"/>
        <v>736.42791904596527</v>
      </c>
    </row>
    <row r="21" spans="4:10" x14ac:dyDescent="0.25">
      <c r="G21">
        <v>100</v>
      </c>
      <c r="H21">
        <f>1/(G21*10^-9)</f>
        <v>10000000</v>
      </c>
      <c r="I21">
        <f>H21/1000000</f>
        <v>10</v>
      </c>
      <c r="J21">
        <f t="shared" si="1"/>
        <v>1472.8558380919305</v>
      </c>
    </row>
    <row r="26" spans="4:10" x14ac:dyDescent="0.25">
      <c r="G26" s="1" t="s">
        <v>6</v>
      </c>
      <c r="J26" s="1" t="s">
        <v>7</v>
      </c>
    </row>
    <row r="27" spans="4:10" x14ac:dyDescent="0.25">
      <c r="G27">
        <v>50</v>
      </c>
      <c r="J27">
        <f>$B$7*G27*(10^-9)/(2*SQRT($E$10))</f>
        <v>5.2980425830644995</v>
      </c>
    </row>
    <row r="28" spans="4:10" x14ac:dyDescent="0.25">
      <c r="G28">
        <v>100</v>
      </c>
      <c r="J28">
        <f t="shared" ref="J28:J34" si="2">$B$7*G28*(10^-9)/(2*SQRT($E$10))</f>
        <v>10.596085166128999</v>
      </c>
    </row>
    <row r="29" spans="4:10" x14ac:dyDescent="0.25">
      <c r="G29">
        <v>200</v>
      </c>
      <c r="J29">
        <f t="shared" si="2"/>
        <v>21.192170332257998</v>
      </c>
    </row>
    <row r="30" spans="4:10" x14ac:dyDescent="0.25">
      <c r="G30">
        <v>500</v>
      </c>
      <c r="J30">
        <f t="shared" si="2"/>
        <v>52.980425830644997</v>
      </c>
    </row>
    <row r="31" spans="4:10" x14ac:dyDescent="0.25">
      <c r="G31">
        <v>1000</v>
      </c>
      <c r="J31">
        <f t="shared" si="2"/>
        <v>105.96085166128999</v>
      </c>
    </row>
    <row r="32" spans="4:10" x14ac:dyDescent="0.25">
      <c r="G32">
        <v>1500</v>
      </c>
      <c r="J32">
        <f t="shared" si="2"/>
        <v>158.94127749193498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Ebert</dc:creator>
  <cp:lastModifiedBy>Matthew Ebert</cp:lastModifiedBy>
  <dcterms:created xsi:type="dcterms:W3CDTF">2022-11-24T21:55:33Z</dcterms:created>
  <dcterms:modified xsi:type="dcterms:W3CDTF">2022-11-24T22:33:08Z</dcterms:modified>
</cp:coreProperties>
</file>