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SU_EYDAP\Downloads\"/>
    </mc:Choice>
  </mc:AlternateContent>
  <bookViews>
    <workbookView xWindow="0" yWindow="0" windowWidth="28800" windowHeight="12435" activeTab="1"/>
  </bookViews>
  <sheets>
    <sheet name="Tickets_Ratio_Table" sheetId="1" r:id="rId1"/>
    <sheet name="Tickets_Cost_Table" sheetId="2" r:id="rId2"/>
  </sheets>
  <calcPr calcId="152511"/>
</workbook>
</file>

<file path=xl/calcChain.xml><?xml version="1.0" encoding="utf-8"?>
<calcChain xmlns="http://schemas.openxmlformats.org/spreadsheetml/2006/main">
  <c r="BQ44" i="2" l="1"/>
  <c r="BR22" i="2" l="1"/>
  <c r="BO40" i="2"/>
  <c r="BP40" i="2"/>
  <c r="BQ40" i="2"/>
  <c r="BR40" i="2"/>
  <c r="BS40" i="2"/>
  <c r="BT40" i="2"/>
  <c r="BU40" i="2"/>
  <c r="BO41" i="2"/>
  <c r="BP41" i="2"/>
  <c r="BQ41" i="2"/>
  <c r="BR41" i="2"/>
  <c r="BS41" i="2"/>
  <c r="BT41" i="2"/>
  <c r="BU41" i="2"/>
  <c r="BO42" i="2"/>
  <c r="BP42" i="2"/>
  <c r="BQ42" i="2"/>
  <c r="BR42" i="2"/>
  <c r="BS42" i="2"/>
  <c r="BT42" i="2"/>
  <c r="BU42" i="2"/>
  <c r="BO43" i="2"/>
  <c r="BP43" i="2"/>
  <c r="BQ43" i="2"/>
  <c r="BR43" i="2"/>
  <c r="BS43" i="2"/>
  <c r="BT43" i="2"/>
  <c r="BU43" i="2"/>
  <c r="BO44" i="2"/>
  <c r="BP44" i="2"/>
  <c r="BR44" i="2"/>
  <c r="BS44" i="2"/>
  <c r="BT44" i="2"/>
  <c r="BU44" i="2"/>
  <c r="BP39" i="2"/>
  <c r="BQ39" i="2"/>
  <c r="BR39" i="2"/>
  <c r="BS39" i="2"/>
  <c r="BT39" i="2"/>
  <c r="BU39" i="2"/>
  <c r="BO39" i="2"/>
  <c r="BJ40" i="2"/>
  <c r="BJ41" i="2"/>
  <c r="BJ42" i="2"/>
  <c r="BJ43" i="2"/>
  <c r="BJ44" i="2"/>
  <c r="BJ39" i="2"/>
  <c r="BI40" i="2"/>
  <c r="BI41" i="2"/>
  <c r="BI42" i="2"/>
  <c r="BI43" i="2"/>
  <c r="BI44" i="2"/>
  <c r="BI39" i="2"/>
  <c r="BH40" i="2"/>
  <c r="BH41" i="2"/>
  <c r="BH42" i="2"/>
  <c r="BH43" i="2"/>
  <c r="BH44" i="2"/>
  <c r="BH39" i="2"/>
  <c r="BG40" i="2"/>
  <c r="BG41" i="2"/>
  <c r="BG42" i="2"/>
  <c r="BG43" i="2"/>
  <c r="BG44" i="2"/>
  <c r="BG39" i="2"/>
  <c r="BF40" i="2"/>
  <c r="BF41" i="2"/>
  <c r="BF42" i="2"/>
  <c r="BF43" i="2"/>
  <c r="BF44" i="2"/>
  <c r="BF39" i="2"/>
  <c r="BE40" i="2"/>
  <c r="BE41" i="2"/>
  <c r="BE42" i="2"/>
  <c r="BE43" i="2"/>
  <c r="BE44" i="2"/>
  <c r="BE39" i="2"/>
  <c r="BD40" i="2"/>
  <c r="BD41" i="2"/>
  <c r="BD42" i="2"/>
  <c r="BD43" i="2"/>
  <c r="BD44" i="2"/>
  <c r="BD39" i="2"/>
  <c r="BO22" i="2"/>
  <c r="BO23" i="2"/>
  <c r="BP23" i="2"/>
  <c r="BQ23" i="2"/>
  <c r="BR23" i="2"/>
  <c r="BS23" i="2"/>
  <c r="BT23" i="2"/>
  <c r="BU23" i="2"/>
  <c r="BO24" i="2"/>
  <c r="BP24" i="2"/>
  <c r="BQ24" i="2"/>
  <c r="BR24" i="2"/>
  <c r="BS24" i="2"/>
  <c r="BT24" i="2"/>
  <c r="BU24" i="2"/>
  <c r="BO25" i="2"/>
  <c r="BP25" i="2"/>
  <c r="BQ25" i="2"/>
  <c r="BR25" i="2"/>
  <c r="BS25" i="2"/>
  <c r="BT25" i="2"/>
  <c r="BU25" i="2"/>
  <c r="BO26" i="2"/>
  <c r="BP26" i="2"/>
  <c r="BQ26" i="2"/>
  <c r="BR26" i="2"/>
  <c r="BS26" i="2"/>
  <c r="BT26" i="2"/>
  <c r="BU26" i="2"/>
  <c r="BO27" i="2"/>
  <c r="BP27" i="2"/>
  <c r="BQ27" i="2"/>
  <c r="BR27" i="2"/>
  <c r="BS27" i="2"/>
  <c r="BT27" i="2"/>
  <c r="BU27" i="2"/>
  <c r="BP22" i="2"/>
  <c r="BQ22" i="2"/>
  <c r="BS22" i="2"/>
  <c r="BT22" i="2"/>
  <c r="BU22" i="2"/>
  <c r="BJ23" i="2"/>
  <c r="BJ24" i="2"/>
  <c r="BJ25" i="2"/>
  <c r="BJ26" i="2"/>
  <c r="BJ27" i="2"/>
  <c r="BJ22" i="2"/>
  <c r="BI23" i="2"/>
  <c r="BI24" i="2"/>
  <c r="BI25" i="2"/>
  <c r="BI26" i="2"/>
  <c r="BI27" i="2"/>
  <c r="BI22" i="2"/>
  <c r="BH23" i="2"/>
  <c r="BH24" i="2"/>
  <c r="BH25" i="2"/>
  <c r="BH26" i="2"/>
  <c r="BH27" i="2"/>
  <c r="BH22" i="2"/>
  <c r="BG23" i="2"/>
  <c r="BG24" i="2"/>
  <c r="BG25" i="2"/>
  <c r="BG26" i="2"/>
  <c r="BG27" i="2"/>
  <c r="BG22" i="2"/>
  <c r="BF23" i="2"/>
  <c r="BF24" i="2"/>
  <c r="BF25" i="2"/>
  <c r="BF26" i="2"/>
  <c r="BF27" i="2"/>
  <c r="BF22" i="2"/>
  <c r="BE23" i="2"/>
  <c r="BE24" i="2"/>
  <c r="BE25" i="2"/>
  <c r="BE26" i="2"/>
  <c r="BE27" i="2"/>
  <c r="BE22" i="2"/>
  <c r="BD23" i="2"/>
  <c r="BD24" i="2"/>
  <c r="BD25" i="2"/>
  <c r="BD26" i="2"/>
  <c r="BD27" i="2"/>
  <c r="BD22" i="2"/>
  <c r="BO7" i="2"/>
  <c r="BP7" i="2"/>
  <c r="BQ7" i="2"/>
  <c r="BR7" i="2"/>
  <c r="BS7" i="2"/>
  <c r="BT7" i="2"/>
  <c r="BU7" i="2"/>
  <c r="BO8" i="2"/>
  <c r="BP8" i="2"/>
  <c r="BQ8" i="2"/>
  <c r="BR8" i="2"/>
  <c r="BS8" i="2"/>
  <c r="BT8" i="2"/>
  <c r="BU8" i="2"/>
  <c r="BO9" i="2"/>
  <c r="BP9" i="2"/>
  <c r="BQ9" i="2"/>
  <c r="BR9" i="2"/>
  <c r="BS9" i="2"/>
  <c r="BT9" i="2"/>
  <c r="BU9" i="2"/>
  <c r="BO10" i="2"/>
  <c r="BP10" i="2"/>
  <c r="BQ10" i="2"/>
  <c r="BR10" i="2"/>
  <c r="BS10" i="2"/>
  <c r="BT10" i="2"/>
  <c r="BU10" i="2"/>
  <c r="BO11" i="2"/>
  <c r="BP11" i="2"/>
  <c r="BQ11" i="2"/>
  <c r="BR11" i="2"/>
  <c r="BS11" i="2"/>
  <c r="BT11" i="2"/>
  <c r="BU11" i="2"/>
  <c r="BP6" i="2"/>
  <c r="BQ6" i="2"/>
  <c r="BR6" i="2"/>
  <c r="BS6" i="2"/>
  <c r="BT6" i="2"/>
  <c r="BU6" i="2"/>
  <c r="BO6" i="2"/>
  <c r="BF7" i="2"/>
  <c r="BG7" i="2"/>
  <c r="BH7" i="2"/>
  <c r="BI7" i="2"/>
  <c r="BJ7" i="2"/>
  <c r="BF8" i="2"/>
  <c r="BG8" i="2"/>
  <c r="BH8" i="2"/>
  <c r="BI8" i="2"/>
  <c r="BJ8" i="2"/>
  <c r="BF9" i="2"/>
  <c r="BG9" i="2"/>
  <c r="BH9" i="2"/>
  <c r="BI9" i="2"/>
  <c r="BJ9" i="2"/>
  <c r="BF10" i="2"/>
  <c r="BG10" i="2"/>
  <c r="BH10" i="2"/>
  <c r="BI10" i="2"/>
  <c r="BJ10" i="2"/>
  <c r="BF11" i="2"/>
  <c r="BG11" i="2"/>
  <c r="BH11" i="2"/>
  <c r="BI11" i="2"/>
  <c r="BJ11" i="2"/>
  <c r="BJ6" i="2"/>
  <c r="BI6" i="2"/>
  <c r="BH6" i="2"/>
  <c r="BG6" i="2"/>
  <c r="BF6" i="2"/>
  <c r="BE7" i="2"/>
  <c r="BE8" i="2"/>
  <c r="BE9" i="2"/>
  <c r="BE10" i="2"/>
  <c r="BE11" i="2"/>
  <c r="BE6" i="2"/>
  <c r="BD7" i="2"/>
  <c r="BD8" i="2"/>
  <c r="BD9" i="2"/>
  <c r="BD10" i="2"/>
  <c r="BD11" i="2"/>
  <c r="BD6" i="2"/>
  <c r="AZ45" i="1"/>
  <c r="BA45" i="1"/>
  <c r="BB45" i="1"/>
  <c r="BC45" i="1"/>
  <c r="BD45" i="1"/>
  <c r="BE45" i="1"/>
  <c r="BF45" i="1"/>
  <c r="AZ46" i="1"/>
  <c r="BA46" i="1"/>
  <c r="BB46" i="1"/>
  <c r="BC46" i="1"/>
  <c r="BD46" i="1"/>
  <c r="BE46" i="1"/>
  <c r="BF46" i="1"/>
  <c r="AZ47" i="1"/>
  <c r="BA47" i="1"/>
  <c r="BB47" i="1"/>
  <c r="BC47" i="1"/>
  <c r="BD47" i="1"/>
  <c r="BE47" i="1"/>
  <c r="BF47" i="1"/>
  <c r="AZ48" i="1"/>
  <c r="BA48" i="1"/>
  <c r="BB48" i="1"/>
  <c r="BC48" i="1"/>
  <c r="BD48" i="1"/>
  <c r="BE48" i="1"/>
  <c r="BF48" i="1"/>
  <c r="AZ49" i="1"/>
  <c r="BA49" i="1"/>
  <c r="BB49" i="1"/>
  <c r="BC49" i="1"/>
  <c r="BD49" i="1"/>
  <c r="BE49" i="1"/>
  <c r="BF49" i="1"/>
  <c r="BA44" i="1"/>
  <c r="BB44" i="1"/>
  <c r="BC44" i="1"/>
  <c r="BD44" i="1"/>
  <c r="BE44" i="1"/>
  <c r="BF44" i="1"/>
  <c r="AZ44" i="1"/>
  <c r="AO45" i="1"/>
  <c r="AP45" i="1"/>
  <c r="AQ45" i="1"/>
  <c r="AR45" i="1"/>
  <c r="AS45" i="1"/>
  <c r="AT45" i="1"/>
  <c r="AU45" i="1"/>
  <c r="AO46" i="1"/>
  <c r="AP46" i="1"/>
  <c r="AQ46" i="1"/>
  <c r="AR46" i="1"/>
  <c r="AS46" i="1"/>
  <c r="AT46" i="1"/>
  <c r="AU46" i="1"/>
  <c r="AO47" i="1"/>
  <c r="AP47" i="1"/>
  <c r="AQ47" i="1"/>
  <c r="AR47" i="1"/>
  <c r="AS47" i="1"/>
  <c r="AT47" i="1"/>
  <c r="AU47" i="1"/>
  <c r="AO48" i="1"/>
  <c r="AP48" i="1"/>
  <c r="AQ48" i="1"/>
  <c r="AR48" i="1"/>
  <c r="AS48" i="1"/>
  <c r="AT48" i="1"/>
  <c r="AU48" i="1"/>
  <c r="AO49" i="1"/>
  <c r="AP49" i="1"/>
  <c r="AQ49" i="1"/>
  <c r="AR49" i="1"/>
  <c r="AS49" i="1"/>
  <c r="AT49" i="1"/>
  <c r="AU49" i="1"/>
  <c r="AP44" i="1"/>
  <c r="AQ44" i="1"/>
  <c r="AR44" i="1"/>
  <c r="AS44" i="1"/>
  <c r="AT44" i="1"/>
  <c r="AU44" i="1"/>
  <c r="AO44" i="1"/>
  <c r="BB26" i="1"/>
  <c r="BC26" i="1"/>
  <c r="BD26" i="1"/>
  <c r="BE26" i="1"/>
  <c r="BF26" i="1"/>
  <c r="BB27" i="1"/>
  <c r="BC27" i="1"/>
  <c r="BD27" i="1"/>
  <c r="BE27" i="1"/>
  <c r="BF27" i="1"/>
  <c r="BB28" i="1"/>
  <c r="BC28" i="1"/>
  <c r="BD28" i="1"/>
  <c r="BE28" i="1"/>
  <c r="BF28" i="1"/>
  <c r="BB29" i="1"/>
  <c r="BC29" i="1"/>
  <c r="BD29" i="1"/>
  <c r="BE29" i="1"/>
  <c r="BF29" i="1"/>
  <c r="BB30" i="1"/>
  <c r="BC30" i="1"/>
  <c r="BD30" i="1"/>
  <c r="BE30" i="1"/>
  <c r="BF30" i="1"/>
  <c r="BF25" i="1"/>
  <c r="BE25" i="1"/>
  <c r="BD25" i="1"/>
  <c r="BC25" i="1"/>
  <c r="BB25" i="1"/>
  <c r="BA26" i="1"/>
  <c r="BA27" i="1"/>
  <c r="BA28" i="1"/>
  <c r="BA29" i="1"/>
  <c r="BA30" i="1"/>
  <c r="BA25" i="1"/>
  <c r="AZ26" i="1"/>
  <c r="AZ27" i="1"/>
  <c r="AZ28" i="1"/>
  <c r="AZ29" i="1"/>
  <c r="AZ30" i="1"/>
  <c r="AZ25" i="1"/>
  <c r="AO27" i="1"/>
  <c r="AP27" i="1"/>
  <c r="AQ27" i="1"/>
  <c r="AR27" i="1"/>
  <c r="AS27" i="1"/>
  <c r="AT27" i="1"/>
  <c r="AU27" i="1"/>
  <c r="AO28" i="1"/>
  <c r="AP28" i="1"/>
  <c r="AQ28" i="1"/>
  <c r="AR28" i="1"/>
  <c r="AS28" i="1"/>
  <c r="AT28" i="1"/>
  <c r="AU28" i="1"/>
  <c r="AO29" i="1"/>
  <c r="AP29" i="1"/>
  <c r="AQ29" i="1"/>
  <c r="AR29" i="1"/>
  <c r="AS29" i="1"/>
  <c r="AT29" i="1"/>
  <c r="AU29" i="1"/>
  <c r="AO30" i="1"/>
  <c r="AP30" i="1"/>
  <c r="AQ30" i="1"/>
  <c r="AR30" i="1"/>
  <c r="AS30" i="1"/>
  <c r="AT30" i="1"/>
  <c r="AU30" i="1"/>
  <c r="AO31" i="1"/>
  <c r="AP31" i="1"/>
  <c r="AQ31" i="1"/>
  <c r="AR31" i="1"/>
  <c r="AS31" i="1"/>
  <c r="AT31" i="1"/>
  <c r="AU31" i="1"/>
  <c r="AU26" i="1"/>
  <c r="AT26" i="1"/>
  <c r="AS26" i="1"/>
  <c r="AR26" i="1"/>
  <c r="AQ26" i="1"/>
  <c r="AP26" i="1"/>
  <c r="AO26" i="1"/>
  <c r="AU10" i="1"/>
  <c r="AU11" i="1"/>
  <c r="AU12" i="1"/>
  <c r="AU13" i="1"/>
  <c r="AU14" i="1"/>
  <c r="AU9" i="1"/>
  <c r="AT10" i="1"/>
  <c r="AT11" i="1"/>
  <c r="AT12" i="1"/>
  <c r="AT13" i="1"/>
  <c r="AT14" i="1"/>
  <c r="AT9" i="1"/>
  <c r="AS10" i="1"/>
  <c r="AS11" i="1"/>
  <c r="AS12" i="1"/>
  <c r="AS13" i="1"/>
  <c r="AS14" i="1"/>
  <c r="AS9" i="1"/>
  <c r="AR10" i="1"/>
  <c r="AR11" i="1"/>
  <c r="AR12" i="1"/>
  <c r="AR13" i="1"/>
  <c r="AR14" i="1"/>
  <c r="AR9" i="1"/>
  <c r="AQ10" i="1"/>
  <c r="AQ11" i="1"/>
  <c r="AQ12" i="1"/>
  <c r="AQ13" i="1"/>
  <c r="AQ14" i="1"/>
  <c r="AQ9" i="1"/>
  <c r="AP10" i="1"/>
  <c r="AP11" i="1"/>
  <c r="AP12" i="1"/>
  <c r="AP13" i="1"/>
  <c r="AP14" i="1"/>
  <c r="AP9" i="1"/>
  <c r="AO10" i="1"/>
  <c r="AO11" i="1"/>
  <c r="AO12" i="1"/>
  <c r="AO13" i="1"/>
  <c r="AO14" i="1"/>
  <c r="AO9" i="1"/>
  <c r="AL3" i="2" l="1"/>
  <c r="AM3" i="2"/>
  <c r="AN3" i="2"/>
  <c r="AO3" i="2"/>
  <c r="AP3" i="2"/>
  <c r="AQ3" i="2"/>
  <c r="AR3" i="2"/>
  <c r="AL4" i="2"/>
  <c r="AM4" i="2"/>
  <c r="AN4" i="2"/>
  <c r="AO4" i="2"/>
  <c r="AP4" i="2"/>
  <c r="AQ4" i="2"/>
  <c r="AR4" i="2"/>
  <c r="AL5" i="2"/>
  <c r="AM5" i="2"/>
  <c r="AN5" i="2"/>
  <c r="AO5" i="2"/>
  <c r="AP5" i="2"/>
  <c r="AQ5" i="2"/>
  <c r="AR5" i="2"/>
  <c r="AL6" i="2"/>
  <c r="AM6" i="2"/>
  <c r="AN6" i="2"/>
  <c r="AO6" i="2"/>
  <c r="AP6" i="2"/>
  <c r="AQ6" i="2"/>
  <c r="AR6" i="2"/>
  <c r="AL7" i="2"/>
  <c r="AM7" i="2"/>
  <c r="AN7" i="2"/>
  <c r="AO7" i="2"/>
  <c r="AP7" i="2"/>
  <c r="AQ7" i="2"/>
  <c r="AR7" i="2"/>
  <c r="AL8" i="2"/>
  <c r="AM8" i="2"/>
  <c r="AN8" i="2"/>
  <c r="AO8" i="2"/>
  <c r="AP8" i="2"/>
  <c r="AQ8" i="2"/>
  <c r="AR8" i="2"/>
  <c r="AL9" i="2"/>
  <c r="AM9" i="2"/>
  <c r="AN9" i="2"/>
  <c r="AO9" i="2"/>
  <c r="AP9" i="2"/>
  <c r="AQ9" i="2"/>
  <c r="AR9" i="2"/>
  <c r="AL10" i="2"/>
  <c r="AM10" i="2"/>
  <c r="AN10" i="2"/>
  <c r="AO10" i="2"/>
  <c r="AP10" i="2"/>
  <c r="AQ10" i="2"/>
  <c r="AR10" i="2"/>
  <c r="AL11" i="2"/>
  <c r="AM11" i="2"/>
  <c r="AN11" i="2"/>
  <c r="AO11" i="2"/>
  <c r="AP11" i="2"/>
  <c r="AQ11" i="2"/>
  <c r="AR11" i="2"/>
  <c r="AL12" i="2"/>
  <c r="AM12" i="2"/>
  <c r="AN12" i="2"/>
  <c r="AO12" i="2"/>
  <c r="AP12" i="2"/>
  <c r="AQ12" i="2"/>
  <c r="AR12" i="2"/>
  <c r="AL13" i="2"/>
  <c r="AM13" i="2"/>
  <c r="AN13" i="2"/>
  <c r="AO13" i="2"/>
  <c r="AP13" i="2"/>
  <c r="AQ13" i="2"/>
  <c r="AR13" i="2"/>
  <c r="AL14" i="2"/>
  <c r="AM14" i="2"/>
  <c r="AN14" i="2"/>
  <c r="AO14" i="2"/>
  <c r="AP14" i="2"/>
  <c r="AQ14" i="2"/>
  <c r="AR14" i="2"/>
  <c r="AL15" i="2"/>
  <c r="AM15" i="2"/>
  <c r="AN15" i="2"/>
  <c r="AO15" i="2"/>
  <c r="AP15" i="2"/>
  <c r="AQ15" i="2"/>
  <c r="AR15" i="2"/>
  <c r="AL16" i="2"/>
  <c r="AM16" i="2"/>
  <c r="AN16" i="2"/>
  <c r="AO16" i="2"/>
  <c r="AP16" i="2"/>
  <c r="AQ16" i="2"/>
  <c r="AR16" i="2"/>
  <c r="AL17" i="2"/>
  <c r="AM17" i="2"/>
  <c r="AN17" i="2"/>
  <c r="AO17" i="2"/>
  <c r="AP17" i="2"/>
  <c r="AQ17" i="2"/>
  <c r="AR17" i="2"/>
  <c r="AL18" i="2"/>
  <c r="AM18" i="2"/>
  <c r="AN18" i="2"/>
  <c r="AO18" i="2"/>
  <c r="AP18" i="2"/>
  <c r="AQ18" i="2"/>
  <c r="AR18" i="2"/>
  <c r="AL19" i="2"/>
  <c r="AM19" i="2"/>
  <c r="AN19" i="2"/>
  <c r="AO19" i="2"/>
  <c r="AP19" i="2"/>
  <c r="AQ19" i="2"/>
  <c r="AR19" i="2"/>
  <c r="AL20" i="2"/>
  <c r="AM20" i="2"/>
  <c r="AN20" i="2"/>
  <c r="AO20" i="2"/>
  <c r="AP20" i="2"/>
  <c r="AQ20" i="2"/>
  <c r="AR20" i="2"/>
  <c r="AL21" i="2"/>
  <c r="AM21" i="2"/>
  <c r="AN21" i="2"/>
  <c r="AO21" i="2"/>
  <c r="AP21" i="2"/>
  <c r="AQ21" i="2"/>
  <c r="AR21" i="2"/>
  <c r="AL22" i="2"/>
  <c r="AM22" i="2"/>
  <c r="AN22" i="2"/>
  <c r="AO22" i="2"/>
  <c r="AP22" i="2"/>
  <c r="AQ22" i="2"/>
  <c r="AR22" i="2"/>
  <c r="AL23" i="2"/>
  <c r="AM23" i="2"/>
  <c r="AN23" i="2"/>
  <c r="AO23" i="2"/>
  <c r="AP23" i="2"/>
  <c r="AQ23" i="2"/>
  <c r="AR23" i="2"/>
  <c r="AL24" i="2"/>
  <c r="AM24" i="2"/>
  <c r="AN24" i="2"/>
  <c r="AO24" i="2"/>
  <c r="AP24" i="2"/>
  <c r="AQ24" i="2"/>
  <c r="AR24" i="2"/>
  <c r="AL25" i="2"/>
  <c r="AM25" i="2"/>
  <c r="AN25" i="2"/>
  <c r="AO25" i="2"/>
  <c r="AP25" i="2"/>
  <c r="AQ25" i="2"/>
  <c r="AR25" i="2"/>
  <c r="AL26" i="2"/>
  <c r="AM26" i="2"/>
  <c r="AN26" i="2"/>
  <c r="AO26" i="2"/>
  <c r="AP26" i="2"/>
  <c r="AQ26" i="2"/>
  <c r="AR26" i="2"/>
  <c r="AL27" i="2"/>
  <c r="AM27" i="2"/>
  <c r="AN27" i="2"/>
  <c r="AO27" i="2"/>
  <c r="AP27" i="2"/>
  <c r="AQ27" i="2"/>
  <c r="AR27" i="2"/>
  <c r="AL28" i="2"/>
  <c r="AM28" i="2"/>
  <c r="AN28" i="2"/>
  <c r="AO28" i="2"/>
  <c r="AP28" i="2"/>
  <c r="AQ28" i="2"/>
  <c r="AR28" i="2"/>
  <c r="AL29" i="2"/>
  <c r="AM29" i="2"/>
  <c r="AN29" i="2"/>
  <c r="AO29" i="2"/>
  <c r="AP29" i="2"/>
  <c r="AQ29" i="2"/>
  <c r="AR29" i="2"/>
  <c r="AL30" i="2"/>
  <c r="AM30" i="2"/>
  <c r="AN30" i="2"/>
  <c r="AO30" i="2"/>
  <c r="AP30" i="2"/>
  <c r="AQ30" i="2"/>
  <c r="AR30" i="2"/>
  <c r="AL31" i="2"/>
  <c r="AM31" i="2"/>
  <c r="AN31" i="2"/>
  <c r="AO31" i="2"/>
  <c r="AP31" i="2"/>
  <c r="AQ31" i="2"/>
  <c r="AR31" i="2"/>
  <c r="AL32" i="2"/>
  <c r="AM32" i="2"/>
  <c r="AN32" i="2"/>
  <c r="AO32" i="2"/>
  <c r="AP32" i="2"/>
  <c r="AQ32" i="2"/>
  <c r="AR32" i="2"/>
  <c r="AL33" i="2"/>
  <c r="AM33" i="2"/>
  <c r="AN33" i="2"/>
  <c r="AO33" i="2"/>
  <c r="AP33" i="2"/>
  <c r="AQ33" i="2"/>
  <c r="AR33" i="2"/>
  <c r="AL34" i="2"/>
  <c r="AM34" i="2"/>
  <c r="AN34" i="2"/>
  <c r="AO34" i="2"/>
  <c r="AP34" i="2"/>
  <c r="AQ34" i="2"/>
  <c r="AR34" i="2"/>
  <c r="AL35" i="2"/>
  <c r="AM35" i="2"/>
  <c r="AN35" i="2"/>
  <c r="AO35" i="2"/>
  <c r="AP35" i="2"/>
  <c r="AQ35" i="2"/>
  <c r="AR35" i="2"/>
  <c r="AL36" i="2"/>
  <c r="AM36" i="2"/>
  <c r="AN36" i="2"/>
  <c r="AO36" i="2"/>
  <c r="AP36" i="2"/>
  <c r="AQ36" i="2"/>
  <c r="AR36" i="2"/>
  <c r="AL37" i="2"/>
  <c r="AM37" i="2"/>
  <c r="AN37" i="2"/>
  <c r="AO37" i="2"/>
  <c r="AP37" i="2"/>
  <c r="AQ37" i="2"/>
  <c r="AR37" i="2"/>
  <c r="AL38" i="2"/>
  <c r="AM38" i="2"/>
  <c r="AN38" i="2"/>
  <c r="AO38" i="2"/>
  <c r="AP38" i="2"/>
  <c r="AQ38" i="2"/>
  <c r="AR38" i="2"/>
  <c r="AL39" i="2"/>
  <c r="AM39" i="2"/>
  <c r="AN39" i="2"/>
  <c r="AO39" i="2"/>
  <c r="AP39" i="2"/>
  <c r="AQ39" i="2"/>
  <c r="AR39" i="2"/>
  <c r="AL40" i="2"/>
  <c r="AM40" i="2"/>
  <c r="AN40" i="2"/>
  <c r="AO40" i="2"/>
  <c r="AP40" i="2"/>
  <c r="AQ40" i="2"/>
  <c r="AR40" i="2"/>
  <c r="AL41" i="2"/>
  <c r="AM41" i="2"/>
  <c r="AN41" i="2"/>
  <c r="AO41" i="2"/>
  <c r="AP41" i="2"/>
  <c r="AQ41" i="2"/>
  <c r="AR41" i="2"/>
  <c r="AL42" i="2"/>
  <c r="AM42" i="2"/>
  <c r="AN42" i="2"/>
  <c r="AO42" i="2"/>
  <c r="AP42" i="2"/>
  <c r="AQ42" i="2"/>
  <c r="AR42" i="2"/>
  <c r="AL43" i="2"/>
  <c r="AM43" i="2"/>
  <c r="AN43" i="2"/>
  <c r="AO43" i="2"/>
  <c r="AP43" i="2"/>
  <c r="AQ43" i="2"/>
  <c r="AR43" i="2"/>
  <c r="AL44" i="2"/>
  <c r="AM44" i="2"/>
  <c r="AN44" i="2"/>
  <c r="AO44" i="2"/>
  <c r="AP44" i="2"/>
  <c r="AQ44" i="2"/>
  <c r="AR44" i="2"/>
  <c r="AL45" i="2"/>
  <c r="AM45" i="2"/>
  <c r="AN45" i="2"/>
  <c r="AO45" i="2"/>
  <c r="AP45" i="2"/>
  <c r="AQ45" i="2"/>
  <c r="AR45" i="2"/>
  <c r="AL46" i="2"/>
  <c r="AM46" i="2"/>
  <c r="AN46" i="2"/>
  <c r="AO46" i="2"/>
  <c r="AP46" i="2"/>
  <c r="AQ46" i="2"/>
  <c r="AR46" i="2"/>
  <c r="AL47" i="2"/>
  <c r="AM47" i="2"/>
  <c r="AN47" i="2"/>
  <c r="AO47" i="2"/>
  <c r="AP47" i="2"/>
  <c r="AQ47" i="2"/>
  <c r="AR47" i="2"/>
  <c r="AL48" i="2"/>
  <c r="AM48" i="2"/>
  <c r="AN48" i="2"/>
  <c r="AO48" i="2"/>
  <c r="AP48" i="2"/>
  <c r="AQ48" i="2"/>
  <c r="AR48" i="2"/>
  <c r="AL49" i="2"/>
  <c r="AM49" i="2"/>
  <c r="AN49" i="2"/>
  <c r="AO49" i="2"/>
  <c r="AP49" i="2"/>
  <c r="AQ49" i="2"/>
  <c r="AR49" i="2"/>
  <c r="AL50" i="2"/>
  <c r="AM50" i="2"/>
  <c r="AN50" i="2"/>
  <c r="AO50" i="2"/>
  <c r="AP50" i="2"/>
  <c r="AQ50" i="2"/>
  <c r="AR50" i="2"/>
  <c r="AL51" i="2"/>
  <c r="AM51" i="2"/>
  <c r="AN51" i="2"/>
  <c r="AO51" i="2"/>
  <c r="AP51" i="2"/>
  <c r="AQ51" i="2"/>
  <c r="AR51" i="2"/>
  <c r="AL52" i="2"/>
  <c r="AM52" i="2"/>
  <c r="AN52" i="2"/>
  <c r="AO52" i="2"/>
  <c r="AP52" i="2"/>
  <c r="AQ52" i="2"/>
  <c r="AR52" i="2"/>
  <c r="AL53" i="2"/>
  <c r="AM53" i="2"/>
  <c r="AN53" i="2"/>
  <c r="AO53" i="2"/>
  <c r="AP53" i="2"/>
  <c r="AQ53" i="2"/>
  <c r="AR53" i="2"/>
  <c r="AL54" i="2"/>
  <c r="AM54" i="2"/>
  <c r="AN54" i="2"/>
  <c r="AO54" i="2"/>
  <c r="AP54" i="2"/>
  <c r="AQ54" i="2"/>
  <c r="AR54" i="2"/>
  <c r="AL55" i="2"/>
  <c r="AM55" i="2"/>
  <c r="AN55" i="2"/>
  <c r="AO55" i="2"/>
  <c r="AP55" i="2"/>
  <c r="AQ55" i="2"/>
  <c r="AR55" i="2"/>
  <c r="AL56" i="2"/>
  <c r="AM56" i="2"/>
  <c r="AN56" i="2"/>
  <c r="AO56" i="2"/>
  <c r="AP56" i="2"/>
  <c r="AQ56" i="2"/>
  <c r="AR56" i="2"/>
  <c r="AL57" i="2"/>
  <c r="AM57" i="2"/>
  <c r="AN57" i="2"/>
  <c r="AO57" i="2"/>
  <c r="AP57" i="2"/>
  <c r="AQ57" i="2"/>
  <c r="AR57" i="2"/>
  <c r="AL58" i="2"/>
  <c r="AM58" i="2"/>
  <c r="AN58" i="2"/>
  <c r="AO58" i="2"/>
  <c r="AP58" i="2"/>
  <c r="AQ58" i="2"/>
  <c r="AR58" i="2"/>
  <c r="AL59" i="2"/>
  <c r="AM59" i="2"/>
  <c r="AN59" i="2"/>
  <c r="AO59" i="2"/>
  <c r="AP59" i="2"/>
  <c r="AQ59" i="2"/>
  <c r="AR59" i="2"/>
  <c r="AL60" i="2"/>
  <c r="AM60" i="2"/>
  <c r="AN60" i="2"/>
  <c r="AO60" i="2"/>
  <c r="AP60" i="2"/>
  <c r="AQ60" i="2"/>
  <c r="AR60" i="2"/>
  <c r="AL61" i="2"/>
  <c r="AM61" i="2"/>
  <c r="AN61" i="2"/>
  <c r="AO61" i="2"/>
  <c r="AP61" i="2"/>
  <c r="AQ61" i="2"/>
  <c r="AR61" i="2"/>
  <c r="AL62" i="2"/>
  <c r="AM62" i="2"/>
  <c r="AN62" i="2"/>
  <c r="AO62" i="2"/>
  <c r="AP62" i="2"/>
  <c r="AQ62" i="2"/>
  <c r="AR62" i="2"/>
  <c r="AL63" i="2"/>
  <c r="AM63" i="2"/>
  <c r="AN63" i="2"/>
  <c r="AO63" i="2"/>
  <c r="AP63" i="2"/>
  <c r="AQ63" i="2"/>
  <c r="AR63" i="2"/>
  <c r="AL64" i="2"/>
  <c r="AM64" i="2"/>
  <c r="AN64" i="2"/>
  <c r="AO64" i="2"/>
  <c r="AP64" i="2"/>
  <c r="AQ64" i="2"/>
  <c r="AR64" i="2"/>
  <c r="AL65" i="2"/>
  <c r="AM65" i="2"/>
  <c r="AN65" i="2"/>
  <c r="AO65" i="2"/>
  <c r="AP65" i="2"/>
  <c r="AQ65" i="2"/>
  <c r="AR65" i="2"/>
  <c r="AL66" i="2"/>
  <c r="AM66" i="2"/>
  <c r="AN66" i="2"/>
  <c r="AO66" i="2"/>
  <c r="AP66" i="2"/>
  <c r="AQ66" i="2"/>
  <c r="AR66" i="2"/>
  <c r="AL67" i="2"/>
  <c r="AM67" i="2"/>
  <c r="AN67" i="2"/>
  <c r="AO67" i="2"/>
  <c r="AP67" i="2"/>
  <c r="AQ67" i="2"/>
  <c r="AR67" i="2"/>
  <c r="AL68" i="2"/>
  <c r="AM68" i="2"/>
  <c r="AN68" i="2"/>
  <c r="AO68" i="2"/>
  <c r="AP68" i="2"/>
  <c r="AQ68" i="2"/>
  <c r="AR68" i="2"/>
  <c r="AL69" i="2"/>
  <c r="AM69" i="2"/>
  <c r="AN69" i="2"/>
  <c r="AO69" i="2"/>
  <c r="AP69" i="2"/>
  <c r="AQ69" i="2"/>
  <c r="AR69" i="2"/>
  <c r="AL70" i="2"/>
  <c r="AM70" i="2"/>
  <c r="AN70" i="2"/>
  <c r="AO70" i="2"/>
  <c r="AP70" i="2"/>
  <c r="AQ70" i="2"/>
  <c r="AR70" i="2"/>
  <c r="AL71" i="2"/>
  <c r="AM71" i="2"/>
  <c r="AN71" i="2"/>
  <c r="AO71" i="2"/>
  <c r="AP71" i="2"/>
  <c r="AQ71" i="2"/>
  <c r="AR71" i="2"/>
  <c r="AL72" i="2"/>
  <c r="AM72" i="2"/>
  <c r="AN72" i="2"/>
  <c r="AO72" i="2"/>
  <c r="AP72" i="2"/>
  <c r="AQ72" i="2"/>
  <c r="AR72" i="2"/>
  <c r="AL73" i="2"/>
  <c r="AM73" i="2"/>
  <c r="AN73" i="2"/>
  <c r="AO73" i="2"/>
  <c r="AP73" i="2"/>
  <c r="AQ73" i="2"/>
  <c r="AR73" i="2"/>
  <c r="AR2" i="2"/>
  <c r="AQ2" i="2"/>
  <c r="AP2" i="2"/>
  <c r="AO2" i="2"/>
  <c r="AN2" i="2"/>
  <c r="AM2" i="2"/>
  <c r="AL2" i="2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</calcChain>
</file>

<file path=xl/sharedStrings.xml><?xml version="1.0" encoding="utf-8"?>
<sst xmlns="http://schemas.openxmlformats.org/spreadsheetml/2006/main" count="398" uniqueCount="83">
  <si>
    <t>CATEGORY_DESCR_EN</t>
  </si>
  <si>
    <t>Start_ts_Year</t>
  </si>
  <si>
    <t>Year_1_total_tickets</t>
  </si>
  <si>
    <t>Year_2_total_tickets</t>
  </si>
  <si>
    <t>Year_3_total_tickets</t>
  </si>
  <si>
    <t>Year_4_total_tickets</t>
  </si>
  <si>
    <t>Year_5_total_tickets</t>
  </si>
  <si>
    <t>Year_6_total_tickets</t>
  </si>
  <si>
    <t>Year_7_total_tickets</t>
  </si>
  <si>
    <t>Year_1_RMA_Cost</t>
  </si>
  <si>
    <t>Year_2_RMA_Cost</t>
  </si>
  <si>
    <t>Year_3_RMA_Cost</t>
  </si>
  <si>
    <t>Year_4_RMA_Cost</t>
  </si>
  <si>
    <t>Year_5_RMA_Cost</t>
  </si>
  <si>
    <t>Year_6_RMA_Cost</t>
  </si>
  <si>
    <t>Year_7_RMA_Cost</t>
  </si>
  <si>
    <t>Year_1_Admin_Cost</t>
  </si>
  <si>
    <t>Year_2_Admin_Cost</t>
  </si>
  <si>
    <t>Year_3_Admin_Cost</t>
  </si>
  <si>
    <t>Year_4_Admin_Cost</t>
  </si>
  <si>
    <t>Year_5_Admin_Cost</t>
  </si>
  <si>
    <t>Year_6_Admin_Cost</t>
  </si>
  <si>
    <t>Year_7_Admin_Cost</t>
  </si>
  <si>
    <t>Year_1_Total_Cost</t>
  </si>
  <si>
    <t>Year_2_Total_Cost</t>
  </si>
  <si>
    <t>Year_3_Total_Cost</t>
  </si>
  <si>
    <t>Year_4_Total_Cost</t>
  </si>
  <si>
    <t>Year_5_Total_Cost</t>
  </si>
  <si>
    <t>Year_6_Total_Cost</t>
  </si>
  <si>
    <t>Year_7_Total_Cost</t>
  </si>
  <si>
    <t>Year_1 contracts_with_tickets</t>
  </si>
  <si>
    <t>Year_2 contracts_with_tickets</t>
  </si>
  <si>
    <t>Year_3 contracts_with_tickets</t>
  </si>
  <si>
    <t>Year_4 contracts_with_tickets</t>
  </si>
  <si>
    <t>Year_5 contracts_with_tickets</t>
  </si>
  <si>
    <t>Year_6 contracts_with_tickets</t>
  </si>
  <si>
    <t>Year_7 contracts_with_tickets</t>
  </si>
  <si>
    <t>Full_Year_1 contracts</t>
  </si>
  <si>
    <t>Full_Year_2 contracts</t>
  </si>
  <si>
    <t>Full_Year_3 contracts</t>
  </si>
  <si>
    <t>Full_Year_4 contracts</t>
  </si>
  <si>
    <t>Full_Year_5 contracts</t>
  </si>
  <si>
    <t>Full_Year_6 contracts</t>
  </si>
  <si>
    <t>Full_Year_7 contracts</t>
  </si>
  <si>
    <t>Year_1 expired contracts</t>
  </si>
  <si>
    <t>Year_2 expired contracts</t>
  </si>
  <si>
    <t>Year_3 expired contracts</t>
  </si>
  <si>
    <t>Year_4 expired contracts</t>
  </si>
  <si>
    <t>Year_5 expired contracts</t>
  </si>
  <si>
    <t>Year_6 expired contracts</t>
  </si>
  <si>
    <t>Year_7 expired contracts</t>
  </si>
  <si>
    <t>Total_Contracts</t>
  </si>
  <si>
    <t>MDA</t>
  </si>
  <si>
    <t>AC</t>
  </si>
  <si>
    <t>SDA</t>
  </si>
  <si>
    <t>BG</t>
  </si>
  <si>
    <t>TELECOMS</t>
  </si>
  <si>
    <t>COMPUTING</t>
  </si>
  <si>
    <t>% Full Year 1</t>
  </si>
  <si>
    <t>% Full Year 2</t>
  </si>
  <si>
    <t>% Full Year 3</t>
  </si>
  <si>
    <t>% Full Year 4</t>
  </si>
  <si>
    <t>% Full Year 5</t>
  </si>
  <si>
    <t>% Full Year 6</t>
  </si>
  <si>
    <t>% Full Year 7</t>
  </si>
  <si>
    <t>Πίνακας 1: Συνολικά Tickets</t>
  </si>
  <si>
    <t>Category</t>
  </si>
  <si>
    <t>Year 1</t>
  </si>
  <si>
    <t>Year 2</t>
  </si>
  <si>
    <t>Year 3</t>
  </si>
  <si>
    <t>Year 4</t>
  </si>
  <si>
    <t>Year 5</t>
  </si>
  <si>
    <t>Year 6</t>
  </si>
  <si>
    <t>Year 7</t>
  </si>
  <si>
    <t>Πίνακας 2: Συνολικά Contracts που έφεραν ticket</t>
  </si>
  <si>
    <t xml:space="preserve">Πίνακας 4: Πιθανότητα εμφάνισης Ticket ανά χρονια περάτωσης </t>
  </si>
  <si>
    <t>Πίνακας 5: Mέσος αριθμός ticket προς ολοκληρωμένο contract</t>
  </si>
  <si>
    <t>Πίνακας 6: Συνολικό κόστος Ticket</t>
  </si>
  <si>
    <t>Πίνακας7: Μέσο  κόστος Ticket</t>
  </si>
  <si>
    <t>Πίνακας 8: RMA κόστος Ticket</t>
  </si>
  <si>
    <t>Πίνακας 10: Admin κόστος Ticket</t>
  </si>
  <si>
    <t>Πίνακας9: Μέσο RMA κόστος Ticket</t>
  </si>
  <si>
    <t>Πίνακας 11: Μέσο Admin κόστος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</si>
</sst>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_-;\-* #,##0_-;_-* &quot;-&quot;??_-;_-@_-"/>
    <numFmt numFmtId="165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165" fontId="0" fillId="4" borderId="2" xfId="1" applyNumberFormat="1" applyFont="1" applyFill="1" applyBorder="1"/>
    <xf numFmtId="165" fontId="0" fillId="4" borderId="3" xfId="1" applyNumberFormat="1" applyFont="1" applyFill="1" applyBorder="1"/>
    <xf numFmtId="165" fontId="0" fillId="4" borderId="4" xfId="1" applyNumberFormat="1" applyFont="1" applyFill="1" applyBorder="1"/>
    <xf numFmtId="165" fontId="0" fillId="6" borderId="2" xfId="1" applyNumberFormat="1" applyFont="1" applyFill="1" applyBorder="1"/>
    <xf numFmtId="165" fontId="0" fillId="6" borderId="3" xfId="1" applyNumberFormat="1" applyFont="1" applyFill="1" applyBorder="1"/>
    <xf numFmtId="165" fontId="0" fillId="6" borderId="4" xfId="1" applyNumberFormat="1" applyFont="1" applyFill="1" applyBorder="1"/>
    <xf numFmtId="165" fontId="0" fillId="10" borderId="2" xfId="1" applyNumberFormat="1" applyFont="1" applyFill="1" applyBorder="1"/>
    <xf numFmtId="165" fontId="0" fillId="10" borderId="3" xfId="1" applyNumberFormat="1" applyFont="1" applyFill="1" applyBorder="1"/>
    <xf numFmtId="165" fontId="0" fillId="11" borderId="3" xfId="1" applyNumberFormat="1" applyFont="1" applyFill="1" applyBorder="1"/>
    <xf numFmtId="165" fontId="0" fillId="11" borderId="4" xfId="1" applyNumberFormat="1" applyFont="1" applyFill="1" applyBorder="1"/>
    <xf numFmtId="165" fontId="0" fillId="9" borderId="11" xfId="1" applyNumberFormat="1" applyFont="1" applyFill="1" applyBorder="1"/>
    <xf numFmtId="165" fontId="0" fillId="4" borderId="5" xfId="1" applyNumberFormat="1" applyFont="1" applyFill="1" applyBorder="1"/>
    <xf numFmtId="165" fontId="0" fillId="4" borderId="0" xfId="1" applyNumberFormat="1" applyFont="1" applyFill="1" applyBorder="1"/>
    <xf numFmtId="165" fontId="0" fillId="4" borderId="6" xfId="1" applyNumberFormat="1" applyFont="1" applyFill="1" applyBorder="1"/>
    <xf numFmtId="165" fontId="0" fillId="6" borderId="5" xfId="1" applyNumberFormat="1" applyFont="1" applyFill="1" applyBorder="1"/>
    <xf numFmtId="165" fontId="0" fillId="6" borderId="0" xfId="1" applyNumberFormat="1" applyFont="1" applyFill="1" applyBorder="1"/>
    <xf numFmtId="165" fontId="0" fillId="6" borderId="6" xfId="1" applyNumberFormat="1" applyFont="1" applyFill="1" applyBorder="1"/>
    <xf numFmtId="165" fontId="0" fillId="10" borderId="5" xfId="1" applyNumberFormat="1" applyFont="1" applyFill="1" applyBorder="1"/>
    <xf numFmtId="165" fontId="0" fillId="10" borderId="0" xfId="1" applyNumberFormat="1" applyFont="1" applyFill="1" applyBorder="1"/>
    <xf numFmtId="165" fontId="0" fillId="11" borderId="0" xfId="1" applyNumberFormat="1" applyFont="1" applyFill="1" applyBorder="1"/>
    <xf numFmtId="165" fontId="0" fillId="11" borderId="6" xfId="1" applyNumberFormat="1" applyFont="1" applyFill="1" applyBorder="1"/>
    <xf numFmtId="165" fontId="0" fillId="9" borderId="12" xfId="1" applyNumberFormat="1" applyFont="1" applyFill="1" applyBorder="1"/>
    <xf numFmtId="165" fontId="0" fillId="4" borderId="7" xfId="1" applyNumberFormat="1" applyFont="1" applyFill="1" applyBorder="1"/>
    <xf numFmtId="165" fontId="0" fillId="4" borderId="8" xfId="1" applyNumberFormat="1" applyFont="1" applyFill="1" applyBorder="1"/>
    <xf numFmtId="165" fontId="0" fillId="4" borderId="9" xfId="1" applyNumberFormat="1" applyFont="1" applyFill="1" applyBorder="1"/>
    <xf numFmtId="165" fontId="0" fillId="6" borderId="7" xfId="1" applyNumberFormat="1" applyFont="1" applyFill="1" applyBorder="1"/>
    <xf numFmtId="165" fontId="0" fillId="6" borderId="8" xfId="1" applyNumberFormat="1" applyFont="1" applyFill="1" applyBorder="1"/>
    <xf numFmtId="165" fontId="0" fillId="6" borderId="9" xfId="1" applyNumberFormat="1" applyFont="1" applyFill="1" applyBorder="1"/>
    <xf numFmtId="165" fontId="0" fillId="10" borderId="7" xfId="1" applyNumberFormat="1" applyFont="1" applyFill="1" applyBorder="1"/>
    <xf numFmtId="165" fontId="0" fillId="10" borderId="8" xfId="1" applyNumberFormat="1" applyFont="1" applyFill="1" applyBorder="1"/>
    <xf numFmtId="165" fontId="0" fillId="11" borderId="8" xfId="1" applyNumberFormat="1" applyFont="1" applyFill="1" applyBorder="1"/>
    <xf numFmtId="165" fontId="0" fillId="11" borderId="9" xfId="1" applyNumberFormat="1" applyFont="1" applyFill="1" applyBorder="1"/>
    <xf numFmtId="165" fontId="0" fillId="9" borderId="13" xfId="1" applyNumberFormat="1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43" fontId="0" fillId="10" borderId="2" xfId="1" applyNumberFormat="1" applyFont="1" applyFill="1" applyBorder="1"/>
    <xf numFmtId="43" fontId="0" fillId="10" borderId="3" xfId="1" applyNumberFormat="1" applyFont="1" applyFill="1" applyBorder="1"/>
    <xf numFmtId="43" fontId="0" fillId="10" borderId="4" xfId="1" applyNumberFormat="1" applyFont="1" applyFill="1" applyBorder="1"/>
    <xf numFmtId="43" fontId="0" fillId="10" borderId="5" xfId="1" applyNumberFormat="1" applyFont="1" applyFill="1" applyBorder="1"/>
    <xf numFmtId="43" fontId="0" fillId="10" borderId="0" xfId="1" applyNumberFormat="1" applyFont="1" applyFill="1" applyBorder="1"/>
    <xf numFmtId="43" fontId="0" fillId="10" borderId="6" xfId="1" applyNumberFormat="1" applyFont="1" applyFill="1" applyBorder="1"/>
    <xf numFmtId="43" fontId="0" fillId="10" borderId="7" xfId="1" applyNumberFormat="1" applyFont="1" applyFill="1" applyBorder="1"/>
    <xf numFmtId="43" fontId="0" fillId="10" borderId="8" xfId="1" applyNumberFormat="1" applyFont="1" applyFill="1" applyBorder="1"/>
    <xf numFmtId="43" fontId="0" fillId="10" borderId="9" xfId="1" applyNumberFormat="1" applyFont="1" applyFill="1" applyBorder="1"/>
    <xf numFmtId="0" fontId="1" fillId="1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0" fillId="8" borderId="2" xfId="1" applyNumberFormat="1" applyFont="1" applyFill="1" applyBorder="1"/>
    <xf numFmtId="165" fontId="0" fillId="8" borderId="3" xfId="1" applyNumberFormat="1" applyFont="1" applyFill="1" applyBorder="1"/>
    <xf numFmtId="165" fontId="0" fillId="8" borderId="4" xfId="1" applyNumberFormat="1" applyFont="1" applyFill="1" applyBorder="1"/>
    <xf numFmtId="165" fontId="0" fillId="8" borderId="5" xfId="1" applyNumberFormat="1" applyFont="1" applyFill="1" applyBorder="1"/>
    <xf numFmtId="165" fontId="0" fillId="8" borderId="0" xfId="1" applyNumberFormat="1" applyFont="1" applyFill="1" applyBorder="1"/>
    <xf numFmtId="165" fontId="0" fillId="8" borderId="6" xfId="1" applyNumberFormat="1" applyFont="1" applyFill="1" applyBorder="1"/>
    <xf numFmtId="165" fontId="0" fillId="8" borderId="7" xfId="1" applyNumberFormat="1" applyFont="1" applyFill="1" applyBorder="1"/>
    <xf numFmtId="165" fontId="0" fillId="8" borderId="8" xfId="1" applyNumberFormat="1" applyFont="1" applyFill="1" applyBorder="1"/>
    <xf numFmtId="165" fontId="0" fillId="8" borderId="9" xfId="1" applyNumberFormat="1" applyFont="1" applyFill="1" applyBorder="1"/>
    <xf numFmtId="165" fontId="0" fillId="0" borderId="0" xfId="1" applyNumberFormat="1" applyFont="1"/>
    <xf numFmtId="0" fontId="1" fillId="11" borderId="1" xfId="0" applyFont="1" applyFill="1" applyBorder="1" applyAlignment="1">
      <alignment horizontal="center" vertical="center" wrapText="1"/>
    </xf>
    <xf numFmtId="165" fontId="0" fillId="16" borderId="2" xfId="1" applyNumberFormat="1" applyFont="1" applyFill="1" applyBorder="1"/>
    <xf numFmtId="165" fontId="0" fillId="16" borderId="3" xfId="1" applyNumberFormat="1" applyFont="1" applyFill="1" applyBorder="1"/>
    <xf numFmtId="165" fontId="0" fillId="16" borderId="4" xfId="1" applyNumberFormat="1" applyFont="1" applyFill="1" applyBorder="1"/>
    <xf numFmtId="165" fontId="0" fillId="16" borderId="5" xfId="1" applyNumberFormat="1" applyFont="1" applyFill="1" applyBorder="1"/>
    <xf numFmtId="165" fontId="0" fillId="16" borderId="0" xfId="1" applyNumberFormat="1" applyFont="1" applyFill="1" applyBorder="1"/>
    <xf numFmtId="165" fontId="0" fillId="16" borderId="6" xfId="1" applyNumberFormat="1" applyFont="1" applyFill="1" applyBorder="1"/>
    <xf numFmtId="165" fontId="0" fillId="16" borderId="7" xfId="1" applyNumberFormat="1" applyFont="1" applyFill="1" applyBorder="1"/>
    <xf numFmtId="165" fontId="0" fillId="16" borderId="8" xfId="1" applyNumberFormat="1" applyFont="1" applyFill="1" applyBorder="1"/>
    <xf numFmtId="165" fontId="0" fillId="16" borderId="9" xfId="1" applyNumberFormat="1" applyFont="1" applyFill="1" applyBorder="1"/>
    <xf numFmtId="0" fontId="1" fillId="17" borderId="1" xfId="0" applyFont="1" applyFill="1" applyBorder="1" applyAlignment="1">
      <alignment horizontal="center" vertical="center" wrapText="1"/>
    </xf>
    <xf numFmtId="0" fontId="0" fillId="10" borderId="0" xfId="0" applyFill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0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9" xfId="0" applyFill="1" applyBorder="1"/>
    <xf numFmtId="165" fontId="1" fillId="13" borderId="1" xfId="1" applyNumberFormat="1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165" fontId="0" fillId="19" borderId="2" xfId="1" applyNumberFormat="1" applyFont="1" applyFill="1" applyBorder="1"/>
    <xf numFmtId="165" fontId="0" fillId="19" borderId="3" xfId="1" applyNumberFormat="1" applyFont="1" applyFill="1" applyBorder="1"/>
    <xf numFmtId="165" fontId="0" fillId="19" borderId="4" xfId="1" applyNumberFormat="1" applyFont="1" applyFill="1" applyBorder="1"/>
    <xf numFmtId="165" fontId="0" fillId="19" borderId="5" xfId="1" applyNumberFormat="1" applyFont="1" applyFill="1" applyBorder="1"/>
    <xf numFmtId="165" fontId="0" fillId="19" borderId="0" xfId="1" applyNumberFormat="1" applyFont="1" applyFill="1" applyBorder="1"/>
    <xf numFmtId="165" fontId="0" fillId="19" borderId="6" xfId="1" applyNumberFormat="1" applyFont="1" applyFill="1" applyBorder="1"/>
    <xf numFmtId="165" fontId="0" fillId="19" borderId="7" xfId="1" applyNumberFormat="1" applyFont="1" applyFill="1" applyBorder="1"/>
    <xf numFmtId="165" fontId="0" fillId="19" borderId="8" xfId="1" applyNumberFormat="1" applyFont="1" applyFill="1" applyBorder="1"/>
    <xf numFmtId="165" fontId="0" fillId="19" borderId="9" xfId="1" applyNumberFormat="1" applyFont="1" applyFill="1" applyBorder="1"/>
    <xf numFmtId="0" fontId="3" fillId="0" borderId="14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5" xfId="0" applyFont="1" applyBorder="1" applyAlignment="1">
      <alignment horizontal="left" vertical="center"/>
    </xf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0" fontId="3" fillId="0" borderId="7" xfId="0" applyFont="1" applyBorder="1" applyAlignment="1">
      <alignment horizontal="left" vertical="center"/>
    </xf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3" fillId="0" borderId="2" xfId="0" applyFont="1" applyBorder="1" applyAlignment="1">
      <alignment horizontal="center" vertical="center"/>
    </xf>
    <xf numFmtId="10" fontId="0" fillId="0" borderId="2" xfId="2" applyNumberFormat="1" applyFont="1" applyBorder="1"/>
    <xf numFmtId="10" fontId="0" fillId="0" borderId="3" xfId="2" applyNumberFormat="1" applyFont="1" applyBorder="1"/>
    <xf numFmtId="10" fontId="0" fillId="0" borderId="4" xfId="2" applyNumberFormat="1" applyFont="1" applyBorder="1"/>
    <xf numFmtId="10" fontId="0" fillId="0" borderId="5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7" xfId="2" applyNumberFormat="1" applyFont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209874</xdr:colOff>
      <xdr:row>0</xdr:row>
      <xdr:rowOff>371313</xdr:rowOff>
    </xdr:from>
    <xdr:to>
      <xdr:col>46</xdr:col>
      <xdr:colOff>6351</xdr:colOff>
      <xdr:row>3</xdr:row>
      <xdr:rowOff>48711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879B600-17FD-402A-8582-554C2A870107}"/>
            </a:ext>
          </a:extLst>
        </xdr:cNvPr>
        <xdr:cNvSpPr txBox="1"/>
      </xdr:nvSpPr>
      <xdr:spPr>
        <a:xfrm>
          <a:off x="36017416" y="371313"/>
          <a:ext cx="4090799" cy="82362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1</a:t>
          </a:r>
          <a:r>
            <a:rPr lang="el-GR" sz="1100"/>
            <a:t>:</a:t>
          </a:r>
          <a:r>
            <a:rPr lang="el-GR" sz="1100" baseline="0"/>
            <a:t> </a:t>
          </a:r>
          <a:r>
            <a:rPr lang="el-GR" sz="1100"/>
            <a:t>Άθροισμα</a:t>
          </a:r>
          <a:r>
            <a:rPr lang="el-GR" sz="1100" baseline="0"/>
            <a:t> των </a:t>
          </a:r>
          <a:r>
            <a:rPr lang="en-US" sz="1100" baseline="0"/>
            <a:t>ticktets</a:t>
          </a:r>
          <a:r>
            <a:rPr lang="el-GR" sz="1100" baseline="0"/>
            <a:t> ανά χρονολογικό έτος που έχει περάσει από την υπογραφή του </a:t>
          </a:r>
          <a:r>
            <a:rPr lang="en-US" sz="1100" baseline="0"/>
            <a:t>contract. </a:t>
          </a:r>
          <a:r>
            <a:rPr lang="el-GR" sz="1100" baseline="0"/>
            <a:t>Εδω προσμετρούνται μόνο οι χρονίες που έχουν</a:t>
          </a:r>
          <a:r>
            <a:rPr lang="en-US" sz="1100" baseline="0"/>
            <a:t> </a:t>
          </a:r>
          <a:r>
            <a:rPr lang="el-GR" sz="1100" baseline="0"/>
            <a:t>ετήσια ολοκληρωμένα </a:t>
          </a:r>
          <a:r>
            <a:rPr lang="en-US" sz="1100" baseline="0"/>
            <a:t>contract</a:t>
          </a:r>
          <a:r>
            <a:rPr lang="el-GR" sz="1100" baseline="0"/>
            <a:t> </a:t>
          </a:r>
          <a:r>
            <a:rPr lang="el-GR" sz="1100" b="1" baseline="0"/>
            <a:t>κατά</a:t>
          </a:r>
          <a:r>
            <a:rPr lang="el-GR" sz="1100" baseline="0"/>
            <a:t>  </a:t>
          </a:r>
          <a:r>
            <a:rPr lang="el-GR" sz="1100" b="1" baseline="0"/>
            <a:t>100%.</a:t>
          </a:r>
          <a:endParaRPr lang="el-GR" sz="1100" b="1"/>
        </a:p>
      </xdr:txBody>
    </xdr:sp>
    <xdr:clientData/>
  </xdr:twoCellAnchor>
  <xdr:twoCellAnchor>
    <xdr:from>
      <xdr:col>39</xdr:col>
      <xdr:colOff>0</xdr:colOff>
      <xdr:row>17</xdr:row>
      <xdr:rowOff>0</xdr:rowOff>
    </xdr:from>
    <xdr:to>
      <xdr:col>48</xdr:col>
      <xdr:colOff>167752</xdr:colOff>
      <xdr:row>20</xdr:row>
      <xdr:rowOff>165076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95E2351-72EA-450F-89EB-975F08052255}"/>
            </a:ext>
          </a:extLst>
        </xdr:cNvPr>
        <xdr:cNvSpPr txBox="1"/>
      </xdr:nvSpPr>
      <xdr:spPr>
        <a:xfrm>
          <a:off x="35807542" y="3858432"/>
          <a:ext cx="5802032" cy="74626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2</a:t>
          </a:r>
          <a:r>
            <a:rPr lang="el-GR" sz="1100"/>
            <a:t>:</a:t>
          </a:r>
          <a:r>
            <a:rPr lang="el-GR" sz="1100" baseline="0"/>
            <a:t> </a:t>
          </a:r>
          <a:r>
            <a:rPr lang="el-GR" sz="1100"/>
            <a:t>Άθροισμα</a:t>
          </a:r>
          <a:r>
            <a:rPr lang="el-GR" sz="1100" baseline="0"/>
            <a:t> των </a:t>
          </a:r>
          <a:r>
            <a:rPr lang="en-US" sz="1100" baseline="0"/>
            <a:t>contracts </a:t>
          </a:r>
          <a:r>
            <a:rPr lang="el-GR" sz="1100" baseline="0"/>
            <a:t>που έφεραν </a:t>
          </a:r>
          <a:r>
            <a:rPr lang="en-US" sz="1100" baseline="0"/>
            <a:t>ticket </a:t>
          </a:r>
          <a:r>
            <a:rPr lang="el-GR" sz="1100" baseline="0"/>
            <a:t>ανά χρονολογικό έτος που έχει περάσει από την υπογραφή του </a:t>
          </a:r>
          <a:r>
            <a:rPr lang="en-US" sz="1100" baseline="0"/>
            <a:t>contract. </a:t>
          </a:r>
          <a:r>
            <a:rPr lang="el-GR" sz="1100" baseline="0"/>
            <a:t>Εδω προσμετρούνται </a:t>
          </a:r>
          <a:r>
            <a:rPr lang="el-GR" sz="1100" b="1" baseline="0"/>
            <a:t>μόνο</a:t>
          </a:r>
          <a:r>
            <a:rPr lang="el-GR" sz="1100" baseline="0"/>
            <a:t> οι χρονίες που έχουν</a:t>
          </a:r>
          <a:r>
            <a:rPr lang="en-US" sz="1100" baseline="0"/>
            <a:t> </a:t>
          </a:r>
          <a:r>
            <a:rPr lang="el-GR" sz="1100" b="1" baseline="0"/>
            <a:t>ετήσια</a:t>
          </a:r>
          <a:r>
            <a:rPr lang="el-GR" sz="1100" baseline="0"/>
            <a:t> </a:t>
          </a:r>
          <a:r>
            <a:rPr lang="el-GR" sz="1100" b="1" baseline="0"/>
            <a:t>ολοκληρωμένα</a:t>
          </a:r>
          <a:r>
            <a:rPr lang="el-GR" sz="1100" baseline="0"/>
            <a:t> </a:t>
          </a:r>
          <a:r>
            <a:rPr lang="en-US" sz="1100" b="1" baseline="0"/>
            <a:t>contracts</a:t>
          </a:r>
          <a:r>
            <a:rPr lang="el-GR" sz="1100" baseline="0"/>
            <a:t> </a:t>
          </a:r>
          <a:r>
            <a:rPr lang="el-GR" sz="1100" b="1" baseline="0"/>
            <a:t>100%.</a:t>
          </a:r>
          <a:endParaRPr lang="el-GR" sz="1100" b="1"/>
        </a:p>
      </xdr:txBody>
    </xdr:sp>
    <xdr:clientData/>
  </xdr:twoCellAnchor>
  <xdr:twoCellAnchor>
    <xdr:from>
      <xdr:col>50</xdr:col>
      <xdr:colOff>0</xdr:colOff>
      <xdr:row>17</xdr:row>
      <xdr:rowOff>0</xdr:rowOff>
    </xdr:from>
    <xdr:to>
      <xdr:col>56</xdr:col>
      <xdr:colOff>272624</xdr:colOff>
      <xdr:row>20</xdr:row>
      <xdr:rowOff>7505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91CDC2F4-4232-4216-B068-C9BAB1833C66}"/>
            </a:ext>
          </a:extLst>
        </xdr:cNvPr>
        <xdr:cNvSpPr txBox="1"/>
      </xdr:nvSpPr>
      <xdr:spPr>
        <a:xfrm>
          <a:off x="42668771" y="3858432"/>
          <a:ext cx="3953472" cy="58869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3</a:t>
          </a:r>
          <a:r>
            <a:rPr lang="el-GR" sz="1100"/>
            <a:t>:</a:t>
          </a:r>
          <a:r>
            <a:rPr lang="el-GR" sz="1100" baseline="0"/>
            <a:t> Συνολικό πλήθος ολοκληρωμένων </a:t>
          </a:r>
          <a:r>
            <a:rPr lang="en-US" sz="1100" baseline="0"/>
            <a:t>contracts</a:t>
          </a:r>
          <a:endParaRPr lang="el-GR" sz="1100"/>
        </a:p>
      </xdr:txBody>
    </xdr:sp>
    <xdr:clientData/>
  </xdr:twoCellAnchor>
  <xdr:twoCellAnchor>
    <xdr:from>
      <xdr:col>39</xdr:col>
      <xdr:colOff>0</xdr:colOff>
      <xdr:row>35</xdr:row>
      <xdr:rowOff>0</xdr:rowOff>
    </xdr:from>
    <xdr:to>
      <xdr:col>48</xdr:col>
      <xdr:colOff>163942</xdr:colOff>
      <xdr:row>38</xdr:row>
      <xdr:rowOff>165077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48FAFB56-2041-46F0-A09A-0EFD71EE4303}"/>
            </a:ext>
          </a:extLst>
        </xdr:cNvPr>
        <xdr:cNvSpPr txBox="1"/>
      </xdr:nvSpPr>
      <xdr:spPr>
        <a:xfrm>
          <a:off x="35807542" y="7345551"/>
          <a:ext cx="5798222" cy="74626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4</a:t>
          </a:r>
          <a:r>
            <a:rPr lang="el-GR" sz="1100"/>
            <a:t>:</a:t>
          </a:r>
          <a:r>
            <a:rPr lang="el-GR" sz="1100" baseline="0"/>
            <a:t> Πιθανότητα εμφάνισης </a:t>
          </a:r>
          <a:r>
            <a:rPr lang="en-US" sz="1100" baseline="0"/>
            <a:t>ticket</a:t>
          </a:r>
          <a:r>
            <a:rPr lang="el-GR" sz="1100" baseline="0"/>
            <a:t> ανά χρονιά περάτωσης</a:t>
          </a:r>
          <a:r>
            <a:rPr lang="en-US" sz="1100" baseline="0"/>
            <a:t>, </a:t>
          </a:r>
          <a:r>
            <a:rPr lang="el-GR" sz="1100" baseline="0"/>
            <a:t>ορίζεται ως τα συνολικά </a:t>
          </a:r>
          <a:r>
            <a:rPr lang="en-US" sz="1100" baseline="0"/>
            <a:t>contracts</a:t>
          </a:r>
          <a:r>
            <a:rPr lang="el-GR" sz="1100" baseline="0"/>
            <a:t> που έφεραν </a:t>
          </a:r>
          <a:r>
            <a:rPr lang="en-US" sz="1100" baseline="0"/>
            <a:t>ticket,</a:t>
          </a:r>
          <a:r>
            <a:rPr lang="el-GR" sz="1100" baseline="0"/>
            <a:t>για ολοκληρωμένες </a:t>
          </a:r>
          <a:r>
            <a:rPr lang="el-GR" sz="1100" b="1" baseline="0"/>
            <a:t>100%</a:t>
          </a:r>
          <a:r>
            <a:rPr lang="el-GR" sz="1100" baseline="0"/>
            <a:t> χρονίες προς το συνολικό πλήθος </a:t>
          </a:r>
          <a:r>
            <a:rPr lang="en-US" sz="1100" baseline="0"/>
            <a:t>contract</a:t>
          </a:r>
          <a:r>
            <a:rPr lang="el-GR" sz="1100" baseline="0"/>
            <a:t> που υπογράφτηκαν .</a:t>
          </a:r>
          <a:endParaRPr lang="el-GR" sz="1100"/>
        </a:p>
      </xdr:txBody>
    </xdr:sp>
    <xdr:clientData/>
  </xdr:twoCellAnchor>
  <xdr:twoCellAnchor>
    <xdr:from>
      <xdr:col>50</xdr:col>
      <xdr:colOff>0</xdr:colOff>
      <xdr:row>35</xdr:row>
      <xdr:rowOff>0</xdr:rowOff>
    </xdr:from>
    <xdr:to>
      <xdr:col>56</xdr:col>
      <xdr:colOff>430168</xdr:colOff>
      <xdr:row>38</xdr:row>
      <xdr:rowOff>183236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D5BC9581-89F0-48DC-AC72-9056F524DCD7}"/>
            </a:ext>
          </a:extLst>
        </xdr:cNvPr>
        <xdr:cNvSpPr txBox="1"/>
      </xdr:nvSpPr>
      <xdr:spPr>
        <a:xfrm>
          <a:off x="42668771" y="7345551"/>
          <a:ext cx="5547838" cy="76442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5:</a:t>
          </a:r>
          <a:r>
            <a:rPr lang="el-GR" sz="1100" baseline="0"/>
            <a:t> Πόσα </a:t>
          </a:r>
          <a:r>
            <a:rPr lang="en-US" sz="1100" baseline="0"/>
            <a:t>ticket </a:t>
          </a:r>
          <a:r>
            <a:rPr lang="el-GR" sz="1100" baseline="0"/>
            <a:t>αντιστοιχούν σε ένα ολοκληρωμένο </a:t>
          </a:r>
          <a:r>
            <a:rPr lang="en-US" sz="1100" baseline="0"/>
            <a:t>contract </a:t>
          </a:r>
          <a:r>
            <a:rPr lang="el-GR" sz="1100" baseline="0"/>
            <a:t>κατά μέσο όρο ανά χρονία περάτωσης.</a:t>
          </a:r>
          <a:endParaRPr lang="el-G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0</xdr:row>
      <xdr:rowOff>0</xdr:rowOff>
    </xdr:from>
    <xdr:to>
      <xdr:col>63</xdr:col>
      <xdr:colOff>367067</xdr:colOff>
      <xdr:row>1</xdr:row>
      <xdr:rowOff>184832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D337C638-F6B6-47D8-8207-E478876A0D2F}"/>
            </a:ext>
          </a:extLst>
        </xdr:cNvPr>
        <xdr:cNvSpPr txBox="1"/>
      </xdr:nvSpPr>
      <xdr:spPr>
        <a:xfrm>
          <a:off x="43068875" y="0"/>
          <a:ext cx="5796317" cy="75633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6:</a:t>
          </a:r>
          <a:r>
            <a:rPr lang="el-GR" sz="1100" b="1" baseline="0"/>
            <a:t> </a:t>
          </a:r>
          <a:r>
            <a:rPr lang="el-GR" sz="1100" b="0" baseline="0"/>
            <a:t>Συνολικό κόστος </a:t>
          </a:r>
          <a:r>
            <a:rPr lang="en-US" sz="1100" b="0" baseline="0"/>
            <a:t>ticket </a:t>
          </a:r>
          <a:r>
            <a:rPr lang="el-GR" sz="1100" b="0" baseline="0"/>
            <a:t>ανά χρονια περάτωσης. Στην ανάλυση προσμετρούνται </a:t>
          </a:r>
          <a:r>
            <a:rPr lang="en-US" sz="1100" b="0" baseline="0"/>
            <a:t>tickets</a:t>
          </a:r>
          <a:r>
            <a:rPr lang="el-GR" sz="1100" b="0" baseline="0"/>
            <a:t> που αντιστοιχούν 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ετήσια ολοκληρωμένα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contracts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100%.</a:t>
          </a:r>
          <a:endParaRPr lang="el-GR" sz="1100" b="0"/>
        </a:p>
      </xdr:txBody>
    </xdr:sp>
    <xdr:clientData/>
  </xdr:twoCellAnchor>
  <xdr:twoCellAnchor>
    <xdr:from>
      <xdr:col>65</xdr:col>
      <xdr:colOff>0</xdr:colOff>
      <xdr:row>0</xdr:row>
      <xdr:rowOff>0</xdr:rowOff>
    </xdr:from>
    <xdr:to>
      <xdr:col>74</xdr:col>
      <xdr:colOff>282336</xdr:colOff>
      <xdr:row>1</xdr:row>
      <xdr:rowOff>181022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72FC4385-C615-48D1-8ED3-7FCD20216FD5}"/>
            </a:ext>
          </a:extLst>
        </xdr:cNvPr>
        <xdr:cNvSpPr txBox="1"/>
      </xdr:nvSpPr>
      <xdr:spPr>
        <a:xfrm>
          <a:off x="49704625" y="0"/>
          <a:ext cx="5711586" cy="75252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7:</a:t>
          </a:r>
          <a:r>
            <a:rPr lang="el-GR" sz="1100" b="1" baseline="0"/>
            <a:t> </a:t>
          </a:r>
          <a:r>
            <a:rPr lang="el-GR" sz="1100" b="0" baseline="0"/>
            <a:t>Μέσο κόστος </a:t>
          </a:r>
          <a:r>
            <a:rPr lang="en-US" sz="1100" b="0" baseline="0"/>
            <a:t>ticket </a:t>
          </a:r>
          <a:r>
            <a:rPr lang="el-GR" sz="1100" b="0" baseline="0"/>
            <a:t>ανά χρονια περάτωσης. Στην ανάλυση προσμετρούνται </a:t>
          </a:r>
          <a:r>
            <a:rPr lang="en-US" sz="1100" b="0" baseline="0"/>
            <a:t>tickets</a:t>
          </a:r>
          <a:r>
            <a:rPr lang="el-GR" sz="1100" b="0" baseline="0"/>
            <a:t> που αντιστοιχούν 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ετήσια ολοκληρωμένα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contracts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100%.</a:t>
          </a:r>
          <a:endParaRPr lang="el-GR" sz="1100" b="0"/>
        </a:p>
      </xdr:txBody>
    </xdr:sp>
    <xdr:clientData/>
  </xdr:twoCellAnchor>
  <xdr:twoCellAnchor>
    <xdr:from>
      <xdr:col>54</xdr:col>
      <xdr:colOff>0</xdr:colOff>
      <xdr:row>13</xdr:row>
      <xdr:rowOff>0</xdr:rowOff>
    </xdr:from>
    <xdr:to>
      <xdr:col>63</xdr:col>
      <xdr:colOff>367067</xdr:colOff>
      <xdr:row>16</xdr:row>
      <xdr:rowOff>184832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D337C638-F6B6-47D8-8207-E478876A0D2F}"/>
            </a:ext>
          </a:extLst>
        </xdr:cNvPr>
        <xdr:cNvSpPr txBox="1"/>
      </xdr:nvSpPr>
      <xdr:spPr>
        <a:xfrm>
          <a:off x="43068875" y="2857500"/>
          <a:ext cx="6526567" cy="75633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8:</a:t>
          </a:r>
          <a:r>
            <a:rPr lang="el-GR" sz="1100" b="1" baseline="0"/>
            <a:t> </a:t>
          </a:r>
          <a:r>
            <a:rPr lang="en-US" sz="1100" b="0" baseline="0"/>
            <a:t>RMA</a:t>
          </a:r>
          <a:r>
            <a:rPr lang="el-GR" sz="1100" b="0" baseline="0"/>
            <a:t> κόστος </a:t>
          </a:r>
          <a:r>
            <a:rPr lang="en-US" sz="1100" b="0" baseline="0"/>
            <a:t>ticket </a:t>
          </a:r>
          <a:r>
            <a:rPr lang="el-GR" sz="1100" b="0" baseline="0"/>
            <a:t>ανά χρονια περάτωσης. Στην ανάλυση προσμετρούνται </a:t>
          </a:r>
          <a:r>
            <a:rPr lang="en-US" sz="1100" b="0" baseline="0"/>
            <a:t>tickets</a:t>
          </a:r>
          <a:r>
            <a:rPr lang="el-GR" sz="1100" b="0" baseline="0"/>
            <a:t> που αντιστοιχούν 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ετήσια ολοκληρωμένα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contracts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100%.</a:t>
          </a:r>
          <a:endParaRPr lang="el-GR" sz="1100" b="0"/>
        </a:p>
      </xdr:txBody>
    </xdr:sp>
    <xdr:clientData/>
  </xdr:twoCellAnchor>
  <xdr:twoCellAnchor>
    <xdr:from>
      <xdr:col>65</xdr:col>
      <xdr:colOff>0</xdr:colOff>
      <xdr:row>13</xdr:row>
      <xdr:rowOff>0</xdr:rowOff>
    </xdr:from>
    <xdr:to>
      <xdr:col>74</xdr:col>
      <xdr:colOff>282336</xdr:colOff>
      <xdr:row>16</xdr:row>
      <xdr:rowOff>181022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72FC4385-C615-48D1-8ED3-7FCD20216FD5}"/>
            </a:ext>
          </a:extLst>
        </xdr:cNvPr>
        <xdr:cNvSpPr txBox="1"/>
      </xdr:nvSpPr>
      <xdr:spPr>
        <a:xfrm>
          <a:off x="50434875" y="2857500"/>
          <a:ext cx="5711586" cy="75252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9</a:t>
          </a:r>
          <a:r>
            <a:rPr lang="el-GR" sz="1100" b="1" baseline="0"/>
            <a:t> </a:t>
          </a:r>
          <a:r>
            <a:rPr lang="el-GR" sz="1100" b="0" baseline="0"/>
            <a:t>Μέσο </a:t>
          </a:r>
          <a:r>
            <a:rPr lang="en-US" sz="1100" b="0" baseline="0"/>
            <a:t>RMA </a:t>
          </a:r>
          <a:r>
            <a:rPr lang="el-GR" sz="1100" b="0" baseline="0"/>
            <a:t>κόστος </a:t>
          </a:r>
          <a:r>
            <a:rPr lang="en-US" sz="1100" b="0" baseline="0"/>
            <a:t>ticket </a:t>
          </a:r>
          <a:r>
            <a:rPr lang="el-GR" sz="1100" b="0" baseline="0"/>
            <a:t>ανά χρονια περάτωσης. Στην ανάλυση προσμετρούνται </a:t>
          </a:r>
          <a:r>
            <a:rPr lang="en-US" sz="1100" b="0" baseline="0"/>
            <a:t>tickets</a:t>
          </a:r>
          <a:r>
            <a:rPr lang="el-GR" sz="1100" b="0" baseline="0"/>
            <a:t> που αντιστοιχούν 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ετήσια ολοκληρωμένα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contracts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100%.</a:t>
          </a:r>
          <a:endParaRPr lang="el-GR" sz="1100" b="0"/>
        </a:p>
      </xdr:txBody>
    </xdr:sp>
    <xdr:clientData/>
  </xdr:twoCellAnchor>
  <xdr:twoCellAnchor>
    <xdr:from>
      <xdr:col>54</xdr:col>
      <xdr:colOff>0</xdr:colOff>
      <xdr:row>30</xdr:row>
      <xdr:rowOff>0</xdr:rowOff>
    </xdr:from>
    <xdr:to>
      <xdr:col>63</xdr:col>
      <xdr:colOff>367067</xdr:colOff>
      <xdr:row>33</xdr:row>
      <xdr:rowOff>184832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D337C638-F6B6-47D8-8207-E478876A0D2F}"/>
            </a:ext>
          </a:extLst>
        </xdr:cNvPr>
        <xdr:cNvSpPr txBox="1"/>
      </xdr:nvSpPr>
      <xdr:spPr>
        <a:xfrm>
          <a:off x="43068875" y="6096000"/>
          <a:ext cx="6526567" cy="75633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10</a:t>
          </a:r>
          <a:r>
            <a:rPr lang="el-GR" sz="1100" b="1" baseline="0"/>
            <a:t> </a:t>
          </a:r>
          <a:r>
            <a:rPr lang="en-US" sz="1100" b="0" baseline="0"/>
            <a:t>Admin</a:t>
          </a:r>
          <a:r>
            <a:rPr lang="el-GR" sz="1100" b="0" baseline="0"/>
            <a:t> κόστος </a:t>
          </a:r>
          <a:r>
            <a:rPr lang="en-US" sz="1100" b="0" baseline="0"/>
            <a:t>ticket </a:t>
          </a:r>
          <a:r>
            <a:rPr lang="el-GR" sz="1100" b="0" baseline="0"/>
            <a:t>ανά χρονια περάτωσης. Στην ανάλυση προσμετρούνται </a:t>
          </a:r>
          <a:r>
            <a:rPr lang="en-US" sz="1100" b="0" baseline="0"/>
            <a:t>tickets</a:t>
          </a:r>
          <a:r>
            <a:rPr lang="el-GR" sz="1100" b="0" baseline="0"/>
            <a:t> που αντιστοιχούν 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ετήσια ολοκληρωμένα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contracts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100%.</a:t>
          </a:r>
          <a:endParaRPr lang="el-GR" sz="1100" b="0"/>
        </a:p>
      </xdr:txBody>
    </xdr:sp>
    <xdr:clientData/>
  </xdr:twoCellAnchor>
  <xdr:twoCellAnchor>
    <xdr:from>
      <xdr:col>65</xdr:col>
      <xdr:colOff>0</xdr:colOff>
      <xdr:row>30</xdr:row>
      <xdr:rowOff>0</xdr:rowOff>
    </xdr:from>
    <xdr:to>
      <xdr:col>74</xdr:col>
      <xdr:colOff>282336</xdr:colOff>
      <xdr:row>33</xdr:row>
      <xdr:rowOff>181022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72FC4385-C615-48D1-8ED3-7FCD20216FD5}"/>
            </a:ext>
          </a:extLst>
        </xdr:cNvPr>
        <xdr:cNvSpPr txBox="1"/>
      </xdr:nvSpPr>
      <xdr:spPr>
        <a:xfrm>
          <a:off x="50434875" y="6096000"/>
          <a:ext cx="5711586" cy="75252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1"/>
            <a:t>Πίνακας </a:t>
          </a:r>
          <a:r>
            <a:rPr lang="en-US" sz="1100" b="1"/>
            <a:t>11 </a:t>
          </a:r>
          <a:r>
            <a:rPr lang="el-GR" sz="1100" b="0" baseline="0"/>
            <a:t>Μέσο </a:t>
          </a:r>
          <a:r>
            <a:rPr lang="en-US" sz="1100" b="0" baseline="0"/>
            <a:t>Admin </a:t>
          </a:r>
          <a:r>
            <a:rPr lang="el-GR" sz="1100" b="0" baseline="0"/>
            <a:t>κόστος </a:t>
          </a:r>
          <a:r>
            <a:rPr lang="en-US" sz="1100" b="0" baseline="0"/>
            <a:t>ticket </a:t>
          </a:r>
          <a:r>
            <a:rPr lang="el-GR" sz="1100" b="0" baseline="0"/>
            <a:t>ανά χρονια περάτωσης. Στην ανάλυση προσμετρούνται </a:t>
          </a:r>
          <a:r>
            <a:rPr lang="en-US" sz="1100" b="0" baseline="0"/>
            <a:t>tickets</a:t>
          </a:r>
          <a:r>
            <a:rPr lang="el-GR" sz="1100" b="0" baseline="0"/>
            <a:t> που αντιστοιχούν 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ετήσια ολοκληρωμένα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contracts</a:t>
          </a:r>
          <a:r>
            <a:rPr lang="el-G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100%.</a:t>
          </a:r>
          <a:endParaRPr lang="el-GR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3"/>
  <sheetViews>
    <sheetView topLeftCell="X1" zoomScale="59" zoomScaleNormal="59" workbookViewId="0">
      <selection activeCell="AQ14" sqref="AQ14"/>
    </sheetView>
  </sheetViews>
  <sheetFormatPr defaultRowHeight="15" x14ac:dyDescent="0.25"/>
  <cols>
    <col min="3" max="7" width="14.140625" bestFit="1" customWidth="1"/>
    <col min="8" max="9" width="10" bestFit="1" customWidth="1"/>
    <col min="10" max="10" width="14.140625" bestFit="1" customWidth="1"/>
    <col min="11" max="14" width="13" bestFit="1" customWidth="1"/>
    <col min="15" max="16" width="10" bestFit="1" customWidth="1"/>
    <col min="17" max="23" width="15.42578125" bestFit="1" customWidth="1"/>
    <col min="24" max="30" width="15.42578125" customWidth="1"/>
    <col min="31" max="32" width="14.140625" bestFit="1" customWidth="1"/>
    <col min="33" max="35" width="15.42578125" bestFit="1" customWidth="1"/>
    <col min="36" max="37" width="13" bestFit="1" customWidth="1"/>
    <col min="38" max="38" width="15.42578125" bestFit="1" customWidth="1"/>
    <col min="41" max="41" width="10.85546875" bestFit="1" customWidth="1"/>
    <col min="52" max="53" width="12.42578125" bestFit="1" customWidth="1"/>
    <col min="54" max="54" width="13" customWidth="1"/>
    <col min="55" max="55" width="17.140625" customWidth="1"/>
    <col min="56" max="56" width="12.5703125" customWidth="1"/>
    <col min="57" max="57" width="13.5703125" customWidth="1"/>
    <col min="58" max="58" width="13" customWidth="1"/>
  </cols>
  <sheetData>
    <row r="1" spans="1:47" s="2" customFormat="1" ht="60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  <c r="X1" s="42" t="s">
        <v>58</v>
      </c>
      <c r="Y1" s="42" t="s">
        <v>59</v>
      </c>
      <c r="Z1" s="42" t="s">
        <v>60</v>
      </c>
      <c r="AA1" s="42" t="s">
        <v>61</v>
      </c>
      <c r="AB1" s="42" t="s">
        <v>62</v>
      </c>
      <c r="AC1" s="42" t="s">
        <v>63</v>
      </c>
      <c r="AD1" s="42" t="s">
        <v>64</v>
      </c>
      <c r="AE1" s="6" t="s">
        <v>44</v>
      </c>
      <c r="AF1" s="6" t="s">
        <v>45</v>
      </c>
      <c r="AG1" s="6" t="s">
        <v>46</v>
      </c>
      <c r="AH1" s="6" t="s">
        <v>47</v>
      </c>
      <c r="AI1" s="6" t="s">
        <v>48</v>
      </c>
      <c r="AJ1" s="6" t="s">
        <v>49</v>
      </c>
      <c r="AK1" s="6" t="s">
        <v>50</v>
      </c>
      <c r="AL1" s="7" t="s">
        <v>51</v>
      </c>
    </row>
    <row r="2" spans="1:47" x14ac:dyDescent="0.25">
      <c r="A2" t="s">
        <v>53</v>
      </c>
      <c r="B2">
        <v>2013</v>
      </c>
      <c r="C2" s="8">
        <v>695</v>
      </c>
      <c r="D2" s="9">
        <v>586</v>
      </c>
      <c r="E2" s="9">
        <v>446</v>
      </c>
      <c r="F2" s="9">
        <v>305</v>
      </c>
      <c r="G2" s="9">
        <v>144</v>
      </c>
      <c r="H2" s="9">
        <v>1</v>
      </c>
      <c r="I2" s="10"/>
      <c r="J2" s="11">
        <v>591</v>
      </c>
      <c r="K2" s="12">
        <v>502</v>
      </c>
      <c r="L2" s="12">
        <v>378</v>
      </c>
      <c r="M2" s="12">
        <v>269</v>
      </c>
      <c r="N2" s="12">
        <v>111</v>
      </c>
      <c r="O2" s="12">
        <v>1</v>
      </c>
      <c r="P2" s="13">
        <v>0</v>
      </c>
      <c r="Q2" s="14">
        <v>25625</v>
      </c>
      <c r="R2" s="15">
        <v>25625</v>
      </c>
      <c r="S2" s="15">
        <v>25625</v>
      </c>
      <c r="T2" s="15">
        <v>25625</v>
      </c>
      <c r="U2" s="15">
        <v>25625</v>
      </c>
      <c r="V2" s="15">
        <v>25625</v>
      </c>
      <c r="W2" s="15">
        <v>25625</v>
      </c>
      <c r="X2" s="43">
        <f>Q2/$AL$2</f>
        <v>1</v>
      </c>
      <c r="Y2" s="44">
        <f>R2/AL2</f>
        <v>1</v>
      </c>
      <c r="Z2" s="44">
        <f>S2/AL2</f>
        <v>1</v>
      </c>
      <c r="AA2" s="44">
        <f>T2/AL2</f>
        <v>1</v>
      </c>
      <c r="AB2" s="44">
        <f>U2/AL2</f>
        <v>1</v>
      </c>
      <c r="AC2" s="44">
        <f>V2/AL2</f>
        <v>1</v>
      </c>
      <c r="AD2" s="45">
        <f>W2/AL2</f>
        <v>1</v>
      </c>
      <c r="AE2" s="16">
        <v>1</v>
      </c>
      <c r="AF2" s="16">
        <v>7</v>
      </c>
      <c r="AG2" s="16">
        <v>37</v>
      </c>
      <c r="AH2" s="16">
        <v>17251</v>
      </c>
      <c r="AI2" s="16">
        <v>8329</v>
      </c>
      <c r="AJ2" s="16">
        <v>0</v>
      </c>
      <c r="AK2" s="17">
        <v>0</v>
      </c>
      <c r="AL2" s="18">
        <v>25625</v>
      </c>
    </row>
    <row r="3" spans="1:47" x14ac:dyDescent="0.25">
      <c r="A3" t="s">
        <v>53</v>
      </c>
      <c r="B3">
        <v>2014</v>
      </c>
      <c r="C3" s="19">
        <v>1284</v>
      </c>
      <c r="D3" s="20">
        <v>1032</v>
      </c>
      <c r="E3" s="20">
        <v>730</v>
      </c>
      <c r="F3" s="20">
        <v>416</v>
      </c>
      <c r="G3" s="20">
        <v>169</v>
      </c>
      <c r="H3" s="20">
        <v>3</v>
      </c>
      <c r="I3" s="21"/>
      <c r="J3" s="22">
        <v>1140</v>
      </c>
      <c r="K3" s="23">
        <v>929</v>
      </c>
      <c r="L3" s="23">
        <v>612</v>
      </c>
      <c r="M3" s="23">
        <v>336</v>
      </c>
      <c r="N3" s="23">
        <v>126</v>
      </c>
      <c r="O3" s="23">
        <v>2</v>
      </c>
      <c r="P3" s="24">
        <v>0</v>
      </c>
      <c r="Q3" s="25">
        <v>36350</v>
      </c>
      <c r="R3" s="26">
        <v>36350</v>
      </c>
      <c r="S3" s="26">
        <v>36350</v>
      </c>
      <c r="T3" s="26">
        <v>36350</v>
      </c>
      <c r="U3" s="26">
        <v>36350</v>
      </c>
      <c r="V3" s="26">
        <v>36350</v>
      </c>
      <c r="W3" s="26">
        <v>36350</v>
      </c>
      <c r="X3" s="46">
        <f t="shared" ref="X3:X66" si="0">Q3/AL3</f>
        <v>1</v>
      </c>
      <c r="Y3" s="47">
        <f t="shared" ref="Y3:Y66" si="1">R3/AL3</f>
        <v>1</v>
      </c>
      <c r="Z3" s="47">
        <f t="shared" ref="Z3:Z66" si="2">S3/AL3</f>
        <v>1</v>
      </c>
      <c r="AA3" s="47">
        <f t="shared" ref="AA3:AA66" si="3">T3/AL3</f>
        <v>1</v>
      </c>
      <c r="AB3" s="47">
        <f t="shared" ref="AB3:AB66" si="4">U3/AL3</f>
        <v>1</v>
      </c>
      <c r="AC3" s="47">
        <f t="shared" ref="AC3:AC66" si="5">V3/AL3</f>
        <v>1</v>
      </c>
      <c r="AD3" s="48">
        <f t="shared" ref="AD3:AD66" si="6">W3/AL3</f>
        <v>1</v>
      </c>
      <c r="AE3" s="27">
        <v>10</v>
      </c>
      <c r="AF3" s="27">
        <v>84</v>
      </c>
      <c r="AG3" s="27">
        <v>49</v>
      </c>
      <c r="AH3" s="27">
        <v>25995</v>
      </c>
      <c r="AI3" s="27">
        <v>10212</v>
      </c>
      <c r="AJ3" s="27">
        <v>0</v>
      </c>
      <c r="AK3" s="28">
        <v>0</v>
      </c>
      <c r="AL3" s="29">
        <v>36350</v>
      </c>
    </row>
    <row r="4" spans="1:47" x14ac:dyDescent="0.25">
      <c r="A4" t="s">
        <v>53</v>
      </c>
      <c r="B4">
        <v>2015</v>
      </c>
      <c r="C4" s="19">
        <v>1981</v>
      </c>
      <c r="D4" s="20">
        <v>1111</v>
      </c>
      <c r="E4" s="20">
        <v>616</v>
      </c>
      <c r="F4" s="20">
        <v>462</v>
      </c>
      <c r="G4" s="20">
        <v>190</v>
      </c>
      <c r="H4" s="20"/>
      <c r="I4" s="21">
        <v>1</v>
      </c>
      <c r="J4" s="22">
        <v>1757</v>
      </c>
      <c r="K4" s="23">
        <v>1008</v>
      </c>
      <c r="L4" s="23">
        <v>559</v>
      </c>
      <c r="M4" s="23">
        <v>389</v>
      </c>
      <c r="N4" s="23">
        <v>131</v>
      </c>
      <c r="O4" s="23">
        <v>0</v>
      </c>
      <c r="P4" s="24">
        <v>1</v>
      </c>
      <c r="Q4" s="25">
        <v>45833</v>
      </c>
      <c r="R4" s="26">
        <v>45833</v>
      </c>
      <c r="S4" s="26">
        <v>45833</v>
      </c>
      <c r="T4" s="26">
        <v>45833</v>
      </c>
      <c r="U4" s="26">
        <v>45833</v>
      </c>
      <c r="V4" s="26">
        <v>45833</v>
      </c>
      <c r="W4" s="26">
        <v>45833</v>
      </c>
      <c r="X4" s="46">
        <f t="shared" si="0"/>
        <v>1</v>
      </c>
      <c r="Y4" s="47">
        <f t="shared" si="1"/>
        <v>1</v>
      </c>
      <c r="Z4" s="47">
        <f t="shared" si="2"/>
        <v>1</v>
      </c>
      <c r="AA4" s="47">
        <f t="shared" si="3"/>
        <v>1</v>
      </c>
      <c r="AB4" s="47">
        <f t="shared" si="4"/>
        <v>1</v>
      </c>
      <c r="AC4" s="47">
        <f t="shared" si="5"/>
        <v>1</v>
      </c>
      <c r="AD4" s="48">
        <f t="shared" si="6"/>
        <v>1</v>
      </c>
      <c r="AE4" s="27">
        <v>29</v>
      </c>
      <c r="AF4" s="27">
        <v>5</v>
      </c>
      <c r="AG4" s="27">
        <v>12</v>
      </c>
      <c r="AH4" s="27">
        <v>36514</v>
      </c>
      <c r="AI4" s="27">
        <v>9273</v>
      </c>
      <c r="AJ4" s="27">
        <v>0</v>
      </c>
      <c r="AK4" s="28">
        <v>0</v>
      </c>
      <c r="AL4" s="29">
        <v>45833</v>
      </c>
    </row>
    <row r="5" spans="1:47" x14ac:dyDescent="0.25">
      <c r="A5" t="s">
        <v>53</v>
      </c>
      <c r="B5">
        <v>2016</v>
      </c>
      <c r="C5" s="19">
        <v>2382</v>
      </c>
      <c r="D5" s="20">
        <v>1200</v>
      </c>
      <c r="E5" s="20">
        <v>731</v>
      </c>
      <c r="F5" s="20">
        <v>213</v>
      </c>
      <c r="G5" s="20">
        <v>140</v>
      </c>
      <c r="H5" s="20">
        <v>1</v>
      </c>
      <c r="I5" s="21">
        <v>3</v>
      </c>
      <c r="J5" s="22">
        <v>2129</v>
      </c>
      <c r="K5" s="23">
        <v>1101</v>
      </c>
      <c r="L5" s="23">
        <v>645</v>
      </c>
      <c r="M5" s="23">
        <v>165</v>
      </c>
      <c r="N5" s="23">
        <v>95</v>
      </c>
      <c r="O5" s="23">
        <v>1</v>
      </c>
      <c r="P5" s="24">
        <v>2</v>
      </c>
      <c r="Q5" s="25">
        <v>62007</v>
      </c>
      <c r="R5" s="26">
        <v>62007</v>
      </c>
      <c r="S5" s="26">
        <v>62007</v>
      </c>
      <c r="T5" s="26">
        <v>62007</v>
      </c>
      <c r="U5" s="26">
        <v>62007</v>
      </c>
      <c r="V5" s="26">
        <v>62007</v>
      </c>
      <c r="W5" s="26">
        <v>62007</v>
      </c>
      <c r="X5" s="46">
        <f t="shared" si="0"/>
        <v>1</v>
      </c>
      <c r="Y5" s="47">
        <f t="shared" si="1"/>
        <v>1</v>
      </c>
      <c r="Z5" s="47">
        <f t="shared" si="2"/>
        <v>1</v>
      </c>
      <c r="AA5" s="47">
        <f t="shared" si="3"/>
        <v>1</v>
      </c>
      <c r="AB5" s="47">
        <f t="shared" si="4"/>
        <v>1</v>
      </c>
      <c r="AC5" s="47">
        <f t="shared" si="5"/>
        <v>1</v>
      </c>
      <c r="AD5" s="48">
        <f t="shared" si="6"/>
        <v>1</v>
      </c>
      <c r="AE5" s="27">
        <v>26</v>
      </c>
      <c r="AF5" s="27">
        <v>6</v>
      </c>
      <c r="AG5" s="27">
        <v>47866</v>
      </c>
      <c r="AH5" s="27">
        <v>3012</v>
      </c>
      <c r="AI5" s="27">
        <v>11097</v>
      </c>
      <c r="AJ5" s="27">
        <v>0</v>
      </c>
      <c r="AK5" s="28">
        <v>0</v>
      </c>
      <c r="AL5" s="29">
        <v>62007</v>
      </c>
    </row>
    <row r="6" spans="1:47" x14ac:dyDescent="0.25">
      <c r="A6" t="s">
        <v>53</v>
      </c>
      <c r="B6">
        <v>2017</v>
      </c>
      <c r="C6" s="19">
        <v>2839</v>
      </c>
      <c r="D6" s="20">
        <v>1942</v>
      </c>
      <c r="E6" s="20">
        <v>1070</v>
      </c>
      <c r="F6" s="20">
        <v>400</v>
      </c>
      <c r="G6" s="20">
        <v>263</v>
      </c>
      <c r="H6" s="20">
        <v>3</v>
      </c>
      <c r="I6" s="21"/>
      <c r="J6" s="22">
        <v>2568</v>
      </c>
      <c r="K6" s="23">
        <v>1757</v>
      </c>
      <c r="L6" s="23">
        <v>893</v>
      </c>
      <c r="M6" s="23">
        <v>296</v>
      </c>
      <c r="N6" s="23">
        <v>190</v>
      </c>
      <c r="O6" s="23">
        <v>3</v>
      </c>
      <c r="P6" s="24">
        <v>0</v>
      </c>
      <c r="Q6" s="25">
        <v>88345</v>
      </c>
      <c r="R6" s="26">
        <v>88345</v>
      </c>
      <c r="S6" s="26">
        <v>88345</v>
      </c>
      <c r="T6" s="26">
        <v>88345</v>
      </c>
      <c r="U6" s="26">
        <v>88345</v>
      </c>
      <c r="V6" s="26">
        <v>88345</v>
      </c>
      <c r="W6" s="26">
        <v>55138</v>
      </c>
      <c r="X6" s="46">
        <f t="shared" si="0"/>
        <v>1</v>
      </c>
      <c r="Y6" s="47">
        <f t="shared" si="1"/>
        <v>1</v>
      </c>
      <c r="Z6" s="47">
        <f t="shared" si="2"/>
        <v>1</v>
      </c>
      <c r="AA6" s="47">
        <f t="shared" si="3"/>
        <v>1</v>
      </c>
      <c r="AB6" s="47">
        <f t="shared" si="4"/>
        <v>1</v>
      </c>
      <c r="AC6" s="47">
        <f t="shared" si="5"/>
        <v>1</v>
      </c>
      <c r="AD6" s="48">
        <f t="shared" si="6"/>
        <v>0.62412134246420281</v>
      </c>
      <c r="AE6" s="27">
        <v>22</v>
      </c>
      <c r="AF6" s="27">
        <v>5</v>
      </c>
      <c r="AG6" s="27">
        <v>67793</v>
      </c>
      <c r="AH6" s="27">
        <v>67</v>
      </c>
      <c r="AI6" s="27">
        <v>20458</v>
      </c>
      <c r="AJ6" s="27">
        <v>0</v>
      </c>
      <c r="AK6" s="28">
        <v>0</v>
      </c>
      <c r="AL6" s="29">
        <v>88345</v>
      </c>
    </row>
    <row r="7" spans="1:47" x14ac:dyDescent="0.25">
      <c r="A7" t="s">
        <v>53</v>
      </c>
      <c r="B7">
        <v>2018</v>
      </c>
      <c r="C7" s="19">
        <v>3887</v>
      </c>
      <c r="D7" s="20">
        <v>2335</v>
      </c>
      <c r="E7" s="20">
        <v>1066</v>
      </c>
      <c r="F7" s="20">
        <v>598</v>
      </c>
      <c r="G7" s="20">
        <v>318</v>
      </c>
      <c r="H7" s="20">
        <v>4</v>
      </c>
      <c r="I7" s="21"/>
      <c r="J7" s="22">
        <v>3414</v>
      </c>
      <c r="K7" s="23">
        <v>2051</v>
      </c>
      <c r="L7" s="23">
        <v>831</v>
      </c>
      <c r="M7" s="23">
        <v>412</v>
      </c>
      <c r="N7" s="23">
        <v>230</v>
      </c>
      <c r="O7" s="23">
        <v>3</v>
      </c>
      <c r="P7" s="24">
        <v>0</v>
      </c>
      <c r="Q7" s="25">
        <v>91030</v>
      </c>
      <c r="R7" s="26">
        <v>91030</v>
      </c>
      <c r="S7" s="26">
        <v>91030</v>
      </c>
      <c r="T7" s="26">
        <v>91030</v>
      </c>
      <c r="U7" s="26">
        <v>91030</v>
      </c>
      <c r="V7" s="26">
        <v>51353</v>
      </c>
      <c r="W7" s="26">
        <v>0</v>
      </c>
      <c r="X7" s="46">
        <f t="shared" si="0"/>
        <v>1</v>
      </c>
      <c r="Y7" s="47">
        <f t="shared" si="1"/>
        <v>1</v>
      </c>
      <c r="Z7" s="47">
        <f t="shared" si="2"/>
        <v>1</v>
      </c>
      <c r="AA7" s="47">
        <f t="shared" si="3"/>
        <v>1</v>
      </c>
      <c r="AB7" s="47">
        <f t="shared" si="4"/>
        <v>1</v>
      </c>
      <c r="AC7" s="47">
        <f t="shared" si="5"/>
        <v>0.56413270350433919</v>
      </c>
      <c r="AD7" s="48">
        <f t="shared" si="6"/>
        <v>0</v>
      </c>
      <c r="AE7" s="27">
        <v>15</v>
      </c>
      <c r="AF7" s="27">
        <v>2</v>
      </c>
      <c r="AG7" s="27">
        <v>67118</v>
      </c>
      <c r="AH7" s="27">
        <v>78</v>
      </c>
      <c r="AI7" s="27">
        <v>23493</v>
      </c>
      <c r="AJ7" s="27">
        <v>324</v>
      </c>
      <c r="AK7" s="28">
        <v>0</v>
      </c>
      <c r="AL7" s="29">
        <v>91030</v>
      </c>
      <c r="AN7" s="139" t="s">
        <v>65</v>
      </c>
      <c r="AO7" s="140"/>
      <c r="AP7" s="140"/>
      <c r="AQ7" s="140"/>
      <c r="AR7" s="140"/>
      <c r="AS7" s="140"/>
      <c r="AT7" s="140"/>
      <c r="AU7" s="141"/>
    </row>
    <row r="8" spans="1:47" x14ac:dyDescent="0.25">
      <c r="A8" t="s">
        <v>53</v>
      </c>
      <c r="B8">
        <v>2019</v>
      </c>
      <c r="C8" s="19">
        <v>9170</v>
      </c>
      <c r="D8" s="20">
        <v>6171</v>
      </c>
      <c r="E8" s="20">
        <v>3052</v>
      </c>
      <c r="F8" s="20">
        <v>1373</v>
      </c>
      <c r="G8" s="20">
        <v>1497</v>
      </c>
      <c r="H8" s="20">
        <v>3</v>
      </c>
      <c r="I8" s="21"/>
      <c r="J8" s="22">
        <v>4805</v>
      </c>
      <c r="K8" s="23">
        <v>2713</v>
      </c>
      <c r="L8" s="23">
        <v>1504</v>
      </c>
      <c r="M8" s="23">
        <v>503</v>
      </c>
      <c r="N8" s="23">
        <v>445</v>
      </c>
      <c r="O8" s="23">
        <v>3</v>
      </c>
      <c r="P8" s="24">
        <v>0</v>
      </c>
      <c r="Q8" s="25">
        <v>120473</v>
      </c>
      <c r="R8" s="26">
        <v>120473</v>
      </c>
      <c r="S8" s="26">
        <v>120473</v>
      </c>
      <c r="T8" s="26">
        <v>120473</v>
      </c>
      <c r="U8" s="26">
        <v>80160</v>
      </c>
      <c r="V8" s="26">
        <v>0</v>
      </c>
      <c r="W8" s="26">
        <v>0</v>
      </c>
      <c r="X8" s="46">
        <f t="shared" si="0"/>
        <v>1</v>
      </c>
      <c r="Y8" s="47">
        <f t="shared" si="1"/>
        <v>1</v>
      </c>
      <c r="Z8" s="47">
        <f t="shared" si="2"/>
        <v>1</v>
      </c>
      <c r="AA8" s="47">
        <f t="shared" si="3"/>
        <v>1</v>
      </c>
      <c r="AB8" s="47">
        <f t="shared" si="4"/>
        <v>0.66537730445826038</v>
      </c>
      <c r="AC8" s="47">
        <f t="shared" si="5"/>
        <v>0</v>
      </c>
      <c r="AD8" s="48">
        <f t="shared" si="6"/>
        <v>0</v>
      </c>
      <c r="AE8" s="27">
        <v>8</v>
      </c>
      <c r="AF8" s="27">
        <v>5</v>
      </c>
      <c r="AG8" s="27">
        <v>78057</v>
      </c>
      <c r="AH8" s="27">
        <v>39</v>
      </c>
      <c r="AI8" s="27">
        <v>42364</v>
      </c>
      <c r="AJ8" s="27">
        <v>0</v>
      </c>
      <c r="AK8" s="28">
        <v>0</v>
      </c>
      <c r="AL8" s="29">
        <v>120473</v>
      </c>
      <c r="AN8" s="96" t="s">
        <v>66</v>
      </c>
      <c r="AO8" s="97" t="s">
        <v>67</v>
      </c>
      <c r="AP8" s="97" t="s">
        <v>68</v>
      </c>
      <c r="AQ8" s="97" t="s">
        <v>69</v>
      </c>
      <c r="AR8" s="97" t="s">
        <v>70</v>
      </c>
      <c r="AS8" s="97" t="s">
        <v>71</v>
      </c>
      <c r="AT8" s="97" t="s">
        <v>72</v>
      </c>
      <c r="AU8" s="98" t="s">
        <v>73</v>
      </c>
    </row>
    <row r="9" spans="1:47" x14ac:dyDescent="0.25">
      <c r="A9" t="s">
        <v>53</v>
      </c>
      <c r="B9">
        <v>2020</v>
      </c>
      <c r="C9" s="19">
        <v>2701</v>
      </c>
      <c r="D9" s="20">
        <v>2070</v>
      </c>
      <c r="E9" s="20">
        <v>835</v>
      </c>
      <c r="F9" s="20">
        <v>415</v>
      </c>
      <c r="G9" s="20">
        <v>35</v>
      </c>
      <c r="H9" s="20"/>
      <c r="I9" s="21"/>
      <c r="J9" s="22">
        <v>2286</v>
      </c>
      <c r="K9" s="23">
        <v>1756</v>
      </c>
      <c r="L9" s="23">
        <v>675</v>
      </c>
      <c r="M9" s="23">
        <v>291</v>
      </c>
      <c r="N9" s="23">
        <v>33</v>
      </c>
      <c r="O9" s="23">
        <v>0</v>
      </c>
      <c r="P9" s="24">
        <v>0</v>
      </c>
      <c r="Q9" s="25">
        <v>71471</v>
      </c>
      <c r="R9" s="26">
        <v>71471</v>
      </c>
      <c r="S9" s="26">
        <v>71471</v>
      </c>
      <c r="T9" s="26">
        <v>56197</v>
      </c>
      <c r="U9" s="26">
        <v>0</v>
      </c>
      <c r="V9" s="26">
        <v>0</v>
      </c>
      <c r="W9" s="26">
        <v>0</v>
      </c>
      <c r="X9" s="46">
        <f t="shared" si="0"/>
        <v>1</v>
      </c>
      <c r="Y9" s="47">
        <f t="shared" si="1"/>
        <v>1</v>
      </c>
      <c r="Z9" s="47">
        <f t="shared" si="2"/>
        <v>1</v>
      </c>
      <c r="AA9" s="47">
        <f t="shared" si="3"/>
        <v>0.78629094317975123</v>
      </c>
      <c r="AB9" s="47">
        <f t="shared" si="4"/>
        <v>0</v>
      </c>
      <c r="AC9" s="47">
        <f t="shared" si="5"/>
        <v>0</v>
      </c>
      <c r="AD9" s="48">
        <f t="shared" si="6"/>
        <v>0</v>
      </c>
      <c r="AE9" s="27">
        <v>5</v>
      </c>
      <c r="AF9" s="27">
        <v>2</v>
      </c>
      <c r="AG9" s="27">
        <v>48386</v>
      </c>
      <c r="AH9" s="27">
        <v>16</v>
      </c>
      <c r="AI9" s="27">
        <v>23062</v>
      </c>
      <c r="AJ9" s="27">
        <v>0</v>
      </c>
      <c r="AK9" s="28">
        <v>0</v>
      </c>
      <c r="AL9" s="29">
        <v>71471</v>
      </c>
      <c r="AN9" s="99" t="s">
        <v>53</v>
      </c>
      <c r="AO9" s="100">
        <f>SUMIFS(C:C,A:A,AN9,X:X,1)</f>
        <v>32962</v>
      </c>
      <c r="AP9" s="101">
        <f>SUMIFS(D:D,A:A,AN9,Y:Y,1)</f>
        <v>18263</v>
      </c>
      <c r="AQ9" s="101">
        <f>SUMIFS(E:E,A:A,AN9,Z:Z,1)</f>
        <v>8546</v>
      </c>
      <c r="AR9" s="101">
        <f>SUMIFS(F:F,A:A,AN9,AA:AA,1)</f>
        <v>3767</v>
      </c>
      <c r="AS9" s="101">
        <f>SUMIFS(G:G,A:A,AN9,AB:AB,1)</f>
        <v>1224</v>
      </c>
      <c r="AT9" s="101">
        <f>SUMIFS(H:H,A:A,AN9,AC:AC,1)</f>
        <v>8</v>
      </c>
      <c r="AU9" s="102">
        <f>SUMIFS(I:I,A:A,AN9,AD:AD,1)</f>
        <v>4</v>
      </c>
    </row>
    <row r="10" spans="1:47" x14ac:dyDescent="0.25">
      <c r="A10" t="s">
        <v>53</v>
      </c>
      <c r="B10">
        <v>2021</v>
      </c>
      <c r="C10" s="19">
        <v>4406</v>
      </c>
      <c r="D10" s="20">
        <v>1816</v>
      </c>
      <c r="E10" s="20">
        <v>813</v>
      </c>
      <c r="F10" s="20">
        <v>51</v>
      </c>
      <c r="G10" s="20"/>
      <c r="H10" s="20"/>
      <c r="I10" s="21"/>
      <c r="J10" s="22">
        <v>3092</v>
      </c>
      <c r="K10" s="23">
        <v>1432</v>
      </c>
      <c r="L10" s="23">
        <v>593</v>
      </c>
      <c r="M10" s="23">
        <v>41</v>
      </c>
      <c r="N10" s="23">
        <v>0</v>
      </c>
      <c r="O10" s="23">
        <v>0</v>
      </c>
      <c r="P10" s="24">
        <v>0</v>
      </c>
      <c r="Q10" s="25">
        <v>113255</v>
      </c>
      <c r="R10" s="26">
        <v>113255</v>
      </c>
      <c r="S10" s="26">
        <v>82387</v>
      </c>
      <c r="T10" s="26">
        <v>0</v>
      </c>
      <c r="U10" s="26">
        <v>0</v>
      </c>
      <c r="V10" s="26">
        <v>0</v>
      </c>
      <c r="W10" s="26">
        <v>0</v>
      </c>
      <c r="X10" s="46">
        <f t="shared" si="0"/>
        <v>1</v>
      </c>
      <c r="Y10" s="47">
        <f t="shared" si="1"/>
        <v>1</v>
      </c>
      <c r="Z10" s="47">
        <f t="shared" si="2"/>
        <v>0.72744691183612198</v>
      </c>
      <c r="AA10" s="47">
        <f t="shared" si="3"/>
        <v>0</v>
      </c>
      <c r="AB10" s="47">
        <f t="shared" si="4"/>
        <v>0</v>
      </c>
      <c r="AC10" s="47">
        <f t="shared" si="5"/>
        <v>0</v>
      </c>
      <c r="AD10" s="48">
        <f t="shared" si="6"/>
        <v>0</v>
      </c>
      <c r="AE10" s="27">
        <v>2</v>
      </c>
      <c r="AF10" s="27">
        <v>6</v>
      </c>
      <c r="AG10" s="27">
        <v>83186</v>
      </c>
      <c r="AH10" s="27">
        <v>0</v>
      </c>
      <c r="AI10" s="27">
        <v>30061</v>
      </c>
      <c r="AJ10" s="27">
        <v>0</v>
      </c>
      <c r="AK10" s="28">
        <v>0</v>
      </c>
      <c r="AL10" s="29">
        <v>113255</v>
      </c>
      <c r="AN10" s="103" t="s">
        <v>55</v>
      </c>
      <c r="AO10" s="104">
        <f t="shared" ref="AO10:AO14" si="7">SUMIFS(C:C,A:A,AN10,X:X,1)</f>
        <v>33235</v>
      </c>
      <c r="AP10" s="105">
        <f t="shared" ref="AP10:AP14" si="8">SUMIFS(D:D,A:A,AN10,Y:Y,1)</f>
        <v>21524</v>
      </c>
      <c r="AQ10" s="105">
        <f t="shared" ref="AQ10:AQ14" si="9">SUMIFS(E:E,A:A,AN10,Z:Z,1)</f>
        <v>22486</v>
      </c>
      <c r="AR10" s="105">
        <f t="shared" ref="AR10:AR14" si="10">SUMIFS(F:F,A:A,AN10,AA:AA,1)</f>
        <v>17259</v>
      </c>
      <c r="AS10" s="105">
        <f t="shared" ref="AS10:AS14" si="11">SUMIFS(G:G,A:A,AN10,AB:AB,1)</f>
        <v>9017</v>
      </c>
      <c r="AT10" s="105">
        <f t="shared" ref="AT10:AT14" si="12">SUMIFS(H:H,A:A,AN10,AC:AC,1)</f>
        <v>32</v>
      </c>
      <c r="AU10" s="106">
        <f t="shared" ref="AU10:AU14" si="13">SUMIFS(I:I,A:A,AN10,AD:AD,1)</f>
        <v>1</v>
      </c>
    </row>
    <row r="11" spans="1:47" x14ac:dyDescent="0.25">
      <c r="A11" t="s">
        <v>53</v>
      </c>
      <c r="B11">
        <v>2022</v>
      </c>
      <c r="C11" s="19">
        <v>3617</v>
      </c>
      <c r="D11" s="20">
        <v>2143</v>
      </c>
      <c r="E11" s="20">
        <v>157</v>
      </c>
      <c r="F11" s="20"/>
      <c r="G11" s="20"/>
      <c r="H11" s="20"/>
      <c r="I11" s="21"/>
      <c r="J11" s="22">
        <v>3125</v>
      </c>
      <c r="K11" s="23">
        <v>1906</v>
      </c>
      <c r="L11" s="23">
        <v>133</v>
      </c>
      <c r="M11" s="23">
        <v>0</v>
      </c>
      <c r="N11" s="23">
        <v>0</v>
      </c>
      <c r="O11" s="23">
        <v>0</v>
      </c>
      <c r="P11" s="24">
        <v>0</v>
      </c>
      <c r="Q11" s="25">
        <v>89539</v>
      </c>
      <c r="R11" s="26">
        <v>59717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46">
        <f t="shared" si="0"/>
        <v>1</v>
      </c>
      <c r="Y11" s="47">
        <f t="shared" si="1"/>
        <v>0.66693842906443002</v>
      </c>
      <c r="Z11" s="47">
        <f t="shared" si="2"/>
        <v>0</v>
      </c>
      <c r="AA11" s="47">
        <f t="shared" si="3"/>
        <v>0</v>
      </c>
      <c r="AB11" s="47">
        <f t="shared" si="4"/>
        <v>0</v>
      </c>
      <c r="AC11" s="47">
        <f t="shared" si="5"/>
        <v>0</v>
      </c>
      <c r="AD11" s="48">
        <f t="shared" si="6"/>
        <v>0</v>
      </c>
      <c r="AE11" s="27">
        <v>5</v>
      </c>
      <c r="AF11" s="27">
        <v>28</v>
      </c>
      <c r="AG11" s="27">
        <v>51453</v>
      </c>
      <c r="AH11" s="27">
        <v>3</v>
      </c>
      <c r="AI11" s="27">
        <v>38050</v>
      </c>
      <c r="AJ11" s="27">
        <v>0</v>
      </c>
      <c r="AK11" s="28">
        <v>0</v>
      </c>
      <c r="AL11" s="29">
        <v>89539</v>
      </c>
      <c r="AN11" s="103" t="s">
        <v>57</v>
      </c>
      <c r="AO11" s="104">
        <f t="shared" si="7"/>
        <v>21242</v>
      </c>
      <c r="AP11" s="105">
        <f t="shared" si="8"/>
        <v>14327</v>
      </c>
      <c r="AQ11" s="105">
        <f t="shared" si="9"/>
        <v>7751</v>
      </c>
      <c r="AR11" s="105">
        <f t="shared" si="10"/>
        <v>1140</v>
      </c>
      <c r="AS11" s="105">
        <f t="shared" si="11"/>
        <v>7</v>
      </c>
      <c r="AT11" s="105">
        <f t="shared" si="12"/>
        <v>0</v>
      </c>
      <c r="AU11" s="106">
        <f t="shared" si="13"/>
        <v>0</v>
      </c>
    </row>
    <row r="12" spans="1:47" x14ac:dyDescent="0.25">
      <c r="A12" t="s">
        <v>53</v>
      </c>
      <c r="B12">
        <v>2023</v>
      </c>
      <c r="C12" s="19">
        <v>2332</v>
      </c>
      <c r="D12" s="20">
        <v>376</v>
      </c>
      <c r="E12" s="20"/>
      <c r="F12" s="20"/>
      <c r="G12" s="20"/>
      <c r="H12" s="20"/>
      <c r="I12" s="21"/>
      <c r="J12" s="22">
        <v>2036</v>
      </c>
      <c r="K12" s="23">
        <v>350</v>
      </c>
      <c r="L12" s="23">
        <v>0</v>
      </c>
      <c r="M12" s="23">
        <v>0</v>
      </c>
      <c r="N12" s="23">
        <v>0</v>
      </c>
      <c r="O12" s="23">
        <v>0</v>
      </c>
      <c r="P12" s="24">
        <v>0</v>
      </c>
      <c r="Q12" s="25">
        <v>48123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46">
        <f t="shared" si="0"/>
        <v>0.73247690223595485</v>
      </c>
      <c r="Y12" s="47">
        <f t="shared" si="1"/>
        <v>0</v>
      </c>
      <c r="Z12" s="47">
        <f t="shared" si="2"/>
        <v>0</v>
      </c>
      <c r="AA12" s="47">
        <f t="shared" si="3"/>
        <v>0</v>
      </c>
      <c r="AB12" s="47">
        <f t="shared" si="4"/>
        <v>0</v>
      </c>
      <c r="AC12" s="47">
        <f t="shared" si="5"/>
        <v>0</v>
      </c>
      <c r="AD12" s="48">
        <f t="shared" si="6"/>
        <v>0</v>
      </c>
      <c r="AE12" s="27">
        <v>0</v>
      </c>
      <c r="AF12" s="27">
        <v>43</v>
      </c>
      <c r="AG12" s="27">
        <v>36560</v>
      </c>
      <c r="AH12" s="27">
        <v>1</v>
      </c>
      <c r="AI12" s="27">
        <v>29069</v>
      </c>
      <c r="AJ12" s="27">
        <v>23</v>
      </c>
      <c r="AK12" s="28">
        <v>3</v>
      </c>
      <c r="AL12" s="29">
        <v>65699</v>
      </c>
      <c r="AN12" s="103" t="s">
        <v>52</v>
      </c>
      <c r="AO12" s="104">
        <f t="shared" si="7"/>
        <v>121454</v>
      </c>
      <c r="AP12" s="105">
        <f t="shared" si="8"/>
        <v>58112</v>
      </c>
      <c r="AQ12" s="105">
        <f t="shared" si="9"/>
        <v>51953</v>
      </c>
      <c r="AR12" s="105">
        <f t="shared" si="10"/>
        <v>38110</v>
      </c>
      <c r="AS12" s="105">
        <f t="shared" si="11"/>
        <v>20162</v>
      </c>
      <c r="AT12" s="105">
        <f t="shared" si="12"/>
        <v>161</v>
      </c>
      <c r="AU12" s="106">
        <f t="shared" si="13"/>
        <v>16</v>
      </c>
    </row>
    <row r="13" spans="1:47" x14ac:dyDescent="0.25">
      <c r="A13" t="s">
        <v>53</v>
      </c>
      <c r="B13">
        <v>2024</v>
      </c>
      <c r="C13" s="19">
        <v>628</v>
      </c>
      <c r="D13" s="20"/>
      <c r="E13" s="20"/>
      <c r="F13" s="20"/>
      <c r="G13" s="20"/>
      <c r="H13" s="20"/>
      <c r="I13" s="21"/>
      <c r="J13" s="22">
        <v>589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4">
        <v>0</v>
      </c>
      <c r="Q13" s="25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46">
        <f t="shared" si="0"/>
        <v>0</v>
      </c>
      <c r="Y13" s="47">
        <f t="shared" si="1"/>
        <v>0</v>
      </c>
      <c r="Z13" s="47">
        <f t="shared" si="2"/>
        <v>0</v>
      </c>
      <c r="AA13" s="47">
        <f t="shared" si="3"/>
        <v>0</v>
      </c>
      <c r="AB13" s="47">
        <f t="shared" si="4"/>
        <v>0</v>
      </c>
      <c r="AC13" s="47">
        <f t="shared" si="5"/>
        <v>0</v>
      </c>
      <c r="AD13" s="48">
        <f t="shared" si="6"/>
        <v>0</v>
      </c>
      <c r="AE13" s="27">
        <v>0</v>
      </c>
      <c r="AF13" s="27">
        <v>810</v>
      </c>
      <c r="AG13" s="27">
        <v>27925</v>
      </c>
      <c r="AH13" s="27">
        <v>0</v>
      </c>
      <c r="AI13" s="27">
        <v>11282</v>
      </c>
      <c r="AJ13" s="27">
        <v>192</v>
      </c>
      <c r="AK13" s="28">
        <v>8878</v>
      </c>
      <c r="AL13" s="29">
        <v>49087</v>
      </c>
      <c r="AN13" s="103" t="s">
        <v>54</v>
      </c>
      <c r="AO13" s="104">
        <f t="shared" si="7"/>
        <v>63626</v>
      </c>
      <c r="AP13" s="105">
        <f t="shared" si="8"/>
        <v>34173</v>
      </c>
      <c r="AQ13" s="105">
        <f t="shared" si="9"/>
        <v>18596</v>
      </c>
      <c r="AR13" s="105">
        <f t="shared" si="10"/>
        <v>6687</v>
      </c>
      <c r="AS13" s="105">
        <f t="shared" si="11"/>
        <v>23</v>
      </c>
      <c r="AT13" s="105">
        <f t="shared" si="12"/>
        <v>1</v>
      </c>
      <c r="AU13" s="106">
        <f t="shared" si="13"/>
        <v>37</v>
      </c>
    </row>
    <row r="14" spans="1:47" x14ac:dyDescent="0.25">
      <c r="A14" t="s">
        <v>55</v>
      </c>
      <c r="B14">
        <v>2013</v>
      </c>
      <c r="C14" s="19">
        <v>1494</v>
      </c>
      <c r="D14" s="20">
        <v>1039</v>
      </c>
      <c r="E14" s="20">
        <v>1370</v>
      </c>
      <c r="F14" s="20">
        <v>1166</v>
      </c>
      <c r="G14" s="20">
        <v>810</v>
      </c>
      <c r="H14" s="20">
        <v>2</v>
      </c>
      <c r="I14" s="21"/>
      <c r="J14" s="22">
        <v>1295</v>
      </c>
      <c r="K14" s="23">
        <v>876</v>
      </c>
      <c r="L14" s="23">
        <v>954</v>
      </c>
      <c r="M14" s="23">
        <v>815</v>
      </c>
      <c r="N14" s="23">
        <v>575</v>
      </c>
      <c r="O14" s="23">
        <v>2</v>
      </c>
      <c r="P14" s="24">
        <v>0</v>
      </c>
      <c r="Q14" s="25">
        <v>42853</v>
      </c>
      <c r="R14" s="26">
        <v>42853</v>
      </c>
      <c r="S14" s="26">
        <v>42853</v>
      </c>
      <c r="T14" s="26">
        <v>42853</v>
      </c>
      <c r="U14" s="26">
        <v>42853</v>
      </c>
      <c r="V14" s="26">
        <v>42853</v>
      </c>
      <c r="W14" s="26">
        <v>42853</v>
      </c>
      <c r="X14" s="46">
        <f t="shared" si="0"/>
        <v>1</v>
      </c>
      <c r="Y14" s="47">
        <f t="shared" si="1"/>
        <v>1</v>
      </c>
      <c r="Z14" s="47">
        <f t="shared" si="2"/>
        <v>1</v>
      </c>
      <c r="AA14" s="47">
        <f t="shared" si="3"/>
        <v>1</v>
      </c>
      <c r="AB14" s="47">
        <f t="shared" si="4"/>
        <v>1</v>
      </c>
      <c r="AC14" s="47">
        <f t="shared" si="5"/>
        <v>1</v>
      </c>
      <c r="AD14" s="48">
        <f t="shared" si="6"/>
        <v>1</v>
      </c>
      <c r="AE14" s="27">
        <v>1</v>
      </c>
      <c r="AF14" s="27">
        <v>50</v>
      </c>
      <c r="AG14" s="27">
        <v>330</v>
      </c>
      <c r="AH14" s="27">
        <v>12747</v>
      </c>
      <c r="AI14" s="27">
        <v>29725</v>
      </c>
      <c r="AJ14" s="27">
        <v>0</v>
      </c>
      <c r="AK14" s="28">
        <v>0</v>
      </c>
      <c r="AL14" s="29">
        <v>42853</v>
      </c>
      <c r="AN14" s="107" t="s">
        <v>56</v>
      </c>
      <c r="AO14" s="108">
        <f t="shared" si="7"/>
        <v>103003</v>
      </c>
      <c r="AP14" s="109">
        <f t="shared" si="8"/>
        <v>8994</v>
      </c>
      <c r="AQ14" s="109">
        <f t="shared" si="9"/>
        <v>300</v>
      </c>
      <c r="AR14" s="109">
        <f t="shared" si="10"/>
        <v>99</v>
      </c>
      <c r="AS14" s="109">
        <f t="shared" si="11"/>
        <v>3</v>
      </c>
      <c r="AT14" s="109">
        <f t="shared" si="12"/>
        <v>2</v>
      </c>
      <c r="AU14" s="110">
        <f t="shared" si="13"/>
        <v>0</v>
      </c>
    </row>
    <row r="15" spans="1:47" x14ac:dyDescent="0.25">
      <c r="A15" t="s">
        <v>55</v>
      </c>
      <c r="B15">
        <v>2014</v>
      </c>
      <c r="C15" s="19">
        <v>3069</v>
      </c>
      <c r="D15" s="20">
        <v>2458</v>
      </c>
      <c r="E15" s="20">
        <v>3260</v>
      </c>
      <c r="F15" s="20">
        <v>3019</v>
      </c>
      <c r="G15" s="20">
        <v>2394</v>
      </c>
      <c r="H15" s="20">
        <v>7</v>
      </c>
      <c r="I15" s="21">
        <v>1</v>
      </c>
      <c r="J15" s="22">
        <v>2586</v>
      </c>
      <c r="K15" s="23">
        <v>2073</v>
      </c>
      <c r="L15" s="23">
        <v>2272</v>
      </c>
      <c r="M15" s="23">
        <v>2060</v>
      </c>
      <c r="N15" s="23">
        <v>1582</v>
      </c>
      <c r="O15" s="23">
        <v>5</v>
      </c>
      <c r="P15" s="24">
        <v>1</v>
      </c>
      <c r="Q15" s="25">
        <v>75687</v>
      </c>
      <c r="R15" s="26">
        <v>75687</v>
      </c>
      <c r="S15" s="26">
        <v>75687</v>
      </c>
      <c r="T15" s="26">
        <v>75687</v>
      </c>
      <c r="U15" s="26">
        <v>75687</v>
      </c>
      <c r="V15" s="26">
        <v>75687</v>
      </c>
      <c r="W15" s="26">
        <v>75687</v>
      </c>
      <c r="X15" s="46">
        <f t="shared" si="0"/>
        <v>1</v>
      </c>
      <c r="Y15" s="47">
        <f t="shared" si="1"/>
        <v>1</v>
      </c>
      <c r="Z15" s="47">
        <f t="shared" si="2"/>
        <v>1</v>
      </c>
      <c r="AA15" s="47">
        <f t="shared" si="3"/>
        <v>1</v>
      </c>
      <c r="AB15" s="47">
        <f t="shared" si="4"/>
        <v>1</v>
      </c>
      <c r="AC15" s="47">
        <f t="shared" si="5"/>
        <v>1</v>
      </c>
      <c r="AD15" s="48">
        <f t="shared" si="6"/>
        <v>1</v>
      </c>
      <c r="AE15" s="27">
        <v>6</v>
      </c>
      <c r="AF15" s="27">
        <v>417</v>
      </c>
      <c r="AG15" s="27">
        <v>799</v>
      </c>
      <c r="AH15" s="27">
        <v>11356</v>
      </c>
      <c r="AI15" s="27">
        <v>63109</v>
      </c>
      <c r="AJ15" s="27">
        <v>0</v>
      </c>
      <c r="AK15" s="28">
        <v>0</v>
      </c>
      <c r="AL15" s="29">
        <v>75687</v>
      </c>
    </row>
    <row r="16" spans="1:47" x14ac:dyDescent="0.25">
      <c r="A16" t="s">
        <v>55</v>
      </c>
      <c r="B16">
        <v>2015</v>
      </c>
      <c r="C16" s="19">
        <v>2069</v>
      </c>
      <c r="D16" s="20">
        <v>1429</v>
      </c>
      <c r="E16" s="20">
        <v>1791</v>
      </c>
      <c r="F16" s="20">
        <v>1814</v>
      </c>
      <c r="G16" s="20">
        <v>1394</v>
      </c>
      <c r="H16" s="20">
        <v>11</v>
      </c>
      <c r="I16" s="21"/>
      <c r="J16" s="22">
        <v>1698</v>
      </c>
      <c r="K16" s="23">
        <v>1229</v>
      </c>
      <c r="L16" s="23">
        <v>1298</v>
      </c>
      <c r="M16" s="23">
        <v>1259</v>
      </c>
      <c r="N16" s="23">
        <v>891</v>
      </c>
      <c r="O16" s="23">
        <v>9</v>
      </c>
      <c r="P16" s="24">
        <v>0</v>
      </c>
      <c r="Q16" s="25">
        <v>56564</v>
      </c>
      <c r="R16" s="26">
        <v>56564</v>
      </c>
      <c r="S16" s="26">
        <v>56564</v>
      </c>
      <c r="T16" s="26">
        <v>56564</v>
      </c>
      <c r="U16" s="26">
        <v>56564</v>
      </c>
      <c r="V16" s="26">
        <v>56564</v>
      </c>
      <c r="W16" s="26">
        <v>56564</v>
      </c>
      <c r="X16" s="46">
        <f t="shared" si="0"/>
        <v>1</v>
      </c>
      <c r="Y16" s="47">
        <f t="shared" si="1"/>
        <v>1</v>
      </c>
      <c r="Z16" s="47">
        <f t="shared" si="2"/>
        <v>1</v>
      </c>
      <c r="AA16" s="47">
        <f t="shared" si="3"/>
        <v>1</v>
      </c>
      <c r="AB16" s="47">
        <f t="shared" si="4"/>
        <v>1</v>
      </c>
      <c r="AC16" s="47">
        <f t="shared" si="5"/>
        <v>1</v>
      </c>
      <c r="AD16" s="48">
        <f t="shared" si="6"/>
        <v>1</v>
      </c>
      <c r="AE16" s="27">
        <v>45</v>
      </c>
      <c r="AF16" s="27">
        <v>320</v>
      </c>
      <c r="AG16" s="27">
        <v>779</v>
      </c>
      <c r="AH16" s="27">
        <v>7582</v>
      </c>
      <c r="AI16" s="27">
        <v>47838</v>
      </c>
      <c r="AJ16" s="27">
        <v>0</v>
      </c>
      <c r="AK16" s="28">
        <v>0</v>
      </c>
      <c r="AL16" s="29">
        <v>56564</v>
      </c>
    </row>
    <row r="17" spans="1:58" x14ac:dyDescent="0.25">
      <c r="A17" t="s">
        <v>55</v>
      </c>
      <c r="B17">
        <v>2016</v>
      </c>
      <c r="C17" s="19">
        <v>1959</v>
      </c>
      <c r="D17" s="20">
        <v>1321</v>
      </c>
      <c r="E17" s="20">
        <v>1678</v>
      </c>
      <c r="F17" s="20">
        <v>1551</v>
      </c>
      <c r="G17" s="20">
        <v>1143</v>
      </c>
      <c r="H17" s="20">
        <v>5</v>
      </c>
      <c r="I17" s="21"/>
      <c r="J17" s="22">
        <v>1638</v>
      </c>
      <c r="K17" s="23">
        <v>1134</v>
      </c>
      <c r="L17" s="23">
        <v>1114</v>
      </c>
      <c r="M17" s="23">
        <v>1001</v>
      </c>
      <c r="N17" s="23">
        <v>698</v>
      </c>
      <c r="O17" s="23">
        <v>4</v>
      </c>
      <c r="P17" s="24">
        <v>0</v>
      </c>
      <c r="Q17" s="25">
        <v>59025</v>
      </c>
      <c r="R17" s="26">
        <v>59025</v>
      </c>
      <c r="S17" s="26">
        <v>59025</v>
      </c>
      <c r="T17" s="26">
        <v>59025</v>
      </c>
      <c r="U17" s="26">
        <v>59025</v>
      </c>
      <c r="V17" s="26">
        <v>59025</v>
      </c>
      <c r="W17" s="26">
        <v>59025</v>
      </c>
      <c r="X17" s="46">
        <f t="shared" si="0"/>
        <v>1</v>
      </c>
      <c r="Y17" s="47">
        <f t="shared" si="1"/>
        <v>1</v>
      </c>
      <c r="Z17" s="47">
        <f t="shared" si="2"/>
        <v>1</v>
      </c>
      <c r="AA17" s="47">
        <f t="shared" si="3"/>
        <v>1</v>
      </c>
      <c r="AB17" s="47">
        <f t="shared" si="4"/>
        <v>1</v>
      </c>
      <c r="AC17" s="47">
        <f t="shared" si="5"/>
        <v>1</v>
      </c>
      <c r="AD17" s="48">
        <f t="shared" si="6"/>
        <v>1</v>
      </c>
      <c r="AE17" s="27">
        <v>38</v>
      </c>
      <c r="AF17" s="27">
        <v>40</v>
      </c>
      <c r="AG17" s="27">
        <v>731</v>
      </c>
      <c r="AH17" s="27">
        <v>5658</v>
      </c>
      <c r="AI17" s="27">
        <v>52558</v>
      </c>
      <c r="AJ17" s="27">
        <v>0</v>
      </c>
      <c r="AK17" s="28">
        <v>0</v>
      </c>
      <c r="AL17" s="29">
        <v>59025</v>
      </c>
    </row>
    <row r="18" spans="1:58" x14ac:dyDescent="0.25">
      <c r="A18" t="s">
        <v>55</v>
      </c>
      <c r="B18">
        <v>2017</v>
      </c>
      <c r="C18" s="19">
        <v>2450</v>
      </c>
      <c r="D18" s="20">
        <v>1616</v>
      </c>
      <c r="E18" s="20">
        <v>2066</v>
      </c>
      <c r="F18" s="20">
        <v>1773</v>
      </c>
      <c r="G18" s="20">
        <v>1487</v>
      </c>
      <c r="H18" s="20">
        <v>7</v>
      </c>
      <c r="I18" s="21">
        <v>1</v>
      </c>
      <c r="J18" s="22">
        <v>2117</v>
      </c>
      <c r="K18" s="23">
        <v>1359</v>
      </c>
      <c r="L18" s="23">
        <v>1324</v>
      </c>
      <c r="M18" s="23">
        <v>1115</v>
      </c>
      <c r="N18" s="23">
        <v>895</v>
      </c>
      <c r="O18" s="23">
        <v>6</v>
      </c>
      <c r="P18" s="24">
        <v>1</v>
      </c>
      <c r="Q18" s="25">
        <v>63239</v>
      </c>
      <c r="R18" s="26">
        <v>63239</v>
      </c>
      <c r="S18" s="26">
        <v>63239</v>
      </c>
      <c r="T18" s="26">
        <v>63239</v>
      </c>
      <c r="U18" s="26">
        <v>63239</v>
      </c>
      <c r="V18" s="26">
        <v>63239</v>
      </c>
      <c r="W18" s="26">
        <v>41072</v>
      </c>
      <c r="X18" s="46">
        <f t="shared" si="0"/>
        <v>1</v>
      </c>
      <c r="Y18" s="47">
        <f t="shared" si="1"/>
        <v>1</v>
      </c>
      <c r="Z18" s="47">
        <f t="shared" si="2"/>
        <v>1</v>
      </c>
      <c r="AA18" s="47">
        <f t="shared" si="3"/>
        <v>1</v>
      </c>
      <c r="AB18" s="47">
        <f t="shared" si="4"/>
        <v>1</v>
      </c>
      <c r="AC18" s="47">
        <f t="shared" si="5"/>
        <v>1</v>
      </c>
      <c r="AD18" s="48">
        <f t="shared" si="6"/>
        <v>0.64947263555717205</v>
      </c>
      <c r="AE18" s="27">
        <v>29</v>
      </c>
      <c r="AF18" s="27">
        <v>20</v>
      </c>
      <c r="AG18" s="27">
        <v>631</v>
      </c>
      <c r="AH18" s="27">
        <v>6887</v>
      </c>
      <c r="AI18" s="27">
        <v>55672</v>
      </c>
      <c r="AJ18" s="27">
        <v>0</v>
      </c>
      <c r="AK18" s="28">
        <v>0</v>
      </c>
      <c r="AL18" s="29">
        <v>63239</v>
      </c>
    </row>
    <row r="19" spans="1:58" x14ac:dyDescent="0.25">
      <c r="A19" t="s">
        <v>55</v>
      </c>
      <c r="B19">
        <v>2018</v>
      </c>
      <c r="C19" s="19">
        <v>4872</v>
      </c>
      <c r="D19" s="20">
        <v>2588</v>
      </c>
      <c r="E19" s="20">
        <v>3516</v>
      </c>
      <c r="F19" s="20">
        <v>3132</v>
      </c>
      <c r="G19" s="20">
        <v>1789</v>
      </c>
      <c r="H19" s="20">
        <v>9</v>
      </c>
      <c r="I19" s="21"/>
      <c r="J19" s="22">
        <v>3769</v>
      </c>
      <c r="K19" s="23">
        <v>2101</v>
      </c>
      <c r="L19" s="23">
        <v>2226</v>
      </c>
      <c r="M19" s="23">
        <v>1978</v>
      </c>
      <c r="N19" s="23">
        <v>1282</v>
      </c>
      <c r="O19" s="23">
        <v>8</v>
      </c>
      <c r="P19" s="24">
        <v>0</v>
      </c>
      <c r="Q19" s="25">
        <v>85896</v>
      </c>
      <c r="R19" s="26">
        <v>85896</v>
      </c>
      <c r="S19" s="26">
        <v>85896</v>
      </c>
      <c r="T19" s="26">
        <v>85896</v>
      </c>
      <c r="U19" s="26">
        <v>85896</v>
      </c>
      <c r="V19" s="26">
        <v>50208</v>
      </c>
      <c r="W19" s="26">
        <v>0</v>
      </c>
      <c r="X19" s="46">
        <f t="shared" si="0"/>
        <v>1</v>
      </c>
      <c r="Y19" s="47">
        <f t="shared" si="1"/>
        <v>1</v>
      </c>
      <c r="Z19" s="47">
        <f t="shared" si="2"/>
        <v>1</v>
      </c>
      <c r="AA19" s="47">
        <f t="shared" si="3"/>
        <v>1</v>
      </c>
      <c r="AB19" s="47">
        <f t="shared" si="4"/>
        <v>1</v>
      </c>
      <c r="AC19" s="47">
        <f t="shared" si="5"/>
        <v>0.58452081587035487</v>
      </c>
      <c r="AD19" s="48">
        <f t="shared" si="6"/>
        <v>0</v>
      </c>
      <c r="AE19" s="27">
        <v>57</v>
      </c>
      <c r="AF19" s="27">
        <v>29</v>
      </c>
      <c r="AG19" s="27">
        <v>1057</v>
      </c>
      <c r="AH19" s="27">
        <v>7243</v>
      </c>
      <c r="AI19" s="27">
        <v>75441</v>
      </c>
      <c r="AJ19" s="27">
        <v>2069</v>
      </c>
      <c r="AK19" s="28">
        <v>0</v>
      </c>
      <c r="AL19" s="29">
        <v>85896</v>
      </c>
    </row>
    <row r="20" spans="1:58" x14ac:dyDescent="0.25">
      <c r="A20" t="s">
        <v>55</v>
      </c>
      <c r="B20">
        <v>2019</v>
      </c>
      <c r="C20" s="19">
        <v>9014</v>
      </c>
      <c r="D20" s="20">
        <v>7101</v>
      </c>
      <c r="E20" s="20">
        <v>6420</v>
      </c>
      <c r="F20" s="20">
        <v>4804</v>
      </c>
      <c r="G20" s="20">
        <v>3232</v>
      </c>
      <c r="H20" s="20"/>
      <c r="I20" s="21"/>
      <c r="J20" s="22">
        <v>4175</v>
      </c>
      <c r="K20" s="23">
        <v>3204</v>
      </c>
      <c r="L20" s="23">
        <v>2996</v>
      </c>
      <c r="M20" s="23">
        <v>2348</v>
      </c>
      <c r="N20" s="23">
        <v>1608</v>
      </c>
      <c r="O20" s="23">
        <v>0</v>
      </c>
      <c r="P20" s="24">
        <v>0</v>
      </c>
      <c r="Q20" s="25">
        <v>123024</v>
      </c>
      <c r="R20" s="26">
        <v>123024</v>
      </c>
      <c r="S20" s="26">
        <v>123024</v>
      </c>
      <c r="T20" s="26">
        <v>123024</v>
      </c>
      <c r="U20" s="26">
        <v>86715</v>
      </c>
      <c r="V20" s="26">
        <v>0</v>
      </c>
      <c r="W20" s="26">
        <v>0</v>
      </c>
      <c r="X20" s="46">
        <f t="shared" si="0"/>
        <v>1</v>
      </c>
      <c r="Y20" s="47">
        <f t="shared" si="1"/>
        <v>1</v>
      </c>
      <c r="Z20" s="47">
        <f t="shared" si="2"/>
        <v>1</v>
      </c>
      <c r="AA20" s="47">
        <f t="shared" si="3"/>
        <v>1</v>
      </c>
      <c r="AB20" s="47">
        <f t="shared" si="4"/>
        <v>0.70486246586031998</v>
      </c>
      <c r="AC20" s="47">
        <f t="shared" si="5"/>
        <v>0</v>
      </c>
      <c r="AD20" s="48">
        <f t="shared" si="6"/>
        <v>0</v>
      </c>
      <c r="AE20" s="27">
        <v>32</v>
      </c>
      <c r="AF20" s="27">
        <v>38</v>
      </c>
      <c r="AG20" s="27">
        <v>1168</v>
      </c>
      <c r="AH20" s="27">
        <v>6836</v>
      </c>
      <c r="AI20" s="27">
        <v>114950</v>
      </c>
      <c r="AJ20" s="27">
        <v>0</v>
      </c>
      <c r="AK20" s="28">
        <v>0</v>
      </c>
      <c r="AL20" s="29">
        <v>123024</v>
      </c>
    </row>
    <row r="21" spans="1:58" x14ac:dyDescent="0.25">
      <c r="A21" t="s">
        <v>55</v>
      </c>
      <c r="B21">
        <v>2020</v>
      </c>
      <c r="C21" s="19">
        <v>2793</v>
      </c>
      <c r="D21" s="20">
        <v>2276</v>
      </c>
      <c r="E21" s="20">
        <v>2385</v>
      </c>
      <c r="F21" s="20">
        <v>1303</v>
      </c>
      <c r="G21" s="20">
        <v>154</v>
      </c>
      <c r="H21" s="20"/>
      <c r="I21" s="21"/>
      <c r="J21" s="22">
        <v>2210</v>
      </c>
      <c r="K21" s="23">
        <v>1844</v>
      </c>
      <c r="L21" s="23">
        <v>1761</v>
      </c>
      <c r="M21" s="23">
        <v>1131</v>
      </c>
      <c r="N21" s="23">
        <v>139</v>
      </c>
      <c r="O21" s="23">
        <v>0</v>
      </c>
      <c r="P21" s="24">
        <v>0</v>
      </c>
      <c r="Q21" s="25">
        <v>80152</v>
      </c>
      <c r="R21" s="26">
        <v>80152</v>
      </c>
      <c r="S21" s="26">
        <v>80152</v>
      </c>
      <c r="T21" s="26">
        <v>56194</v>
      </c>
      <c r="U21" s="26">
        <v>0</v>
      </c>
      <c r="V21" s="26">
        <v>0</v>
      </c>
      <c r="W21" s="26">
        <v>0</v>
      </c>
      <c r="X21" s="46">
        <f t="shared" si="0"/>
        <v>1</v>
      </c>
      <c r="Y21" s="47">
        <f t="shared" si="1"/>
        <v>1</v>
      </c>
      <c r="Z21" s="47">
        <f t="shared" si="2"/>
        <v>1</v>
      </c>
      <c r="AA21" s="47">
        <f t="shared" si="3"/>
        <v>0.7010929234454536</v>
      </c>
      <c r="AB21" s="47">
        <f t="shared" si="4"/>
        <v>0</v>
      </c>
      <c r="AC21" s="47">
        <f t="shared" si="5"/>
        <v>0</v>
      </c>
      <c r="AD21" s="48">
        <f t="shared" si="6"/>
        <v>0</v>
      </c>
      <c r="AE21" s="27">
        <v>26</v>
      </c>
      <c r="AF21" s="27">
        <v>37</v>
      </c>
      <c r="AG21" s="27">
        <v>781</v>
      </c>
      <c r="AH21" s="27">
        <v>4440</v>
      </c>
      <c r="AI21" s="27">
        <v>74868</v>
      </c>
      <c r="AJ21" s="27">
        <v>0</v>
      </c>
      <c r="AK21" s="28">
        <v>0</v>
      </c>
      <c r="AL21" s="29">
        <v>80152</v>
      </c>
    </row>
    <row r="22" spans="1:58" x14ac:dyDescent="0.25">
      <c r="A22" t="s">
        <v>55</v>
      </c>
      <c r="B22">
        <v>2021</v>
      </c>
      <c r="C22" s="19">
        <v>2465</v>
      </c>
      <c r="D22" s="20">
        <v>1696</v>
      </c>
      <c r="E22" s="20">
        <v>1350</v>
      </c>
      <c r="F22" s="20">
        <v>169</v>
      </c>
      <c r="G22" s="20"/>
      <c r="H22" s="20"/>
      <c r="I22" s="21"/>
      <c r="J22" s="22">
        <v>2027</v>
      </c>
      <c r="K22" s="23">
        <v>1431</v>
      </c>
      <c r="L22" s="23">
        <v>1113</v>
      </c>
      <c r="M22" s="23">
        <v>147</v>
      </c>
      <c r="N22" s="23">
        <v>0</v>
      </c>
      <c r="O22" s="23">
        <v>0</v>
      </c>
      <c r="P22" s="24">
        <v>0</v>
      </c>
      <c r="Q22" s="25">
        <v>74862</v>
      </c>
      <c r="R22" s="26">
        <v>74862</v>
      </c>
      <c r="S22" s="26">
        <v>43598</v>
      </c>
      <c r="T22" s="26">
        <v>0</v>
      </c>
      <c r="U22" s="26">
        <v>0</v>
      </c>
      <c r="V22" s="26">
        <v>0</v>
      </c>
      <c r="W22" s="26">
        <v>0</v>
      </c>
      <c r="X22" s="46">
        <f t="shared" si="0"/>
        <v>1</v>
      </c>
      <c r="Y22" s="47">
        <f t="shared" si="1"/>
        <v>1</v>
      </c>
      <c r="Z22" s="47">
        <f t="shared" si="2"/>
        <v>0.58237824263311155</v>
      </c>
      <c r="AA22" s="47">
        <f t="shared" si="3"/>
        <v>0</v>
      </c>
      <c r="AB22" s="47">
        <f t="shared" si="4"/>
        <v>0</v>
      </c>
      <c r="AC22" s="47">
        <f t="shared" si="5"/>
        <v>0</v>
      </c>
      <c r="AD22" s="48">
        <f t="shared" si="6"/>
        <v>0</v>
      </c>
      <c r="AE22" s="27">
        <v>32</v>
      </c>
      <c r="AF22" s="27">
        <v>54</v>
      </c>
      <c r="AG22" s="27">
        <v>388</v>
      </c>
      <c r="AH22" s="27">
        <v>2719</v>
      </c>
      <c r="AI22" s="27">
        <v>71669</v>
      </c>
      <c r="AJ22" s="27">
        <v>0</v>
      </c>
      <c r="AK22" s="28">
        <v>0</v>
      </c>
      <c r="AL22" s="29">
        <v>74862</v>
      </c>
    </row>
    <row r="23" spans="1:58" x14ac:dyDescent="0.25">
      <c r="A23" t="s">
        <v>55</v>
      </c>
      <c r="B23">
        <v>2022</v>
      </c>
      <c r="C23" s="19">
        <v>3050</v>
      </c>
      <c r="D23" s="20">
        <v>1548</v>
      </c>
      <c r="E23" s="20">
        <v>179</v>
      </c>
      <c r="F23" s="20"/>
      <c r="G23" s="20"/>
      <c r="H23" s="20"/>
      <c r="I23" s="21"/>
      <c r="J23" s="22">
        <v>2414</v>
      </c>
      <c r="K23" s="23">
        <v>1303</v>
      </c>
      <c r="L23" s="23">
        <v>162</v>
      </c>
      <c r="M23" s="23">
        <v>0</v>
      </c>
      <c r="N23" s="23">
        <v>0</v>
      </c>
      <c r="O23" s="23">
        <v>0</v>
      </c>
      <c r="P23" s="24">
        <v>0</v>
      </c>
      <c r="Q23" s="25">
        <v>85474</v>
      </c>
      <c r="R23" s="26">
        <v>50923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46">
        <f t="shared" si="0"/>
        <v>1</v>
      </c>
      <c r="Y23" s="47">
        <f t="shared" si="1"/>
        <v>0.59577181365093479</v>
      </c>
      <c r="Z23" s="47">
        <f t="shared" si="2"/>
        <v>0</v>
      </c>
      <c r="AA23" s="47">
        <f t="shared" si="3"/>
        <v>0</v>
      </c>
      <c r="AB23" s="47">
        <f t="shared" si="4"/>
        <v>0</v>
      </c>
      <c r="AC23" s="47">
        <f t="shared" si="5"/>
        <v>0</v>
      </c>
      <c r="AD23" s="48">
        <f t="shared" si="6"/>
        <v>0</v>
      </c>
      <c r="AE23" s="27">
        <v>16</v>
      </c>
      <c r="AF23" s="27">
        <v>61</v>
      </c>
      <c r="AG23" s="27">
        <v>0</v>
      </c>
      <c r="AH23" s="27">
        <v>3324</v>
      </c>
      <c r="AI23" s="27">
        <v>82073</v>
      </c>
      <c r="AJ23" s="27">
        <v>0</v>
      </c>
      <c r="AK23" s="28">
        <v>0</v>
      </c>
      <c r="AL23" s="29">
        <v>85474</v>
      </c>
    </row>
    <row r="24" spans="1:58" x14ac:dyDescent="0.25">
      <c r="A24" t="s">
        <v>55</v>
      </c>
      <c r="B24">
        <v>2023</v>
      </c>
      <c r="C24" s="19">
        <v>2186</v>
      </c>
      <c r="D24" s="20">
        <v>185</v>
      </c>
      <c r="E24" s="20"/>
      <c r="F24" s="20"/>
      <c r="G24" s="20"/>
      <c r="H24" s="20"/>
      <c r="I24" s="21"/>
      <c r="J24" s="22">
        <v>1723</v>
      </c>
      <c r="K24" s="23">
        <v>164</v>
      </c>
      <c r="L24" s="23">
        <v>0</v>
      </c>
      <c r="M24" s="23">
        <v>0</v>
      </c>
      <c r="N24" s="23">
        <v>0</v>
      </c>
      <c r="O24" s="23">
        <v>0</v>
      </c>
      <c r="P24" s="24">
        <v>0</v>
      </c>
      <c r="Q24" s="25">
        <v>41571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46">
        <f t="shared" si="0"/>
        <v>0.62576770231213874</v>
      </c>
      <c r="Y24" s="47">
        <f t="shared" si="1"/>
        <v>0</v>
      </c>
      <c r="Z24" s="47">
        <f t="shared" si="2"/>
        <v>0</v>
      </c>
      <c r="AA24" s="47">
        <f t="shared" si="3"/>
        <v>0</v>
      </c>
      <c r="AB24" s="47">
        <f t="shared" si="4"/>
        <v>0</v>
      </c>
      <c r="AC24" s="47">
        <f t="shared" si="5"/>
        <v>0</v>
      </c>
      <c r="AD24" s="48">
        <f t="shared" si="6"/>
        <v>0</v>
      </c>
      <c r="AE24" s="27">
        <v>5</v>
      </c>
      <c r="AF24" s="27">
        <v>373</v>
      </c>
      <c r="AG24" s="27">
        <v>0</v>
      </c>
      <c r="AH24" s="27">
        <v>2306</v>
      </c>
      <c r="AI24" s="27">
        <v>63748</v>
      </c>
      <c r="AJ24" s="27">
        <v>0</v>
      </c>
      <c r="AK24" s="28">
        <v>0</v>
      </c>
      <c r="AL24" s="29">
        <v>66432</v>
      </c>
      <c r="AN24" s="139" t="s">
        <v>74</v>
      </c>
      <c r="AO24" s="140"/>
      <c r="AP24" s="140"/>
      <c r="AQ24" s="140"/>
      <c r="AR24" s="140"/>
      <c r="AS24" s="140"/>
      <c r="AT24" s="140"/>
      <c r="AU24" s="141"/>
      <c r="AY24" s="96" t="s">
        <v>66</v>
      </c>
      <c r="AZ24" s="111" t="s">
        <v>67</v>
      </c>
      <c r="BA24" s="97" t="s">
        <v>68</v>
      </c>
      <c r="BB24" s="97" t="s">
        <v>69</v>
      </c>
      <c r="BC24" s="97" t="s">
        <v>70</v>
      </c>
      <c r="BD24" s="97" t="s">
        <v>71</v>
      </c>
      <c r="BE24" s="97" t="s">
        <v>72</v>
      </c>
      <c r="BF24" s="98" t="s">
        <v>73</v>
      </c>
    </row>
    <row r="25" spans="1:58" x14ac:dyDescent="0.25">
      <c r="A25" t="s">
        <v>55</v>
      </c>
      <c r="B25">
        <v>2024</v>
      </c>
      <c r="C25" s="19">
        <v>770</v>
      </c>
      <c r="D25" s="20"/>
      <c r="E25" s="20"/>
      <c r="F25" s="20"/>
      <c r="G25" s="20"/>
      <c r="H25" s="20"/>
      <c r="I25" s="21"/>
      <c r="J25" s="22">
        <v>617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4">
        <v>0</v>
      </c>
      <c r="Q25" s="25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46">
        <f t="shared" si="0"/>
        <v>0</v>
      </c>
      <c r="Y25" s="47">
        <f t="shared" si="1"/>
        <v>0</v>
      </c>
      <c r="Z25" s="47">
        <f t="shared" si="2"/>
        <v>0</v>
      </c>
      <c r="AA25" s="47">
        <f t="shared" si="3"/>
        <v>0</v>
      </c>
      <c r="AB25" s="47">
        <f t="shared" si="4"/>
        <v>0</v>
      </c>
      <c r="AC25" s="47">
        <f t="shared" si="5"/>
        <v>0</v>
      </c>
      <c r="AD25" s="48">
        <f t="shared" si="6"/>
        <v>0</v>
      </c>
      <c r="AE25" s="27">
        <v>0</v>
      </c>
      <c r="AF25" s="27">
        <v>1314</v>
      </c>
      <c r="AG25" s="27">
        <v>0</v>
      </c>
      <c r="AH25" s="27">
        <v>1504</v>
      </c>
      <c r="AI25" s="27">
        <v>38072</v>
      </c>
      <c r="AJ25" s="27">
        <v>0</v>
      </c>
      <c r="AK25" s="28">
        <v>0</v>
      </c>
      <c r="AL25" s="29">
        <v>40890</v>
      </c>
      <c r="AN25" s="96" t="s">
        <v>66</v>
      </c>
      <c r="AO25" s="97" t="s">
        <v>67</v>
      </c>
      <c r="AP25" s="97" t="s">
        <v>68</v>
      </c>
      <c r="AQ25" s="97" t="s">
        <v>69</v>
      </c>
      <c r="AR25" s="97" t="s">
        <v>70</v>
      </c>
      <c r="AS25" s="97" t="s">
        <v>71</v>
      </c>
      <c r="AT25" s="97" t="s">
        <v>72</v>
      </c>
      <c r="AU25" s="98" t="s">
        <v>73</v>
      </c>
      <c r="AY25" s="99" t="s">
        <v>53</v>
      </c>
      <c r="AZ25" s="100">
        <f>SUMIFS(Q:Q,A:A,AY25,X:X,1)</f>
        <v>743928</v>
      </c>
      <c r="BA25" s="101">
        <f>SUMIFS(R:R,A:A,AY25,Y:Y,1)</f>
        <v>654389</v>
      </c>
      <c r="BB25" s="101">
        <f>SUMIFS(S:S,A:A,AY25,Z:Z,1)</f>
        <v>541134</v>
      </c>
      <c r="BC25" s="101">
        <f>SUMIFS(T:T,A:A,AY25,AA:AA,1)</f>
        <v>469663</v>
      </c>
      <c r="BD25" s="101">
        <f>SUMIFS(U:U,A:A,AY25,AB:AB,1)</f>
        <v>349190</v>
      </c>
      <c r="BE25" s="101">
        <f>SUMIFS(V:V,A:A,AY25,AC:AC,1)</f>
        <v>258160</v>
      </c>
      <c r="BF25" s="102">
        <f>SUMIFS(W:W,A:A,AY25,AD:AD,1)</f>
        <v>169815</v>
      </c>
    </row>
    <row r="26" spans="1:58" x14ac:dyDescent="0.25">
      <c r="A26" t="s">
        <v>57</v>
      </c>
      <c r="B26">
        <v>2013</v>
      </c>
      <c r="C26" s="19">
        <v>3031</v>
      </c>
      <c r="D26" s="20">
        <v>2638</v>
      </c>
      <c r="E26" s="20">
        <v>1612</v>
      </c>
      <c r="F26" s="20">
        <v>173</v>
      </c>
      <c r="G26" s="20"/>
      <c r="H26" s="20"/>
      <c r="I26" s="21"/>
      <c r="J26" s="22">
        <v>2377</v>
      </c>
      <c r="K26" s="23">
        <v>2142</v>
      </c>
      <c r="L26" s="23">
        <v>1315</v>
      </c>
      <c r="M26" s="23">
        <v>156</v>
      </c>
      <c r="N26" s="23">
        <v>0</v>
      </c>
      <c r="O26" s="23">
        <v>0</v>
      </c>
      <c r="P26" s="24">
        <v>0</v>
      </c>
      <c r="Q26" s="25">
        <v>29683</v>
      </c>
      <c r="R26" s="26">
        <v>29683</v>
      </c>
      <c r="S26" s="26">
        <v>29683</v>
      </c>
      <c r="T26" s="26">
        <v>29683</v>
      </c>
      <c r="U26" s="26">
        <v>29683</v>
      </c>
      <c r="V26" s="26">
        <v>29683</v>
      </c>
      <c r="W26" s="26">
        <v>29683</v>
      </c>
      <c r="X26" s="46">
        <f t="shared" si="0"/>
        <v>1</v>
      </c>
      <c r="Y26" s="47">
        <f t="shared" si="1"/>
        <v>1</v>
      </c>
      <c r="Z26" s="47">
        <f t="shared" si="2"/>
        <v>1</v>
      </c>
      <c r="AA26" s="47">
        <f t="shared" si="3"/>
        <v>1</v>
      </c>
      <c r="AB26" s="47">
        <f t="shared" si="4"/>
        <v>1</v>
      </c>
      <c r="AC26" s="47">
        <f t="shared" si="5"/>
        <v>1</v>
      </c>
      <c r="AD26" s="48">
        <f t="shared" si="6"/>
        <v>1</v>
      </c>
      <c r="AE26" s="27">
        <v>1</v>
      </c>
      <c r="AF26" s="27">
        <v>23</v>
      </c>
      <c r="AG26" s="27">
        <v>19305</v>
      </c>
      <c r="AH26" s="27">
        <v>10354</v>
      </c>
      <c r="AI26" s="27">
        <v>0</v>
      </c>
      <c r="AJ26" s="27">
        <v>0</v>
      </c>
      <c r="AK26" s="28">
        <v>0</v>
      </c>
      <c r="AL26" s="29">
        <v>29683</v>
      </c>
      <c r="AN26" s="99" t="s">
        <v>53</v>
      </c>
      <c r="AO26" s="100">
        <f>SUMIFS(J:J,A:A,AN26,X:X,1)</f>
        <v>24907</v>
      </c>
      <c r="AP26" s="101">
        <f>SUMIFS(K:K,A:A,AN26,Y:Y,1)</f>
        <v>13249</v>
      </c>
      <c r="AQ26" s="101">
        <f>SUMIFS(L:L,A:A,AN26,Z:Z,1)</f>
        <v>6097</v>
      </c>
      <c r="AR26" s="101">
        <f>SUMIFS(M:M,A:A,AN26,AA:AA,1)</f>
        <v>2370</v>
      </c>
      <c r="AS26" s="101">
        <f>SUMIFS(N:N,A:A,AN26,AB:AB,1)</f>
        <v>883</v>
      </c>
      <c r="AT26" s="101">
        <f>SUMIFS(O:O,A:A,AN26,AC:AC,1)</f>
        <v>7</v>
      </c>
      <c r="AU26" s="102">
        <f>SUMIFS(P:P,A:A,AN26,AD:AD,1)</f>
        <v>3</v>
      </c>
      <c r="AY26" s="103" t="s">
        <v>55</v>
      </c>
      <c r="AZ26" s="104">
        <f t="shared" ref="AZ26:AZ30" si="14">SUMIFS(Q:Q,A:A,AY26,X:X,1)</f>
        <v>746776</v>
      </c>
      <c r="BA26" s="105">
        <f t="shared" ref="BA26:BA30" si="15">SUMIFS(R:R,A:A,AY26,Y:Y,1)</f>
        <v>661302</v>
      </c>
      <c r="BB26" s="105">
        <f t="shared" ref="BB26:BB30" si="16">SUMIFS(S:S,A:A,AY26,Z:Z,1)</f>
        <v>586440</v>
      </c>
      <c r="BC26" s="105">
        <f t="shared" ref="BC26:BC30" si="17">SUMIFS(T:T,A:A,AY26,AA:AA,1)</f>
        <v>506288</v>
      </c>
      <c r="BD26" s="105">
        <f t="shared" ref="BD26:BD30" si="18">SUMIFS(U:U,A:A,AY26,AB:AB,1)</f>
        <v>383264</v>
      </c>
      <c r="BE26" s="105">
        <f t="shared" ref="BE26:BE30" si="19">SUMIFS(V:V,A:A,AY26,AC:AC,1)</f>
        <v>297368</v>
      </c>
      <c r="BF26" s="106">
        <f t="shared" ref="BF26:BF30" si="20">SUMIFS(W:W,A:A,AY26,AD:AD,1)</f>
        <v>234129</v>
      </c>
    </row>
    <row r="27" spans="1:58" x14ac:dyDescent="0.25">
      <c r="A27" t="s">
        <v>57</v>
      </c>
      <c r="B27">
        <v>2014</v>
      </c>
      <c r="C27" s="19">
        <v>3978</v>
      </c>
      <c r="D27" s="20">
        <v>3037</v>
      </c>
      <c r="E27" s="20">
        <v>1686</v>
      </c>
      <c r="F27" s="20">
        <v>253</v>
      </c>
      <c r="G27" s="20"/>
      <c r="H27" s="20"/>
      <c r="I27" s="21"/>
      <c r="J27" s="22">
        <v>3315</v>
      </c>
      <c r="K27" s="23">
        <v>2559</v>
      </c>
      <c r="L27" s="23">
        <v>1396</v>
      </c>
      <c r="M27" s="23">
        <v>226</v>
      </c>
      <c r="N27" s="23">
        <v>0</v>
      </c>
      <c r="O27" s="23">
        <v>0</v>
      </c>
      <c r="P27" s="24">
        <v>0</v>
      </c>
      <c r="Q27" s="25">
        <v>43268</v>
      </c>
      <c r="R27" s="26">
        <v>43268</v>
      </c>
      <c r="S27" s="26">
        <v>43268</v>
      </c>
      <c r="T27" s="26">
        <v>43268</v>
      </c>
      <c r="U27" s="26">
        <v>43268</v>
      </c>
      <c r="V27" s="26">
        <v>43268</v>
      </c>
      <c r="W27" s="26">
        <v>43268</v>
      </c>
      <c r="X27" s="46">
        <f t="shared" si="0"/>
        <v>1</v>
      </c>
      <c r="Y27" s="47">
        <f t="shared" si="1"/>
        <v>1</v>
      </c>
      <c r="Z27" s="47">
        <f t="shared" si="2"/>
        <v>1</v>
      </c>
      <c r="AA27" s="47">
        <f t="shared" si="3"/>
        <v>1</v>
      </c>
      <c r="AB27" s="47">
        <f t="shared" si="4"/>
        <v>1</v>
      </c>
      <c r="AC27" s="47">
        <f t="shared" si="5"/>
        <v>1</v>
      </c>
      <c r="AD27" s="48">
        <f t="shared" si="6"/>
        <v>1</v>
      </c>
      <c r="AE27" s="27">
        <v>17</v>
      </c>
      <c r="AF27" s="27">
        <v>386</v>
      </c>
      <c r="AG27" s="27">
        <v>23903</v>
      </c>
      <c r="AH27" s="27">
        <v>18962</v>
      </c>
      <c r="AI27" s="27">
        <v>0</v>
      </c>
      <c r="AJ27" s="27">
        <v>0</v>
      </c>
      <c r="AK27" s="28">
        <v>0</v>
      </c>
      <c r="AL27" s="29">
        <v>43268</v>
      </c>
      <c r="AN27" s="103" t="s">
        <v>55</v>
      </c>
      <c r="AO27" s="104">
        <f t="shared" ref="AO27:AO31" si="21">SUMIFS(J:J,A:A,AN27,X:X,1)</f>
        <v>23929</v>
      </c>
      <c r="AP27" s="105">
        <f t="shared" ref="AP27:AP31" si="22">SUMIFS(K:K,A:A,AN27,Y:Y,1)</f>
        <v>15251</v>
      </c>
      <c r="AQ27" s="105">
        <f t="shared" ref="AQ27:AQ31" si="23">SUMIFS(L:L,A:A,AN27,Z:Z,1)</f>
        <v>13945</v>
      </c>
      <c r="AR27" s="105">
        <f t="shared" ref="AR27:AR31" si="24">SUMIFS(M:M,A:A,AN27,AA:AA,1)</f>
        <v>10576</v>
      </c>
      <c r="AS27" s="105">
        <f t="shared" ref="AS27:AS31" si="25">SUMIFS(N:N,A:A,AN27,AB:AB,1)</f>
        <v>5923</v>
      </c>
      <c r="AT27" s="105">
        <f t="shared" ref="AT27:AT31" si="26">SUMIFS(O:O,A:A,AN27,AC:AC,1)</f>
        <v>26</v>
      </c>
      <c r="AU27" s="106">
        <f t="shared" ref="AU27:AU31" si="27">SUMIFS(P:P,A:A,AN27,AD:AD,1)</f>
        <v>1</v>
      </c>
      <c r="AY27" s="103" t="s">
        <v>57</v>
      </c>
      <c r="AZ27" s="104">
        <f t="shared" si="14"/>
        <v>382124</v>
      </c>
      <c r="BA27" s="105">
        <f t="shared" si="15"/>
        <v>342972</v>
      </c>
      <c r="BB27" s="105">
        <f t="shared" si="16"/>
        <v>295806</v>
      </c>
      <c r="BC27" s="105">
        <f t="shared" si="17"/>
        <v>252041</v>
      </c>
      <c r="BD27" s="105">
        <f t="shared" si="18"/>
        <v>213849</v>
      </c>
      <c r="BE27" s="105">
        <f t="shared" si="19"/>
        <v>179450</v>
      </c>
      <c r="BF27" s="106">
        <f t="shared" si="20"/>
        <v>149336</v>
      </c>
    </row>
    <row r="28" spans="1:58" x14ac:dyDescent="0.25">
      <c r="A28" t="s">
        <v>57</v>
      </c>
      <c r="B28">
        <v>2015</v>
      </c>
      <c r="C28" s="19">
        <v>3269</v>
      </c>
      <c r="D28" s="20">
        <v>2077</v>
      </c>
      <c r="E28" s="20">
        <v>1268</v>
      </c>
      <c r="F28" s="20">
        <v>213</v>
      </c>
      <c r="G28" s="20"/>
      <c r="H28" s="20"/>
      <c r="I28" s="21"/>
      <c r="J28" s="22">
        <v>2744</v>
      </c>
      <c r="K28" s="23">
        <v>1772</v>
      </c>
      <c r="L28" s="23">
        <v>1064</v>
      </c>
      <c r="M28" s="23">
        <v>195</v>
      </c>
      <c r="N28" s="23">
        <v>0</v>
      </c>
      <c r="O28" s="23">
        <v>0</v>
      </c>
      <c r="P28" s="24">
        <v>0</v>
      </c>
      <c r="Q28" s="25">
        <v>42934</v>
      </c>
      <c r="R28" s="26">
        <v>42934</v>
      </c>
      <c r="S28" s="26">
        <v>42934</v>
      </c>
      <c r="T28" s="26">
        <v>42934</v>
      </c>
      <c r="U28" s="26">
        <v>42934</v>
      </c>
      <c r="V28" s="26">
        <v>42934</v>
      </c>
      <c r="W28" s="26">
        <v>42934</v>
      </c>
      <c r="X28" s="46">
        <f t="shared" si="0"/>
        <v>1</v>
      </c>
      <c r="Y28" s="47">
        <f t="shared" si="1"/>
        <v>1</v>
      </c>
      <c r="Z28" s="47">
        <f t="shared" si="2"/>
        <v>1</v>
      </c>
      <c r="AA28" s="47">
        <f t="shared" si="3"/>
        <v>1</v>
      </c>
      <c r="AB28" s="47">
        <f t="shared" si="4"/>
        <v>1</v>
      </c>
      <c r="AC28" s="47">
        <f t="shared" si="5"/>
        <v>1</v>
      </c>
      <c r="AD28" s="48">
        <f t="shared" si="6"/>
        <v>1</v>
      </c>
      <c r="AE28" s="27">
        <v>28</v>
      </c>
      <c r="AF28" s="27">
        <v>169</v>
      </c>
      <c r="AG28" s="27">
        <v>19600</v>
      </c>
      <c r="AH28" s="27">
        <v>23137</v>
      </c>
      <c r="AI28" s="27">
        <v>0</v>
      </c>
      <c r="AJ28" s="27">
        <v>0</v>
      </c>
      <c r="AK28" s="28">
        <v>0</v>
      </c>
      <c r="AL28" s="29">
        <v>42934</v>
      </c>
      <c r="AN28" s="103" t="s">
        <v>57</v>
      </c>
      <c r="AO28" s="104">
        <f t="shared" si="21"/>
        <v>17161</v>
      </c>
      <c r="AP28" s="105">
        <f t="shared" si="22"/>
        <v>11577</v>
      </c>
      <c r="AQ28" s="105">
        <f t="shared" si="23"/>
        <v>6223</v>
      </c>
      <c r="AR28" s="105">
        <f t="shared" si="24"/>
        <v>981</v>
      </c>
      <c r="AS28" s="105">
        <f t="shared" si="25"/>
        <v>5</v>
      </c>
      <c r="AT28" s="105">
        <f t="shared" si="26"/>
        <v>0</v>
      </c>
      <c r="AU28" s="106">
        <f t="shared" si="27"/>
        <v>0</v>
      </c>
      <c r="AY28" s="103" t="s">
        <v>52</v>
      </c>
      <c r="AZ28" s="104">
        <f t="shared" si="14"/>
        <v>1327603</v>
      </c>
      <c r="BA28" s="105">
        <f t="shared" si="15"/>
        <v>1142249</v>
      </c>
      <c r="BB28" s="105">
        <f t="shared" si="16"/>
        <v>975378</v>
      </c>
      <c r="BC28" s="105">
        <f t="shared" si="17"/>
        <v>814239</v>
      </c>
      <c r="BD28" s="105">
        <f t="shared" si="18"/>
        <v>586246</v>
      </c>
      <c r="BE28" s="105">
        <f t="shared" si="19"/>
        <v>435102</v>
      </c>
      <c r="BF28" s="106">
        <f t="shared" si="20"/>
        <v>315365</v>
      </c>
    </row>
    <row r="29" spans="1:58" x14ac:dyDescent="0.25">
      <c r="A29" t="s">
        <v>57</v>
      </c>
      <c r="B29">
        <v>2016</v>
      </c>
      <c r="C29" s="19">
        <v>1983</v>
      </c>
      <c r="D29" s="20">
        <v>1337</v>
      </c>
      <c r="E29" s="20">
        <v>874</v>
      </c>
      <c r="F29" s="20">
        <v>187</v>
      </c>
      <c r="G29" s="20">
        <v>3</v>
      </c>
      <c r="H29" s="20"/>
      <c r="I29" s="21"/>
      <c r="J29" s="22">
        <v>1688</v>
      </c>
      <c r="K29" s="23">
        <v>1148</v>
      </c>
      <c r="L29" s="23">
        <v>722</v>
      </c>
      <c r="M29" s="23">
        <v>165</v>
      </c>
      <c r="N29" s="23">
        <v>2</v>
      </c>
      <c r="O29" s="23">
        <v>0</v>
      </c>
      <c r="P29" s="24">
        <v>0</v>
      </c>
      <c r="Q29" s="25">
        <v>33451</v>
      </c>
      <c r="R29" s="26">
        <v>33451</v>
      </c>
      <c r="S29" s="26">
        <v>33451</v>
      </c>
      <c r="T29" s="26">
        <v>33451</v>
      </c>
      <c r="U29" s="26">
        <v>33451</v>
      </c>
      <c r="V29" s="26">
        <v>33451</v>
      </c>
      <c r="W29" s="26">
        <v>33451</v>
      </c>
      <c r="X29" s="46">
        <f t="shared" si="0"/>
        <v>1</v>
      </c>
      <c r="Y29" s="47">
        <f t="shared" si="1"/>
        <v>1</v>
      </c>
      <c r="Z29" s="47">
        <f t="shared" si="2"/>
        <v>1</v>
      </c>
      <c r="AA29" s="47">
        <f t="shared" si="3"/>
        <v>1</v>
      </c>
      <c r="AB29" s="47">
        <f t="shared" si="4"/>
        <v>1</v>
      </c>
      <c r="AC29" s="47">
        <f t="shared" si="5"/>
        <v>1</v>
      </c>
      <c r="AD29" s="48">
        <f t="shared" si="6"/>
        <v>1</v>
      </c>
      <c r="AE29" s="27">
        <v>26</v>
      </c>
      <c r="AF29" s="27">
        <v>48</v>
      </c>
      <c r="AG29" s="27">
        <v>14030</v>
      </c>
      <c r="AH29" s="27">
        <v>19347</v>
      </c>
      <c r="AI29" s="27">
        <v>0</v>
      </c>
      <c r="AJ29" s="27">
        <v>0</v>
      </c>
      <c r="AK29" s="28">
        <v>0</v>
      </c>
      <c r="AL29" s="29">
        <v>33451</v>
      </c>
      <c r="AN29" s="103" t="s">
        <v>52</v>
      </c>
      <c r="AO29" s="104">
        <f t="shared" si="21"/>
        <v>85569</v>
      </c>
      <c r="AP29" s="105">
        <f t="shared" si="22"/>
        <v>41179</v>
      </c>
      <c r="AQ29" s="105">
        <f t="shared" si="23"/>
        <v>33065</v>
      </c>
      <c r="AR29" s="105">
        <f t="shared" si="24"/>
        <v>23263</v>
      </c>
      <c r="AS29" s="105">
        <f t="shared" si="25"/>
        <v>13463</v>
      </c>
      <c r="AT29" s="105">
        <f t="shared" si="26"/>
        <v>119</v>
      </c>
      <c r="AU29" s="106">
        <f t="shared" si="27"/>
        <v>14</v>
      </c>
      <c r="AY29" s="103" t="s">
        <v>54</v>
      </c>
      <c r="AZ29" s="104">
        <f t="shared" si="14"/>
        <v>2369769</v>
      </c>
      <c r="BA29" s="105">
        <f t="shared" si="15"/>
        <v>2132179</v>
      </c>
      <c r="BB29" s="105">
        <f t="shared" si="16"/>
        <v>1833874</v>
      </c>
      <c r="BC29" s="105">
        <f t="shared" si="17"/>
        <v>1630965</v>
      </c>
      <c r="BD29" s="105">
        <f t="shared" si="18"/>
        <v>1353588</v>
      </c>
      <c r="BE29" s="105">
        <f t="shared" si="19"/>
        <v>1091138</v>
      </c>
      <c r="BF29" s="106">
        <f t="shared" si="20"/>
        <v>831282</v>
      </c>
    </row>
    <row r="30" spans="1:58" x14ac:dyDescent="0.25">
      <c r="A30" t="s">
        <v>57</v>
      </c>
      <c r="B30">
        <v>2017</v>
      </c>
      <c r="C30" s="19">
        <v>1551</v>
      </c>
      <c r="D30" s="20">
        <v>1134</v>
      </c>
      <c r="E30" s="20">
        <v>648</v>
      </c>
      <c r="F30" s="20">
        <v>126</v>
      </c>
      <c r="G30" s="20">
        <v>3</v>
      </c>
      <c r="H30" s="20"/>
      <c r="I30" s="21"/>
      <c r="J30" s="22">
        <v>1339</v>
      </c>
      <c r="K30" s="23">
        <v>955</v>
      </c>
      <c r="L30" s="23">
        <v>533</v>
      </c>
      <c r="M30" s="23">
        <v>91</v>
      </c>
      <c r="N30" s="23">
        <v>2</v>
      </c>
      <c r="O30" s="23">
        <v>0</v>
      </c>
      <c r="P30" s="24">
        <v>0</v>
      </c>
      <c r="Q30" s="25">
        <v>30114</v>
      </c>
      <c r="R30" s="26">
        <v>30114</v>
      </c>
      <c r="S30" s="26">
        <v>30114</v>
      </c>
      <c r="T30" s="26">
        <v>30114</v>
      </c>
      <c r="U30" s="26">
        <v>30114</v>
      </c>
      <c r="V30" s="26">
        <v>30114</v>
      </c>
      <c r="W30" s="26">
        <v>18470</v>
      </c>
      <c r="X30" s="46">
        <f t="shared" si="0"/>
        <v>1</v>
      </c>
      <c r="Y30" s="47">
        <f t="shared" si="1"/>
        <v>1</v>
      </c>
      <c r="Z30" s="47">
        <f t="shared" si="2"/>
        <v>1</v>
      </c>
      <c r="AA30" s="47">
        <f t="shared" si="3"/>
        <v>1</v>
      </c>
      <c r="AB30" s="47">
        <f t="shared" si="4"/>
        <v>1</v>
      </c>
      <c r="AC30" s="47">
        <f t="shared" si="5"/>
        <v>1</v>
      </c>
      <c r="AD30" s="48">
        <f t="shared" si="6"/>
        <v>0.61333598990502758</v>
      </c>
      <c r="AE30" s="27">
        <v>7</v>
      </c>
      <c r="AF30" s="27">
        <v>36</v>
      </c>
      <c r="AG30" s="27">
        <v>11325</v>
      </c>
      <c r="AH30" s="27">
        <v>18745</v>
      </c>
      <c r="AI30" s="27">
        <v>1</v>
      </c>
      <c r="AJ30" s="27">
        <v>0</v>
      </c>
      <c r="AK30" s="28">
        <v>0</v>
      </c>
      <c r="AL30" s="29">
        <v>30114</v>
      </c>
      <c r="AN30" s="103" t="s">
        <v>54</v>
      </c>
      <c r="AO30" s="104">
        <f t="shared" si="21"/>
        <v>50966</v>
      </c>
      <c r="AP30" s="105">
        <f t="shared" si="22"/>
        <v>29513</v>
      </c>
      <c r="AQ30" s="105">
        <f t="shared" si="23"/>
        <v>17350</v>
      </c>
      <c r="AR30" s="105">
        <f t="shared" si="24"/>
        <v>6298</v>
      </c>
      <c r="AS30" s="105">
        <f t="shared" si="25"/>
        <v>23</v>
      </c>
      <c r="AT30" s="105">
        <f t="shared" si="26"/>
        <v>1</v>
      </c>
      <c r="AU30" s="106">
        <f t="shared" si="27"/>
        <v>35</v>
      </c>
      <c r="AY30" s="107" t="s">
        <v>56</v>
      </c>
      <c r="AZ30" s="108">
        <f t="shared" si="14"/>
        <v>605105</v>
      </c>
      <c r="BA30" s="109">
        <f t="shared" si="15"/>
        <v>512789</v>
      </c>
      <c r="BB30" s="109">
        <f t="shared" si="16"/>
        <v>434576</v>
      </c>
      <c r="BC30" s="109">
        <f t="shared" si="17"/>
        <v>362877</v>
      </c>
      <c r="BD30" s="109">
        <f t="shared" si="18"/>
        <v>269818</v>
      </c>
      <c r="BE30" s="109">
        <f t="shared" si="19"/>
        <v>190386</v>
      </c>
      <c r="BF30" s="110">
        <f t="shared" si="20"/>
        <v>146130</v>
      </c>
    </row>
    <row r="31" spans="1:58" x14ac:dyDescent="0.25">
      <c r="A31" t="s">
        <v>57</v>
      </c>
      <c r="B31">
        <v>2018</v>
      </c>
      <c r="C31" s="19">
        <v>1853</v>
      </c>
      <c r="D31" s="20">
        <v>1311</v>
      </c>
      <c r="E31" s="20">
        <v>628</v>
      </c>
      <c r="F31" s="20">
        <v>98</v>
      </c>
      <c r="G31" s="20">
        <v>1</v>
      </c>
      <c r="H31" s="20"/>
      <c r="I31" s="21"/>
      <c r="J31" s="22">
        <v>1568</v>
      </c>
      <c r="K31" s="23">
        <v>1107</v>
      </c>
      <c r="L31" s="23">
        <v>442</v>
      </c>
      <c r="M31" s="23">
        <v>80</v>
      </c>
      <c r="N31" s="23">
        <v>1</v>
      </c>
      <c r="O31" s="23">
        <v>0</v>
      </c>
      <c r="P31" s="24">
        <v>0</v>
      </c>
      <c r="Q31" s="25">
        <v>34399</v>
      </c>
      <c r="R31" s="26">
        <v>34399</v>
      </c>
      <c r="S31" s="26">
        <v>34399</v>
      </c>
      <c r="T31" s="26">
        <v>34399</v>
      </c>
      <c r="U31" s="26">
        <v>34399</v>
      </c>
      <c r="V31" s="26">
        <v>19934</v>
      </c>
      <c r="W31" s="26">
        <v>0</v>
      </c>
      <c r="X31" s="46">
        <f t="shared" si="0"/>
        <v>1</v>
      </c>
      <c r="Y31" s="47">
        <f t="shared" si="1"/>
        <v>1</v>
      </c>
      <c r="Z31" s="47">
        <f t="shared" si="2"/>
        <v>1</v>
      </c>
      <c r="AA31" s="47">
        <f t="shared" si="3"/>
        <v>1</v>
      </c>
      <c r="AB31" s="47">
        <f t="shared" si="4"/>
        <v>1</v>
      </c>
      <c r="AC31" s="47">
        <f t="shared" si="5"/>
        <v>0.57949358992993982</v>
      </c>
      <c r="AD31" s="48">
        <f t="shared" si="6"/>
        <v>0</v>
      </c>
      <c r="AE31" s="27">
        <v>23</v>
      </c>
      <c r="AF31" s="27">
        <v>77</v>
      </c>
      <c r="AG31" s="27">
        <v>12309</v>
      </c>
      <c r="AH31" s="27">
        <v>21990</v>
      </c>
      <c r="AI31" s="27">
        <v>0</v>
      </c>
      <c r="AJ31" s="27">
        <v>0</v>
      </c>
      <c r="AK31" s="28">
        <v>0</v>
      </c>
      <c r="AL31" s="29">
        <v>34399</v>
      </c>
      <c r="AN31" s="107" t="s">
        <v>56</v>
      </c>
      <c r="AO31" s="108">
        <f t="shared" si="21"/>
        <v>67814</v>
      </c>
      <c r="AP31" s="109">
        <f t="shared" si="22"/>
        <v>5750</v>
      </c>
      <c r="AQ31" s="109">
        <f t="shared" si="23"/>
        <v>251</v>
      </c>
      <c r="AR31" s="109">
        <f t="shared" si="24"/>
        <v>87</v>
      </c>
      <c r="AS31" s="109">
        <f t="shared" si="25"/>
        <v>3</v>
      </c>
      <c r="AT31" s="109">
        <f t="shared" si="26"/>
        <v>2</v>
      </c>
      <c r="AU31" s="110">
        <f t="shared" si="27"/>
        <v>0</v>
      </c>
    </row>
    <row r="32" spans="1:58" x14ac:dyDescent="0.25">
      <c r="A32" t="s">
        <v>57</v>
      </c>
      <c r="B32">
        <v>2019</v>
      </c>
      <c r="C32" s="19">
        <v>1624</v>
      </c>
      <c r="D32" s="20">
        <v>938</v>
      </c>
      <c r="E32" s="20">
        <v>545</v>
      </c>
      <c r="F32" s="20">
        <v>90</v>
      </c>
      <c r="G32" s="20"/>
      <c r="H32" s="20"/>
      <c r="I32" s="21"/>
      <c r="J32" s="22">
        <v>1413</v>
      </c>
      <c r="K32" s="23">
        <v>723</v>
      </c>
      <c r="L32" s="23">
        <v>394</v>
      </c>
      <c r="M32" s="23">
        <v>68</v>
      </c>
      <c r="N32" s="23">
        <v>0</v>
      </c>
      <c r="O32" s="23">
        <v>0</v>
      </c>
      <c r="P32" s="24">
        <v>0</v>
      </c>
      <c r="Q32" s="25">
        <v>38192</v>
      </c>
      <c r="R32" s="26">
        <v>38192</v>
      </c>
      <c r="S32" s="26">
        <v>38192</v>
      </c>
      <c r="T32" s="26">
        <v>38192</v>
      </c>
      <c r="U32" s="26">
        <v>22167</v>
      </c>
      <c r="V32" s="26">
        <v>0</v>
      </c>
      <c r="W32" s="26">
        <v>0</v>
      </c>
      <c r="X32" s="46">
        <f t="shared" si="0"/>
        <v>1</v>
      </c>
      <c r="Y32" s="47">
        <f t="shared" si="1"/>
        <v>1</v>
      </c>
      <c r="Z32" s="47">
        <f t="shared" si="2"/>
        <v>1</v>
      </c>
      <c r="AA32" s="47">
        <f t="shared" si="3"/>
        <v>1</v>
      </c>
      <c r="AB32" s="47">
        <f t="shared" si="4"/>
        <v>0.58040950984499373</v>
      </c>
      <c r="AC32" s="47">
        <f t="shared" si="5"/>
        <v>0</v>
      </c>
      <c r="AD32" s="48">
        <f t="shared" si="6"/>
        <v>0</v>
      </c>
      <c r="AE32" s="27">
        <v>29</v>
      </c>
      <c r="AF32" s="27">
        <v>94</v>
      </c>
      <c r="AG32" s="27">
        <v>13177</v>
      </c>
      <c r="AH32" s="27">
        <v>24891</v>
      </c>
      <c r="AI32" s="27">
        <v>1</v>
      </c>
      <c r="AJ32" s="27">
        <v>0</v>
      </c>
      <c r="AK32" s="28">
        <v>0</v>
      </c>
      <c r="AL32" s="29">
        <v>38192</v>
      </c>
    </row>
    <row r="33" spans="1:58" x14ac:dyDescent="0.25">
      <c r="A33" t="s">
        <v>57</v>
      </c>
      <c r="B33">
        <v>2020</v>
      </c>
      <c r="C33" s="19">
        <v>1392</v>
      </c>
      <c r="D33" s="20">
        <v>766</v>
      </c>
      <c r="E33" s="20">
        <v>490</v>
      </c>
      <c r="F33" s="20">
        <v>98</v>
      </c>
      <c r="G33" s="20"/>
      <c r="H33" s="20"/>
      <c r="I33" s="21"/>
      <c r="J33" s="22">
        <v>1006</v>
      </c>
      <c r="K33" s="23">
        <v>547</v>
      </c>
      <c r="L33" s="23">
        <v>357</v>
      </c>
      <c r="M33" s="23">
        <v>52</v>
      </c>
      <c r="N33" s="23">
        <v>0</v>
      </c>
      <c r="O33" s="23">
        <v>0</v>
      </c>
      <c r="P33" s="24">
        <v>0</v>
      </c>
      <c r="Q33" s="25">
        <v>43765</v>
      </c>
      <c r="R33" s="26">
        <v>43765</v>
      </c>
      <c r="S33" s="26">
        <v>43765</v>
      </c>
      <c r="T33" s="26">
        <v>31214</v>
      </c>
      <c r="U33" s="26">
        <v>0</v>
      </c>
      <c r="V33" s="26">
        <v>0</v>
      </c>
      <c r="W33" s="26">
        <v>0</v>
      </c>
      <c r="X33" s="46">
        <f t="shared" si="0"/>
        <v>1</v>
      </c>
      <c r="Y33" s="47">
        <f t="shared" si="1"/>
        <v>1</v>
      </c>
      <c r="Z33" s="47">
        <f t="shared" si="2"/>
        <v>1</v>
      </c>
      <c r="AA33" s="47">
        <f t="shared" si="3"/>
        <v>0.7132183251456643</v>
      </c>
      <c r="AB33" s="47">
        <f t="shared" si="4"/>
        <v>0</v>
      </c>
      <c r="AC33" s="47">
        <f t="shared" si="5"/>
        <v>0</v>
      </c>
      <c r="AD33" s="48">
        <f t="shared" si="6"/>
        <v>0</v>
      </c>
      <c r="AE33" s="27">
        <v>15</v>
      </c>
      <c r="AF33" s="27">
        <v>35</v>
      </c>
      <c r="AG33" s="27">
        <v>15647</v>
      </c>
      <c r="AH33" s="27">
        <v>28068</v>
      </c>
      <c r="AI33" s="27">
        <v>0</v>
      </c>
      <c r="AJ33" s="27">
        <v>0</v>
      </c>
      <c r="AK33" s="28">
        <v>0</v>
      </c>
      <c r="AL33" s="29">
        <v>43765</v>
      </c>
    </row>
    <row r="34" spans="1:58" x14ac:dyDescent="0.25">
      <c r="A34" t="s">
        <v>57</v>
      </c>
      <c r="B34">
        <v>2021</v>
      </c>
      <c r="C34" s="19">
        <v>1627</v>
      </c>
      <c r="D34" s="20">
        <v>1089</v>
      </c>
      <c r="E34" s="20">
        <v>578</v>
      </c>
      <c r="F34" s="20">
        <v>11</v>
      </c>
      <c r="G34" s="20"/>
      <c r="H34" s="20"/>
      <c r="I34" s="21"/>
      <c r="J34" s="22">
        <v>890</v>
      </c>
      <c r="K34" s="23">
        <v>624</v>
      </c>
      <c r="L34" s="23">
        <v>379</v>
      </c>
      <c r="M34" s="23">
        <v>10</v>
      </c>
      <c r="N34" s="23">
        <v>0</v>
      </c>
      <c r="O34" s="23">
        <v>0</v>
      </c>
      <c r="P34" s="24">
        <v>0</v>
      </c>
      <c r="Q34" s="25">
        <v>47166</v>
      </c>
      <c r="R34" s="26">
        <v>47166</v>
      </c>
      <c r="S34" s="26">
        <v>27727</v>
      </c>
      <c r="T34" s="26">
        <v>0</v>
      </c>
      <c r="U34" s="26">
        <v>0</v>
      </c>
      <c r="V34" s="26">
        <v>0</v>
      </c>
      <c r="W34" s="26">
        <v>0</v>
      </c>
      <c r="X34" s="46">
        <f t="shared" si="0"/>
        <v>1</v>
      </c>
      <c r="Y34" s="47">
        <f t="shared" si="1"/>
        <v>1</v>
      </c>
      <c r="Z34" s="47">
        <f t="shared" si="2"/>
        <v>0.5878598990798457</v>
      </c>
      <c r="AA34" s="47">
        <f t="shared" si="3"/>
        <v>0</v>
      </c>
      <c r="AB34" s="47">
        <f t="shared" si="4"/>
        <v>0</v>
      </c>
      <c r="AC34" s="47">
        <f t="shared" si="5"/>
        <v>0</v>
      </c>
      <c r="AD34" s="48">
        <f t="shared" si="6"/>
        <v>0</v>
      </c>
      <c r="AE34" s="27">
        <v>11</v>
      </c>
      <c r="AF34" s="27">
        <v>17</v>
      </c>
      <c r="AG34" s="27">
        <v>19128</v>
      </c>
      <c r="AH34" s="27">
        <v>28009</v>
      </c>
      <c r="AI34" s="27">
        <v>1</v>
      </c>
      <c r="AJ34" s="27">
        <v>0</v>
      </c>
      <c r="AK34" s="28">
        <v>0</v>
      </c>
      <c r="AL34" s="29">
        <v>47166</v>
      </c>
    </row>
    <row r="35" spans="1:58" x14ac:dyDescent="0.25">
      <c r="A35" t="s">
        <v>57</v>
      </c>
      <c r="B35">
        <v>2022</v>
      </c>
      <c r="C35" s="19">
        <v>934</v>
      </c>
      <c r="D35" s="20">
        <v>465</v>
      </c>
      <c r="E35" s="20">
        <v>54</v>
      </c>
      <c r="F35" s="20"/>
      <c r="G35" s="20"/>
      <c r="H35" s="20"/>
      <c r="I35" s="21"/>
      <c r="J35" s="22">
        <v>821</v>
      </c>
      <c r="K35" s="23">
        <v>427</v>
      </c>
      <c r="L35" s="23">
        <v>47</v>
      </c>
      <c r="M35" s="23">
        <v>0</v>
      </c>
      <c r="N35" s="23">
        <v>0</v>
      </c>
      <c r="O35" s="23">
        <v>0</v>
      </c>
      <c r="P35" s="24">
        <v>0</v>
      </c>
      <c r="Q35" s="25">
        <v>39152</v>
      </c>
      <c r="R35" s="26">
        <v>25076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46">
        <f t="shared" si="0"/>
        <v>1</v>
      </c>
      <c r="Y35" s="47">
        <f t="shared" si="1"/>
        <v>0.6404781364936657</v>
      </c>
      <c r="Z35" s="47">
        <f t="shared" si="2"/>
        <v>0</v>
      </c>
      <c r="AA35" s="47">
        <f t="shared" si="3"/>
        <v>0</v>
      </c>
      <c r="AB35" s="47">
        <f t="shared" si="4"/>
        <v>0</v>
      </c>
      <c r="AC35" s="47">
        <f t="shared" si="5"/>
        <v>0</v>
      </c>
      <c r="AD35" s="48">
        <f t="shared" si="6"/>
        <v>0</v>
      </c>
      <c r="AE35" s="27">
        <v>17</v>
      </c>
      <c r="AF35" s="27">
        <v>33</v>
      </c>
      <c r="AG35" s="27">
        <v>16829</v>
      </c>
      <c r="AH35" s="27">
        <v>22272</v>
      </c>
      <c r="AI35" s="27">
        <v>1</v>
      </c>
      <c r="AJ35" s="27">
        <v>0</v>
      </c>
      <c r="AK35" s="28">
        <v>0</v>
      </c>
      <c r="AL35" s="29">
        <v>39152</v>
      </c>
    </row>
    <row r="36" spans="1:58" x14ac:dyDescent="0.25">
      <c r="A36" t="s">
        <v>57</v>
      </c>
      <c r="B36">
        <v>2023</v>
      </c>
      <c r="C36" s="19">
        <v>711</v>
      </c>
      <c r="D36" s="20">
        <v>49</v>
      </c>
      <c r="E36" s="20"/>
      <c r="F36" s="20"/>
      <c r="G36" s="20"/>
      <c r="H36" s="20"/>
      <c r="I36" s="21"/>
      <c r="J36" s="22">
        <v>637</v>
      </c>
      <c r="K36" s="23">
        <v>48</v>
      </c>
      <c r="L36" s="23">
        <v>0</v>
      </c>
      <c r="M36" s="23">
        <v>0</v>
      </c>
      <c r="N36" s="23">
        <v>0</v>
      </c>
      <c r="O36" s="23">
        <v>0</v>
      </c>
      <c r="P36" s="24">
        <v>0</v>
      </c>
      <c r="Q36" s="25">
        <v>19036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46">
        <f t="shared" si="0"/>
        <v>0.57306279727858389</v>
      </c>
      <c r="Y36" s="47">
        <f t="shared" si="1"/>
        <v>0</v>
      </c>
      <c r="Z36" s="47">
        <f t="shared" si="2"/>
        <v>0</v>
      </c>
      <c r="AA36" s="47">
        <f t="shared" si="3"/>
        <v>0</v>
      </c>
      <c r="AB36" s="47">
        <f t="shared" si="4"/>
        <v>0</v>
      </c>
      <c r="AC36" s="47">
        <f t="shared" si="5"/>
        <v>0</v>
      </c>
      <c r="AD36" s="48">
        <f t="shared" si="6"/>
        <v>0</v>
      </c>
      <c r="AE36" s="27">
        <v>4</v>
      </c>
      <c r="AF36" s="27">
        <v>27</v>
      </c>
      <c r="AG36" s="27">
        <v>9738</v>
      </c>
      <c r="AH36" s="27">
        <v>23448</v>
      </c>
      <c r="AI36" s="27">
        <v>1</v>
      </c>
      <c r="AJ36" s="27">
        <v>0</v>
      </c>
      <c r="AK36" s="28">
        <v>0</v>
      </c>
      <c r="AL36" s="29">
        <v>33218</v>
      </c>
    </row>
    <row r="37" spans="1:58" x14ac:dyDescent="0.25">
      <c r="A37" t="s">
        <v>57</v>
      </c>
      <c r="B37">
        <v>2024</v>
      </c>
      <c r="C37" s="19">
        <v>185</v>
      </c>
      <c r="D37" s="20"/>
      <c r="E37" s="20"/>
      <c r="F37" s="20"/>
      <c r="G37" s="20"/>
      <c r="H37" s="20"/>
      <c r="I37" s="21"/>
      <c r="J37" s="22">
        <v>170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4">
        <v>0</v>
      </c>
      <c r="Q37" s="25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46">
        <f t="shared" si="0"/>
        <v>0</v>
      </c>
      <c r="Y37" s="47">
        <f t="shared" si="1"/>
        <v>0</v>
      </c>
      <c r="Z37" s="47">
        <f t="shared" si="2"/>
        <v>0</v>
      </c>
      <c r="AA37" s="47">
        <f t="shared" si="3"/>
        <v>0</v>
      </c>
      <c r="AB37" s="47">
        <f t="shared" si="4"/>
        <v>0</v>
      </c>
      <c r="AC37" s="47">
        <f t="shared" si="5"/>
        <v>0</v>
      </c>
      <c r="AD37" s="48">
        <f t="shared" si="6"/>
        <v>0</v>
      </c>
      <c r="AE37" s="27">
        <v>2</v>
      </c>
      <c r="AF37" s="27">
        <v>136</v>
      </c>
      <c r="AG37" s="27">
        <v>5911</v>
      </c>
      <c r="AH37" s="27">
        <v>11849</v>
      </c>
      <c r="AI37" s="27">
        <v>0</v>
      </c>
      <c r="AJ37" s="27">
        <v>0</v>
      </c>
      <c r="AK37" s="28">
        <v>0</v>
      </c>
      <c r="AL37" s="29">
        <v>17898</v>
      </c>
    </row>
    <row r="38" spans="1:58" x14ac:dyDescent="0.25">
      <c r="A38" t="s">
        <v>52</v>
      </c>
      <c r="B38">
        <v>2013</v>
      </c>
      <c r="C38" s="19">
        <v>5810</v>
      </c>
      <c r="D38" s="20">
        <v>3398</v>
      </c>
      <c r="E38" s="20">
        <v>3571</v>
      </c>
      <c r="F38" s="20">
        <v>3013</v>
      </c>
      <c r="G38" s="20">
        <v>2339</v>
      </c>
      <c r="H38" s="20">
        <v>9</v>
      </c>
      <c r="I38" s="21"/>
      <c r="J38" s="22">
        <v>4881</v>
      </c>
      <c r="K38" s="23">
        <v>2921</v>
      </c>
      <c r="L38" s="23">
        <v>2679</v>
      </c>
      <c r="M38" s="23">
        <v>2167</v>
      </c>
      <c r="N38" s="23">
        <v>1611</v>
      </c>
      <c r="O38" s="23">
        <v>7</v>
      </c>
      <c r="P38" s="24">
        <v>0</v>
      </c>
      <c r="Q38" s="25">
        <v>62112</v>
      </c>
      <c r="R38" s="26">
        <v>62112</v>
      </c>
      <c r="S38" s="26">
        <v>62112</v>
      </c>
      <c r="T38" s="26">
        <v>62112</v>
      </c>
      <c r="U38" s="26">
        <v>62112</v>
      </c>
      <c r="V38" s="26">
        <v>62112</v>
      </c>
      <c r="W38" s="26">
        <v>62112</v>
      </c>
      <c r="X38" s="46">
        <f t="shared" si="0"/>
        <v>1</v>
      </c>
      <c r="Y38" s="47">
        <f t="shared" si="1"/>
        <v>1</v>
      </c>
      <c r="Z38" s="47">
        <f t="shared" si="2"/>
        <v>1</v>
      </c>
      <c r="AA38" s="47">
        <f t="shared" si="3"/>
        <v>1</v>
      </c>
      <c r="AB38" s="47">
        <f t="shared" si="4"/>
        <v>1</v>
      </c>
      <c r="AC38" s="47">
        <f t="shared" si="5"/>
        <v>1</v>
      </c>
      <c r="AD38" s="48">
        <f t="shared" si="6"/>
        <v>1</v>
      </c>
      <c r="AE38" s="27">
        <v>0</v>
      </c>
      <c r="AF38" s="27">
        <v>83</v>
      </c>
      <c r="AG38" s="27">
        <v>559</v>
      </c>
      <c r="AH38" s="27">
        <v>539</v>
      </c>
      <c r="AI38" s="27">
        <v>60931</v>
      </c>
      <c r="AJ38" s="27">
        <v>0</v>
      </c>
      <c r="AK38" s="28">
        <v>0</v>
      </c>
      <c r="AL38" s="29">
        <v>62112</v>
      </c>
    </row>
    <row r="39" spans="1:58" x14ac:dyDescent="0.25">
      <c r="A39" t="s">
        <v>52</v>
      </c>
      <c r="B39">
        <v>2014</v>
      </c>
      <c r="C39" s="19">
        <v>6879</v>
      </c>
      <c r="D39" s="20">
        <v>3981</v>
      </c>
      <c r="E39" s="20">
        <v>4185</v>
      </c>
      <c r="F39" s="20">
        <v>3483</v>
      </c>
      <c r="G39" s="20">
        <v>2948</v>
      </c>
      <c r="H39" s="20">
        <v>9</v>
      </c>
      <c r="I39" s="21">
        <v>2</v>
      </c>
      <c r="J39" s="22">
        <v>5745</v>
      </c>
      <c r="K39" s="23">
        <v>3343</v>
      </c>
      <c r="L39" s="23">
        <v>3038</v>
      </c>
      <c r="M39" s="23">
        <v>2479</v>
      </c>
      <c r="N39" s="23">
        <v>1996</v>
      </c>
      <c r="O39" s="23">
        <v>9</v>
      </c>
      <c r="P39" s="24">
        <v>2</v>
      </c>
      <c r="Q39" s="25">
        <v>78159</v>
      </c>
      <c r="R39" s="26">
        <v>78159</v>
      </c>
      <c r="S39" s="26">
        <v>78159</v>
      </c>
      <c r="T39" s="26">
        <v>78159</v>
      </c>
      <c r="U39" s="26">
        <v>78159</v>
      </c>
      <c r="V39" s="26">
        <v>78159</v>
      </c>
      <c r="W39" s="26">
        <v>78159</v>
      </c>
      <c r="X39" s="46">
        <f t="shared" si="0"/>
        <v>1</v>
      </c>
      <c r="Y39" s="47">
        <f t="shared" si="1"/>
        <v>1</v>
      </c>
      <c r="Z39" s="47">
        <f t="shared" si="2"/>
        <v>1</v>
      </c>
      <c r="AA39" s="47">
        <f t="shared" si="3"/>
        <v>1</v>
      </c>
      <c r="AB39" s="47">
        <f t="shared" si="4"/>
        <v>1</v>
      </c>
      <c r="AC39" s="47">
        <f t="shared" si="5"/>
        <v>1</v>
      </c>
      <c r="AD39" s="48">
        <f t="shared" si="6"/>
        <v>1</v>
      </c>
      <c r="AE39" s="27">
        <v>13</v>
      </c>
      <c r="AF39" s="27">
        <v>1193</v>
      </c>
      <c r="AG39" s="27">
        <v>993</v>
      </c>
      <c r="AH39" s="27">
        <v>660</v>
      </c>
      <c r="AI39" s="27">
        <v>75300</v>
      </c>
      <c r="AJ39" s="27">
        <v>0</v>
      </c>
      <c r="AK39" s="28">
        <v>0</v>
      </c>
      <c r="AL39" s="29">
        <v>78159</v>
      </c>
    </row>
    <row r="40" spans="1:58" x14ac:dyDescent="0.25">
      <c r="A40" t="s">
        <v>52</v>
      </c>
      <c r="B40">
        <v>2015</v>
      </c>
      <c r="C40" s="19">
        <v>6310</v>
      </c>
      <c r="D40" s="20">
        <v>3725</v>
      </c>
      <c r="E40" s="20">
        <v>4083</v>
      </c>
      <c r="F40" s="20">
        <v>3625</v>
      </c>
      <c r="G40" s="20">
        <v>2846</v>
      </c>
      <c r="H40" s="20">
        <v>31</v>
      </c>
      <c r="I40" s="21">
        <v>7</v>
      </c>
      <c r="J40" s="22">
        <v>5309</v>
      </c>
      <c r="K40" s="23">
        <v>3161</v>
      </c>
      <c r="L40" s="23">
        <v>2936</v>
      </c>
      <c r="M40" s="23">
        <v>2487</v>
      </c>
      <c r="N40" s="23">
        <v>1903</v>
      </c>
      <c r="O40" s="23">
        <v>20</v>
      </c>
      <c r="P40" s="24">
        <v>6</v>
      </c>
      <c r="Q40" s="25">
        <v>78490</v>
      </c>
      <c r="R40" s="26">
        <v>78490</v>
      </c>
      <c r="S40" s="26">
        <v>78490</v>
      </c>
      <c r="T40" s="26">
        <v>78490</v>
      </c>
      <c r="U40" s="26">
        <v>78490</v>
      </c>
      <c r="V40" s="26">
        <v>78490</v>
      </c>
      <c r="W40" s="26">
        <v>78490</v>
      </c>
      <c r="X40" s="46">
        <f t="shared" si="0"/>
        <v>1</v>
      </c>
      <c r="Y40" s="47">
        <f t="shared" si="1"/>
        <v>1</v>
      </c>
      <c r="Z40" s="47">
        <f t="shared" si="2"/>
        <v>1</v>
      </c>
      <c r="AA40" s="47">
        <f t="shared" si="3"/>
        <v>1</v>
      </c>
      <c r="AB40" s="47">
        <f t="shared" si="4"/>
        <v>1</v>
      </c>
      <c r="AC40" s="47">
        <f t="shared" si="5"/>
        <v>1</v>
      </c>
      <c r="AD40" s="48">
        <f t="shared" si="6"/>
        <v>1</v>
      </c>
      <c r="AE40" s="27">
        <v>72</v>
      </c>
      <c r="AF40" s="27">
        <v>906</v>
      </c>
      <c r="AG40" s="27">
        <v>1532</v>
      </c>
      <c r="AH40" s="27">
        <v>691</v>
      </c>
      <c r="AI40" s="27">
        <v>75289</v>
      </c>
      <c r="AJ40" s="27">
        <v>0</v>
      </c>
      <c r="AK40" s="28">
        <v>0</v>
      </c>
      <c r="AL40" s="29">
        <v>78490</v>
      </c>
    </row>
    <row r="41" spans="1:58" x14ac:dyDescent="0.25">
      <c r="A41" t="s">
        <v>52</v>
      </c>
      <c r="B41">
        <v>2016</v>
      </c>
      <c r="C41" s="19">
        <v>6907</v>
      </c>
      <c r="D41" s="20">
        <v>4212</v>
      </c>
      <c r="E41" s="20">
        <v>4904</v>
      </c>
      <c r="F41" s="20">
        <v>4239</v>
      </c>
      <c r="G41" s="20">
        <v>3324</v>
      </c>
      <c r="H41" s="20">
        <v>41</v>
      </c>
      <c r="I41" s="21">
        <v>7</v>
      </c>
      <c r="J41" s="22">
        <v>5886</v>
      </c>
      <c r="K41" s="23">
        <v>3562</v>
      </c>
      <c r="L41" s="23">
        <v>3511</v>
      </c>
      <c r="M41" s="23">
        <v>2889</v>
      </c>
      <c r="N41" s="23">
        <v>2117</v>
      </c>
      <c r="O41" s="23">
        <v>32</v>
      </c>
      <c r="P41" s="24">
        <v>6</v>
      </c>
      <c r="Q41" s="25">
        <v>96604</v>
      </c>
      <c r="R41" s="26">
        <v>96604</v>
      </c>
      <c r="S41" s="26">
        <v>96604</v>
      </c>
      <c r="T41" s="26">
        <v>96604</v>
      </c>
      <c r="U41" s="26">
        <v>96604</v>
      </c>
      <c r="V41" s="26">
        <v>96604</v>
      </c>
      <c r="W41" s="26">
        <v>96604</v>
      </c>
      <c r="X41" s="46">
        <f t="shared" si="0"/>
        <v>1</v>
      </c>
      <c r="Y41" s="47">
        <f t="shared" si="1"/>
        <v>1</v>
      </c>
      <c r="Z41" s="47">
        <f t="shared" si="2"/>
        <v>1</v>
      </c>
      <c r="AA41" s="47">
        <f t="shared" si="3"/>
        <v>1</v>
      </c>
      <c r="AB41" s="47">
        <f t="shared" si="4"/>
        <v>1</v>
      </c>
      <c r="AC41" s="47">
        <f t="shared" si="5"/>
        <v>1</v>
      </c>
      <c r="AD41" s="48">
        <f t="shared" si="6"/>
        <v>1</v>
      </c>
      <c r="AE41" s="27">
        <v>61</v>
      </c>
      <c r="AF41" s="27">
        <v>105</v>
      </c>
      <c r="AG41" s="27">
        <v>1358</v>
      </c>
      <c r="AH41" s="27">
        <v>937</v>
      </c>
      <c r="AI41" s="27">
        <v>93592</v>
      </c>
      <c r="AJ41" s="27">
        <v>2</v>
      </c>
      <c r="AK41" s="28">
        <v>548</v>
      </c>
      <c r="AL41" s="29">
        <v>96604</v>
      </c>
    </row>
    <row r="42" spans="1:58" x14ac:dyDescent="0.25">
      <c r="A42" t="s">
        <v>52</v>
      </c>
      <c r="B42">
        <v>2017</v>
      </c>
      <c r="C42" s="19">
        <v>9450</v>
      </c>
      <c r="D42" s="20">
        <v>5907</v>
      </c>
      <c r="E42" s="20">
        <v>6226</v>
      </c>
      <c r="F42" s="20">
        <v>5167</v>
      </c>
      <c r="G42" s="20">
        <v>4283</v>
      </c>
      <c r="H42" s="20">
        <v>71</v>
      </c>
      <c r="I42" s="21">
        <v>29</v>
      </c>
      <c r="J42" s="22">
        <v>7740</v>
      </c>
      <c r="K42" s="23">
        <v>4748</v>
      </c>
      <c r="L42" s="23">
        <v>4374</v>
      </c>
      <c r="M42" s="23">
        <v>3444</v>
      </c>
      <c r="N42" s="23">
        <v>2765</v>
      </c>
      <c r="O42" s="23">
        <v>51</v>
      </c>
      <c r="P42" s="24">
        <v>20</v>
      </c>
      <c r="Q42" s="25">
        <v>119737</v>
      </c>
      <c r="R42" s="26">
        <v>119737</v>
      </c>
      <c r="S42" s="26">
        <v>119737</v>
      </c>
      <c r="T42" s="26">
        <v>119737</v>
      </c>
      <c r="U42" s="26">
        <v>119737</v>
      </c>
      <c r="V42" s="26">
        <v>119737</v>
      </c>
      <c r="W42" s="26">
        <v>80731</v>
      </c>
      <c r="X42" s="46">
        <f t="shared" si="0"/>
        <v>1</v>
      </c>
      <c r="Y42" s="47">
        <f t="shared" si="1"/>
        <v>1</v>
      </c>
      <c r="Z42" s="47">
        <f t="shared" si="2"/>
        <v>1</v>
      </c>
      <c r="AA42" s="47">
        <f t="shared" si="3"/>
        <v>1</v>
      </c>
      <c r="AB42" s="47">
        <f t="shared" si="4"/>
        <v>1</v>
      </c>
      <c r="AC42" s="47">
        <f t="shared" si="5"/>
        <v>1</v>
      </c>
      <c r="AD42" s="48">
        <f t="shared" si="6"/>
        <v>0.67423603397446075</v>
      </c>
      <c r="AE42" s="27">
        <v>64</v>
      </c>
      <c r="AF42" s="27">
        <v>27</v>
      </c>
      <c r="AG42" s="27">
        <v>1195</v>
      </c>
      <c r="AH42" s="27">
        <v>958</v>
      </c>
      <c r="AI42" s="27">
        <v>115960</v>
      </c>
      <c r="AJ42" s="27">
        <v>2</v>
      </c>
      <c r="AK42" s="28">
        <v>1531</v>
      </c>
      <c r="AL42" s="29">
        <v>119737</v>
      </c>
      <c r="AN42" s="139" t="s">
        <v>75</v>
      </c>
      <c r="AO42" s="140"/>
      <c r="AP42" s="140"/>
      <c r="AQ42" s="140"/>
      <c r="AR42" s="140"/>
      <c r="AS42" s="140"/>
      <c r="AT42" s="140"/>
      <c r="AU42" s="141"/>
      <c r="AY42" s="142" t="s">
        <v>76</v>
      </c>
      <c r="AZ42" s="142"/>
      <c r="BA42" s="142"/>
      <c r="BB42" s="142"/>
      <c r="BC42" s="142"/>
      <c r="BD42" s="142"/>
      <c r="BE42" s="142"/>
      <c r="BF42" s="142"/>
    </row>
    <row r="43" spans="1:58" x14ac:dyDescent="0.25">
      <c r="A43" t="s">
        <v>52</v>
      </c>
      <c r="B43">
        <v>2018</v>
      </c>
      <c r="C43" s="19">
        <v>12230</v>
      </c>
      <c r="D43" s="20">
        <v>6864</v>
      </c>
      <c r="E43" s="20">
        <v>7473</v>
      </c>
      <c r="F43" s="20">
        <v>6491</v>
      </c>
      <c r="G43" s="20">
        <v>4422</v>
      </c>
      <c r="H43" s="20">
        <v>38</v>
      </c>
      <c r="I43" s="21"/>
      <c r="J43" s="22">
        <v>9895</v>
      </c>
      <c r="K43" s="23">
        <v>5434</v>
      </c>
      <c r="L43" s="23">
        <v>5047</v>
      </c>
      <c r="M43" s="23">
        <v>4277</v>
      </c>
      <c r="N43" s="23">
        <v>3071</v>
      </c>
      <c r="O43" s="23">
        <v>29</v>
      </c>
      <c r="P43" s="24">
        <v>0</v>
      </c>
      <c r="Q43" s="25">
        <v>151144</v>
      </c>
      <c r="R43" s="26">
        <v>151144</v>
      </c>
      <c r="S43" s="26">
        <v>151144</v>
      </c>
      <c r="T43" s="26">
        <v>151144</v>
      </c>
      <c r="U43" s="26">
        <v>151144</v>
      </c>
      <c r="V43" s="26">
        <v>96761</v>
      </c>
      <c r="W43" s="26">
        <v>0</v>
      </c>
      <c r="X43" s="46">
        <f t="shared" si="0"/>
        <v>1</v>
      </c>
      <c r="Y43" s="47">
        <f t="shared" si="1"/>
        <v>1</v>
      </c>
      <c r="Z43" s="47">
        <f t="shared" si="2"/>
        <v>1</v>
      </c>
      <c r="AA43" s="47">
        <f t="shared" si="3"/>
        <v>1</v>
      </c>
      <c r="AB43" s="47">
        <f t="shared" si="4"/>
        <v>1</v>
      </c>
      <c r="AC43" s="47">
        <f t="shared" si="5"/>
        <v>0.64019081141163392</v>
      </c>
      <c r="AD43" s="48">
        <f t="shared" si="6"/>
        <v>0</v>
      </c>
      <c r="AE43" s="27">
        <v>46</v>
      </c>
      <c r="AF43" s="27">
        <v>25</v>
      </c>
      <c r="AG43" s="27">
        <v>1604</v>
      </c>
      <c r="AH43" s="27">
        <v>1143</v>
      </c>
      <c r="AI43" s="27">
        <v>144111</v>
      </c>
      <c r="AJ43" s="27">
        <v>3582</v>
      </c>
      <c r="AK43" s="28">
        <v>633</v>
      </c>
      <c r="AL43" s="29">
        <v>151144</v>
      </c>
      <c r="AN43" s="96" t="s">
        <v>66</v>
      </c>
      <c r="AO43" s="111" t="s">
        <v>67</v>
      </c>
      <c r="AP43" s="97" t="s">
        <v>68</v>
      </c>
      <c r="AQ43" s="97" t="s">
        <v>69</v>
      </c>
      <c r="AR43" s="97" t="s">
        <v>70</v>
      </c>
      <c r="AS43" s="97" t="s">
        <v>71</v>
      </c>
      <c r="AT43" s="97" t="s">
        <v>72</v>
      </c>
      <c r="AU43" s="98" t="s">
        <v>73</v>
      </c>
      <c r="AY43" s="96" t="s">
        <v>66</v>
      </c>
      <c r="AZ43" s="111" t="s">
        <v>67</v>
      </c>
      <c r="BA43" s="97" t="s">
        <v>68</v>
      </c>
      <c r="BB43" s="97" t="s">
        <v>69</v>
      </c>
      <c r="BC43" s="97" t="s">
        <v>70</v>
      </c>
      <c r="BD43" s="97" t="s">
        <v>71</v>
      </c>
      <c r="BE43" s="97" t="s">
        <v>72</v>
      </c>
      <c r="BF43" s="98" t="s">
        <v>73</v>
      </c>
    </row>
    <row r="44" spans="1:58" x14ac:dyDescent="0.25">
      <c r="A44" t="s">
        <v>52</v>
      </c>
      <c r="B44">
        <v>2019</v>
      </c>
      <c r="C44" s="19">
        <v>32813</v>
      </c>
      <c r="D44" s="20">
        <v>15735</v>
      </c>
      <c r="E44" s="20">
        <v>14697</v>
      </c>
      <c r="F44" s="20">
        <v>12092</v>
      </c>
      <c r="G44" s="20">
        <v>11620</v>
      </c>
      <c r="H44" s="20">
        <v>8</v>
      </c>
      <c r="I44" s="21"/>
      <c r="J44" s="22">
        <v>14424</v>
      </c>
      <c r="K44" s="23">
        <v>7197</v>
      </c>
      <c r="L44" s="23">
        <v>6700</v>
      </c>
      <c r="M44" s="23">
        <v>5520</v>
      </c>
      <c r="N44" s="23">
        <v>4696</v>
      </c>
      <c r="O44" s="23">
        <v>8</v>
      </c>
      <c r="P44" s="24">
        <v>0</v>
      </c>
      <c r="Q44" s="25">
        <v>227993</v>
      </c>
      <c r="R44" s="26">
        <v>227993</v>
      </c>
      <c r="S44" s="26">
        <v>227993</v>
      </c>
      <c r="T44" s="26">
        <v>227993</v>
      </c>
      <c r="U44" s="26">
        <v>167642</v>
      </c>
      <c r="V44" s="26">
        <v>0</v>
      </c>
      <c r="W44" s="26">
        <v>0</v>
      </c>
      <c r="X44" s="46">
        <f t="shared" si="0"/>
        <v>1</v>
      </c>
      <c r="Y44" s="47">
        <f t="shared" si="1"/>
        <v>1</v>
      </c>
      <c r="Z44" s="47">
        <f t="shared" si="2"/>
        <v>1</v>
      </c>
      <c r="AA44" s="47">
        <f t="shared" si="3"/>
        <v>1</v>
      </c>
      <c r="AB44" s="47">
        <f t="shared" si="4"/>
        <v>0.73529450465584467</v>
      </c>
      <c r="AC44" s="47">
        <f t="shared" si="5"/>
        <v>0</v>
      </c>
      <c r="AD44" s="48">
        <f t="shared" si="6"/>
        <v>0</v>
      </c>
      <c r="AE44" s="27">
        <v>38</v>
      </c>
      <c r="AF44" s="27">
        <v>47</v>
      </c>
      <c r="AG44" s="27">
        <v>1927</v>
      </c>
      <c r="AH44" s="27">
        <v>994</v>
      </c>
      <c r="AI44" s="27">
        <v>224533</v>
      </c>
      <c r="AJ44" s="27">
        <v>2</v>
      </c>
      <c r="AK44" s="28">
        <v>452</v>
      </c>
      <c r="AL44" s="29">
        <v>227993</v>
      </c>
      <c r="AN44" s="99" t="s">
        <v>53</v>
      </c>
      <c r="AO44" s="112">
        <f>AO26/AZ25</f>
        <v>3.3480390575432034E-2</v>
      </c>
      <c r="AP44" s="113">
        <f t="shared" ref="AP44:AU44" si="28">AP26/BA25</f>
        <v>2.0246367221942913E-2</v>
      </c>
      <c r="AQ44" s="113">
        <f t="shared" si="28"/>
        <v>1.1267079873007424E-2</v>
      </c>
      <c r="AR44" s="113">
        <f t="shared" si="28"/>
        <v>5.0461714037512003E-3</v>
      </c>
      <c r="AS44" s="113">
        <f t="shared" si="28"/>
        <v>2.528709298662619E-3</v>
      </c>
      <c r="AT44" s="113">
        <f t="shared" si="28"/>
        <v>2.7114967462039044E-5</v>
      </c>
      <c r="AU44" s="114">
        <f t="shared" si="28"/>
        <v>1.7666283897182228E-5</v>
      </c>
      <c r="AY44" s="99" t="s">
        <v>53</v>
      </c>
      <c r="AZ44" s="121">
        <f>AO9/AZ25</f>
        <v>4.4308051316794099E-2</v>
      </c>
      <c r="BA44" s="122">
        <f t="shared" ref="BA44:BF44" si="29">AP9/BA25</f>
        <v>2.7908476456664156E-2</v>
      </c>
      <c r="BB44" s="122">
        <f t="shared" si="29"/>
        <v>1.5792761127558053E-2</v>
      </c>
      <c r="BC44" s="122">
        <f t="shared" si="29"/>
        <v>8.0206445898442068E-3</v>
      </c>
      <c r="BD44" s="122">
        <f t="shared" si="29"/>
        <v>3.5052550187576964E-3</v>
      </c>
      <c r="BE44" s="122">
        <f t="shared" si="29"/>
        <v>3.0988534242330335E-5</v>
      </c>
      <c r="BF44" s="123">
        <f t="shared" si="29"/>
        <v>2.3555045196242969E-5</v>
      </c>
    </row>
    <row r="45" spans="1:58" x14ac:dyDescent="0.25">
      <c r="A45" t="s">
        <v>52</v>
      </c>
      <c r="B45">
        <v>2020</v>
      </c>
      <c r="C45" s="19">
        <v>12155</v>
      </c>
      <c r="D45" s="20">
        <v>7085</v>
      </c>
      <c r="E45" s="20">
        <v>6814</v>
      </c>
      <c r="F45" s="20">
        <v>5019</v>
      </c>
      <c r="G45" s="20">
        <v>630</v>
      </c>
      <c r="H45" s="20"/>
      <c r="I45" s="21"/>
      <c r="J45" s="22">
        <v>9459</v>
      </c>
      <c r="K45" s="23">
        <v>5427</v>
      </c>
      <c r="L45" s="23">
        <v>4780</v>
      </c>
      <c r="M45" s="23">
        <v>3689</v>
      </c>
      <c r="N45" s="23">
        <v>530</v>
      </c>
      <c r="O45" s="23">
        <v>0</v>
      </c>
      <c r="P45" s="24">
        <v>0</v>
      </c>
      <c r="Q45" s="25">
        <v>161139</v>
      </c>
      <c r="R45" s="26">
        <v>161139</v>
      </c>
      <c r="S45" s="26">
        <v>161139</v>
      </c>
      <c r="T45" s="26">
        <v>115996</v>
      </c>
      <c r="U45" s="26">
        <v>0</v>
      </c>
      <c r="V45" s="26">
        <v>0</v>
      </c>
      <c r="W45" s="26">
        <v>0</v>
      </c>
      <c r="X45" s="46">
        <f t="shared" si="0"/>
        <v>1</v>
      </c>
      <c r="Y45" s="47">
        <f t="shared" si="1"/>
        <v>1</v>
      </c>
      <c r="Z45" s="47">
        <f t="shared" si="2"/>
        <v>1</v>
      </c>
      <c r="AA45" s="47">
        <f t="shared" si="3"/>
        <v>0.71985056379895618</v>
      </c>
      <c r="AB45" s="47">
        <f t="shared" si="4"/>
        <v>0</v>
      </c>
      <c r="AC45" s="47">
        <f t="shared" si="5"/>
        <v>0</v>
      </c>
      <c r="AD45" s="48">
        <f t="shared" si="6"/>
        <v>0</v>
      </c>
      <c r="AE45" s="27">
        <v>49</v>
      </c>
      <c r="AF45" s="27">
        <v>57</v>
      </c>
      <c r="AG45" s="27">
        <v>1603</v>
      </c>
      <c r="AH45" s="27">
        <v>529</v>
      </c>
      <c r="AI45" s="27">
        <v>158845</v>
      </c>
      <c r="AJ45" s="27">
        <v>0</v>
      </c>
      <c r="AK45" s="28">
        <v>56</v>
      </c>
      <c r="AL45" s="29">
        <v>161139</v>
      </c>
      <c r="AN45" s="103" t="s">
        <v>55</v>
      </c>
      <c r="AO45" s="115">
        <f t="shared" ref="AO45:AO49" si="30">AO27/AZ26</f>
        <v>3.2043075835324113E-2</v>
      </c>
      <c r="AP45" s="116">
        <f t="shared" ref="AP45:AP49" si="31">AP27/BA26</f>
        <v>2.3062080562284704E-2</v>
      </c>
      <c r="AQ45" s="116">
        <f t="shared" ref="AQ45:AQ49" si="32">AQ27/BB26</f>
        <v>2.3779073733033219E-2</v>
      </c>
      <c r="AR45" s="116">
        <f t="shared" ref="AR45:AR49" si="33">AR27/BC26</f>
        <v>2.088929621085232E-2</v>
      </c>
      <c r="AS45" s="116">
        <f t="shared" ref="AS45:AS49" si="34">AS27/BD26</f>
        <v>1.5454099524087835E-2</v>
      </c>
      <c r="AT45" s="116">
        <f t="shared" ref="AT45:AT49" si="35">AT27/BE26</f>
        <v>8.7433752118587071E-5</v>
      </c>
      <c r="AU45" s="117">
        <f t="shared" ref="AU45:AU49" si="36">AU27/BF26</f>
        <v>4.271149665355424E-6</v>
      </c>
      <c r="AY45" s="103" t="s">
        <v>55</v>
      </c>
      <c r="AZ45" s="124">
        <f t="shared" ref="AZ45:AZ49" si="37">AO10/AZ26</f>
        <v>4.4504643962848298E-2</v>
      </c>
      <c r="BA45" s="125">
        <f t="shared" ref="BA45:BA49" si="38">AP10/BA26</f>
        <v>3.2547913056364564E-2</v>
      </c>
      <c r="BB45" s="125">
        <f t="shared" ref="BB45:BB49" si="39">AQ10/BB26</f>
        <v>3.8343223518177476E-2</v>
      </c>
      <c r="BC45" s="125">
        <f t="shared" ref="BC45:BC49" si="40">AR10/BC26</f>
        <v>3.4089293050595708E-2</v>
      </c>
      <c r="BD45" s="125">
        <f t="shared" ref="BD45:BD49" si="41">AS10/BD26</f>
        <v>2.3526863989312849E-2</v>
      </c>
      <c r="BE45" s="125">
        <f t="shared" ref="BE45:BE49" si="42">AT10/BE26</f>
        <v>1.0761077183826101E-4</v>
      </c>
      <c r="BF45" s="126">
        <f t="shared" ref="BF45:BF49" si="43">AU10/BF26</f>
        <v>4.271149665355424E-6</v>
      </c>
    </row>
    <row r="46" spans="1:58" x14ac:dyDescent="0.25">
      <c r="A46" t="s">
        <v>52</v>
      </c>
      <c r="B46">
        <v>2021</v>
      </c>
      <c r="C46" s="19">
        <v>13544</v>
      </c>
      <c r="D46" s="20">
        <v>7205</v>
      </c>
      <c r="E46" s="20">
        <v>5662</v>
      </c>
      <c r="F46" s="20">
        <v>618</v>
      </c>
      <c r="G46" s="20"/>
      <c r="H46" s="20"/>
      <c r="I46" s="21"/>
      <c r="J46" s="22">
        <v>10555</v>
      </c>
      <c r="K46" s="23">
        <v>5386</v>
      </c>
      <c r="L46" s="23">
        <v>4278</v>
      </c>
      <c r="M46" s="23">
        <v>518</v>
      </c>
      <c r="N46" s="23">
        <v>0</v>
      </c>
      <c r="O46" s="23">
        <v>0</v>
      </c>
      <c r="P46" s="24">
        <v>0</v>
      </c>
      <c r="Q46" s="25">
        <v>166871</v>
      </c>
      <c r="R46" s="26">
        <v>166871</v>
      </c>
      <c r="S46" s="26">
        <v>104779</v>
      </c>
      <c r="T46" s="26">
        <v>0</v>
      </c>
      <c r="U46" s="26">
        <v>0</v>
      </c>
      <c r="V46" s="26">
        <v>0</v>
      </c>
      <c r="W46" s="26">
        <v>0</v>
      </c>
      <c r="X46" s="46">
        <f t="shared" si="0"/>
        <v>1</v>
      </c>
      <c r="Y46" s="47">
        <f t="shared" si="1"/>
        <v>1</v>
      </c>
      <c r="Z46" s="47">
        <f t="shared" si="2"/>
        <v>0.62790418946371751</v>
      </c>
      <c r="AA46" s="47">
        <f t="shared" si="3"/>
        <v>0</v>
      </c>
      <c r="AB46" s="47">
        <f t="shared" si="4"/>
        <v>0</v>
      </c>
      <c r="AC46" s="47">
        <f t="shared" si="5"/>
        <v>0</v>
      </c>
      <c r="AD46" s="48">
        <f t="shared" si="6"/>
        <v>0</v>
      </c>
      <c r="AE46" s="27">
        <v>79</v>
      </c>
      <c r="AF46" s="27">
        <v>83</v>
      </c>
      <c r="AG46" s="27">
        <v>1341</v>
      </c>
      <c r="AH46" s="27">
        <v>1</v>
      </c>
      <c r="AI46" s="27">
        <v>165367</v>
      </c>
      <c r="AJ46" s="27">
        <v>0</v>
      </c>
      <c r="AK46" s="28">
        <v>0</v>
      </c>
      <c r="AL46" s="29">
        <v>166871</v>
      </c>
      <c r="AN46" s="103" t="s">
        <v>57</v>
      </c>
      <c r="AO46" s="115">
        <f t="shared" si="30"/>
        <v>4.4909505814866378E-2</v>
      </c>
      <c r="AP46" s="116">
        <f t="shared" si="31"/>
        <v>3.3754942094398374E-2</v>
      </c>
      <c r="AQ46" s="116">
        <f t="shared" si="32"/>
        <v>2.1037436698376637E-2</v>
      </c>
      <c r="AR46" s="116">
        <f t="shared" si="33"/>
        <v>3.8922238842093154E-3</v>
      </c>
      <c r="AS46" s="116">
        <f t="shared" si="34"/>
        <v>2.3380983778273454E-5</v>
      </c>
      <c r="AT46" s="116">
        <f t="shared" si="35"/>
        <v>0</v>
      </c>
      <c r="AU46" s="117">
        <f t="shared" si="36"/>
        <v>0</v>
      </c>
      <c r="AY46" s="103" t="s">
        <v>57</v>
      </c>
      <c r="AZ46" s="124">
        <f t="shared" si="37"/>
        <v>5.558928515351038E-2</v>
      </c>
      <c r="BA46" s="125">
        <f t="shared" si="38"/>
        <v>4.1773089348401619E-2</v>
      </c>
      <c r="BB46" s="125">
        <f t="shared" si="39"/>
        <v>2.6202984388416731E-2</v>
      </c>
      <c r="BC46" s="125">
        <f t="shared" si="40"/>
        <v>4.5230736269099075E-3</v>
      </c>
      <c r="BD46" s="125">
        <f t="shared" si="41"/>
        <v>3.2733377289582836E-5</v>
      </c>
      <c r="BE46" s="125">
        <f t="shared" si="42"/>
        <v>0</v>
      </c>
      <c r="BF46" s="126">
        <f t="shared" si="43"/>
        <v>0</v>
      </c>
    </row>
    <row r="47" spans="1:58" x14ac:dyDescent="0.25">
      <c r="A47" t="s">
        <v>52</v>
      </c>
      <c r="B47">
        <v>2022</v>
      </c>
      <c r="C47" s="19">
        <v>15356</v>
      </c>
      <c r="D47" s="20">
        <v>7073</v>
      </c>
      <c r="E47" s="20">
        <v>1098</v>
      </c>
      <c r="F47" s="20"/>
      <c r="G47" s="20"/>
      <c r="H47" s="20"/>
      <c r="I47" s="21"/>
      <c r="J47" s="22">
        <v>11675</v>
      </c>
      <c r="K47" s="23">
        <v>5550</v>
      </c>
      <c r="L47" s="23">
        <v>858</v>
      </c>
      <c r="M47" s="23">
        <v>0</v>
      </c>
      <c r="N47" s="23">
        <v>0</v>
      </c>
      <c r="O47" s="23">
        <v>0</v>
      </c>
      <c r="P47" s="24">
        <v>0</v>
      </c>
      <c r="Q47" s="25">
        <v>185354</v>
      </c>
      <c r="R47" s="26">
        <v>119213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46">
        <f t="shared" si="0"/>
        <v>1</v>
      </c>
      <c r="Y47" s="47">
        <f t="shared" si="1"/>
        <v>0.64316389179623856</v>
      </c>
      <c r="Z47" s="47">
        <f t="shared" si="2"/>
        <v>0</v>
      </c>
      <c r="AA47" s="47">
        <f t="shared" si="3"/>
        <v>0</v>
      </c>
      <c r="AB47" s="47">
        <f t="shared" si="4"/>
        <v>0</v>
      </c>
      <c r="AC47" s="47">
        <f t="shared" si="5"/>
        <v>0</v>
      </c>
      <c r="AD47" s="48">
        <f t="shared" si="6"/>
        <v>0</v>
      </c>
      <c r="AE47" s="27">
        <v>41</v>
      </c>
      <c r="AF47" s="27">
        <v>207</v>
      </c>
      <c r="AG47" s="27">
        <v>915</v>
      </c>
      <c r="AH47" s="27">
        <v>12</v>
      </c>
      <c r="AI47" s="27">
        <v>184179</v>
      </c>
      <c r="AJ47" s="27">
        <v>0</v>
      </c>
      <c r="AK47" s="28">
        <v>0</v>
      </c>
      <c r="AL47" s="29">
        <v>185354</v>
      </c>
      <c r="AN47" s="103" t="s">
        <v>52</v>
      </c>
      <c r="AO47" s="115">
        <f t="shared" si="30"/>
        <v>6.4453756130409462E-2</v>
      </c>
      <c r="AP47" s="116">
        <f t="shared" si="31"/>
        <v>3.6050808536492479E-2</v>
      </c>
      <c r="AQ47" s="116">
        <f t="shared" si="32"/>
        <v>3.3899677868477654E-2</v>
      </c>
      <c r="AR47" s="116">
        <f t="shared" si="33"/>
        <v>2.8570235520528984E-2</v>
      </c>
      <c r="AS47" s="116">
        <f t="shared" si="34"/>
        <v>2.2964762232919288E-2</v>
      </c>
      <c r="AT47" s="116">
        <f t="shared" si="35"/>
        <v>2.7349908757027088E-4</v>
      </c>
      <c r="AU47" s="117">
        <f t="shared" si="36"/>
        <v>4.4393004930794474E-5</v>
      </c>
      <c r="AY47" s="103" t="s">
        <v>52</v>
      </c>
      <c r="AZ47" s="124">
        <f t="shared" si="37"/>
        <v>9.1483673959760564E-2</v>
      </c>
      <c r="BA47" s="125">
        <f t="shared" si="38"/>
        <v>5.0875071897633531E-2</v>
      </c>
      <c r="BB47" s="125">
        <f t="shared" si="39"/>
        <v>5.3264477976743378E-2</v>
      </c>
      <c r="BC47" s="125">
        <f t="shared" si="40"/>
        <v>4.680443948275629E-2</v>
      </c>
      <c r="BD47" s="125">
        <f t="shared" si="41"/>
        <v>3.4391705870914259E-2</v>
      </c>
      <c r="BE47" s="125">
        <f t="shared" si="42"/>
        <v>3.7002817730095474E-4</v>
      </c>
      <c r="BF47" s="126">
        <f t="shared" si="43"/>
        <v>5.0734862778050832E-5</v>
      </c>
    </row>
    <row r="48" spans="1:58" x14ac:dyDescent="0.25">
      <c r="A48" t="s">
        <v>52</v>
      </c>
      <c r="B48">
        <v>2023</v>
      </c>
      <c r="C48" s="19">
        <v>10392</v>
      </c>
      <c r="D48" s="20">
        <v>902</v>
      </c>
      <c r="E48" s="20"/>
      <c r="F48" s="20"/>
      <c r="G48" s="20"/>
      <c r="H48" s="20"/>
      <c r="I48" s="21"/>
      <c r="J48" s="22">
        <v>8067</v>
      </c>
      <c r="K48" s="23">
        <v>772</v>
      </c>
      <c r="L48" s="23">
        <v>0</v>
      </c>
      <c r="M48" s="23">
        <v>0</v>
      </c>
      <c r="N48" s="23">
        <v>0</v>
      </c>
      <c r="O48" s="23">
        <v>0</v>
      </c>
      <c r="P48" s="24">
        <v>0</v>
      </c>
      <c r="Q48" s="25">
        <v>99801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46">
        <f t="shared" si="0"/>
        <v>0.68676240873652117</v>
      </c>
      <c r="Y48" s="47">
        <f t="shared" si="1"/>
        <v>0</v>
      </c>
      <c r="Z48" s="47">
        <f t="shared" si="2"/>
        <v>0</v>
      </c>
      <c r="AA48" s="47">
        <f t="shared" si="3"/>
        <v>0</v>
      </c>
      <c r="AB48" s="47">
        <f t="shared" si="4"/>
        <v>0</v>
      </c>
      <c r="AC48" s="47">
        <f t="shared" si="5"/>
        <v>0</v>
      </c>
      <c r="AD48" s="48">
        <f t="shared" si="6"/>
        <v>0</v>
      </c>
      <c r="AE48" s="27">
        <v>7</v>
      </c>
      <c r="AF48" s="27">
        <v>520</v>
      </c>
      <c r="AG48" s="27">
        <v>729</v>
      </c>
      <c r="AH48" s="27">
        <v>31</v>
      </c>
      <c r="AI48" s="27">
        <v>144034</v>
      </c>
      <c r="AJ48" s="27">
        <v>0</v>
      </c>
      <c r="AK48" s="28">
        <v>0</v>
      </c>
      <c r="AL48" s="29">
        <v>145321</v>
      </c>
      <c r="AN48" s="103" t="s">
        <v>54</v>
      </c>
      <c r="AO48" s="115">
        <f t="shared" si="30"/>
        <v>2.150673757653172E-2</v>
      </c>
      <c r="AP48" s="116">
        <f t="shared" si="31"/>
        <v>1.3841708411911008E-2</v>
      </c>
      <c r="AQ48" s="116">
        <f t="shared" si="32"/>
        <v>9.46084627406245E-3</v>
      </c>
      <c r="AR48" s="116">
        <f t="shared" si="33"/>
        <v>3.8615175678202783E-3</v>
      </c>
      <c r="AS48" s="116">
        <f t="shared" si="34"/>
        <v>1.6991876405523688E-5</v>
      </c>
      <c r="AT48" s="116">
        <f t="shared" si="35"/>
        <v>9.1647435979683596E-7</v>
      </c>
      <c r="AU48" s="117">
        <f t="shared" si="36"/>
        <v>4.2103642325949557E-5</v>
      </c>
      <c r="AY48" s="103" t="s">
        <v>54</v>
      </c>
      <c r="AZ48" s="124">
        <f t="shared" si="37"/>
        <v>2.6849030432924054E-2</v>
      </c>
      <c r="BA48" s="125">
        <f t="shared" si="38"/>
        <v>1.6027266003464061E-2</v>
      </c>
      <c r="BB48" s="125">
        <f t="shared" si="39"/>
        <v>1.0140282265848144E-2</v>
      </c>
      <c r="BC48" s="125">
        <f t="shared" si="40"/>
        <v>4.1000266713264845E-3</v>
      </c>
      <c r="BD48" s="125">
        <f t="shared" si="41"/>
        <v>1.6991876405523688E-5</v>
      </c>
      <c r="BE48" s="125">
        <f t="shared" si="42"/>
        <v>9.1647435979683596E-7</v>
      </c>
      <c r="BF48" s="126">
        <f t="shared" si="43"/>
        <v>4.4509564744575245E-5</v>
      </c>
    </row>
    <row r="49" spans="1:58" x14ac:dyDescent="0.25">
      <c r="A49" t="s">
        <v>52</v>
      </c>
      <c r="B49">
        <v>2024</v>
      </c>
      <c r="C49" s="19">
        <v>3875</v>
      </c>
      <c r="D49" s="20"/>
      <c r="E49" s="20"/>
      <c r="F49" s="20"/>
      <c r="G49" s="20"/>
      <c r="H49" s="20"/>
      <c r="I49" s="21"/>
      <c r="J49" s="22">
        <v>3208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4">
        <v>0</v>
      </c>
      <c r="Q49" s="25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46">
        <f t="shared" si="0"/>
        <v>0</v>
      </c>
      <c r="Y49" s="47">
        <f t="shared" si="1"/>
        <v>0</v>
      </c>
      <c r="Z49" s="47">
        <f t="shared" si="2"/>
        <v>0</v>
      </c>
      <c r="AA49" s="47">
        <f t="shared" si="3"/>
        <v>0</v>
      </c>
      <c r="AB49" s="47">
        <f t="shared" si="4"/>
        <v>0</v>
      </c>
      <c r="AC49" s="47">
        <f t="shared" si="5"/>
        <v>0</v>
      </c>
      <c r="AD49" s="48">
        <f t="shared" si="6"/>
        <v>0</v>
      </c>
      <c r="AE49" s="27">
        <v>1</v>
      </c>
      <c r="AF49" s="27">
        <v>5132</v>
      </c>
      <c r="AG49" s="27">
        <v>439</v>
      </c>
      <c r="AH49" s="27">
        <v>26</v>
      </c>
      <c r="AI49" s="27">
        <v>84958</v>
      </c>
      <c r="AJ49" s="27">
        <v>0</v>
      </c>
      <c r="AK49" s="28">
        <v>0</v>
      </c>
      <c r="AL49" s="29">
        <v>90556</v>
      </c>
      <c r="AN49" s="107" t="s">
        <v>56</v>
      </c>
      <c r="AO49" s="118">
        <f t="shared" si="30"/>
        <v>0.1120698060667157</v>
      </c>
      <c r="AP49" s="119">
        <f t="shared" si="31"/>
        <v>1.1213189050467151E-2</v>
      </c>
      <c r="AQ49" s="119">
        <f t="shared" si="32"/>
        <v>5.7757446338500059E-4</v>
      </c>
      <c r="AR49" s="119">
        <f t="shared" si="33"/>
        <v>2.3975065931431311E-4</v>
      </c>
      <c r="AS49" s="119">
        <f t="shared" si="34"/>
        <v>1.1118605875071345E-5</v>
      </c>
      <c r="AT49" s="119">
        <f t="shared" si="35"/>
        <v>1.050497410523883E-5</v>
      </c>
      <c r="AU49" s="120">
        <f t="shared" si="36"/>
        <v>0</v>
      </c>
      <c r="AY49" s="107" t="s">
        <v>56</v>
      </c>
      <c r="AZ49" s="127">
        <f t="shared" si="37"/>
        <v>0.17022334966658678</v>
      </c>
      <c r="BA49" s="128">
        <f t="shared" si="38"/>
        <v>1.7539377794765488E-2</v>
      </c>
      <c r="BB49" s="128">
        <f t="shared" si="39"/>
        <v>6.9032804388645484E-4</v>
      </c>
      <c r="BC49" s="128">
        <f t="shared" si="40"/>
        <v>2.7281971577145973E-4</v>
      </c>
      <c r="BD49" s="128">
        <f t="shared" si="41"/>
        <v>1.1118605875071345E-5</v>
      </c>
      <c r="BE49" s="128">
        <f t="shared" si="42"/>
        <v>1.050497410523883E-5</v>
      </c>
      <c r="BF49" s="129">
        <f t="shared" si="43"/>
        <v>0</v>
      </c>
    </row>
    <row r="50" spans="1:58" x14ac:dyDescent="0.25">
      <c r="A50" t="s">
        <v>54</v>
      </c>
      <c r="B50">
        <v>2013</v>
      </c>
      <c r="C50" s="19">
        <v>137</v>
      </c>
      <c r="D50" s="20">
        <v>2117</v>
      </c>
      <c r="E50" s="20">
        <v>2923</v>
      </c>
      <c r="F50" s="20">
        <v>1795</v>
      </c>
      <c r="G50" s="20">
        <v>4</v>
      </c>
      <c r="H50" s="20">
        <v>1</v>
      </c>
      <c r="I50" s="21"/>
      <c r="J50" s="22">
        <v>129</v>
      </c>
      <c r="K50" s="23">
        <v>1989</v>
      </c>
      <c r="L50" s="23">
        <v>2688</v>
      </c>
      <c r="M50" s="23">
        <v>1682</v>
      </c>
      <c r="N50" s="23">
        <v>4</v>
      </c>
      <c r="O50" s="23">
        <v>1</v>
      </c>
      <c r="P50" s="24">
        <v>0</v>
      </c>
      <c r="Q50" s="25">
        <v>134363</v>
      </c>
      <c r="R50" s="26">
        <v>134363</v>
      </c>
      <c r="S50" s="26">
        <v>134363</v>
      </c>
      <c r="T50" s="26">
        <v>134363</v>
      </c>
      <c r="U50" s="26">
        <v>134363</v>
      </c>
      <c r="V50" s="26">
        <v>134363</v>
      </c>
      <c r="W50" s="26">
        <v>134363</v>
      </c>
      <c r="X50" s="46">
        <f t="shared" si="0"/>
        <v>1</v>
      </c>
      <c r="Y50" s="47">
        <f t="shared" si="1"/>
        <v>1</v>
      </c>
      <c r="Z50" s="47">
        <f t="shared" si="2"/>
        <v>1</v>
      </c>
      <c r="AA50" s="47">
        <f t="shared" si="3"/>
        <v>1</v>
      </c>
      <c r="AB50" s="47">
        <f t="shared" si="4"/>
        <v>1</v>
      </c>
      <c r="AC50" s="47">
        <f t="shared" si="5"/>
        <v>1</v>
      </c>
      <c r="AD50" s="48">
        <f t="shared" si="6"/>
        <v>1</v>
      </c>
      <c r="AE50" s="27">
        <v>0</v>
      </c>
      <c r="AF50" s="27">
        <v>26</v>
      </c>
      <c r="AG50" s="27">
        <v>43</v>
      </c>
      <c r="AH50" s="27">
        <v>134293</v>
      </c>
      <c r="AI50" s="27">
        <v>1</v>
      </c>
      <c r="AJ50" s="27">
        <v>0</v>
      </c>
      <c r="AK50" s="28">
        <v>0</v>
      </c>
      <c r="AL50" s="29">
        <v>134363</v>
      </c>
    </row>
    <row r="51" spans="1:58" x14ac:dyDescent="0.25">
      <c r="A51" t="s">
        <v>54</v>
      </c>
      <c r="B51">
        <v>2014</v>
      </c>
      <c r="C51" s="19">
        <v>3753</v>
      </c>
      <c r="D51" s="20">
        <v>6444</v>
      </c>
      <c r="E51" s="20">
        <v>4114</v>
      </c>
      <c r="F51" s="20">
        <v>2591</v>
      </c>
      <c r="G51" s="20">
        <v>9</v>
      </c>
      <c r="H51" s="20"/>
      <c r="I51" s="21"/>
      <c r="J51" s="22">
        <v>3488</v>
      </c>
      <c r="K51" s="23">
        <v>5923</v>
      </c>
      <c r="L51" s="23">
        <v>3854</v>
      </c>
      <c r="M51" s="23">
        <v>2429</v>
      </c>
      <c r="N51" s="23">
        <v>9</v>
      </c>
      <c r="O51" s="23">
        <v>0</v>
      </c>
      <c r="P51" s="24">
        <v>0</v>
      </c>
      <c r="Q51" s="25">
        <v>226224</v>
      </c>
      <c r="R51" s="26">
        <v>226224</v>
      </c>
      <c r="S51" s="26">
        <v>226224</v>
      </c>
      <c r="T51" s="26">
        <v>226224</v>
      </c>
      <c r="U51" s="26">
        <v>226224</v>
      </c>
      <c r="V51" s="26">
        <v>226224</v>
      </c>
      <c r="W51" s="26">
        <v>226224</v>
      </c>
      <c r="X51" s="46">
        <f t="shared" si="0"/>
        <v>1</v>
      </c>
      <c r="Y51" s="47">
        <f t="shared" si="1"/>
        <v>1</v>
      </c>
      <c r="Z51" s="47">
        <f t="shared" si="2"/>
        <v>1</v>
      </c>
      <c r="AA51" s="47">
        <f t="shared" si="3"/>
        <v>1</v>
      </c>
      <c r="AB51" s="47">
        <f t="shared" si="4"/>
        <v>1</v>
      </c>
      <c r="AC51" s="47">
        <f t="shared" si="5"/>
        <v>1</v>
      </c>
      <c r="AD51" s="48">
        <f t="shared" si="6"/>
        <v>1</v>
      </c>
      <c r="AE51" s="27">
        <v>9</v>
      </c>
      <c r="AF51" s="27">
        <v>75</v>
      </c>
      <c r="AG51" s="27">
        <v>25</v>
      </c>
      <c r="AH51" s="27">
        <v>226115</v>
      </c>
      <c r="AI51" s="27">
        <v>0</v>
      </c>
      <c r="AJ51" s="27">
        <v>0</v>
      </c>
      <c r="AK51" s="28">
        <v>0</v>
      </c>
      <c r="AL51" s="29">
        <v>226224</v>
      </c>
    </row>
    <row r="52" spans="1:58" x14ac:dyDescent="0.25">
      <c r="A52" t="s">
        <v>54</v>
      </c>
      <c r="B52">
        <v>2015</v>
      </c>
      <c r="C52" s="19">
        <v>9734</v>
      </c>
      <c r="D52" s="20">
        <v>5332</v>
      </c>
      <c r="E52" s="20">
        <v>3445</v>
      </c>
      <c r="F52" s="20">
        <v>2127</v>
      </c>
      <c r="G52" s="20">
        <v>4</v>
      </c>
      <c r="H52" s="20"/>
      <c r="I52" s="21">
        <v>34</v>
      </c>
      <c r="J52" s="22">
        <v>8656</v>
      </c>
      <c r="K52" s="23">
        <v>4993</v>
      </c>
      <c r="L52" s="23">
        <v>3252</v>
      </c>
      <c r="M52" s="23">
        <v>2017</v>
      </c>
      <c r="N52" s="23">
        <v>4</v>
      </c>
      <c r="O52" s="23">
        <v>0</v>
      </c>
      <c r="P52" s="24">
        <v>33</v>
      </c>
      <c r="Q52" s="25">
        <v>248286</v>
      </c>
      <c r="R52" s="26">
        <v>248286</v>
      </c>
      <c r="S52" s="26">
        <v>248286</v>
      </c>
      <c r="T52" s="26">
        <v>248286</v>
      </c>
      <c r="U52" s="26">
        <v>248286</v>
      </c>
      <c r="V52" s="26">
        <v>248286</v>
      </c>
      <c r="W52" s="26">
        <v>248286</v>
      </c>
      <c r="X52" s="46">
        <f t="shared" si="0"/>
        <v>1</v>
      </c>
      <c r="Y52" s="47">
        <f t="shared" si="1"/>
        <v>1</v>
      </c>
      <c r="Z52" s="47">
        <f t="shared" si="2"/>
        <v>1</v>
      </c>
      <c r="AA52" s="47">
        <f t="shared" si="3"/>
        <v>1</v>
      </c>
      <c r="AB52" s="47">
        <f t="shared" si="4"/>
        <v>1</v>
      </c>
      <c r="AC52" s="47">
        <f t="shared" si="5"/>
        <v>1</v>
      </c>
      <c r="AD52" s="48">
        <f t="shared" si="6"/>
        <v>1</v>
      </c>
      <c r="AE52" s="27">
        <v>103</v>
      </c>
      <c r="AF52" s="27">
        <v>19</v>
      </c>
      <c r="AG52" s="27">
        <v>33</v>
      </c>
      <c r="AH52" s="27">
        <v>248131</v>
      </c>
      <c r="AI52" s="27">
        <v>0</v>
      </c>
      <c r="AJ52" s="27">
        <v>0</v>
      </c>
      <c r="AK52" s="28">
        <v>0</v>
      </c>
      <c r="AL52" s="29">
        <v>248286</v>
      </c>
    </row>
    <row r="53" spans="1:58" x14ac:dyDescent="0.25">
      <c r="A53" t="s">
        <v>54</v>
      </c>
      <c r="B53">
        <v>2016</v>
      </c>
      <c r="C53" s="19">
        <v>5936</v>
      </c>
      <c r="D53" s="20">
        <v>2847</v>
      </c>
      <c r="E53" s="20">
        <v>1542</v>
      </c>
      <c r="F53" s="20">
        <v>64</v>
      </c>
      <c r="G53" s="20">
        <v>1</v>
      </c>
      <c r="H53" s="20"/>
      <c r="I53" s="21">
        <v>3</v>
      </c>
      <c r="J53" s="22">
        <v>5323</v>
      </c>
      <c r="K53" s="23">
        <v>2690</v>
      </c>
      <c r="L53" s="23">
        <v>1486</v>
      </c>
      <c r="M53" s="23">
        <v>64</v>
      </c>
      <c r="N53" s="23">
        <v>1</v>
      </c>
      <c r="O53" s="23">
        <v>0</v>
      </c>
      <c r="P53" s="24">
        <v>2</v>
      </c>
      <c r="Q53" s="25">
        <v>222409</v>
      </c>
      <c r="R53" s="26">
        <v>222409</v>
      </c>
      <c r="S53" s="26">
        <v>222409</v>
      </c>
      <c r="T53" s="26">
        <v>222409</v>
      </c>
      <c r="U53" s="26">
        <v>222409</v>
      </c>
      <c r="V53" s="26">
        <v>222409</v>
      </c>
      <c r="W53" s="26">
        <v>222409</v>
      </c>
      <c r="X53" s="46">
        <f t="shared" si="0"/>
        <v>1</v>
      </c>
      <c r="Y53" s="47">
        <f t="shared" si="1"/>
        <v>1</v>
      </c>
      <c r="Z53" s="47">
        <f t="shared" si="2"/>
        <v>1</v>
      </c>
      <c r="AA53" s="47">
        <f t="shared" si="3"/>
        <v>1</v>
      </c>
      <c r="AB53" s="47">
        <f t="shared" si="4"/>
        <v>1</v>
      </c>
      <c r="AC53" s="47">
        <f t="shared" si="5"/>
        <v>1</v>
      </c>
      <c r="AD53" s="48">
        <f t="shared" si="6"/>
        <v>1</v>
      </c>
      <c r="AE53" s="27">
        <v>77</v>
      </c>
      <c r="AF53" s="27">
        <v>31</v>
      </c>
      <c r="AG53" s="27">
        <v>205885</v>
      </c>
      <c r="AH53" s="27">
        <v>16416</v>
      </c>
      <c r="AI53" s="27">
        <v>0</v>
      </c>
      <c r="AJ53" s="27">
        <v>0</v>
      </c>
      <c r="AK53" s="28">
        <v>0</v>
      </c>
      <c r="AL53" s="29">
        <v>222409</v>
      </c>
    </row>
    <row r="54" spans="1:58" x14ac:dyDescent="0.25">
      <c r="A54" t="s">
        <v>54</v>
      </c>
      <c r="B54">
        <v>2017</v>
      </c>
      <c r="C54" s="19">
        <v>6779</v>
      </c>
      <c r="D54" s="20">
        <v>3173</v>
      </c>
      <c r="E54" s="20">
        <v>1715</v>
      </c>
      <c r="F54" s="20">
        <v>18</v>
      </c>
      <c r="G54" s="20">
        <v>4</v>
      </c>
      <c r="H54" s="20"/>
      <c r="I54" s="21"/>
      <c r="J54" s="22">
        <v>6091</v>
      </c>
      <c r="K54" s="23">
        <v>2960</v>
      </c>
      <c r="L54" s="23">
        <v>1623</v>
      </c>
      <c r="M54" s="23">
        <v>17</v>
      </c>
      <c r="N54" s="23">
        <v>4</v>
      </c>
      <c r="O54" s="23">
        <v>0</v>
      </c>
      <c r="P54" s="24">
        <v>0</v>
      </c>
      <c r="Q54" s="25">
        <v>259856</v>
      </c>
      <c r="R54" s="26">
        <v>259856</v>
      </c>
      <c r="S54" s="26">
        <v>259856</v>
      </c>
      <c r="T54" s="26">
        <v>259856</v>
      </c>
      <c r="U54" s="26">
        <v>259856</v>
      </c>
      <c r="V54" s="26">
        <v>259856</v>
      </c>
      <c r="W54" s="26">
        <v>170060</v>
      </c>
      <c r="X54" s="46">
        <f t="shared" si="0"/>
        <v>1</v>
      </c>
      <c r="Y54" s="47">
        <f t="shared" si="1"/>
        <v>1</v>
      </c>
      <c r="Z54" s="47">
        <f t="shared" si="2"/>
        <v>1</v>
      </c>
      <c r="AA54" s="47">
        <f t="shared" si="3"/>
        <v>1</v>
      </c>
      <c r="AB54" s="47">
        <f t="shared" si="4"/>
        <v>1</v>
      </c>
      <c r="AC54" s="47">
        <f t="shared" si="5"/>
        <v>1</v>
      </c>
      <c r="AD54" s="48">
        <f t="shared" si="6"/>
        <v>0.65443938181146477</v>
      </c>
      <c r="AE54" s="27">
        <v>80</v>
      </c>
      <c r="AF54" s="27">
        <v>30</v>
      </c>
      <c r="AG54" s="27">
        <v>257061</v>
      </c>
      <c r="AH54" s="27">
        <v>2685</v>
      </c>
      <c r="AI54" s="27">
        <v>0</v>
      </c>
      <c r="AJ54" s="27">
        <v>0</v>
      </c>
      <c r="AK54" s="28">
        <v>0</v>
      </c>
      <c r="AL54" s="29">
        <v>259856</v>
      </c>
    </row>
    <row r="55" spans="1:58" x14ac:dyDescent="0.25">
      <c r="A55" t="s">
        <v>54</v>
      </c>
      <c r="B55">
        <v>2018</v>
      </c>
      <c r="C55" s="19">
        <v>6945</v>
      </c>
      <c r="D55" s="20">
        <v>3352</v>
      </c>
      <c r="E55" s="20">
        <v>1305</v>
      </c>
      <c r="F55" s="20">
        <v>84</v>
      </c>
      <c r="G55" s="20">
        <v>1</v>
      </c>
      <c r="H55" s="20">
        <v>1</v>
      </c>
      <c r="I55" s="21"/>
      <c r="J55" s="22">
        <v>6117</v>
      </c>
      <c r="K55" s="23">
        <v>3105</v>
      </c>
      <c r="L55" s="23">
        <v>1161</v>
      </c>
      <c r="M55" s="23">
        <v>82</v>
      </c>
      <c r="N55" s="23">
        <v>1</v>
      </c>
      <c r="O55" s="23">
        <v>1</v>
      </c>
      <c r="P55" s="24">
        <v>0</v>
      </c>
      <c r="Q55" s="25">
        <v>262450</v>
      </c>
      <c r="R55" s="26">
        <v>262450</v>
      </c>
      <c r="S55" s="26">
        <v>262450</v>
      </c>
      <c r="T55" s="26">
        <v>262450</v>
      </c>
      <c r="U55" s="26">
        <v>262450</v>
      </c>
      <c r="V55" s="26">
        <v>165595</v>
      </c>
      <c r="W55" s="26">
        <v>0</v>
      </c>
      <c r="X55" s="46">
        <f t="shared" si="0"/>
        <v>1</v>
      </c>
      <c r="Y55" s="47">
        <f t="shared" si="1"/>
        <v>1</v>
      </c>
      <c r="Z55" s="47">
        <f t="shared" si="2"/>
        <v>1</v>
      </c>
      <c r="AA55" s="47">
        <f t="shared" si="3"/>
        <v>1</v>
      </c>
      <c r="AB55" s="47">
        <f t="shared" si="4"/>
        <v>1</v>
      </c>
      <c r="AC55" s="47">
        <f t="shared" si="5"/>
        <v>0.63095827776719371</v>
      </c>
      <c r="AD55" s="48">
        <f t="shared" si="6"/>
        <v>0</v>
      </c>
      <c r="AE55" s="27">
        <v>33</v>
      </c>
      <c r="AF55" s="27">
        <v>17</v>
      </c>
      <c r="AG55" s="27">
        <v>262387</v>
      </c>
      <c r="AH55" s="27">
        <v>13</v>
      </c>
      <c r="AI55" s="27">
        <v>0</v>
      </c>
      <c r="AJ55" s="27">
        <v>0</v>
      </c>
      <c r="AK55" s="28">
        <v>0</v>
      </c>
      <c r="AL55" s="29">
        <v>262450</v>
      </c>
    </row>
    <row r="56" spans="1:58" x14ac:dyDescent="0.25">
      <c r="A56" t="s">
        <v>54</v>
      </c>
      <c r="B56">
        <v>2019</v>
      </c>
      <c r="C56" s="19">
        <v>7182</v>
      </c>
      <c r="D56" s="20">
        <v>2572</v>
      </c>
      <c r="E56" s="20">
        <v>2228</v>
      </c>
      <c r="F56" s="20">
        <v>8</v>
      </c>
      <c r="G56" s="20">
        <v>1</v>
      </c>
      <c r="H56" s="20"/>
      <c r="I56" s="21"/>
      <c r="J56" s="22">
        <v>6248</v>
      </c>
      <c r="K56" s="23">
        <v>2216</v>
      </c>
      <c r="L56" s="23">
        <v>2051</v>
      </c>
      <c r="M56" s="23">
        <v>7</v>
      </c>
      <c r="N56" s="23">
        <v>1</v>
      </c>
      <c r="O56" s="23">
        <v>0</v>
      </c>
      <c r="P56" s="24">
        <v>0</v>
      </c>
      <c r="Q56" s="25">
        <v>277377</v>
      </c>
      <c r="R56" s="26">
        <v>277377</v>
      </c>
      <c r="S56" s="26">
        <v>277377</v>
      </c>
      <c r="T56" s="26">
        <v>277377</v>
      </c>
      <c r="U56" s="26">
        <v>187318</v>
      </c>
      <c r="V56" s="26">
        <v>0</v>
      </c>
      <c r="W56" s="26">
        <v>0</v>
      </c>
      <c r="X56" s="46">
        <f t="shared" si="0"/>
        <v>1</v>
      </c>
      <c r="Y56" s="47">
        <f t="shared" si="1"/>
        <v>1</v>
      </c>
      <c r="Z56" s="47">
        <f t="shared" si="2"/>
        <v>1</v>
      </c>
      <c r="AA56" s="47">
        <f t="shared" si="3"/>
        <v>1</v>
      </c>
      <c r="AB56" s="47">
        <f t="shared" si="4"/>
        <v>0.67531915047029856</v>
      </c>
      <c r="AC56" s="47">
        <f t="shared" si="5"/>
        <v>0</v>
      </c>
      <c r="AD56" s="48">
        <f t="shared" si="6"/>
        <v>0</v>
      </c>
      <c r="AE56" s="27">
        <v>11</v>
      </c>
      <c r="AF56" s="27">
        <v>10</v>
      </c>
      <c r="AG56" s="27">
        <v>277353</v>
      </c>
      <c r="AH56" s="27">
        <v>3</v>
      </c>
      <c r="AI56" s="27">
        <v>0</v>
      </c>
      <c r="AJ56" s="27">
        <v>0</v>
      </c>
      <c r="AK56" s="28">
        <v>0</v>
      </c>
      <c r="AL56" s="29">
        <v>277377</v>
      </c>
    </row>
    <row r="57" spans="1:58" x14ac:dyDescent="0.25">
      <c r="A57" t="s">
        <v>54</v>
      </c>
      <c r="B57">
        <v>2020</v>
      </c>
      <c r="C57" s="19">
        <v>4139</v>
      </c>
      <c r="D57" s="20">
        <v>3549</v>
      </c>
      <c r="E57" s="20">
        <v>1324</v>
      </c>
      <c r="F57" s="20">
        <v>6</v>
      </c>
      <c r="G57" s="20"/>
      <c r="H57" s="20"/>
      <c r="I57" s="21"/>
      <c r="J57" s="22">
        <v>3473</v>
      </c>
      <c r="K57" s="23">
        <v>3130</v>
      </c>
      <c r="L57" s="23">
        <v>1235</v>
      </c>
      <c r="M57" s="23">
        <v>6</v>
      </c>
      <c r="N57" s="23">
        <v>0</v>
      </c>
      <c r="O57" s="23">
        <v>0</v>
      </c>
      <c r="P57" s="24">
        <v>0</v>
      </c>
      <c r="Q57" s="25">
        <v>202909</v>
      </c>
      <c r="R57" s="26">
        <v>202909</v>
      </c>
      <c r="S57" s="26">
        <v>202909</v>
      </c>
      <c r="T57" s="26">
        <v>149817</v>
      </c>
      <c r="U57" s="26">
        <v>0</v>
      </c>
      <c r="V57" s="26">
        <v>0</v>
      </c>
      <c r="W57" s="26">
        <v>0</v>
      </c>
      <c r="X57" s="46">
        <f t="shared" si="0"/>
        <v>1</v>
      </c>
      <c r="Y57" s="47">
        <f t="shared" si="1"/>
        <v>1</v>
      </c>
      <c r="Z57" s="47">
        <f t="shared" si="2"/>
        <v>1</v>
      </c>
      <c r="AA57" s="47">
        <f t="shared" si="3"/>
        <v>0.73834576090759896</v>
      </c>
      <c r="AB57" s="47">
        <f t="shared" si="4"/>
        <v>0</v>
      </c>
      <c r="AC57" s="47">
        <f t="shared" si="5"/>
        <v>0</v>
      </c>
      <c r="AD57" s="48">
        <f t="shared" si="6"/>
        <v>0</v>
      </c>
      <c r="AE57" s="27">
        <v>11</v>
      </c>
      <c r="AF57" s="27">
        <v>8</v>
      </c>
      <c r="AG57" s="27">
        <v>202888</v>
      </c>
      <c r="AH57" s="27">
        <v>2</v>
      </c>
      <c r="AI57" s="27">
        <v>0</v>
      </c>
      <c r="AJ57" s="27">
        <v>0</v>
      </c>
      <c r="AK57" s="28">
        <v>0</v>
      </c>
      <c r="AL57" s="29">
        <v>202909</v>
      </c>
    </row>
    <row r="58" spans="1:58" x14ac:dyDescent="0.25">
      <c r="A58" t="s">
        <v>54</v>
      </c>
      <c r="B58">
        <v>2021</v>
      </c>
      <c r="C58" s="19">
        <v>13694</v>
      </c>
      <c r="D58" s="20">
        <v>4787</v>
      </c>
      <c r="E58" s="20">
        <v>749</v>
      </c>
      <c r="F58" s="20"/>
      <c r="G58" s="20"/>
      <c r="H58" s="20"/>
      <c r="I58" s="21"/>
      <c r="J58" s="22">
        <v>6711</v>
      </c>
      <c r="K58" s="23">
        <v>2507</v>
      </c>
      <c r="L58" s="23">
        <v>443</v>
      </c>
      <c r="M58" s="23">
        <v>0</v>
      </c>
      <c r="N58" s="23">
        <v>0</v>
      </c>
      <c r="O58" s="23">
        <v>0</v>
      </c>
      <c r="P58" s="24">
        <v>0</v>
      </c>
      <c r="Q58" s="25">
        <v>298305</v>
      </c>
      <c r="R58" s="26">
        <v>298305</v>
      </c>
      <c r="S58" s="26">
        <v>203433</v>
      </c>
      <c r="T58" s="26">
        <v>0</v>
      </c>
      <c r="U58" s="26">
        <v>0</v>
      </c>
      <c r="V58" s="26">
        <v>0</v>
      </c>
      <c r="W58" s="26">
        <v>0</v>
      </c>
      <c r="X58" s="46">
        <f t="shared" si="0"/>
        <v>1</v>
      </c>
      <c r="Y58" s="47">
        <f t="shared" si="1"/>
        <v>1</v>
      </c>
      <c r="Z58" s="47">
        <f t="shared" si="2"/>
        <v>0.68196309146678735</v>
      </c>
      <c r="AA58" s="47">
        <f t="shared" si="3"/>
        <v>0</v>
      </c>
      <c r="AB58" s="47">
        <f t="shared" si="4"/>
        <v>0</v>
      </c>
      <c r="AC58" s="47">
        <f t="shared" si="5"/>
        <v>0</v>
      </c>
      <c r="AD58" s="48">
        <f t="shared" si="6"/>
        <v>0</v>
      </c>
      <c r="AE58" s="27">
        <v>10</v>
      </c>
      <c r="AF58" s="27">
        <v>1</v>
      </c>
      <c r="AG58" s="27">
        <v>298294</v>
      </c>
      <c r="AH58" s="27">
        <v>0</v>
      </c>
      <c r="AI58" s="27">
        <v>0</v>
      </c>
      <c r="AJ58" s="27">
        <v>0</v>
      </c>
      <c r="AK58" s="28">
        <v>0</v>
      </c>
      <c r="AL58" s="29">
        <v>298305</v>
      </c>
    </row>
    <row r="59" spans="1:58" x14ac:dyDescent="0.25">
      <c r="A59" t="s">
        <v>54</v>
      </c>
      <c r="B59">
        <v>2022</v>
      </c>
      <c r="C59" s="19">
        <v>5327</v>
      </c>
      <c r="D59" s="20">
        <v>772</v>
      </c>
      <c r="E59" s="20">
        <v>42</v>
      </c>
      <c r="F59" s="20"/>
      <c r="G59" s="20"/>
      <c r="H59" s="20"/>
      <c r="I59" s="21"/>
      <c r="J59" s="22">
        <v>4730</v>
      </c>
      <c r="K59" s="23">
        <v>717</v>
      </c>
      <c r="L59" s="23">
        <v>39</v>
      </c>
      <c r="M59" s="23">
        <v>0</v>
      </c>
      <c r="N59" s="23">
        <v>0</v>
      </c>
      <c r="O59" s="23">
        <v>0</v>
      </c>
      <c r="P59" s="24">
        <v>0</v>
      </c>
      <c r="Q59" s="25">
        <v>237590</v>
      </c>
      <c r="R59" s="26">
        <v>150128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46">
        <f t="shared" si="0"/>
        <v>1</v>
      </c>
      <c r="Y59" s="47">
        <f t="shared" si="1"/>
        <v>0.63187844606254473</v>
      </c>
      <c r="Z59" s="47">
        <f t="shared" si="2"/>
        <v>0</v>
      </c>
      <c r="AA59" s="47">
        <f t="shared" si="3"/>
        <v>0</v>
      </c>
      <c r="AB59" s="47">
        <f t="shared" si="4"/>
        <v>0</v>
      </c>
      <c r="AC59" s="47">
        <f t="shared" si="5"/>
        <v>0</v>
      </c>
      <c r="AD59" s="48">
        <f t="shared" si="6"/>
        <v>0</v>
      </c>
      <c r="AE59" s="27">
        <v>8</v>
      </c>
      <c r="AF59" s="27">
        <v>2</v>
      </c>
      <c r="AG59" s="27">
        <v>237571</v>
      </c>
      <c r="AH59" s="27">
        <v>1</v>
      </c>
      <c r="AI59" s="27">
        <v>8</v>
      </c>
      <c r="AJ59" s="27">
        <v>0</v>
      </c>
      <c r="AK59" s="28">
        <v>0</v>
      </c>
      <c r="AL59" s="29">
        <v>237590</v>
      </c>
    </row>
    <row r="60" spans="1:58" x14ac:dyDescent="0.25">
      <c r="A60" t="s">
        <v>54</v>
      </c>
      <c r="B60">
        <v>2023</v>
      </c>
      <c r="C60" s="19">
        <v>1655</v>
      </c>
      <c r="D60" s="20">
        <v>106</v>
      </c>
      <c r="E60" s="20"/>
      <c r="F60" s="20"/>
      <c r="G60" s="20"/>
      <c r="H60" s="20"/>
      <c r="I60" s="21"/>
      <c r="J60" s="22">
        <v>1471</v>
      </c>
      <c r="K60" s="23">
        <v>87</v>
      </c>
      <c r="L60" s="23">
        <v>0</v>
      </c>
      <c r="M60" s="23">
        <v>0</v>
      </c>
      <c r="N60" s="23">
        <v>0</v>
      </c>
      <c r="O60" s="23">
        <v>0</v>
      </c>
      <c r="P60" s="24">
        <v>0</v>
      </c>
      <c r="Q60" s="25">
        <v>121071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46">
        <f t="shared" si="0"/>
        <v>0.64162612483703774</v>
      </c>
      <c r="Y60" s="47">
        <f t="shared" si="1"/>
        <v>0</v>
      </c>
      <c r="Z60" s="47">
        <f t="shared" si="2"/>
        <v>0</v>
      </c>
      <c r="AA60" s="47">
        <f t="shared" si="3"/>
        <v>0</v>
      </c>
      <c r="AB60" s="47">
        <f t="shared" si="4"/>
        <v>0</v>
      </c>
      <c r="AC60" s="47">
        <f t="shared" si="5"/>
        <v>0</v>
      </c>
      <c r="AD60" s="48">
        <f t="shared" si="6"/>
        <v>0</v>
      </c>
      <c r="AE60" s="27">
        <v>1</v>
      </c>
      <c r="AF60" s="27">
        <v>25</v>
      </c>
      <c r="AG60" s="27">
        <v>188667</v>
      </c>
      <c r="AH60" s="27">
        <v>0</v>
      </c>
      <c r="AI60" s="27">
        <v>1</v>
      </c>
      <c r="AJ60" s="27">
        <v>0</v>
      </c>
      <c r="AK60" s="28">
        <v>0</v>
      </c>
      <c r="AL60" s="29">
        <v>188694</v>
      </c>
    </row>
    <row r="61" spans="1:58" x14ac:dyDescent="0.25">
      <c r="A61" t="s">
        <v>54</v>
      </c>
      <c r="B61">
        <v>2024</v>
      </c>
      <c r="C61" s="19">
        <v>518</v>
      </c>
      <c r="D61" s="20"/>
      <c r="E61" s="20"/>
      <c r="F61" s="20"/>
      <c r="G61" s="20"/>
      <c r="H61" s="20"/>
      <c r="I61" s="21"/>
      <c r="J61" s="22">
        <v>486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4">
        <v>0</v>
      </c>
      <c r="Q61" s="25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46">
        <f t="shared" si="0"/>
        <v>0</v>
      </c>
      <c r="Y61" s="47">
        <f t="shared" si="1"/>
        <v>0</v>
      </c>
      <c r="Z61" s="47">
        <f t="shared" si="2"/>
        <v>0</v>
      </c>
      <c r="AA61" s="47">
        <f t="shared" si="3"/>
        <v>0</v>
      </c>
      <c r="AB61" s="47">
        <f t="shared" si="4"/>
        <v>0</v>
      </c>
      <c r="AC61" s="47">
        <f t="shared" si="5"/>
        <v>0</v>
      </c>
      <c r="AD61" s="48">
        <f t="shared" si="6"/>
        <v>0</v>
      </c>
      <c r="AE61" s="27">
        <v>0</v>
      </c>
      <c r="AF61" s="27">
        <v>2</v>
      </c>
      <c r="AG61" s="27">
        <v>114866</v>
      </c>
      <c r="AH61" s="27">
        <v>0</v>
      </c>
      <c r="AI61" s="27">
        <v>0</v>
      </c>
      <c r="AJ61" s="27">
        <v>0</v>
      </c>
      <c r="AK61" s="28">
        <v>0</v>
      </c>
      <c r="AL61" s="29">
        <v>114868</v>
      </c>
    </row>
    <row r="62" spans="1:58" x14ac:dyDescent="0.25">
      <c r="A62" t="s">
        <v>56</v>
      </c>
      <c r="B62">
        <v>2013</v>
      </c>
      <c r="C62" s="19">
        <v>9548</v>
      </c>
      <c r="D62" s="20">
        <v>2253</v>
      </c>
      <c r="E62" s="20">
        <v>112</v>
      </c>
      <c r="F62" s="20">
        <v>21</v>
      </c>
      <c r="G62" s="20">
        <v>1</v>
      </c>
      <c r="H62" s="20">
        <v>1</v>
      </c>
      <c r="I62" s="21"/>
      <c r="J62" s="22">
        <v>5399</v>
      </c>
      <c r="K62" s="23">
        <v>1387</v>
      </c>
      <c r="L62" s="23">
        <v>83</v>
      </c>
      <c r="M62" s="23">
        <v>20</v>
      </c>
      <c r="N62" s="23">
        <v>1</v>
      </c>
      <c r="O62" s="23">
        <v>1</v>
      </c>
      <c r="P62" s="24">
        <v>0</v>
      </c>
      <c r="Q62" s="25">
        <v>24950</v>
      </c>
      <c r="R62" s="26">
        <v>24950</v>
      </c>
      <c r="S62" s="26">
        <v>24950</v>
      </c>
      <c r="T62" s="26">
        <v>24950</v>
      </c>
      <c r="U62" s="26">
        <v>24950</v>
      </c>
      <c r="V62" s="26">
        <v>24950</v>
      </c>
      <c r="W62" s="26">
        <v>24950</v>
      </c>
      <c r="X62" s="46">
        <f t="shared" si="0"/>
        <v>1</v>
      </c>
      <c r="Y62" s="47">
        <f t="shared" si="1"/>
        <v>1</v>
      </c>
      <c r="Z62" s="47">
        <f t="shared" si="2"/>
        <v>1</v>
      </c>
      <c r="AA62" s="47">
        <f t="shared" si="3"/>
        <v>1</v>
      </c>
      <c r="AB62" s="47">
        <f t="shared" si="4"/>
        <v>1</v>
      </c>
      <c r="AC62" s="47">
        <f t="shared" si="5"/>
        <v>1</v>
      </c>
      <c r="AD62" s="48">
        <f t="shared" si="6"/>
        <v>1</v>
      </c>
      <c r="AE62" s="27">
        <v>9109</v>
      </c>
      <c r="AF62" s="27">
        <v>10773</v>
      </c>
      <c r="AG62" s="27">
        <v>1132</v>
      </c>
      <c r="AH62" s="27">
        <v>3936</v>
      </c>
      <c r="AI62" s="27">
        <v>0</v>
      </c>
      <c r="AJ62" s="27">
        <v>0</v>
      </c>
      <c r="AK62" s="28">
        <v>0</v>
      </c>
      <c r="AL62" s="29">
        <v>24950</v>
      </c>
    </row>
    <row r="63" spans="1:58" x14ac:dyDescent="0.25">
      <c r="A63" t="s">
        <v>56</v>
      </c>
      <c r="B63">
        <v>2014</v>
      </c>
      <c r="C63" s="19">
        <v>17403</v>
      </c>
      <c r="D63" s="20">
        <v>3580</v>
      </c>
      <c r="E63" s="20">
        <v>43</v>
      </c>
      <c r="F63" s="20">
        <v>20</v>
      </c>
      <c r="G63" s="20">
        <v>1</v>
      </c>
      <c r="H63" s="20"/>
      <c r="I63" s="21"/>
      <c r="J63" s="22">
        <v>10314</v>
      </c>
      <c r="K63" s="23">
        <v>2156</v>
      </c>
      <c r="L63" s="23">
        <v>39</v>
      </c>
      <c r="M63" s="23">
        <v>17</v>
      </c>
      <c r="N63" s="23">
        <v>1</v>
      </c>
      <c r="O63" s="23">
        <v>0</v>
      </c>
      <c r="P63" s="24">
        <v>0</v>
      </c>
      <c r="Q63" s="25">
        <v>44197</v>
      </c>
      <c r="R63" s="26">
        <v>44197</v>
      </c>
      <c r="S63" s="26">
        <v>44197</v>
      </c>
      <c r="T63" s="26">
        <v>44197</v>
      </c>
      <c r="U63" s="26">
        <v>44197</v>
      </c>
      <c r="V63" s="26">
        <v>44197</v>
      </c>
      <c r="W63" s="26">
        <v>44197</v>
      </c>
      <c r="X63" s="46">
        <f t="shared" si="0"/>
        <v>1</v>
      </c>
      <c r="Y63" s="47">
        <f t="shared" si="1"/>
        <v>1</v>
      </c>
      <c r="Z63" s="47">
        <f t="shared" si="2"/>
        <v>1</v>
      </c>
      <c r="AA63" s="47">
        <f t="shared" si="3"/>
        <v>1</v>
      </c>
      <c r="AB63" s="47">
        <f t="shared" si="4"/>
        <v>1</v>
      </c>
      <c r="AC63" s="47">
        <f t="shared" si="5"/>
        <v>1</v>
      </c>
      <c r="AD63" s="48">
        <f t="shared" si="6"/>
        <v>1</v>
      </c>
      <c r="AE63" s="27">
        <v>20103</v>
      </c>
      <c r="AF63" s="27">
        <v>19116</v>
      </c>
      <c r="AG63" s="27">
        <v>5</v>
      </c>
      <c r="AH63" s="27">
        <v>4972</v>
      </c>
      <c r="AI63" s="27">
        <v>1</v>
      </c>
      <c r="AJ63" s="27">
        <v>0</v>
      </c>
      <c r="AK63" s="28">
        <v>0</v>
      </c>
      <c r="AL63" s="29">
        <v>44197</v>
      </c>
    </row>
    <row r="64" spans="1:58" x14ac:dyDescent="0.25">
      <c r="A64" t="s">
        <v>56</v>
      </c>
      <c r="B64">
        <v>2015</v>
      </c>
      <c r="C64" s="19">
        <v>14704</v>
      </c>
      <c r="D64" s="20">
        <v>1335</v>
      </c>
      <c r="E64" s="20">
        <v>52</v>
      </c>
      <c r="F64" s="20">
        <v>21</v>
      </c>
      <c r="G64" s="20"/>
      <c r="H64" s="20"/>
      <c r="I64" s="21"/>
      <c r="J64" s="22">
        <v>8530</v>
      </c>
      <c r="K64" s="23">
        <v>921</v>
      </c>
      <c r="L64" s="23">
        <v>47</v>
      </c>
      <c r="M64" s="23">
        <v>19</v>
      </c>
      <c r="N64" s="23">
        <v>0</v>
      </c>
      <c r="O64" s="23">
        <v>0</v>
      </c>
      <c r="P64" s="24">
        <v>0</v>
      </c>
      <c r="Q64" s="25">
        <v>38498</v>
      </c>
      <c r="R64" s="26">
        <v>38498</v>
      </c>
      <c r="S64" s="26">
        <v>38498</v>
      </c>
      <c r="T64" s="26">
        <v>38498</v>
      </c>
      <c r="U64" s="26">
        <v>38498</v>
      </c>
      <c r="V64" s="26">
        <v>38498</v>
      </c>
      <c r="W64" s="26">
        <v>38498</v>
      </c>
      <c r="X64" s="46">
        <f t="shared" si="0"/>
        <v>1</v>
      </c>
      <c r="Y64" s="47">
        <f t="shared" si="1"/>
        <v>1</v>
      </c>
      <c r="Z64" s="47">
        <f t="shared" si="2"/>
        <v>1</v>
      </c>
      <c r="AA64" s="47">
        <f t="shared" si="3"/>
        <v>1</v>
      </c>
      <c r="AB64" s="47">
        <f t="shared" si="4"/>
        <v>1</v>
      </c>
      <c r="AC64" s="47">
        <f t="shared" si="5"/>
        <v>1</v>
      </c>
      <c r="AD64" s="48">
        <f t="shared" si="6"/>
        <v>1</v>
      </c>
      <c r="AE64" s="27">
        <v>27865</v>
      </c>
      <c r="AF64" s="27">
        <v>5632</v>
      </c>
      <c r="AG64" s="27">
        <v>9</v>
      </c>
      <c r="AH64" s="27">
        <v>4992</v>
      </c>
      <c r="AI64" s="27">
        <v>0</v>
      </c>
      <c r="AJ64" s="27">
        <v>0</v>
      </c>
      <c r="AK64" s="28">
        <v>0</v>
      </c>
      <c r="AL64" s="29">
        <v>38498</v>
      </c>
    </row>
    <row r="65" spans="1:38" x14ac:dyDescent="0.25">
      <c r="A65" t="s">
        <v>56</v>
      </c>
      <c r="B65">
        <v>2016</v>
      </c>
      <c r="C65" s="19">
        <v>14112</v>
      </c>
      <c r="D65" s="20">
        <v>787</v>
      </c>
      <c r="E65" s="20">
        <v>45</v>
      </c>
      <c r="F65" s="20">
        <v>22</v>
      </c>
      <c r="G65" s="20"/>
      <c r="H65" s="20">
        <v>1</v>
      </c>
      <c r="I65" s="21"/>
      <c r="J65" s="22">
        <v>8492</v>
      </c>
      <c r="K65" s="23">
        <v>510</v>
      </c>
      <c r="L65" s="23">
        <v>41</v>
      </c>
      <c r="M65" s="23">
        <v>20</v>
      </c>
      <c r="N65" s="23">
        <v>0</v>
      </c>
      <c r="O65" s="23">
        <v>1</v>
      </c>
      <c r="P65" s="24">
        <v>0</v>
      </c>
      <c r="Q65" s="25">
        <v>38485</v>
      </c>
      <c r="R65" s="26">
        <v>38485</v>
      </c>
      <c r="S65" s="26">
        <v>38485</v>
      </c>
      <c r="T65" s="26">
        <v>38485</v>
      </c>
      <c r="U65" s="26">
        <v>38485</v>
      </c>
      <c r="V65" s="26">
        <v>38485</v>
      </c>
      <c r="W65" s="26">
        <v>38485</v>
      </c>
      <c r="X65" s="46">
        <f t="shared" si="0"/>
        <v>1</v>
      </c>
      <c r="Y65" s="47">
        <f t="shared" si="1"/>
        <v>1</v>
      </c>
      <c r="Z65" s="47">
        <f t="shared" si="2"/>
        <v>1</v>
      </c>
      <c r="AA65" s="47">
        <f t="shared" si="3"/>
        <v>1</v>
      </c>
      <c r="AB65" s="47">
        <f t="shared" si="4"/>
        <v>1</v>
      </c>
      <c r="AC65" s="47">
        <f t="shared" si="5"/>
        <v>1</v>
      </c>
      <c r="AD65" s="48">
        <f t="shared" si="6"/>
        <v>1</v>
      </c>
      <c r="AE65" s="27">
        <v>30040</v>
      </c>
      <c r="AF65" s="27">
        <v>3953</v>
      </c>
      <c r="AG65" s="27">
        <v>1</v>
      </c>
      <c r="AH65" s="27">
        <v>4491</v>
      </c>
      <c r="AI65" s="27">
        <v>0</v>
      </c>
      <c r="AJ65" s="27">
        <v>0</v>
      </c>
      <c r="AK65" s="28">
        <v>0</v>
      </c>
      <c r="AL65" s="29">
        <v>38485</v>
      </c>
    </row>
    <row r="66" spans="1:38" x14ac:dyDescent="0.25">
      <c r="A66" t="s">
        <v>56</v>
      </c>
      <c r="B66">
        <v>2017</v>
      </c>
      <c r="C66" s="19">
        <v>14033</v>
      </c>
      <c r="D66" s="20">
        <v>586</v>
      </c>
      <c r="E66" s="20">
        <v>31</v>
      </c>
      <c r="F66" s="20">
        <v>7</v>
      </c>
      <c r="G66" s="20">
        <v>1</v>
      </c>
      <c r="H66" s="20"/>
      <c r="I66" s="21"/>
      <c r="J66" s="22">
        <v>9063</v>
      </c>
      <c r="K66" s="23">
        <v>422</v>
      </c>
      <c r="L66" s="23">
        <v>29</v>
      </c>
      <c r="M66" s="23">
        <v>5</v>
      </c>
      <c r="N66" s="23">
        <v>1</v>
      </c>
      <c r="O66" s="23">
        <v>0</v>
      </c>
      <c r="P66" s="24">
        <v>0</v>
      </c>
      <c r="Q66" s="25">
        <v>44256</v>
      </c>
      <c r="R66" s="26">
        <v>44256</v>
      </c>
      <c r="S66" s="26">
        <v>44256</v>
      </c>
      <c r="T66" s="26">
        <v>44256</v>
      </c>
      <c r="U66" s="26">
        <v>44256</v>
      </c>
      <c r="V66" s="26">
        <v>44256</v>
      </c>
      <c r="W66" s="26">
        <v>30156</v>
      </c>
      <c r="X66" s="46">
        <f t="shared" si="0"/>
        <v>1</v>
      </c>
      <c r="Y66" s="47">
        <f t="shared" si="1"/>
        <v>1</v>
      </c>
      <c r="Z66" s="47">
        <f t="shared" si="2"/>
        <v>1</v>
      </c>
      <c r="AA66" s="47">
        <f t="shared" si="3"/>
        <v>1</v>
      </c>
      <c r="AB66" s="47">
        <f t="shared" si="4"/>
        <v>1</v>
      </c>
      <c r="AC66" s="47">
        <f t="shared" si="5"/>
        <v>1</v>
      </c>
      <c r="AD66" s="48">
        <f t="shared" si="6"/>
        <v>0.68139913232104121</v>
      </c>
      <c r="AE66" s="27">
        <v>36315</v>
      </c>
      <c r="AF66" s="27">
        <v>3338</v>
      </c>
      <c r="AG66" s="27">
        <v>1</v>
      </c>
      <c r="AH66" s="27">
        <v>4602</v>
      </c>
      <c r="AI66" s="27">
        <v>0</v>
      </c>
      <c r="AJ66" s="27">
        <v>0</v>
      </c>
      <c r="AK66" s="28">
        <v>0</v>
      </c>
      <c r="AL66" s="29">
        <v>44256</v>
      </c>
    </row>
    <row r="67" spans="1:38" x14ac:dyDescent="0.25">
      <c r="A67" t="s">
        <v>56</v>
      </c>
      <c r="B67">
        <v>2018</v>
      </c>
      <c r="C67" s="19">
        <v>14612</v>
      </c>
      <c r="D67" s="20">
        <v>196</v>
      </c>
      <c r="E67" s="20">
        <v>13</v>
      </c>
      <c r="F67" s="20">
        <v>8</v>
      </c>
      <c r="G67" s="20"/>
      <c r="H67" s="20"/>
      <c r="I67" s="21"/>
      <c r="J67" s="22">
        <v>10370</v>
      </c>
      <c r="K67" s="23">
        <v>137</v>
      </c>
      <c r="L67" s="23">
        <v>9</v>
      </c>
      <c r="M67" s="23">
        <v>6</v>
      </c>
      <c r="N67" s="23">
        <v>0</v>
      </c>
      <c r="O67" s="23">
        <v>0</v>
      </c>
      <c r="P67" s="24">
        <v>0</v>
      </c>
      <c r="Q67" s="25">
        <v>79432</v>
      </c>
      <c r="R67" s="26">
        <v>79432</v>
      </c>
      <c r="S67" s="26">
        <v>79432</v>
      </c>
      <c r="T67" s="26">
        <v>79432</v>
      </c>
      <c r="U67" s="26">
        <v>79432</v>
      </c>
      <c r="V67" s="26">
        <v>46798</v>
      </c>
      <c r="W67" s="26">
        <v>0</v>
      </c>
      <c r="X67" s="46">
        <f t="shared" ref="X67:X73" si="44">Q67/AL67</f>
        <v>1</v>
      </c>
      <c r="Y67" s="47">
        <f t="shared" ref="Y67:Y73" si="45">R67/AL67</f>
        <v>1</v>
      </c>
      <c r="Z67" s="47">
        <f t="shared" ref="Z67:Z73" si="46">S67/AL67</f>
        <v>1</v>
      </c>
      <c r="AA67" s="47">
        <f t="shared" ref="AA67:AA73" si="47">T67/AL67</f>
        <v>1</v>
      </c>
      <c r="AB67" s="47">
        <f t="shared" ref="AB67:AB73" si="48">U67/AL67</f>
        <v>1</v>
      </c>
      <c r="AC67" s="47">
        <f t="shared" ref="AC67:AC73" si="49">V67/AL67</f>
        <v>0.58915802195588685</v>
      </c>
      <c r="AD67" s="48">
        <f t="shared" ref="AD67:AD73" si="50">W67/AL67</f>
        <v>0</v>
      </c>
      <c r="AE67" s="27">
        <v>73902</v>
      </c>
      <c r="AF67" s="27">
        <v>1333</v>
      </c>
      <c r="AG67" s="27">
        <v>1</v>
      </c>
      <c r="AH67" s="27">
        <v>4196</v>
      </c>
      <c r="AI67" s="27">
        <v>0</v>
      </c>
      <c r="AJ67" s="27">
        <v>0</v>
      </c>
      <c r="AK67" s="28">
        <v>0</v>
      </c>
      <c r="AL67" s="29">
        <v>79432</v>
      </c>
    </row>
    <row r="68" spans="1:38" x14ac:dyDescent="0.25">
      <c r="A68" t="s">
        <v>56</v>
      </c>
      <c r="B68">
        <v>2019</v>
      </c>
      <c r="C68" s="19">
        <v>9128</v>
      </c>
      <c r="D68" s="20">
        <v>85</v>
      </c>
      <c r="E68" s="20">
        <v>4</v>
      </c>
      <c r="F68" s="20"/>
      <c r="G68" s="20"/>
      <c r="H68" s="20"/>
      <c r="I68" s="21"/>
      <c r="J68" s="22">
        <v>7733</v>
      </c>
      <c r="K68" s="23">
        <v>73</v>
      </c>
      <c r="L68" s="23">
        <v>3</v>
      </c>
      <c r="M68" s="23">
        <v>0</v>
      </c>
      <c r="N68" s="23">
        <v>0</v>
      </c>
      <c r="O68" s="23">
        <v>0</v>
      </c>
      <c r="P68" s="24">
        <v>0</v>
      </c>
      <c r="Q68" s="25">
        <v>93059</v>
      </c>
      <c r="R68" s="26">
        <v>93059</v>
      </c>
      <c r="S68" s="26">
        <v>93059</v>
      </c>
      <c r="T68" s="26">
        <v>93059</v>
      </c>
      <c r="U68" s="26">
        <v>60382</v>
      </c>
      <c r="V68" s="26">
        <v>0</v>
      </c>
      <c r="W68" s="26">
        <v>0</v>
      </c>
      <c r="X68" s="46">
        <f t="shared" si="44"/>
        <v>1</v>
      </c>
      <c r="Y68" s="47">
        <f t="shared" si="45"/>
        <v>1</v>
      </c>
      <c r="Z68" s="47">
        <f t="shared" si="46"/>
        <v>1</v>
      </c>
      <c r="AA68" s="47">
        <f t="shared" si="47"/>
        <v>1</v>
      </c>
      <c r="AB68" s="47">
        <f t="shared" si="48"/>
        <v>0.64885717662987996</v>
      </c>
      <c r="AC68" s="47">
        <f t="shared" si="49"/>
        <v>0</v>
      </c>
      <c r="AD68" s="48">
        <f t="shared" si="50"/>
        <v>0</v>
      </c>
      <c r="AE68" s="27">
        <v>89623</v>
      </c>
      <c r="AF68" s="27">
        <v>69</v>
      </c>
      <c r="AG68" s="27">
        <v>0</v>
      </c>
      <c r="AH68" s="27">
        <v>3367</v>
      </c>
      <c r="AI68" s="27">
        <v>0</v>
      </c>
      <c r="AJ68" s="27">
        <v>0</v>
      </c>
      <c r="AK68" s="28">
        <v>0</v>
      </c>
      <c r="AL68" s="29">
        <v>93059</v>
      </c>
    </row>
    <row r="69" spans="1:38" x14ac:dyDescent="0.25">
      <c r="A69" t="s">
        <v>56</v>
      </c>
      <c r="B69">
        <v>2020</v>
      </c>
      <c r="C69" s="19">
        <v>3431</v>
      </c>
      <c r="D69" s="20">
        <v>34</v>
      </c>
      <c r="E69" s="20"/>
      <c r="F69" s="20">
        <v>32</v>
      </c>
      <c r="G69" s="20"/>
      <c r="H69" s="20"/>
      <c r="I69" s="21"/>
      <c r="J69" s="22">
        <v>2875</v>
      </c>
      <c r="K69" s="23">
        <v>28</v>
      </c>
      <c r="L69" s="23">
        <v>0</v>
      </c>
      <c r="M69" s="23">
        <v>4</v>
      </c>
      <c r="N69" s="23">
        <v>0</v>
      </c>
      <c r="O69" s="23">
        <v>0</v>
      </c>
      <c r="P69" s="24">
        <v>0</v>
      </c>
      <c r="Q69" s="25">
        <v>71699</v>
      </c>
      <c r="R69" s="26">
        <v>71699</v>
      </c>
      <c r="S69" s="26">
        <v>71699</v>
      </c>
      <c r="T69" s="26">
        <v>55827</v>
      </c>
      <c r="U69" s="26">
        <v>0</v>
      </c>
      <c r="V69" s="26">
        <v>0</v>
      </c>
      <c r="W69" s="26">
        <v>0</v>
      </c>
      <c r="X69" s="46">
        <f t="shared" si="44"/>
        <v>1</v>
      </c>
      <c r="Y69" s="47">
        <f t="shared" si="45"/>
        <v>1</v>
      </c>
      <c r="Z69" s="47">
        <f t="shared" si="46"/>
        <v>1</v>
      </c>
      <c r="AA69" s="47">
        <f t="shared" si="47"/>
        <v>0.77863010641710484</v>
      </c>
      <c r="AB69" s="47">
        <f t="shared" si="48"/>
        <v>0</v>
      </c>
      <c r="AC69" s="47">
        <f t="shared" si="49"/>
        <v>0</v>
      </c>
      <c r="AD69" s="48">
        <f t="shared" si="50"/>
        <v>0</v>
      </c>
      <c r="AE69" s="27">
        <v>69274</v>
      </c>
      <c r="AF69" s="27">
        <v>17</v>
      </c>
      <c r="AG69" s="27">
        <v>0</v>
      </c>
      <c r="AH69" s="27">
        <v>2408</v>
      </c>
      <c r="AI69" s="27">
        <v>0</v>
      </c>
      <c r="AJ69" s="27">
        <v>0</v>
      </c>
      <c r="AK69" s="28">
        <v>0</v>
      </c>
      <c r="AL69" s="29">
        <v>71699</v>
      </c>
    </row>
    <row r="70" spans="1:38" x14ac:dyDescent="0.25">
      <c r="A70" t="s">
        <v>56</v>
      </c>
      <c r="B70">
        <v>2021</v>
      </c>
      <c r="C70" s="19">
        <v>2773</v>
      </c>
      <c r="D70" s="20">
        <v>138</v>
      </c>
      <c r="E70" s="20">
        <v>4</v>
      </c>
      <c r="F70" s="20"/>
      <c r="G70" s="20"/>
      <c r="H70" s="20"/>
      <c r="I70" s="21"/>
      <c r="J70" s="22">
        <v>2334</v>
      </c>
      <c r="K70" s="23">
        <v>116</v>
      </c>
      <c r="L70" s="23">
        <v>3</v>
      </c>
      <c r="M70" s="23">
        <v>0</v>
      </c>
      <c r="N70" s="23">
        <v>0</v>
      </c>
      <c r="O70" s="23">
        <v>0</v>
      </c>
      <c r="P70" s="24">
        <v>0</v>
      </c>
      <c r="Q70" s="25">
        <v>78213</v>
      </c>
      <c r="R70" s="26">
        <v>78213</v>
      </c>
      <c r="S70" s="26">
        <v>48693</v>
      </c>
      <c r="T70" s="26">
        <v>0</v>
      </c>
      <c r="U70" s="26">
        <v>0</v>
      </c>
      <c r="V70" s="26">
        <v>0</v>
      </c>
      <c r="W70" s="26">
        <v>0</v>
      </c>
      <c r="X70" s="46">
        <f t="shared" si="44"/>
        <v>1</v>
      </c>
      <c r="Y70" s="47">
        <f t="shared" si="45"/>
        <v>1</v>
      </c>
      <c r="Z70" s="47">
        <f t="shared" si="46"/>
        <v>0.62256913812281844</v>
      </c>
      <c r="AA70" s="47">
        <f t="shared" si="47"/>
        <v>0</v>
      </c>
      <c r="AB70" s="47">
        <f t="shared" si="48"/>
        <v>0</v>
      </c>
      <c r="AC70" s="47">
        <f t="shared" si="49"/>
        <v>0</v>
      </c>
      <c r="AD70" s="48">
        <f t="shared" si="50"/>
        <v>0</v>
      </c>
      <c r="AE70" s="27">
        <v>74925</v>
      </c>
      <c r="AF70" s="27">
        <v>2033</v>
      </c>
      <c r="AG70" s="27">
        <v>1</v>
      </c>
      <c r="AH70" s="27">
        <v>1254</v>
      </c>
      <c r="AI70" s="27">
        <v>0</v>
      </c>
      <c r="AJ70" s="27">
        <v>0</v>
      </c>
      <c r="AK70" s="28">
        <v>0</v>
      </c>
      <c r="AL70" s="29">
        <v>78213</v>
      </c>
    </row>
    <row r="71" spans="1:38" x14ac:dyDescent="0.25">
      <c r="A71" t="s">
        <v>56</v>
      </c>
      <c r="B71">
        <v>2022</v>
      </c>
      <c r="C71" s="19">
        <v>3259</v>
      </c>
      <c r="D71" s="20">
        <v>252</v>
      </c>
      <c r="E71" s="20"/>
      <c r="F71" s="20"/>
      <c r="G71" s="20"/>
      <c r="H71" s="20"/>
      <c r="I71" s="21"/>
      <c r="J71" s="22">
        <v>2704</v>
      </c>
      <c r="K71" s="23">
        <v>142</v>
      </c>
      <c r="L71" s="23">
        <v>0</v>
      </c>
      <c r="M71" s="23">
        <v>0</v>
      </c>
      <c r="N71" s="23">
        <v>0</v>
      </c>
      <c r="O71" s="23">
        <v>0</v>
      </c>
      <c r="P71" s="24">
        <v>0</v>
      </c>
      <c r="Q71" s="25">
        <v>92316</v>
      </c>
      <c r="R71" s="26">
        <v>64048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46">
        <f t="shared" si="44"/>
        <v>1</v>
      </c>
      <c r="Y71" s="47">
        <f t="shared" si="45"/>
        <v>0.69379089215303957</v>
      </c>
      <c r="Z71" s="47">
        <f t="shared" si="46"/>
        <v>0</v>
      </c>
      <c r="AA71" s="47">
        <f t="shared" si="47"/>
        <v>0</v>
      </c>
      <c r="AB71" s="47">
        <f t="shared" si="48"/>
        <v>0</v>
      </c>
      <c r="AC71" s="47">
        <f t="shared" si="49"/>
        <v>0</v>
      </c>
      <c r="AD71" s="48">
        <f t="shared" si="50"/>
        <v>0</v>
      </c>
      <c r="AE71" s="27">
        <v>84578</v>
      </c>
      <c r="AF71" s="27">
        <v>6672</v>
      </c>
      <c r="AG71" s="27">
        <v>2</v>
      </c>
      <c r="AH71" s="27">
        <v>1063</v>
      </c>
      <c r="AI71" s="27">
        <v>1</v>
      </c>
      <c r="AJ71" s="27">
        <v>0</v>
      </c>
      <c r="AK71" s="28">
        <v>0</v>
      </c>
      <c r="AL71" s="29">
        <v>92316</v>
      </c>
    </row>
    <row r="72" spans="1:38" x14ac:dyDescent="0.25">
      <c r="A72" t="s">
        <v>56</v>
      </c>
      <c r="B72">
        <v>2023</v>
      </c>
      <c r="C72" s="19">
        <v>4492</v>
      </c>
      <c r="D72" s="20">
        <v>26</v>
      </c>
      <c r="E72" s="20"/>
      <c r="F72" s="20"/>
      <c r="G72" s="20"/>
      <c r="H72" s="20"/>
      <c r="I72" s="21"/>
      <c r="J72" s="22">
        <v>2215</v>
      </c>
      <c r="K72" s="23">
        <v>26</v>
      </c>
      <c r="L72" s="23">
        <v>0</v>
      </c>
      <c r="M72" s="23">
        <v>0</v>
      </c>
      <c r="N72" s="23">
        <v>0</v>
      </c>
      <c r="O72" s="23">
        <v>0</v>
      </c>
      <c r="P72" s="24">
        <v>0</v>
      </c>
      <c r="Q72" s="25">
        <v>64145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46">
        <f t="shared" si="44"/>
        <v>0.71724083951114237</v>
      </c>
      <c r="Y72" s="47">
        <f t="shared" si="45"/>
        <v>0</v>
      </c>
      <c r="Z72" s="47">
        <f t="shared" si="46"/>
        <v>0</v>
      </c>
      <c r="AA72" s="47">
        <f t="shared" si="47"/>
        <v>0</v>
      </c>
      <c r="AB72" s="47">
        <f t="shared" si="48"/>
        <v>0</v>
      </c>
      <c r="AC72" s="47">
        <f t="shared" si="49"/>
        <v>0</v>
      </c>
      <c r="AD72" s="48">
        <f t="shared" si="50"/>
        <v>0</v>
      </c>
      <c r="AE72" s="27">
        <v>82219</v>
      </c>
      <c r="AF72" s="27">
        <v>6539</v>
      </c>
      <c r="AG72" s="27">
        <v>0</v>
      </c>
      <c r="AH72" s="27">
        <v>674</v>
      </c>
      <c r="AI72" s="27">
        <v>1</v>
      </c>
      <c r="AJ72" s="27">
        <v>0</v>
      </c>
      <c r="AK72" s="28">
        <v>0</v>
      </c>
      <c r="AL72" s="29">
        <v>89433</v>
      </c>
    </row>
    <row r="73" spans="1:38" x14ac:dyDescent="0.25">
      <c r="A73" t="s">
        <v>56</v>
      </c>
      <c r="B73">
        <v>2024</v>
      </c>
      <c r="C73" s="30">
        <v>682</v>
      </c>
      <c r="D73" s="31"/>
      <c r="E73" s="31"/>
      <c r="F73" s="31"/>
      <c r="G73" s="31"/>
      <c r="H73" s="31"/>
      <c r="I73" s="32"/>
      <c r="J73" s="33">
        <v>548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5">
        <v>0</v>
      </c>
      <c r="Q73" s="36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49">
        <f t="shared" si="44"/>
        <v>0</v>
      </c>
      <c r="Y73" s="50">
        <f t="shared" si="45"/>
        <v>0</v>
      </c>
      <c r="Z73" s="50">
        <f t="shared" si="46"/>
        <v>0</v>
      </c>
      <c r="AA73" s="50">
        <f t="shared" si="47"/>
        <v>0</v>
      </c>
      <c r="AB73" s="50">
        <f t="shared" si="48"/>
        <v>0</v>
      </c>
      <c r="AC73" s="50">
        <f t="shared" si="49"/>
        <v>0</v>
      </c>
      <c r="AD73" s="51">
        <f t="shared" si="50"/>
        <v>0</v>
      </c>
      <c r="AE73" s="38">
        <v>5836</v>
      </c>
      <c r="AF73" s="38">
        <v>43886</v>
      </c>
      <c r="AG73" s="38">
        <v>0</v>
      </c>
      <c r="AH73" s="38">
        <v>343</v>
      </c>
      <c r="AI73" s="38">
        <v>0</v>
      </c>
      <c r="AJ73" s="38">
        <v>0</v>
      </c>
      <c r="AK73" s="39">
        <v>0</v>
      </c>
      <c r="AL73" s="40">
        <v>50065</v>
      </c>
    </row>
  </sheetData>
  <sortState ref="A2:AZ74">
    <sortCondition ref="A2:A74"/>
    <sortCondition ref="B2:B74"/>
  </sortState>
  <mergeCells count="4">
    <mergeCell ref="AN7:AU7"/>
    <mergeCell ref="AN24:AU24"/>
    <mergeCell ref="AN42:AU42"/>
    <mergeCell ref="AY42:BF4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3"/>
  <sheetViews>
    <sheetView tabSelected="1" topLeftCell="AE1" zoomScale="60" zoomScaleNormal="60" workbookViewId="0">
      <selection activeCell="BF49" sqref="BF49"/>
    </sheetView>
  </sheetViews>
  <sheetFormatPr defaultRowHeight="15" x14ac:dyDescent="0.25"/>
  <cols>
    <col min="3" max="3" width="15.140625" bestFit="1" customWidth="1"/>
    <col min="4" max="7" width="14" bestFit="1" customWidth="1"/>
    <col min="8" max="9" width="11.140625" bestFit="1" customWidth="1"/>
    <col min="10" max="10" width="15.5703125" customWidth="1"/>
    <col min="11" max="11" width="14.85546875" customWidth="1"/>
    <col min="12" max="12" width="15.28515625" customWidth="1"/>
    <col min="13" max="13" width="14.42578125" customWidth="1"/>
    <col min="14" max="14" width="15.7109375" customWidth="1"/>
    <col min="15" max="15" width="16" customWidth="1"/>
    <col min="16" max="16" width="14.85546875" customWidth="1"/>
    <col min="17" max="18" width="14.42578125" customWidth="1"/>
    <col min="19" max="19" width="13.42578125" customWidth="1"/>
    <col min="20" max="20" width="14.5703125" customWidth="1"/>
    <col min="21" max="22" width="13.140625" customWidth="1"/>
    <col min="23" max="23" width="13.42578125" customWidth="1"/>
    <col min="24" max="24" width="14.5703125" customWidth="1"/>
    <col min="25" max="25" width="15.5703125" customWidth="1"/>
    <col min="26" max="26" width="14.85546875" customWidth="1"/>
    <col min="27" max="27" width="14.7109375" customWidth="1"/>
    <col min="28" max="28" width="15.85546875" customWidth="1"/>
    <col min="29" max="29" width="15.140625" customWidth="1"/>
    <col min="30" max="30" width="15.7109375" customWidth="1"/>
    <col min="52" max="52" width="16.5703125" style="63" customWidth="1"/>
    <col min="56" max="56" width="12.28515625" bestFit="1" customWidth="1"/>
    <col min="57" max="57" width="10.5703125" bestFit="1" customWidth="1"/>
    <col min="58" max="58" width="12.28515625" bestFit="1" customWidth="1"/>
    <col min="59" max="60" width="10.5703125" bestFit="1" customWidth="1"/>
  </cols>
  <sheetData>
    <row r="1" spans="1:73" ht="45" x14ac:dyDescent="0.25">
      <c r="A1" s="1" t="s">
        <v>0</v>
      </c>
      <c r="B1" s="1" t="s">
        <v>1</v>
      </c>
      <c r="C1" s="86" t="s">
        <v>9</v>
      </c>
      <c r="D1" s="86" t="s">
        <v>10</v>
      </c>
      <c r="E1" s="86" t="s">
        <v>11</v>
      </c>
      <c r="F1" s="86" t="s">
        <v>12</v>
      </c>
      <c r="G1" s="86" t="s">
        <v>13</v>
      </c>
      <c r="H1" s="86" t="s">
        <v>14</v>
      </c>
      <c r="I1" s="86" t="s">
        <v>15</v>
      </c>
      <c r="J1" s="52" t="s">
        <v>16</v>
      </c>
      <c r="K1" s="52" t="s">
        <v>17</v>
      </c>
      <c r="L1" s="52" t="s">
        <v>18</v>
      </c>
      <c r="M1" s="52" t="s">
        <v>19</v>
      </c>
      <c r="N1" s="52" t="s">
        <v>20</v>
      </c>
      <c r="O1" s="52" t="s">
        <v>21</v>
      </c>
      <c r="P1" s="52" t="s">
        <v>22</v>
      </c>
      <c r="Q1" s="74" t="s">
        <v>23</v>
      </c>
      <c r="R1" s="74" t="s">
        <v>24</v>
      </c>
      <c r="S1" s="74" t="s">
        <v>25</v>
      </c>
      <c r="T1" s="74" t="s">
        <v>26</v>
      </c>
      <c r="U1" s="74" t="s">
        <v>27</v>
      </c>
      <c r="V1" s="74" t="s">
        <v>28</v>
      </c>
      <c r="W1" s="74" t="s">
        <v>29</v>
      </c>
      <c r="X1" s="53" t="s">
        <v>30</v>
      </c>
      <c r="Y1" s="53" t="s">
        <v>31</v>
      </c>
      <c r="Z1" s="53" t="s">
        <v>32</v>
      </c>
      <c r="AA1" s="53" t="s">
        <v>33</v>
      </c>
      <c r="AB1" s="53" t="s">
        <v>34</v>
      </c>
      <c r="AC1" s="53" t="s">
        <v>35</v>
      </c>
      <c r="AD1" s="53" t="s">
        <v>36</v>
      </c>
      <c r="AE1" s="41" t="s">
        <v>37</v>
      </c>
      <c r="AF1" s="41" t="s">
        <v>38</v>
      </c>
      <c r="AG1" s="41" t="s">
        <v>39</v>
      </c>
      <c r="AH1" s="41" t="s">
        <v>40</v>
      </c>
      <c r="AI1" s="41" t="s">
        <v>41</v>
      </c>
      <c r="AJ1" s="41" t="s">
        <v>42</v>
      </c>
      <c r="AK1" s="41" t="s">
        <v>43</v>
      </c>
      <c r="AL1" s="41" t="s">
        <v>58</v>
      </c>
      <c r="AM1" s="41" t="s">
        <v>59</v>
      </c>
      <c r="AN1" s="41" t="s">
        <v>60</v>
      </c>
      <c r="AO1" s="41" t="s">
        <v>61</v>
      </c>
      <c r="AP1" s="41" t="s">
        <v>62</v>
      </c>
      <c r="AQ1" s="41" t="s">
        <v>63</v>
      </c>
      <c r="AR1" s="41" t="s">
        <v>64</v>
      </c>
      <c r="AS1" s="64" t="s">
        <v>44</v>
      </c>
      <c r="AT1" s="64" t="s">
        <v>45</v>
      </c>
      <c r="AU1" s="64" t="s">
        <v>46</v>
      </c>
      <c r="AV1" s="64" t="s">
        <v>47</v>
      </c>
      <c r="AW1" s="64" t="s">
        <v>48</v>
      </c>
      <c r="AX1" s="64" t="s">
        <v>49</v>
      </c>
      <c r="AY1" s="64" t="s">
        <v>50</v>
      </c>
      <c r="AZ1" s="85" t="s">
        <v>51</v>
      </c>
    </row>
    <row r="2" spans="1:73" x14ac:dyDescent="0.25">
      <c r="A2" t="s">
        <v>53</v>
      </c>
      <c r="B2">
        <v>2013</v>
      </c>
      <c r="C2" s="87">
        <v>23.6</v>
      </c>
      <c r="D2" s="88">
        <v>1236.6400000000001</v>
      </c>
      <c r="E2" s="88">
        <v>1836.08</v>
      </c>
      <c r="F2" s="88">
        <v>1326.32</v>
      </c>
      <c r="G2" s="88">
        <v>590</v>
      </c>
      <c r="H2" s="88"/>
      <c r="I2" s="89"/>
      <c r="J2" s="54">
        <v>70.199999999999989</v>
      </c>
      <c r="K2" s="55">
        <v>2354.4</v>
      </c>
      <c r="L2" s="55">
        <v>5302.8</v>
      </c>
      <c r="M2" s="55">
        <v>3412.8000000000011</v>
      </c>
      <c r="N2" s="55">
        <v>3920.4</v>
      </c>
      <c r="O2" s="55"/>
      <c r="P2" s="56"/>
      <c r="Q2" s="65">
        <v>93.799999999999983</v>
      </c>
      <c r="R2" s="66">
        <v>3591.0400000000009</v>
      </c>
      <c r="S2" s="66">
        <v>7138.880000000001</v>
      </c>
      <c r="T2" s="66">
        <v>4739.1200000000008</v>
      </c>
      <c r="U2" s="66">
        <v>4510.3999999999996</v>
      </c>
      <c r="V2" s="66"/>
      <c r="W2" s="67"/>
      <c r="X2" s="11">
        <v>591</v>
      </c>
      <c r="Y2" s="12">
        <v>502</v>
      </c>
      <c r="Z2" s="12">
        <v>378</v>
      </c>
      <c r="AA2" s="12">
        <v>269</v>
      </c>
      <c r="AB2" s="12">
        <v>111</v>
      </c>
      <c r="AC2" s="12">
        <v>1</v>
      </c>
      <c r="AD2" s="13">
        <v>0</v>
      </c>
      <c r="AE2" s="130">
        <v>25625</v>
      </c>
      <c r="AF2" s="131">
        <v>25625</v>
      </c>
      <c r="AG2" s="131">
        <v>25625</v>
      </c>
      <c r="AH2" s="131">
        <v>25625</v>
      </c>
      <c r="AI2" s="131">
        <v>25625</v>
      </c>
      <c r="AJ2" s="131">
        <v>25625</v>
      </c>
      <c r="AK2" s="132">
        <v>25625</v>
      </c>
      <c r="AL2" s="75">
        <f>AE2/AZ2</f>
        <v>1</v>
      </c>
      <c r="AM2" s="75">
        <f>AF2/AZ2</f>
        <v>1</v>
      </c>
      <c r="AN2" s="75">
        <f>AG2/AZ2</f>
        <v>1</v>
      </c>
      <c r="AO2" s="75">
        <f>AH2/AZ2</f>
        <v>1</v>
      </c>
      <c r="AP2" s="75">
        <f>AI2/AZ2</f>
        <v>1</v>
      </c>
      <c r="AQ2" s="75">
        <f>AJ2/AZ2</f>
        <v>1</v>
      </c>
      <c r="AR2" s="75">
        <f>AK2/AZ2</f>
        <v>1</v>
      </c>
      <c r="AS2" s="76">
        <v>1</v>
      </c>
      <c r="AT2" s="77">
        <v>7</v>
      </c>
      <c r="AU2" s="77">
        <v>37</v>
      </c>
      <c r="AV2" s="77">
        <v>17251</v>
      </c>
      <c r="AW2" s="77">
        <v>8329</v>
      </c>
      <c r="AX2" s="77">
        <v>0</v>
      </c>
      <c r="AY2" s="78">
        <v>0</v>
      </c>
      <c r="AZ2" s="18">
        <v>25625</v>
      </c>
    </row>
    <row r="3" spans="1:73" x14ac:dyDescent="0.25">
      <c r="A3" t="s">
        <v>53</v>
      </c>
      <c r="B3">
        <v>2014</v>
      </c>
      <c r="C3" s="90">
        <v>1996.56</v>
      </c>
      <c r="D3" s="91">
        <v>2378.88</v>
      </c>
      <c r="E3" s="91">
        <v>2699.84</v>
      </c>
      <c r="F3" s="91">
        <v>1623.68</v>
      </c>
      <c r="G3" s="91">
        <v>627.76</v>
      </c>
      <c r="H3" s="91">
        <v>9.44</v>
      </c>
      <c r="I3" s="92"/>
      <c r="J3" s="57">
        <v>2678.400000000001</v>
      </c>
      <c r="K3" s="58">
        <v>3369.6000000000022</v>
      </c>
      <c r="L3" s="58">
        <v>6944.3999999999987</v>
      </c>
      <c r="M3" s="58">
        <v>6193.7999999999984</v>
      </c>
      <c r="N3" s="58">
        <v>3002.4</v>
      </c>
      <c r="O3" s="58">
        <v>59.399999999999991</v>
      </c>
      <c r="P3" s="59"/>
      <c r="Q3" s="68">
        <v>4674.9600000000009</v>
      </c>
      <c r="R3" s="69">
        <v>5748.4800000000014</v>
      </c>
      <c r="S3" s="69">
        <v>9644.24</v>
      </c>
      <c r="T3" s="69">
        <v>7817.4800000000014</v>
      </c>
      <c r="U3" s="69">
        <v>3630.1599999999989</v>
      </c>
      <c r="V3" s="69">
        <v>68.839999999999989</v>
      </c>
      <c r="W3" s="70"/>
      <c r="X3" s="22">
        <v>1140</v>
      </c>
      <c r="Y3" s="23">
        <v>929</v>
      </c>
      <c r="Z3" s="23">
        <v>612</v>
      </c>
      <c r="AA3" s="23">
        <v>336</v>
      </c>
      <c r="AB3" s="23">
        <v>126</v>
      </c>
      <c r="AC3" s="23">
        <v>2</v>
      </c>
      <c r="AD3" s="24">
        <v>0</v>
      </c>
      <c r="AE3" s="133">
        <v>36350</v>
      </c>
      <c r="AF3" s="134">
        <v>36350</v>
      </c>
      <c r="AG3" s="134">
        <v>36350</v>
      </c>
      <c r="AH3" s="134">
        <v>36350</v>
      </c>
      <c r="AI3" s="134">
        <v>36350</v>
      </c>
      <c r="AJ3" s="134">
        <v>36350</v>
      </c>
      <c r="AK3" s="135">
        <v>36350</v>
      </c>
      <c r="AL3" s="75">
        <f t="shared" ref="AL3:AL66" si="0">AE3/AZ3</f>
        <v>1</v>
      </c>
      <c r="AM3" s="75">
        <f t="shared" ref="AM3:AM66" si="1">AF3/AZ3</f>
        <v>1</v>
      </c>
      <c r="AN3" s="75">
        <f t="shared" ref="AN3:AN66" si="2">AG3/AZ3</f>
        <v>1</v>
      </c>
      <c r="AO3" s="75">
        <f t="shared" ref="AO3:AO66" si="3">AH3/AZ3</f>
        <v>1</v>
      </c>
      <c r="AP3" s="75">
        <f t="shared" ref="AP3:AP66" si="4">AI3/AZ3</f>
        <v>1</v>
      </c>
      <c r="AQ3" s="75">
        <f t="shared" ref="AQ3:AQ66" si="5">AJ3/AZ3</f>
        <v>1</v>
      </c>
      <c r="AR3" s="75">
        <f t="shared" ref="AR3:AR66" si="6">AK3/AZ3</f>
        <v>1</v>
      </c>
      <c r="AS3" s="79">
        <v>10</v>
      </c>
      <c r="AT3" s="80">
        <v>84</v>
      </c>
      <c r="AU3" s="80">
        <v>49</v>
      </c>
      <c r="AV3" s="80">
        <v>25995</v>
      </c>
      <c r="AW3" s="80">
        <v>10212</v>
      </c>
      <c r="AX3" s="80">
        <v>0</v>
      </c>
      <c r="AY3" s="81">
        <v>0</v>
      </c>
      <c r="AZ3" s="29">
        <v>36350</v>
      </c>
    </row>
    <row r="4" spans="1:73" x14ac:dyDescent="0.25">
      <c r="A4" t="s">
        <v>53</v>
      </c>
      <c r="B4">
        <v>2015</v>
      </c>
      <c r="C4" s="90">
        <v>5621.52</v>
      </c>
      <c r="D4" s="91">
        <v>2902.8</v>
      </c>
      <c r="E4" s="91">
        <v>2317.52</v>
      </c>
      <c r="F4" s="91">
        <v>1840.8</v>
      </c>
      <c r="G4" s="91">
        <v>670.24</v>
      </c>
      <c r="H4" s="91"/>
      <c r="I4" s="92">
        <v>4.72</v>
      </c>
      <c r="J4" s="57">
        <v>6701.399999999996</v>
      </c>
      <c r="K4" s="58">
        <v>3882.6000000000022</v>
      </c>
      <c r="L4" s="58">
        <v>6523.1999999999989</v>
      </c>
      <c r="M4" s="58">
        <v>5805</v>
      </c>
      <c r="N4" s="58">
        <v>2505.6</v>
      </c>
      <c r="O4" s="58"/>
      <c r="P4" s="59">
        <v>5.3999999999999986</v>
      </c>
      <c r="Q4" s="68">
        <v>12322.92</v>
      </c>
      <c r="R4" s="69">
        <v>6785.4000000000005</v>
      </c>
      <c r="S4" s="69">
        <v>8840.7199999999993</v>
      </c>
      <c r="T4" s="69">
        <v>7645.7999999999984</v>
      </c>
      <c r="U4" s="69">
        <v>3175.84</v>
      </c>
      <c r="V4" s="69"/>
      <c r="W4" s="70">
        <v>10.119999999999999</v>
      </c>
      <c r="X4" s="22">
        <v>1757</v>
      </c>
      <c r="Y4" s="23">
        <v>1008</v>
      </c>
      <c r="Z4" s="23">
        <v>559</v>
      </c>
      <c r="AA4" s="23">
        <v>389</v>
      </c>
      <c r="AB4" s="23">
        <v>131</v>
      </c>
      <c r="AC4" s="23">
        <v>0</v>
      </c>
      <c r="AD4" s="24">
        <v>1</v>
      </c>
      <c r="AE4" s="133">
        <v>45833</v>
      </c>
      <c r="AF4" s="134">
        <v>45833</v>
      </c>
      <c r="AG4" s="134">
        <v>45833</v>
      </c>
      <c r="AH4" s="134">
        <v>45833</v>
      </c>
      <c r="AI4" s="134">
        <v>45833</v>
      </c>
      <c r="AJ4" s="134">
        <v>45833</v>
      </c>
      <c r="AK4" s="135">
        <v>45833</v>
      </c>
      <c r="AL4" s="75">
        <f t="shared" si="0"/>
        <v>1</v>
      </c>
      <c r="AM4" s="75">
        <f t="shared" si="1"/>
        <v>1</v>
      </c>
      <c r="AN4" s="75">
        <f t="shared" si="2"/>
        <v>1</v>
      </c>
      <c r="AO4" s="75">
        <f t="shared" si="3"/>
        <v>1</v>
      </c>
      <c r="AP4" s="75">
        <f t="shared" si="4"/>
        <v>1</v>
      </c>
      <c r="AQ4" s="75">
        <f t="shared" si="5"/>
        <v>1</v>
      </c>
      <c r="AR4" s="75">
        <f t="shared" si="6"/>
        <v>1</v>
      </c>
      <c r="AS4" s="79">
        <v>29</v>
      </c>
      <c r="AT4" s="80">
        <v>5</v>
      </c>
      <c r="AU4" s="80">
        <v>12</v>
      </c>
      <c r="AV4" s="80">
        <v>36514</v>
      </c>
      <c r="AW4" s="80">
        <v>9273</v>
      </c>
      <c r="AX4" s="80">
        <v>0</v>
      </c>
      <c r="AY4" s="81">
        <v>0</v>
      </c>
      <c r="AZ4" s="29">
        <v>45833</v>
      </c>
      <c r="BC4" s="139" t="s">
        <v>77</v>
      </c>
      <c r="BD4" s="140"/>
      <c r="BE4" s="140"/>
      <c r="BF4" s="140"/>
      <c r="BG4" s="140"/>
      <c r="BH4" s="140"/>
      <c r="BI4" s="140"/>
      <c r="BJ4" s="141"/>
      <c r="BN4" s="139" t="s">
        <v>78</v>
      </c>
      <c r="BO4" s="140"/>
      <c r="BP4" s="140"/>
      <c r="BQ4" s="140"/>
      <c r="BR4" s="140"/>
      <c r="BS4" s="140"/>
      <c r="BT4" s="140"/>
      <c r="BU4" s="141"/>
    </row>
    <row r="5" spans="1:73" x14ac:dyDescent="0.25">
      <c r="A5" t="s">
        <v>53</v>
      </c>
      <c r="B5">
        <v>2016</v>
      </c>
      <c r="C5" s="90">
        <v>7504.8</v>
      </c>
      <c r="D5" s="91">
        <v>2950</v>
      </c>
      <c r="E5" s="91">
        <v>2775.36</v>
      </c>
      <c r="F5" s="91">
        <v>755.2</v>
      </c>
      <c r="G5" s="91">
        <v>490.88</v>
      </c>
      <c r="H5" s="91">
        <v>4.72</v>
      </c>
      <c r="I5" s="92">
        <v>9.44</v>
      </c>
      <c r="J5" s="57">
        <v>9314.9999999999891</v>
      </c>
      <c r="K5" s="58">
        <v>4314.6000000000013</v>
      </c>
      <c r="L5" s="58">
        <v>6560.9999999999982</v>
      </c>
      <c r="M5" s="58">
        <v>2775.599999999999</v>
      </c>
      <c r="N5" s="58">
        <v>2095.1999999999998</v>
      </c>
      <c r="O5" s="58">
        <v>5.3999999999999986</v>
      </c>
      <c r="P5" s="59">
        <v>10.8</v>
      </c>
      <c r="Q5" s="68">
        <v>16819.80000000001</v>
      </c>
      <c r="R5" s="69">
        <v>7264.6000000000013</v>
      </c>
      <c r="S5" s="69">
        <v>9336.36</v>
      </c>
      <c r="T5" s="69">
        <v>3530.8000000000011</v>
      </c>
      <c r="U5" s="69">
        <v>2586.08</v>
      </c>
      <c r="V5" s="69">
        <v>10.119999999999999</v>
      </c>
      <c r="W5" s="70">
        <v>20.239999999999998</v>
      </c>
      <c r="X5" s="22">
        <v>2129</v>
      </c>
      <c r="Y5" s="23">
        <v>1101</v>
      </c>
      <c r="Z5" s="23">
        <v>645</v>
      </c>
      <c r="AA5" s="23">
        <v>165</v>
      </c>
      <c r="AB5" s="23">
        <v>95</v>
      </c>
      <c r="AC5" s="23">
        <v>1</v>
      </c>
      <c r="AD5" s="24">
        <v>2</v>
      </c>
      <c r="AE5" s="133">
        <v>62007</v>
      </c>
      <c r="AF5" s="134">
        <v>62007</v>
      </c>
      <c r="AG5" s="134">
        <v>62007</v>
      </c>
      <c r="AH5" s="134">
        <v>62007</v>
      </c>
      <c r="AI5" s="134">
        <v>62007</v>
      </c>
      <c r="AJ5" s="134">
        <v>62007</v>
      </c>
      <c r="AK5" s="135">
        <v>62007</v>
      </c>
      <c r="AL5" s="75">
        <f t="shared" si="0"/>
        <v>1</v>
      </c>
      <c r="AM5" s="75">
        <f t="shared" si="1"/>
        <v>1</v>
      </c>
      <c r="AN5" s="75">
        <f t="shared" si="2"/>
        <v>1</v>
      </c>
      <c r="AO5" s="75">
        <f t="shared" si="3"/>
        <v>1</v>
      </c>
      <c r="AP5" s="75">
        <f t="shared" si="4"/>
        <v>1</v>
      </c>
      <c r="AQ5" s="75">
        <f t="shared" si="5"/>
        <v>1</v>
      </c>
      <c r="AR5" s="75">
        <f t="shared" si="6"/>
        <v>1</v>
      </c>
      <c r="AS5" s="79">
        <v>26</v>
      </c>
      <c r="AT5" s="80">
        <v>6</v>
      </c>
      <c r="AU5" s="80">
        <v>47866</v>
      </c>
      <c r="AV5" s="80">
        <v>3012</v>
      </c>
      <c r="AW5" s="80">
        <v>11097</v>
      </c>
      <c r="AX5" s="80">
        <v>0</v>
      </c>
      <c r="AY5" s="81">
        <v>0</v>
      </c>
      <c r="AZ5" s="29">
        <v>62007</v>
      </c>
      <c r="BC5" s="96" t="s">
        <v>66</v>
      </c>
      <c r="BD5" s="97" t="s">
        <v>67</v>
      </c>
      <c r="BE5" s="97" t="s">
        <v>68</v>
      </c>
      <c r="BF5" s="97" t="s">
        <v>69</v>
      </c>
      <c r="BG5" s="97" t="s">
        <v>70</v>
      </c>
      <c r="BH5" s="97" t="s">
        <v>71</v>
      </c>
      <c r="BI5" s="97" t="s">
        <v>72</v>
      </c>
      <c r="BJ5" s="98" t="s">
        <v>73</v>
      </c>
      <c r="BN5" s="96" t="s">
        <v>66</v>
      </c>
      <c r="BO5" s="97" t="s">
        <v>67</v>
      </c>
      <c r="BP5" s="97" t="s">
        <v>68</v>
      </c>
      <c r="BQ5" s="97" t="s">
        <v>69</v>
      </c>
      <c r="BR5" s="97" t="s">
        <v>70</v>
      </c>
      <c r="BS5" s="97" t="s">
        <v>71</v>
      </c>
      <c r="BT5" s="97" t="s">
        <v>72</v>
      </c>
      <c r="BU5" s="98" t="s">
        <v>73</v>
      </c>
    </row>
    <row r="6" spans="1:73" x14ac:dyDescent="0.25">
      <c r="A6" t="s">
        <v>53</v>
      </c>
      <c r="B6">
        <v>2017</v>
      </c>
      <c r="C6" s="90">
        <v>8349.68</v>
      </c>
      <c r="D6" s="91">
        <v>4211.5200000000004</v>
      </c>
      <c r="E6" s="91">
        <v>3662.72</v>
      </c>
      <c r="F6" s="91">
        <v>1236.6400000000001</v>
      </c>
      <c r="G6" s="91">
        <v>835.44</v>
      </c>
      <c r="H6" s="91">
        <v>4.72</v>
      </c>
      <c r="I6" s="92"/>
      <c r="J6" s="57">
        <v>10308.599999999989</v>
      </c>
      <c r="K6" s="58">
        <v>6204.5999999999995</v>
      </c>
      <c r="L6" s="58">
        <v>8866.7999999999975</v>
      </c>
      <c r="M6" s="58">
        <v>5259.5999999999995</v>
      </c>
      <c r="N6" s="58">
        <v>3585.599999999999</v>
      </c>
      <c r="O6" s="58">
        <v>10.8</v>
      </c>
      <c r="P6" s="59"/>
      <c r="Q6" s="68">
        <v>18658.28</v>
      </c>
      <c r="R6" s="69">
        <v>10416.120000000001</v>
      </c>
      <c r="S6" s="69">
        <v>12529.52</v>
      </c>
      <c r="T6" s="69">
        <v>6496.2399999999989</v>
      </c>
      <c r="U6" s="69">
        <v>4421.04</v>
      </c>
      <c r="V6" s="69">
        <v>15.52</v>
      </c>
      <c r="W6" s="70"/>
      <c r="X6" s="22">
        <v>2568</v>
      </c>
      <c r="Y6" s="23">
        <v>1757</v>
      </c>
      <c r="Z6" s="23">
        <v>893</v>
      </c>
      <c r="AA6" s="23">
        <v>296</v>
      </c>
      <c r="AB6" s="23">
        <v>190</v>
      </c>
      <c r="AC6" s="23">
        <v>3</v>
      </c>
      <c r="AD6" s="24">
        <v>0</v>
      </c>
      <c r="AE6" s="133">
        <v>88345</v>
      </c>
      <c r="AF6" s="134">
        <v>88345</v>
      </c>
      <c r="AG6" s="134">
        <v>88345</v>
      </c>
      <c r="AH6" s="134">
        <v>88345</v>
      </c>
      <c r="AI6" s="134">
        <v>88345</v>
      </c>
      <c r="AJ6" s="134">
        <v>88345</v>
      </c>
      <c r="AK6" s="135">
        <v>55138</v>
      </c>
      <c r="AL6" s="75">
        <f t="shared" si="0"/>
        <v>1</v>
      </c>
      <c r="AM6" s="75">
        <f t="shared" si="1"/>
        <v>1</v>
      </c>
      <c r="AN6" s="75">
        <f t="shared" si="2"/>
        <v>1</v>
      </c>
      <c r="AO6" s="75">
        <f t="shared" si="3"/>
        <v>1</v>
      </c>
      <c r="AP6" s="75">
        <f t="shared" si="4"/>
        <v>1</v>
      </c>
      <c r="AQ6" s="75">
        <f t="shared" si="5"/>
        <v>1</v>
      </c>
      <c r="AR6" s="75">
        <f t="shared" si="6"/>
        <v>0.62412134246420281</v>
      </c>
      <c r="AS6" s="79">
        <v>22</v>
      </c>
      <c r="AT6" s="80">
        <v>5</v>
      </c>
      <c r="AU6" s="80">
        <v>67793</v>
      </c>
      <c r="AV6" s="80">
        <v>67</v>
      </c>
      <c r="AW6" s="80">
        <v>20458</v>
      </c>
      <c r="AX6" s="80">
        <v>0</v>
      </c>
      <c r="AY6" s="81">
        <v>0</v>
      </c>
      <c r="AZ6" s="29">
        <v>88345</v>
      </c>
      <c r="BC6" s="99" t="s">
        <v>53</v>
      </c>
      <c r="BD6" s="100">
        <f>SUMIFS(Q:Q,A:A,BC6,AL:AL,1)</f>
        <v>139488.08999999997</v>
      </c>
      <c r="BE6" s="101">
        <f>SUMIFS(R:R,A:A,BC6,AM:AM,1)</f>
        <v>72709.23000000001</v>
      </c>
      <c r="BF6" s="101">
        <f>SUMIFS(S:S,A:A,BC6,AN:AN,1)</f>
        <v>93426.44</v>
      </c>
      <c r="BG6" s="101">
        <f>SUMIFS(T:T,A:A,BC6,AO:AO,1)</f>
        <v>55973.880000000005</v>
      </c>
      <c r="BH6" s="101">
        <f>SUMIFS(U:U,A:A,BC6,AP:AP,1)</f>
        <v>23887.799999999996</v>
      </c>
      <c r="BI6" s="101">
        <f>SUMIFS(V:V,A:A,BC6,AQ:AQ,1)</f>
        <v>94.47999999999999</v>
      </c>
      <c r="BJ6" s="102">
        <f>SUMIFS(W:W,A:A,BC6,AR:AR,1)</f>
        <v>30.36</v>
      </c>
      <c r="BN6" s="99" t="s">
        <v>53</v>
      </c>
      <c r="BO6" s="100">
        <f>IFERROR(BD6/Tickets_Ratio_Table!AO9,0)</f>
        <v>4.2317847824767902</v>
      </c>
      <c r="BP6" s="101">
        <f>IFERROR(BE6/Tickets_Ratio_Table!AP9,0)</f>
        <v>3.9812314515687461</v>
      </c>
      <c r="BQ6" s="101">
        <f>IFERROR(BF6/Tickets_Ratio_Table!AQ9,0)</f>
        <v>10.932183477650362</v>
      </c>
      <c r="BR6" s="101">
        <f>IFERROR(BG6/Tickets_Ratio_Table!AR9,0)</f>
        <v>14.859007167507302</v>
      </c>
      <c r="BS6" s="101">
        <f>IFERROR(BH6/Tickets_Ratio_Table!AS9,0)</f>
        <v>19.516176470588231</v>
      </c>
      <c r="BT6" s="101">
        <f>IFERROR(BI6/Tickets_Ratio_Table!AT9,0)</f>
        <v>11.809999999999999</v>
      </c>
      <c r="BU6" s="102">
        <f>IFERROR(BJ6/Tickets_Ratio_Table!AU9,0)</f>
        <v>7.59</v>
      </c>
    </row>
    <row r="7" spans="1:73" x14ac:dyDescent="0.25">
      <c r="A7" t="s">
        <v>53</v>
      </c>
      <c r="B7">
        <v>2018</v>
      </c>
      <c r="C7" s="90">
        <v>8028.72</v>
      </c>
      <c r="D7" s="91">
        <v>3941.2</v>
      </c>
      <c r="E7" s="91">
        <v>3360.64</v>
      </c>
      <c r="F7" s="91">
        <v>1652</v>
      </c>
      <c r="G7" s="91">
        <v>1033.68</v>
      </c>
      <c r="H7" s="91">
        <v>9.44</v>
      </c>
      <c r="I7" s="92"/>
      <c r="J7" s="57">
        <v>9984.5999999999858</v>
      </c>
      <c r="K7" s="58">
        <v>6328.7999999999993</v>
      </c>
      <c r="L7" s="58">
        <v>11674.8</v>
      </c>
      <c r="M7" s="58">
        <v>7155</v>
      </c>
      <c r="N7" s="58">
        <v>4530.5999999999995</v>
      </c>
      <c r="O7" s="58">
        <v>43.2</v>
      </c>
      <c r="P7" s="59"/>
      <c r="Q7" s="68">
        <v>18013.32</v>
      </c>
      <c r="R7" s="69">
        <v>10270</v>
      </c>
      <c r="S7" s="69">
        <v>15035.44</v>
      </c>
      <c r="T7" s="69">
        <v>8807</v>
      </c>
      <c r="U7" s="69">
        <v>5564.28</v>
      </c>
      <c r="V7" s="69">
        <v>52.64</v>
      </c>
      <c r="W7" s="70"/>
      <c r="X7" s="22">
        <v>3414</v>
      </c>
      <c r="Y7" s="23">
        <v>2051</v>
      </c>
      <c r="Z7" s="23">
        <v>831</v>
      </c>
      <c r="AA7" s="23">
        <v>412</v>
      </c>
      <c r="AB7" s="23">
        <v>230</v>
      </c>
      <c r="AC7" s="23">
        <v>3</v>
      </c>
      <c r="AD7" s="24">
        <v>0</v>
      </c>
      <c r="AE7" s="133">
        <v>91030</v>
      </c>
      <c r="AF7" s="134">
        <v>91030</v>
      </c>
      <c r="AG7" s="134">
        <v>91030</v>
      </c>
      <c r="AH7" s="134">
        <v>91030</v>
      </c>
      <c r="AI7" s="134">
        <v>91030</v>
      </c>
      <c r="AJ7" s="134">
        <v>51353</v>
      </c>
      <c r="AK7" s="135">
        <v>0</v>
      </c>
      <c r="AL7" s="75">
        <f t="shared" si="0"/>
        <v>1</v>
      </c>
      <c r="AM7" s="75">
        <f t="shared" si="1"/>
        <v>1</v>
      </c>
      <c r="AN7" s="75">
        <f t="shared" si="2"/>
        <v>1</v>
      </c>
      <c r="AO7" s="75">
        <f t="shared" si="3"/>
        <v>1</v>
      </c>
      <c r="AP7" s="75">
        <f t="shared" si="4"/>
        <v>1</v>
      </c>
      <c r="AQ7" s="75">
        <f t="shared" si="5"/>
        <v>0.56413270350433919</v>
      </c>
      <c r="AR7" s="75">
        <f t="shared" si="6"/>
        <v>0</v>
      </c>
      <c r="AS7" s="79">
        <v>15</v>
      </c>
      <c r="AT7" s="80">
        <v>2</v>
      </c>
      <c r="AU7" s="80">
        <v>67118</v>
      </c>
      <c r="AV7" s="80">
        <v>78</v>
      </c>
      <c r="AW7" s="80">
        <v>23493</v>
      </c>
      <c r="AX7" s="80">
        <v>324</v>
      </c>
      <c r="AY7" s="81">
        <v>0</v>
      </c>
      <c r="AZ7" s="29">
        <v>91030</v>
      </c>
      <c r="BC7" s="103" t="s">
        <v>55</v>
      </c>
      <c r="BD7" s="104">
        <f t="shared" ref="BD7:BD11" si="7">SUMIFS(Q:Q,A:A,BC7,AL:AL,1)</f>
        <v>238738.78999999995</v>
      </c>
      <c r="BE7" s="105">
        <f t="shared" ref="BE7:BE11" si="8">SUMIFS(R:R,A:A,BC7,AM:AM,1)</f>
        <v>159931.59999999998</v>
      </c>
      <c r="BF7" s="105">
        <f t="shared" ref="BF7:BF11" si="9">SUMIFS(S:S,A:A,BC7,AN:AN,1)</f>
        <v>420739.10000000003</v>
      </c>
      <c r="BG7" s="105">
        <f t="shared" ref="BG7:BG11" si="10">SUMIFS(T:T,A:A,BC7,AO:AO,1)</f>
        <v>395760.25</v>
      </c>
      <c r="BH7" s="105">
        <f t="shared" ref="BH7:BH11" si="11">SUMIFS(U:U,A:A,BC7,AP:AP,1)</f>
        <v>216437.36</v>
      </c>
      <c r="BI7" s="105">
        <f t="shared" ref="BI7:BI11" si="12">SUMIFS(V:V,A:A,BC7,AQ:AQ,1)</f>
        <v>418.52999999999992</v>
      </c>
      <c r="BJ7" s="106">
        <f t="shared" ref="BJ7:BJ11" si="13">SUMIFS(W:W,A:A,BC7,AR:AR,1)</f>
        <v>0</v>
      </c>
      <c r="BN7" s="103" t="s">
        <v>55</v>
      </c>
      <c r="BO7" s="104">
        <f>IFERROR(BD7/Tickets_Ratio_Table!AO10,0)</f>
        <v>7.1833545960583711</v>
      </c>
      <c r="BP7" s="105">
        <f>IFERROR(BE7/Tickets_Ratio_Table!AP10,0)</f>
        <v>7.4303846868611769</v>
      </c>
      <c r="BQ7" s="105">
        <f>IFERROR(BF7/Tickets_Ratio_Table!AQ10,0)</f>
        <v>18.711158053900206</v>
      </c>
      <c r="BR7" s="105">
        <f>IFERROR(BG7/Tickets_Ratio_Table!AR10,0)</f>
        <v>22.930659366127816</v>
      </c>
      <c r="BS7" s="105">
        <f>IFERROR(BH7/Tickets_Ratio_Table!AS10,0)</f>
        <v>24.003256071864254</v>
      </c>
      <c r="BT7" s="105">
        <f>IFERROR(BI7/Tickets_Ratio_Table!AT10,0)</f>
        <v>13.079062499999997</v>
      </c>
      <c r="BU7" s="106">
        <f>IFERROR(BJ7/Tickets_Ratio_Table!AU10,0)</f>
        <v>0</v>
      </c>
    </row>
    <row r="8" spans="1:73" x14ac:dyDescent="0.25">
      <c r="A8" t="s">
        <v>53</v>
      </c>
      <c r="B8">
        <v>2019</v>
      </c>
      <c r="C8" s="90">
        <v>9711.2900000000009</v>
      </c>
      <c r="D8" s="91">
        <v>4303.67</v>
      </c>
      <c r="E8" s="91">
        <v>6617.44</v>
      </c>
      <c r="F8" s="91">
        <v>3502.24</v>
      </c>
      <c r="G8" s="91">
        <v>3138.8</v>
      </c>
      <c r="H8" s="91">
        <v>14.16</v>
      </c>
      <c r="I8" s="92"/>
      <c r="J8" s="57">
        <v>13645.799999999979</v>
      </c>
      <c r="K8" s="58">
        <v>12841.2</v>
      </c>
      <c r="L8" s="58">
        <v>17706.599999999999</v>
      </c>
      <c r="M8" s="58">
        <v>13435.2</v>
      </c>
      <c r="N8" s="58">
        <v>10341</v>
      </c>
      <c r="O8" s="58">
        <v>48.599999999999987</v>
      </c>
      <c r="P8" s="59"/>
      <c r="Q8" s="68">
        <v>23357.089999999971</v>
      </c>
      <c r="R8" s="69">
        <v>17144.87</v>
      </c>
      <c r="S8" s="69">
        <v>24324.03999999999</v>
      </c>
      <c r="T8" s="69">
        <v>16937.439999999999</v>
      </c>
      <c r="U8" s="69">
        <v>13479.8</v>
      </c>
      <c r="V8" s="69">
        <v>62.759999999999991</v>
      </c>
      <c r="W8" s="70"/>
      <c r="X8" s="22">
        <v>4805</v>
      </c>
      <c r="Y8" s="23">
        <v>2713</v>
      </c>
      <c r="Z8" s="23">
        <v>1504</v>
      </c>
      <c r="AA8" s="23">
        <v>503</v>
      </c>
      <c r="AB8" s="23">
        <v>445</v>
      </c>
      <c r="AC8" s="23">
        <v>3</v>
      </c>
      <c r="AD8" s="24">
        <v>0</v>
      </c>
      <c r="AE8" s="133">
        <v>120473</v>
      </c>
      <c r="AF8" s="134">
        <v>120473</v>
      </c>
      <c r="AG8" s="134">
        <v>120473</v>
      </c>
      <c r="AH8" s="134">
        <v>120473</v>
      </c>
      <c r="AI8" s="134">
        <v>80160</v>
      </c>
      <c r="AJ8" s="134">
        <v>0</v>
      </c>
      <c r="AK8" s="135">
        <v>0</v>
      </c>
      <c r="AL8" s="75">
        <f t="shared" si="0"/>
        <v>1</v>
      </c>
      <c r="AM8" s="75">
        <f t="shared" si="1"/>
        <v>1</v>
      </c>
      <c r="AN8" s="75">
        <f t="shared" si="2"/>
        <v>1</v>
      </c>
      <c r="AO8" s="75">
        <f t="shared" si="3"/>
        <v>1</v>
      </c>
      <c r="AP8" s="75">
        <f t="shared" si="4"/>
        <v>0.66537730445826038</v>
      </c>
      <c r="AQ8" s="75">
        <f t="shared" si="5"/>
        <v>0</v>
      </c>
      <c r="AR8" s="75">
        <f t="shared" si="6"/>
        <v>0</v>
      </c>
      <c r="AS8" s="79">
        <v>8</v>
      </c>
      <c r="AT8" s="80">
        <v>5</v>
      </c>
      <c r="AU8" s="80">
        <v>78057</v>
      </c>
      <c r="AV8" s="80">
        <v>39</v>
      </c>
      <c r="AW8" s="80">
        <v>42364</v>
      </c>
      <c r="AX8" s="80">
        <v>0</v>
      </c>
      <c r="AY8" s="81">
        <v>0</v>
      </c>
      <c r="AZ8" s="29">
        <v>120473</v>
      </c>
      <c r="BC8" s="103" t="s">
        <v>57</v>
      </c>
      <c r="BD8" s="104">
        <f t="shared" si="7"/>
        <v>413278.41999999987</v>
      </c>
      <c r="BE8" s="105">
        <f t="shared" si="8"/>
        <v>350046.99999999988</v>
      </c>
      <c r="BF8" s="105">
        <f t="shared" si="9"/>
        <v>222036.69999999992</v>
      </c>
      <c r="BG8" s="105">
        <f t="shared" si="10"/>
        <v>14050.67</v>
      </c>
      <c r="BH8" s="105">
        <f t="shared" si="11"/>
        <v>10.119999999999999</v>
      </c>
      <c r="BI8" s="105">
        <f t="shared" si="12"/>
        <v>0</v>
      </c>
      <c r="BJ8" s="106">
        <f t="shared" si="13"/>
        <v>0</v>
      </c>
      <c r="BN8" s="103" t="s">
        <v>57</v>
      </c>
      <c r="BO8" s="104">
        <f>IFERROR(BD8/Tickets_Ratio_Table!AO11,0)</f>
        <v>19.455720741926367</v>
      </c>
      <c r="BP8" s="105">
        <f>IFERROR(BE8/Tickets_Ratio_Table!AP11,0)</f>
        <v>24.432679556082913</v>
      </c>
      <c r="BQ8" s="105">
        <f>IFERROR(BF8/Tickets_Ratio_Table!AQ11,0)</f>
        <v>28.646200490259311</v>
      </c>
      <c r="BR8" s="105">
        <f>IFERROR(BG8/Tickets_Ratio_Table!AR11,0)</f>
        <v>12.325149122807018</v>
      </c>
      <c r="BS8" s="105">
        <f>IFERROR(BH8/Tickets_Ratio_Table!AS11,0)</f>
        <v>1.4457142857142855</v>
      </c>
      <c r="BT8" s="105">
        <f>IFERROR(BI8/Tickets_Ratio_Table!AT11,0)</f>
        <v>0</v>
      </c>
      <c r="BU8" s="106">
        <f>IFERROR(BJ8/Tickets_Ratio_Table!AU11,0)</f>
        <v>0</v>
      </c>
    </row>
    <row r="9" spans="1:73" x14ac:dyDescent="0.25">
      <c r="A9" t="s">
        <v>53</v>
      </c>
      <c r="B9">
        <v>2020</v>
      </c>
      <c r="C9" s="90">
        <v>3927.04</v>
      </c>
      <c r="D9" s="91">
        <v>2912.24</v>
      </c>
      <c r="E9" s="91">
        <v>1873.84</v>
      </c>
      <c r="F9" s="91">
        <v>797.68</v>
      </c>
      <c r="G9" s="91">
        <v>94.4</v>
      </c>
      <c r="H9" s="91"/>
      <c r="I9" s="92"/>
      <c r="J9" s="57">
        <v>9460.7999999999956</v>
      </c>
      <c r="K9" s="58">
        <v>4957.199999999998</v>
      </c>
      <c r="L9" s="58">
        <v>4703.3999999999996</v>
      </c>
      <c r="M9" s="58">
        <v>3164.4</v>
      </c>
      <c r="N9" s="58">
        <v>269.99999999999989</v>
      </c>
      <c r="O9" s="58"/>
      <c r="P9" s="59"/>
      <c r="Q9" s="68">
        <v>13387.84</v>
      </c>
      <c r="R9" s="69">
        <v>7869.4400000000014</v>
      </c>
      <c r="S9" s="69">
        <v>6577.2400000000007</v>
      </c>
      <c r="T9" s="69">
        <v>3962.08</v>
      </c>
      <c r="U9" s="69">
        <v>364.4</v>
      </c>
      <c r="V9" s="69"/>
      <c r="W9" s="70"/>
      <c r="X9" s="22">
        <v>2286</v>
      </c>
      <c r="Y9" s="23">
        <v>1756</v>
      </c>
      <c r="Z9" s="23">
        <v>675</v>
      </c>
      <c r="AA9" s="23">
        <v>291</v>
      </c>
      <c r="AB9" s="23">
        <v>33</v>
      </c>
      <c r="AC9" s="23">
        <v>0</v>
      </c>
      <c r="AD9" s="24">
        <v>0</v>
      </c>
      <c r="AE9" s="133">
        <v>71471</v>
      </c>
      <c r="AF9" s="134">
        <v>71471</v>
      </c>
      <c r="AG9" s="134">
        <v>71471</v>
      </c>
      <c r="AH9" s="134">
        <v>56197</v>
      </c>
      <c r="AI9" s="134">
        <v>0</v>
      </c>
      <c r="AJ9" s="134">
        <v>0</v>
      </c>
      <c r="AK9" s="135">
        <v>0</v>
      </c>
      <c r="AL9" s="75">
        <f t="shared" si="0"/>
        <v>1</v>
      </c>
      <c r="AM9" s="75">
        <f t="shared" si="1"/>
        <v>1</v>
      </c>
      <c r="AN9" s="75">
        <f t="shared" si="2"/>
        <v>1</v>
      </c>
      <c r="AO9" s="75">
        <f t="shared" si="3"/>
        <v>0.78629094317975123</v>
      </c>
      <c r="AP9" s="75">
        <f t="shared" si="4"/>
        <v>0</v>
      </c>
      <c r="AQ9" s="75">
        <f t="shared" si="5"/>
        <v>0</v>
      </c>
      <c r="AR9" s="75">
        <f t="shared" si="6"/>
        <v>0</v>
      </c>
      <c r="AS9" s="79">
        <v>5</v>
      </c>
      <c r="AT9" s="80">
        <v>2</v>
      </c>
      <c r="AU9" s="80">
        <v>48386</v>
      </c>
      <c r="AV9" s="80">
        <v>16</v>
      </c>
      <c r="AW9" s="80">
        <v>23062</v>
      </c>
      <c r="AX9" s="80">
        <v>0</v>
      </c>
      <c r="AY9" s="81">
        <v>0</v>
      </c>
      <c r="AZ9" s="29">
        <v>71471</v>
      </c>
      <c r="BC9" s="103" t="s">
        <v>52</v>
      </c>
      <c r="BD9" s="104">
        <f t="shared" si="7"/>
        <v>492275.4800000001</v>
      </c>
      <c r="BE9" s="105">
        <f t="shared" si="8"/>
        <v>361568.41999999993</v>
      </c>
      <c r="BF9" s="105">
        <f t="shared" si="9"/>
        <v>1038122.170000002</v>
      </c>
      <c r="BG9" s="105">
        <f t="shared" si="10"/>
        <v>760515.26000000094</v>
      </c>
      <c r="BH9" s="105">
        <f t="shared" si="11"/>
        <v>395728.16000000009</v>
      </c>
      <c r="BI9" s="105">
        <f t="shared" si="12"/>
        <v>2300.5499999999997</v>
      </c>
      <c r="BJ9" s="106">
        <f t="shared" si="13"/>
        <v>203.8</v>
      </c>
      <c r="BN9" s="103" t="s">
        <v>52</v>
      </c>
      <c r="BO9" s="104">
        <f>IFERROR(BD9/Tickets_Ratio_Table!AO12,0)</f>
        <v>4.0531845801702708</v>
      </c>
      <c r="BP9" s="105">
        <f>IFERROR(BE9/Tickets_Ratio_Table!AP12,0)</f>
        <v>6.2219235269823772</v>
      </c>
      <c r="BQ9" s="105">
        <f>IFERROR(BF9/Tickets_Ratio_Table!AQ12,0)</f>
        <v>19.981948491906184</v>
      </c>
      <c r="BR9" s="105">
        <f>IFERROR(BG9/Tickets_Ratio_Table!AR12,0)</f>
        <v>19.955792705326711</v>
      </c>
      <c r="BS9" s="105">
        <f>IFERROR(BH9/Tickets_Ratio_Table!AS12,0)</f>
        <v>19.627425850610063</v>
      </c>
      <c r="BT9" s="105">
        <f>IFERROR(BI9/Tickets_Ratio_Table!AT12,0)</f>
        <v>14.289130434782606</v>
      </c>
      <c r="BU9" s="106">
        <f>IFERROR(BJ9/Tickets_Ratio_Table!AU12,0)</f>
        <v>12.737500000000001</v>
      </c>
    </row>
    <row r="10" spans="1:73" x14ac:dyDescent="0.25">
      <c r="A10" t="s">
        <v>53</v>
      </c>
      <c r="B10">
        <v>2021</v>
      </c>
      <c r="C10" s="90">
        <v>10015.84</v>
      </c>
      <c r="D10" s="91">
        <v>1340.48</v>
      </c>
      <c r="E10" s="91">
        <v>1212.6600000000001</v>
      </c>
      <c r="F10" s="91">
        <v>84.96</v>
      </c>
      <c r="G10" s="91"/>
      <c r="H10" s="91"/>
      <c r="I10" s="92"/>
      <c r="J10" s="57">
        <v>13500</v>
      </c>
      <c r="K10" s="58">
        <v>2278.8000000000011</v>
      </c>
      <c r="L10" s="58">
        <v>3137.400000000001</v>
      </c>
      <c r="M10" s="58">
        <v>280.8</v>
      </c>
      <c r="N10" s="58"/>
      <c r="O10" s="58"/>
      <c r="P10" s="59"/>
      <c r="Q10" s="68">
        <v>23515.839999999989</v>
      </c>
      <c r="R10" s="69">
        <v>3619.2800000000011</v>
      </c>
      <c r="S10" s="69">
        <v>4350.0600000000004</v>
      </c>
      <c r="T10" s="69">
        <v>365.76</v>
      </c>
      <c r="U10" s="69"/>
      <c r="V10" s="69"/>
      <c r="W10" s="70"/>
      <c r="X10" s="22">
        <v>3092</v>
      </c>
      <c r="Y10" s="23">
        <v>1432</v>
      </c>
      <c r="Z10" s="23">
        <v>593</v>
      </c>
      <c r="AA10" s="23">
        <v>41</v>
      </c>
      <c r="AB10" s="23">
        <v>0</v>
      </c>
      <c r="AC10" s="23">
        <v>0</v>
      </c>
      <c r="AD10" s="24">
        <v>0</v>
      </c>
      <c r="AE10" s="133">
        <v>113255</v>
      </c>
      <c r="AF10" s="134">
        <v>113255</v>
      </c>
      <c r="AG10" s="134">
        <v>82387</v>
      </c>
      <c r="AH10" s="134">
        <v>0</v>
      </c>
      <c r="AI10" s="134">
        <v>0</v>
      </c>
      <c r="AJ10" s="134">
        <v>0</v>
      </c>
      <c r="AK10" s="135">
        <v>0</v>
      </c>
      <c r="AL10" s="75">
        <f t="shared" si="0"/>
        <v>1</v>
      </c>
      <c r="AM10" s="75">
        <f t="shared" si="1"/>
        <v>1</v>
      </c>
      <c r="AN10" s="75">
        <f t="shared" si="2"/>
        <v>0.72744691183612198</v>
      </c>
      <c r="AO10" s="75">
        <f t="shared" si="3"/>
        <v>0</v>
      </c>
      <c r="AP10" s="75">
        <f t="shared" si="4"/>
        <v>0</v>
      </c>
      <c r="AQ10" s="75">
        <f t="shared" si="5"/>
        <v>0</v>
      </c>
      <c r="AR10" s="75">
        <f t="shared" si="6"/>
        <v>0</v>
      </c>
      <c r="AS10" s="79">
        <v>2</v>
      </c>
      <c r="AT10" s="80">
        <v>6</v>
      </c>
      <c r="AU10" s="80">
        <v>83186</v>
      </c>
      <c r="AV10" s="80">
        <v>0</v>
      </c>
      <c r="AW10" s="80">
        <v>30061</v>
      </c>
      <c r="AX10" s="80">
        <v>0</v>
      </c>
      <c r="AY10" s="81">
        <v>0</v>
      </c>
      <c r="AZ10" s="29">
        <v>113255</v>
      </c>
      <c r="BC10" s="103" t="s">
        <v>54</v>
      </c>
      <c r="BD10" s="104">
        <f t="shared" si="7"/>
        <v>640441.56999999657</v>
      </c>
      <c r="BE10" s="105">
        <f t="shared" si="8"/>
        <v>340591.33999999869</v>
      </c>
      <c r="BF10" s="105">
        <f t="shared" si="9"/>
        <v>192761.80999999953</v>
      </c>
      <c r="BG10" s="105">
        <f t="shared" si="10"/>
        <v>68089.309999999925</v>
      </c>
      <c r="BH10" s="105">
        <f t="shared" si="11"/>
        <v>177.44</v>
      </c>
      <c r="BI10" s="105">
        <f t="shared" si="12"/>
        <v>10.119999999999999</v>
      </c>
      <c r="BJ10" s="106">
        <f t="shared" si="13"/>
        <v>374.44</v>
      </c>
      <c r="BN10" s="103" t="s">
        <v>54</v>
      </c>
      <c r="BO10" s="104">
        <f>IFERROR(BD10/Tickets_Ratio_Table!AO13,0)</f>
        <v>10.06572108886299</v>
      </c>
      <c r="BP10" s="105">
        <f>IFERROR(BE10/Tickets_Ratio_Table!AP13,0)</f>
        <v>9.9666795423287002</v>
      </c>
      <c r="BQ10" s="105">
        <f>IFERROR(BF10/Tickets_Ratio_Table!AQ13,0)</f>
        <v>10.365767369326711</v>
      </c>
      <c r="BR10" s="105">
        <f>IFERROR(BG10/Tickets_Ratio_Table!AR13,0)</f>
        <v>10.182340361896205</v>
      </c>
      <c r="BS10" s="105">
        <f>IFERROR(BH10/Tickets_Ratio_Table!AS13,0)</f>
        <v>7.7147826086956517</v>
      </c>
      <c r="BT10" s="105">
        <f>IFERROR(BI10/Tickets_Ratio_Table!AT13,0)</f>
        <v>10.119999999999999</v>
      </c>
      <c r="BU10" s="106">
        <f>IFERROR(BJ10/Tickets_Ratio_Table!AU13,0)</f>
        <v>10.119999999999999</v>
      </c>
    </row>
    <row r="11" spans="1:73" x14ac:dyDescent="0.25">
      <c r="A11" t="s">
        <v>53</v>
      </c>
      <c r="B11">
        <v>2022</v>
      </c>
      <c r="C11" s="90">
        <v>3579.04</v>
      </c>
      <c r="D11" s="91">
        <v>253.94</v>
      </c>
      <c r="E11" s="91">
        <v>193.52</v>
      </c>
      <c r="F11" s="91"/>
      <c r="G11" s="91"/>
      <c r="H11" s="91"/>
      <c r="I11" s="92"/>
      <c r="J11" s="57">
        <v>5065.2000000000007</v>
      </c>
      <c r="K11" s="58">
        <v>631.79999999999995</v>
      </c>
      <c r="L11" s="58">
        <v>604.80000000000007</v>
      </c>
      <c r="M11" s="58"/>
      <c r="N11" s="58"/>
      <c r="O11" s="58"/>
      <c r="P11" s="59"/>
      <c r="Q11" s="68">
        <v>8644.2400000000016</v>
      </c>
      <c r="R11" s="69">
        <v>885.74000000000012</v>
      </c>
      <c r="S11" s="69">
        <v>798.32</v>
      </c>
      <c r="T11" s="69"/>
      <c r="U11" s="69"/>
      <c r="V11" s="69"/>
      <c r="W11" s="70"/>
      <c r="X11" s="22">
        <v>3125</v>
      </c>
      <c r="Y11" s="23">
        <v>1906</v>
      </c>
      <c r="Z11" s="23">
        <v>133</v>
      </c>
      <c r="AA11" s="23">
        <v>0</v>
      </c>
      <c r="AB11" s="23">
        <v>0</v>
      </c>
      <c r="AC11" s="23">
        <v>0</v>
      </c>
      <c r="AD11" s="24">
        <v>0</v>
      </c>
      <c r="AE11" s="133">
        <v>89539</v>
      </c>
      <c r="AF11" s="134">
        <v>59717</v>
      </c>
      <c r="AG11" s="134">
        <v>0</v>
      </c>
      <c r="AH11" s="134">
        <v>0</v>
      </c>
      <c r="AI11" s="134">
        <v>0</v>
      </c>
      <c r="AJ11" s="134">
        <v>0</v>
      </c>
      <c r="AK11" s="135">
        <v>0</v>
      </c>
      <c r="AL11" s="75">
        <f t="shared" si="0"/>
        <v>1</v>
      </c>
      <c r="AM11" s="75">
        <f t="shared" si="1"/>
        <v>0.66693842906443002</v>
      </c>
      <c r="AN11" s="75">
        <f t="shared" si="2"/>
        <v>0</v>
      </c>
      <c r="AO11" s="75">
        <f t="shared" si="3"/>
        <v>0</v>
      </c>
      <c r="AP11" s="75">
        <f t="shared" si="4"/>
        <v>0</v>
      </c>
      <c r="AQ11" s="75">
        <f t="shared" si="5"/>
        <v>0</v>
      </c>
      <c r="AR11" s="75">
        <f t="shared" si="6"/>
        <v>0</v>
      </c>
      <c r="AS11" s="79">
        <v>5</v>
      </c>
      <c r="AT11" s="80">
        <v>28</v>
      </c>
      <c r="AU11" s="80">
        <v>51453</v>
      </c>
      <c r="AV11" s="80">
        <v>3</v>
      </c>
      <c r="AW11" s="80">
        <v>38050</v>
      </c>
      <c r="AX11" s="80">
        <v>0</v>
      </c>
      <c r="AY11" s="81">
        <v>0</v>
      </c>
      <c r="AZ11" s="29">
        <v>89539</v>
      </c>
      <c r="BC11" s="107" t="s">
        <v>56</v>
      </c>
      <c r="BD11" s="108">
        <f t="shared" si="7"/>
        <v>2220613.1400000006</v>
      </c>
      <c r="BE11" s="109">
        <f t="shared" si="8"/>
        <v>103048.13</v>
      </c>
      <c r="BF11" s="109">
        <f t="shared" si="9"/>
        <v>2911.72</v>
      </c>
      <c r="BG11" s="109">
        <f t="shared" si="10"/>
        <v>900.72</v>
      </c>
      <c r="BH11" s="109">
        <f t="shared" si="11"/>
        <v>0</v>
      </c>
      <c r="BI11" s="109">
        <f t="shared" si="12"/>
        <v>0</v>
      </c>
      <c r="BJ11" s="110">
        <f t="shared" si="13"/>
        <v>0</v>
      </c>
      <c r="BN11" s="107" t="s">
        <v>56</v>
      </c>
      <c r="BO11" s="108">
        <f>IFERROR(BD11/Tickets_Ratio_Table!AO14,0)</f>
        <v>21.558722949817</v>
      </c>
      <c r="BP11" s="109">
        <f>IFERROR(BE11/Tickets_Ratio_Table!AP14,0)</f>
        <v>11.457430509228375</v>
      </c>
      <c r="BQ11" s="109">
        <f>IFERROR(BF11/Tickets_Ratio_Table!AQ14,0)</f>
        <v>9.7057333333333329</v>
      </c>
      <c r="BR11" s="109">
        <f>IFERROR(BG11/Tickets_Ratio_Table!AR14,0)</f>
        <v>9.0981818181818177</v>
      </c>
      <c r="BS11" s="109">
        <f>IFERROR(BH11/Tickets_Ratio_Table!AS14,0)</f>
        <v>0</v>
      </c>
      <c r="BT11" s="109">
        <f>IFERROR(BI11/Tickets_Ratio_Table!AT14,0)</f>
        <v>0</v>
      </c>
      <c r="BU11" s="110">
        <f>IFERROR(BJ11/Tickets_Ratio_Table!AU14,0)</f>
        <v>0</v>
      </c>
    </row>
    <row r="12" spans="1:73" x14ac:dyDescent="0.25">
      <c r="A12" t="s">
        <v>53</v>
      </c>
      <c r="B12">
        <v>2023</v>
      </c>
      <c r="C12" s="90">
        <v>351.25</v>
      </c>
      <c r="D12" s="91">
        <v>18.88</v>
      </c>
      <c r="E12" s="91"/>
      <c r="F12" s="91"/>
      <c r="G12" s="91"/>
      <c r="H12" s="91"/>
      <c r="I12" s="92"/>
      <c r="J12" s="57">
        <v>885.6</v>
      </c>
      <c r="K12" s="58">
        <v>32.4</v>
      </c>
      <c r="L12" s="58"/>
      <c r="M12" s="58"/>
      <c r="N12" s="58"/>
      <c r="O12" s="58"/>
      <c r="P12" s="59"/>
      <c r="Q12" s="68">
        <v>1236.8499999999999</v>
      </c>
      <c r="R12" s="69">
        <v>51.28</v>
      </c>
      <c r="S12" s="69"/>
      <c r="T12" s="69"/>
      <c r="U12" s="69"/>
      <c r="V12" s="69"/>
      <c r="W12" s="70"/>
      <c r="X12" s="22">
        <v>2036</v>
      </c>
      <c r="Y12" s="23">
        <v>350</v>
      </c>
      <c r="Z12" s="23">
        <v>0</v>
      </c>
      <c r="AA12" s="23">
        <v>0</v>
      </c>
      <c r="AB12" s="23">
        <v>0</v>
      </c>
      <c r="AC12" s="23">
        <v>0</v>
      </c>
      <c r="AD12" s="24">
        <v>0</v>
      </c>
      <c r="AE12" s="133">
        <v>48123</v>
      </c>
      <c r="AF12" s="134">
        <v>0</v>
      </c>
      <c r="AG12" s="134">
        <v>0</v>
      </c>
      <c r="AH12" s="134">
        <v>0</v>
      </c>
      <c r="AI12" s="134">
        <v>0</v>
      </c>
      <c r="AJ12" s="134">
        <v>0</v>
      </c>
      <c r="AK12" s="135">
        <v>0</v>
      </c>
      <c r="AL12" s="75">
        <f t="shared" si="0"/>
        <v>0.73247690223595485</v>
      </c>
      <c r="AM12" s="75">
        <f t="shared" si="1"/>
        <v>0</v>
      </c>
      <c r="AN12" s="75">
        <f t="shared" si="2"/>
        <v>0</v>
      </c>
      <c r="AO12" s="75">
        <f t="shared" si="3"/>
        <v>0</v>
      </c>
      <c r="AP12" s="75">
        <f t="shared" si="4"/>
        <v>0</v>
      </c>
      <c r="AQ12" s="75">
        <f t="shared" si="5"/>
        <v>0</v>
      </c>
      <c r="AR12" s="75">
        <f t="shared" si="6"/>
        <v>0</v>
      </c>
      <c r="AS12" s="79">
        <v>0</v>
      </c>
      <c r="AT12" s="80">
        <v>43</v>
      </c>
      <c r="AU12" s="80">
        <v>36560</v>
      </c>
      <c r="AV12" s="80">
        <v>1</v>
      </c>
      <c r="AW12" s="80">
        <v>29069</v>
      </c>
      <c r="AX12" s="80">
        <v>23</v>
      </c>
      <c r="AY12" s="81">
        <v>3</v>
      </c>
      <c r="AZ12" s="29">
        <v>65699</v>
      </c>
    </row>
    <row r="13" spans="1:73" x14ac:dyDescent="0.25">
      <c r="A13" t="s">
        <v>53</v>
      </c>
      <c r="B13">
        <v>2024</v>
      </c>
      <c r="C13" s="90">
        <v>118</v>
      </c>
      <c r="D13" s="91"/>
      <c r="E13" s="91"/>
      <c r="F13" s="91"/>
      <c r="G13" s="91"/>
      <c r="H13" s="91"/>
      <c r="I13" s="92"/>
      <c r="J13" s="57">
        <v>313.19999999999987</v>
      </c>
      <c r="K13" s="58"/>
      <c r="L13" s="58"/>
      <c r="M13" s="58"/>
      <c r="N13" s="58"/>
      <c r="O13" s="58"/>
      <c r="P13" s="59"/>
      <c r="Q13" s="68">
        <v>431.2</v>
      </c>
      <c r="R13" s="69"/>
      <c r="S13" s="69"/>
      <c r="T13" s="69"/>
      <c r="U13" s="69"/>
      <c r="V13" s="69"/>
      <c r="W13" s="70"/>
      <c r="X13" s="22">
        <v>589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4">
        <v>0</v>
      </c>
      <c r="AE13" s="133">
        <v>0</v>
      </c>
      <c r="AF13" s="134">
        <v>0</v>
      </c>
      <c r="AG13" s="134">
        <v>0</v>
      </c>
      <c r="AH13" s="134">
        <v>0</v>
      </c>
      <c r="AI13" s="134">
        <v>0</v>
      </c>
      <c r="AJ13" s="134">
        <v>0</v>
      </c>
      <c r="AK13" s="135">
        <v>0</v>
      </c>
      <c r="AL13" s="75">
        <f t="shared" si="0"/>
        <v>0</v>
      </c>
      <c r="AM13" s="75">
        <f t="shared" si="1"/>
        <v>0</v>
      </c>
      <c r="AN13" s="75">
        <f t="shared" si="2"/>
        <v>0</v>
      </c>
      <c r="AO13" s="75">
        <f t="shared" si="3"/>
        <v>0</v>
      </c>
      <c r="AP13" s="75">
        <f t="shared" si="4"/>
        <v>0</v>
      </c>
      <c r="AQ13" s="75">
        <f t="shared" si="5"/>
        <v>0</v>
      </c>
      <c r="AR13" s="75">
        <f t="shared" si="6"/>
        <v>0</v>
      </c>
      <c r="AS13" s="79">
        <v>0</v>
      </c>
      <c r="AT13" s="80">
        <v>810</v>
      </c>
      <c r="AU13" s="80">
        <v>27925</v>
      </c>
      <c r="AV13" s="80">
        <v>0</v>
      </c>
      <c r="AW13" s="80">
        <v>11282</v>
      </c>
      <c r="AX13" s="80">
        <v>192</v>
      </c>
      <c r="AY13" s="81">
        <v>8878</v>
      </c>
      <c r="AZ13" s="29">
        <v>49087</v>
      </c>
    </row>
    <row r="14" spans="1:73" x14ac:dyDescent="0.25">
      <c r="A14" t="s">
        <v>55</v>
      </c>
      <c r="B14">
        <v>2013</v>
      </c>
      <c r="C14" s="90">
        <v>146.32</v>
      </c>
      <c r="D14" s="91">
        <v>932.7</v>
      </c>
      <c r="E14" s="91">
        <v>7238.08</v>
      </c>
      <c r="F14" s="91">
        <v>8650.14</v>
      </c>
      <c r="G14" s="91">
        <v>7768.37</v>
      </c>
      <c r="H14" s="91"/>
      <c r="I14" s="92"/>
      <c r="J14" s="57">
        <v>977.40000000000009</v>
      </c>
      <c r="K14" s="58">
        <v>3294</v>
      </c>
      <c r="L14" s="58">
        <v>15497.999999999991</v>
      </c>
      <c r="M14" s="58">
        <v>13975.2</v>
      </c>
      <c r="N14" s="58">
        <v>19040.400000000001</v>
      </c>
      <c r="O14" s="58"/>
      <c r="P14" s="59"/>
      <c r="Q14" s="68">
        <v>1123.72</v>
      </c>
      <c r="R14" s="69">
        <v>4226.7</v>
      </c>
      <c r="S14" s="69">
        <v>22736.079999999991</v>
      </c>
      <c r="T14" s="69">
        <v>22625.34</v>
      </c>
      <c r="U14" s="69">
        <v>26808.77</v>
      </c>
      <c r="V14" s="69"/>
      <c r="W14" s="70"/>
      <c r="X14" s="22">
        <v>1295</v>
      </c>
      <c r="Y14" s="23">
        <v>876</v>
      </c>
      <c r="Z14" s="23">
        <v>954</v>
      </c>
      <c r="AA14" s="23">
        <v>815</v>
      </c>
      <c r="AB14" s="23">
        <v>575</v>
      </c>
      <c r="AC14" s="23">
        <v>2</v>
      </c>
      <c r="AD14" s="24">
        <v>0</v>
      </c>
      <c r="AE14" s="133">
        <v>42853</v>
      </c>
      <c r="AF14" s="134">
        <v>42853</v>
      </c>
      <c r="AG14" s="134">
        <v>42853</v>
      </c>
      <c r="AH14" s="134">
        <v>42853</v>
      </c>
      <c r="AI14" s="134">
        <v>42853</v>
      </c>
      <c r="AJ14" s="134">
        <v>42853</v>
      </c>
      <c r="AK14" s="135">
        <v>42853</v>
      </c>
      <c r="AL14" s="75">
        <f t="shared" si="0"/>
        <v>1</v>
      </c>
      <c r="AM14" s="75">
        <f t="shared" si="1"/>
        <v>1</v>
      </c>
      <c r="AN14" s="75">
        <f t="shared" si="2"/>
        <v>1</v>
      </c>
      <c r="AO14" s="75">
        <f t="shared" si="3"/>
        <v>1</v>
      </c>
      <c r="AP14" s="75">
        <f t="shared" si="4"/>
        <v>1</v>
      </c>
      <c r="AQ14" s="75">
        <f t="shared" si="5"/>
        <v>1</v>
      </c>
      <c r="AR14" s="75">
        <f t="shared" si="6"/>
        <v>1</v>
      </c>
      <c r="AS14" s="79">
        <v>1</v>
      </c>
      <c r="AT14" s="80">
        <v>50</v>
      </c>
      <c r="AU14" s="80">
        <v>330</v>
      </c>
      <c r="AV14" s="80">
        <v>12747</v>
      </c>
      <c r="AW14" s="80">
        <v>29725</v>
      </c>
      <c r="AX14" s="80">
        <v>0</v>
      </c>
      <c r="AY14" s="81">
        <v>0</v>
      </c>
      <c r="AZ14" s="29">
        <v>42853</v>
      </c>
    </row>
    <row r="15" spans="1:73" x14ac:dyDescent="0.25">
      <c r="A15" t="s">
        <v>55</v>
      </c>
      <c r="B15">
        <v>2014</v>
      </c>
      <c r="C15" s="90">
        <v>1434.83</v>
      </c>
      <c r="D15" s="91">
        <v>3823.23</v>
      </c>
      <c r="E15" s="91">
        <v>23166.92</v>
      </c>
      <c r="F15" s="91">
        <v>31171.34</v>
      </c>
      <c r="G15" s="91">
        <v>24293.91</v>
      </c>
      <c r="H15" s="91">
        <v>9.44</v>
      </c>
      <c r="I15" s="92"/>
      <c r="J15" s="57">
        <v>5751.0000000000009</v>
      </c>
      <c r="K15" s="58">
        <v>12371.4</v>
      </c>
      <c r="L15" s="58">
        <v>37087.199999999983</v>
      </c>
      <c r="M15" s="58">
        <v>52758</v>
      </c>
      <c r="N15" s="58">
        <v>40580.999999999993</v>
      </c>
      <c r="O15" s="58">
        <v>32.4</v>
      </c>
      <c r="P15" s="59"/>
      <c r="Q15" s="68">
        <v>7185.829999999999</v>
      </c>
      <c r="R15" s="69">
        <v>16194.62999999999</v>
      </c>
      <c r="S15" s="69">
        <v>60254.12</v>
      </c>
      <c r="T15" s="69">
        <v>83929.34</v>
      </c>
      <c r="U15" s="69">
        <v>64874.910000000011</v>
      </c>
      <c r="V15" s="69">
        <v>41.84</v>
      </c>
      <c r="W15" s="70"/>
      <c r="X15" s="22">
        <v>2586</v>
      </c>
      <c r="Y15" s="23">
        <v>2073</v>
      </c>
      <c r="Z15" s="23">
        <v>2272</v>
      </c>
      <c r="AA15" s="23">
        <v>2060</v>
      </c>
      <c r="AB15" s="23">
        <v>1582</v>
      </c>
      <c r="AC15" s="23">
        <v>5</v>
      </c>
      <c r="AD15" s="24">
        <v>1</v>
      </c>
      <c r="AE15" s="133">
        <v>75687</v>
      </c>
      <c r="AF15" s="134">
        <v>75687</v>
      </c>
      <c r="AG15" s="134">
        <v>75687</v>
      </c>
      <c r="AH15" s="134">
        <v>75687</v>
      </c>
      <c r="AI15" s="134">
        <v>75687</v>
      </c>
      <c r="AJ15" s="134">
        <v>75687</v>
      </c>
      <c r="AK15" s="135">
        <v>75687</v>
      </c>
      <c r="AL15" s="75">
        <f t="shared" si="0"/>
        <v>1</v>
      </c>
      <c r="AM15" s="75">
        <f t="shared" si="1"/>
        <v>1</v>
      </c>
      <c r="AN15" s="75">
        <f t="shared" si="2"/>
        <v>1</v>
      </c>
      <c r="AO15" s="75">
        <f t="shared" si="3"/>
        <v>1</v>
      </c>
      <c r="AP15" s="75">
        <f t="shared" si="4"/>
        <v>1</v>
      </c>
      <c r="AQ15" s="75">
        <f t="shared" si="5"/>
        <v>1</v>
      </c>
      <c r="AR15" s="75">
        <f t="shared" si="6"/>
        <v>1</v>
      </c>
      <c r="AS15" s="79">
        <v>6</v>
      </c>
      <c r="AT15" s="80">
        <v>417</v>
      </c>
      <c r="AU15" s="80">
        <v>799</v>
      </c>
      <c r="AV15" s="80">
        <v>11356</v>
      </c>
      <c r="AW15" s="80">
        <v>63109</v>
      </c>
      <c r="AX15" s="80">
        <v>0</v>
      </c>
      <c r="AY15" s="81">
        <v>0</v>
      </c>
      <c r="AZ15" s="29">
        <v>75687</v>
      </c>
    </row>
    <row r="16" spans="1:73" x14ac:dyDescent="0.25">
      <c r="A16" t="s">
        <v>55</v>
      </c>
      <c r="B16">
        <v>2015</v>
      </c>
      <c r="C16" s="90">
        <v>2164.61</v>
      </c>
      <c r="D16" s="91">
        <v>1841.65</v>
      </c>
      <c r="E16" s="91">
        <v>13138.17</v>
      </c>
      <c r="F16" s="91">
        <v>19132.64</v>
      </c>
      <c r="G16" s="91">
        <v>13659.19</v>
      </c>
      <c r="H16" s="91">
        <v>178.25</v>
      </c>
      <c r="I16" s="92"/>
      <c r="J16" s="57">
        <v>7673.4000000000005</v>
      </c>
      <c r="K16" s="58">
        <v>4201.2000000000007</v>
      </c>
      <c r="L16" s="58">
        <v>29872.799999999999</v>
      </c>
      <c r="M16" s="58">
        <v>34991.999999999993</v>
      </c>
      <c r="N16" s="58">
        <v>16745.399999999991</v>
      </c>
      <c r="O16" s="58">
        <v>162</v>
      </c>
      <c r="P16" s="59"/>
      <c r="Q16" s="68">
        <v>9838.01</v>
      </c>
      <c r="R16" s="69">
        <v>6042.8499999999995</v>
      </c>
      <c r="S16" s="69">
        <v>43010.969999999987</v>
      </c>
      <c r="T16" s="69">
        <v>54124.639999999992</v>
      </c>
      <c r="U16" s="69">
        <v>30404.59</v>
      </c>
      <c r="V16" s="69">
        <v>340.24999999999989</v>
      </c>
      <c r="W16" s="70"/>
      <c r="X16" s="22">
        <v>1698</v>
      </c>
      <c r="Y16" s="23">
        <v>1229</v>
      </c>
      <c r="Z16" s="23">
        <v>1298</v>
      </c>
      <c r="AA16" s="23">
        <v>1259</v>
      </c>
      <c r="AB16" s="23">
        <v>891</v>
      </c>
      <c r="AC16" s="23">
        <v>9</v>
      </c>
      <c r="AD16" s="24">
        <v>0</v>
      </c>
      <c r="AE16" s="133">
        <v>56564</v>
      </c>
      <c r="AF16" s="134">
        <v>56564</v>
      </c>
      <c r="AG16" s="134">
        <v>56564</v>
      </c>
      <c r="AH16" s="134">
        <v>56564</v>
      </c>
      <c r="AI16" s="134">
        <v>56564</v>
      </c>
      <c r="AJ16" s="134">
        <v>56564</v>
      </c>
      <c r="AK16" s="135">
        <v>56564</v>
      </c>
      <c r="AL16" s="75">
        <f t="shared" si="0"/>
        <v>1</v>
      </c>
      <c r="AM16" s="75">
        <f t="shared" si="1"/>
        <v>1</v>
      </c>
      <c r="AN16" s="75">
        <f t="shared" si="2"/>
        <v>1</v>
      </c>
      <c r="AO16" s="75">
        <f t="shared" si="3"/>
        <v>1</v>
      </c>
      <c r="AP16" s="75">
        <f t="shared" si="4"/>
        <v>1</v>
      </c>
      <c r="AQ16" s="75">
        <f t="shared" si="5"/>
        <v>1</v>
      </c>
      <c r="AR16" s="75">
        <f t="shared" si="6"/>
        <v>1</v>
      </c>
      <c r="AS16" s="79">
        <v>45</v>
      </c>
      <c r="AT16" s="80">
        <v>320</v>
      </c>
      <c r="AU16" s="80">
        <v>779</v>
      </c>
      <c r="AV16" s="80">
        <v>7582</v>
      </c>
      <c r="AW16" s="80">
        <v>47838</v>
      </c>
      <c r="AX16" s="80">
        <v>0</v>
      </c>
      <c r="AY16" s="81">
        <v>0</v>
      </c>
      <c r="AZ16" s="29">
        <v>56564</v>
      </c>
    </row>
    <row r="17" spans="1:73" x14ac:dyDescent="0.25">
      <c r="A17" t="s">
        <v>55</v>
      </c>
      <c r="B17">
        <v>2016</v>
      </c>
      <c r="C17" s="90">
        <v>2790.11</v>
      </c>
      <c r="D17" s="91">
        <v>2715.71</v>
      </c>
      <c r="E17" s="91">
        <v>9531.1200000000008</v>
      </c>
      <c r="F17" s="91">
        <v>9500.56</v>
      </c>
      <c r="G17" s="91">
        <v>6663.6</v>
      </c>
      <c r="H17" s="91">
        <v>9.44</v>
      </c>
      <c r="I17" s="92"/>
      <c r="J17" s="57">
        <v>5491.8</v>
      </c>
      <c r="K17" s="58">
        <v>6625.8</v>
      </c>
      <c r="L17" s="58">
        <v>24877.8</v>
      </c>
      <c r="M17" s="58">
        <v>20152.799999999988</v>
      </c>
      <c r="N17" s="58">
        <v>16032.6</v>
      </c>
      <c r="O17" s="58">
        <v>27</v>
      </c>
      <c r="P17" s="59"/>
      <c r="Q17" s="68">
        <v>8281.91</v>
      </c>
      <c r="R17" s="69">
        <v>9341.5099999999984</v>
      </c>
      <c r="S17" s="69">
        <v>34408.919999999991</v>
      </c>
      <c r="T17" s="69">
        <v>29653.360000000001</v>
      </c>
      <c r="U17" s="69">
        <v>22696.2</v>
      </c>
      <c r="V17" s="69">
        <v>36.44</v>
      </c>
      <c r="W17" s="70"/>
      <c r="X17" s="22">
        <v>1638</v>
      </c>
      <c r="Y17" s="23">
        <v>1134</v>
      </c>
      <c r="Z17" s="23">
        <v>1114</v>
      </c>
      <c r="AA17" s="23">
        <v>1001</v>
      </c>
      <c r="AB17" s="23">
        <v>698</v>
      </c>
      <c r="AC17" s="23">
        <v>4</v>
      </c>
      <c r="AD17" s="24">
        <v>0</v>
      </c>
      <c r="AE17" s="133">
        <v>59025</v>
      </c>
      <c r="AF17" s="134">
        <v>59025</v>
      </c>
      <c r="AG17" s="134">
        <v>59025</v>
      </c>
      <c r="AH17" s="134">
        <v>59025</v>
      </c>
      <c r="AI17" s="134">
        <v>59025</v>
      </c>
      <c r="AJ17" s="134">
        <v>59025</v>
      </c>
      <c r="AK17" s="135">
        <v>59025</v>
      </c>
      <c r="AL17" s="75">
        <f t="shared" si="0"/>
        <v>1</v>
      </c>
      <c r="AM17" s="75">
        <f t="shared" si="1"/>
        <v>1</v>
      </c>
      <c r="AN17" s="75">
        <f t="shared" si="2"/>
        <v>1</v>
      </c>
      <c r="AO17" s="75">
        <f t="shared" si="3"/>
        <v>1</v>
      </c>
      <c r="AP17" s="75">
        <f t="shared" si="4"/>
        <v>1</v>
      </c>
      <c r="AQ17" s="75">
        <f t="shared" si="5"/>
        <v>1</v>
      </c>
      <c r="AR17" s="75">
        <f t="shared" si="6"/>
        <v>1</v>
      </c>
      <c r="AS17" s="79">
        <v>38</v>
      </c>
      <c r="AT17" s="80">
        <v>40</v>
      </c>
      <c r="AU17" s="80">
        <v>731</v>
      </c>
      <c r="AV17" s="80">
        <v>5658</v>
      </c>
      <c r="AW17" s="80">
        <v>52558</v>
      </c>
      <c r="AX17" s="80">
        <v>0</v>
      </c>
      <c r="AY17" s="81">
        <v>0</v>
      </c>
      <c r="AZ17" s="29">
        <v>59025</v>
      </c>
    </row>
    <row r="18" spans="1:73" x14ac:dyDescent="0.25">
      <c r="A18" t="s">
        <v>55</v>
      </c>
      <c r="B18">
        <v>2017</v>
      </c>
      <c r="C18" s="90">
        <v>2844.46</v>
      </c>
      <c r="D18" s="91">
        <v>3635.5</v>
      </c>
      <c r="E18" s="91">
        <v>11077.81</v>
      </c>
      <c r="F18" s="91">
        <v>11311.08</v>
      </c>
      <c r="G18" s="91">
        <v>9280.6299999999992</v>
      </c>
      <c r="H18" s="91"/>
      <c r="I18" s="92"/>
      <c r="J18" s="57">
        <v>7360.2000000000016</v>
      </c>
      <c r="K18" s="58">
        <v>7014.5999999999995</v>
      </c>
      <c r="L18" s="58">
        <v>23992.2</v>
      </c>
      <c r="M18" s="58">
        <v>25228.799999999988</v>
      </c>
      <c r="N18" s="58">
        <v>20314.8</v>
      </c>
      <c r="O18" s="58"/>
      <c r="P18" s="59"/>
      <c r="Q18" s="68">
        <v>10204.66</v>
      </c>
      <c r="R18" s="69">
        <v>10650.1</v>
      </c>
      <c r="S18" s="69">
        <v>35070.01</v>
      </c>
      <c r="T18" s="69">
        <v>36539.879999999997</v>
      </c>
      <c r="U18" s="69">
        <v>29595.43</v>
      </c>
      <c r="V18" s="69"/>
      <c r="W18" s="70"/>
      <c r="X18" s="22">
        <v>2117</v>
      </c>
      <c r="Y18" s="23">
        <v>1359</v>
      </c>
      <c r="Z18" s="23">
        <v>1324</v>
      </c>
      <c r="AA18" s="23">
        <v>1115</v>
      </c>
      <c r="AB18" s="23">
        <v>895</v>
      </c>
      <c r="AC18" s="23">
        <v>6</v>
      </c>
      <c r="AD18" s="24">
        <v>1</v>
      </c>
      <c r="AE18" s="133">
        <v>63239</v>
      </c>
      <c r="AF18" s="134">
        <v>63239</v>
      </c>
      <c r="AG18" s="134">
        <v>63239</v>
      </c>
      <c r="AH18" s="134">
        <v>63239</v>
      </c>
      <c r="AI18" s="134">
        <v>63239</v>
      </c>
      <c r="AJ18" s="134">
        <v>63239</v>
      </c>
      <c r="AK18" s="135">
        <v>41072</v>
      </c>
      <c r="AL18" s="75">
        <f t="shared" si="0"/>
        <v>1</v>
      </c>
      <c r="AM18" s="75">
        <f t="shared" si="1"/>
        <v>1</v>
      </c>
      <c r="AN18" s="75">
        <f t="shared" si="2"/>
        <v>1</v>
      </c>
      <c r="AO18" s="75">
        <f t="shared" si="3"/>
        <v>1</v>
      </c>
      <c r="AP18" s="75">
        <f t="shared" si="4"/>
        <v>1</v>
      </c>
      <c r="AQ18" s="75">
        <f t="shared" si="5"/>
        <v>1</v>
      </c>
      <c r="AR18" s="75">
        <f t="shared" si="6"/>
        <v>0.64947263555717205</v>
      </c>
      <c r="AS18" s="79">
        <v>29</v>
      </c>
      <c r="AT18" s="80">
        <v>20</v>
      </c>
      <c r="AU18" s="80">
        <v>631</v>
      </c>
      <c r="AV18" s="80">
        <v>6887</v>
      </c>
      <c r="AW18" s="80">
        <v>55672</v>
      </c>
      <c r="AX18" s="80">
        <v>0</v>
      </c>
      <c r="AY18" s="81">
        <v>0</v>
      </c>
      <c r="AZ18" s="29">
        <v>63239</v>
      </c>
    </row>
    <row r="19" spans="1:73" x14ac:dyDescent="0.25">
      <c r="A19" t="s">
        <v>55</v>
      </c>
      <c r="B19">
        <v>2018</v>
      </c>
      <c r="C19" s="90">
        <v>22644.639999999999</v>
      </c>
      <c r="D19" s="91">
        <v>10800.57</v>
      </c>
      <c r="E19" s="91">
        <v>19908.2</v>
      </c>
      <c r="F19" s="91">
        <v>17903.849999999999</v>
      </c>
      <c r="G19" s="91">
        <v>16466.86</v>
      </c>
      <c r="H19" s="91">
        <v>4.72</v>
      </c>
      <c r="I19" s="92"/>
      <c r="J19" s="57">
        <v>35850.599999999977</v>
      </c>
      <c r="K19" s="58">
        <v>15611.4</v>
      </c>
      <c r="L19" s="58">
        <v>46413</v>
      </c>
      <c r="M19" s="58">
        <v>40424.39999999998</v>
      </c>
      <c r="N19" s="58">
        <v>25590.599999999991</v>
      </c>
      <c r="O19" s="58">
        <v>21.6</v>
      </c>
      <c r="P19" s="59"/>
      <c r="Q19" s="68">
        <v>58495.239999999983</v>
      </c>
      <c r="R19" s="69">
        <v>26411.96999999999</v>
      </c>
      <c r="S19" s="69">
        <v>66321.200000000012</v>
      </c>
      <c r="T19" s="69">
        <v>58328.250000000007</v>
      </c>
      <c r="U19" s="69">
        <v>42057.459999999992</v>
      </c>
      <c r="V19" s="69">
        <v>26.32</v>
      </c>
      <c r="W19" s="70"/>
      <c r="X19" s="22">
        <v>3769</v>
      </c>
      <c r="Y19" s="23">
        <v>2101</v>
      </c>
      <c r="Z19" s="23">
        <v>2226</v>
      </c>
      <c r="AA19" s="23">
        <v>1978</v>
      </c>
      <c r="AB19" s="23">
        <v>1282</v>
      </c>
      <c r="AC19" s="23">
        <v>8</v>
      </c>
      <c r="AD19" s="24">
        <v>0</v>
      </c>
      <c r="AE19" s="133">
        <v>85896</v>
      </c>
      <c r="AF19" s="134">
        <v>85896</v>
      </c>
      <c r="AG19" s="134">
        <v>85896</v>
      </c>
      <c r="AH19" s="134">
        <v>85896</v>
      </c>
      <c r="AI19" s="134">
        <v>85896</v>
      </c>
      <c r="AJ19" s="134">
        <v>50208</v>
      </c>
      <c r="AK19" s="135">
        <v>0</v>
      </c>
      <c r="AL19" s="75">
        <f t="shared" si="0"/>
        <v>1</v>
      </c>
      <c r="AM19" s="75">
        <f t="shared" si="1"/>
        <v>1</v>
      </c>
      <c r="AN19" s="75">
        <f t="shared" si="2"/>
        <v>1</v>
      </c>
      <c r="AO19" s="75">
        <f t="shared" si="3"/>
        <v>1</v>
      </c>
      <c r="AP19" s="75">
        <f t="shared" si="4"/>
        <v>1</v>
      </c>
      <c r="AQ19" s="75">
        <f t="shared" si="5"/>
        <v>0.58452081587035487</v>
      </c>
      <c r="AR19" s="75">
        <f t="shared" si="6"/>
        <v>0</v>
      </c>
      <c r="AS19" s="79">
        <v>57</v>
      </c>
      <c r="AT19" s="80">
        <v>29</v>
      </c>
      <c r="AU19" s="80">
        <v>1057</v>
      </c>
      <c r="AV19" s="80">
        <v>7243</v>
      </c>
      <c r="AW19" s="80">
        <v>75441</v>
      </c>
      <c r="AX19" s="80">
        <v>2069</v>
      </c>
      <c r="AY19" s="81">
        <v>0</v>
      </c>
      <c r="AZ19" s="29">
        <v>85896</v>
      </c>
    </row>
    <row r="20" spans="1:73" x14ac:dyDescent="0.25">
      <c r="A20" t="s">
        <v>55</v>
      </c>
      <c r="B20">
        <v>2019</v>
      </c>
      <c r="C20" s="90">
        <v>31116.98</v>
      </c>
      <c r="D20" s="91">
        <v>20233.96</v>
      </c>
      <c r="E20" s="91">
        <v>37478.550000000003</v>
      </c>
      <c r="F20" s="91">
        <v>47266.04</v>
      </c>
      <c r="G20" s="91">
        <v>39776.080000000002</v>
      </c>
      <c r="H20" s="91"/>
      <c r="I20" s="92"/>
      <c r="J20" s="57">
        <v>45883.80000000001</v>
      </c>
      <c r="K20" s="58">
        <v>32313.599999999991</v>
      </c>
      <c r="L20" s="58">
        <v>72192.599999999991</v>
      </c>
      <c r="M20" s="58">
        <v>63293.399999999987</v>
      </c>
      <c r="N20" s="58">
        <v>41628.600000000013</v>
      </c>
      <c r="O20" s="58"/>
      <c r="P20" s="59"/>
      <c r="Q20" s="68">
        <v>77000.78</v>
      </c>
      <c r="R20" s="69">
        <v>52547.56</v>
      </c>
      <c r="S20" s="69">
        <v>109671.1500000001</v>
      </c>
      <c r="T20" s="69">
        <v>110559.44</v>
      </c>
      <c r="U20" s="69">
        <v>81404.680000000008</v>
      </c>
      <c r="V20" s="69"/>
      <c r="W20" s="70"/>
      <c r="X20" s="22">
        <v>4175</v>
      </c>
      <c r="Y20" s="23">
        <v>3204</v>
      </c>
      <c r="Z20" s="23">
        <v>2996</v>
      </c>
      <c r="AA20" s="23">
        <v>2348</v>
      </c>
      <c r="AB20" s="23">
        <v>1608</v>
      </c>
      <c r="AC20" s="23">
        <v>0</v>
      </c>
      <c r="AD20" s="24">
        <v>0</v>
      </c>
      <c r="AE20" s="133">
        <v>123024</v>
      </c>
      <c r="AF20" s="134">
        <v>123024</v>
      </c>
      <c r="AG20" s="134">
        <v>123024</v>
      </c>
      <c r="AH20" s="134">
        <v>123024</v>
      </c>
      <c r="AI20" s="134">
        <v>86715</v>
      </c>
      <c r="AJ20" s="134">
        <v>0</v>
      </c>
      <c r="AK20" s="135">
        <v>0</v>
      </c>
      <c r="AL20" s="75">
        <f t="shared" si="0"/>
        <v>1</v>
      </c>
      <c r="AM20" s="75">
        <f t="shared" si="1"/>
        <v>1</v>
      </c>
      <c r="AN20" s="75">
        <f t="shared" si="2"/>
        <v>1</v>
      </c>
      <c r="AO20" s="75">
        <f t="shared" si="3"/>
        <v>1</v>
      </c>
      <c r="AP20" s="75">
        <f t="shared" si="4"/>
        <v>0.70486246586031998</v>
      </c>
      <c r="AQ20" s="75">
        <f t="shared" si="5"/>
        <v>0</v>
      </c>
      <c r="AR20" s="75">
        <f t="shared" si="6"/>
        <v>0</v>
      </c>
      <c r="AS20" s="79">
        <v>32</v>
      </c>
      <c r="AT20" s="80">
        <v>38</v>
      </c>
      <c r="AU20" s="80">
        <v>1168</v>
      </c>
      <c r="AV20" s="80">
        <v>6836</v>
      </c>
      <c r="AW20" s="80">
        <v>114950</v>
      </c>
      <c r="AX20" s="80">
        <v>0</v>
      </c>
      <c r="AY20" s="81">
        <v>0</v>
      </c>
      <c r="AZ20" s="29">
        <v>123024</v>
      </c>
      <c r="BC20" s="139" t="s">
        <v>79</v>
      </c>
      <c r="BD20" s="140"/>
      <c r="BE20" s="140"/>
      <c r="BF20" s="140"/>
      <c r="BG20" s="140"/>
      <c r="BH20" s="140"/>
      <c r="BI20" s="140"/>
      <c r="BJ20" s="141"/>
      <c r="BN20" s="139" t="s">
        <v>81</v>
      </c>
      <c r="BO20" s="140"/>
      <c r="BP20" s="140"/>
      <c r="BQ20" s="140"/>
      <c r="BR20" s="140"/>
      <c r="BS20" s="140"/>
      <c r="BT20" s="140"/>
      <c r="BU20" s="141"/>
    </row>
    <row r="21" spans="1:73" x14ac:dyDescent="0.25">
      <c r="A21" t="s">
        <v>55</v>
      </c>
      <c r="B21">
        <v>2020</v>
      </c>
      <c r="C21" s="90">
        <v>14805.6</v>
      </c>
      <c r="D21" s="91">
        <v>7296.2</v>
      </c>
      <c r="E21" s="91">
        <v>16531.849999999999</v>
      </c>
      <c r="F21" s="91">
        <v>13458.06</v>
      </c>
      <c r="G21" s="91">
        <v>2015.39</v>
      </c>
      <c r="H21" s="91"/>
      <c r="I21" s="92"/>
      <c r="J21" s="57">
        <v>13532.4</v>
      </c>
      <c r="K21" s="58">
        <v>14250.6</v>
      </c>
      <c r="L21" s="58">
        <v>32734.799999999999</v>
      </c>
      <c r="M21" s="58">
        <v>17204.399999999991</v>
      </c>
      <c r="N21" s="58">
        <v>1857.6</v>
      </c>
      <c r="O21" s="58"/>
      <c r="P21" s="59"/>
      <c r="Q21" s="68">
        <v>28337.999999999989</v>
      </c>
      <c r="R21" s="69">
        <v>21546.799999999999</v>
      </c>
      <c r="S21" s="69">
        <v>49266.649999999987</v>
      </c>
      <c r="T21" s="69">
        <v>30662.46</v>
      </c>
      <c r="U21" s="69">
        <v>3872.99</v>
      </c>
      <c r="V21" s="69"/>
      <c r="W21" s="70"/>
      <c r="X21" s="22">
        <v>2210</v>
      </c>
      <c r="Y21" s="23">
        <v>1844</v>
      </c>
      <c r="Z21" s="23">
        <v>1761</v>
      </c>
      <c r="AA21" s="23">
        <v>1131</v>
      </c>
      <c r="AB21" s="23">
        <v>139</v>
      </c>
      <c r="AC21" s="23">
        <v>0</v>
      </c>
      <c r="AD21" s="24">
        <v>0</v>
      </c>
      <c r="AE21" s="133">
        <v>80152</v>
      </c>
      <c r="AF21" s="134">
        <v>80152</v>
      </c>
      <c r="AG21" s="134">
        <v>80152</v>
      </c>
      <c r="AH21" s="134">
        <v>56194</v>
      </c>
      <c r="AI21" s="134">
        <v>0</v>
      </c>
      <c r="AJ21" s="134">
        <v>0</v>
      </c>
      <c r="AK21" s="135">
        <v>0</v>
      </c>
      <c r="AL21" s="75">
        <f t="shared" si="0"/>
        <v>1</v>
      </c>
      <c r="AM21" s="75">
        <f t="shared" si="1"/>
        <v>1</v>
      </c>
      <c r="AN21" s="75">
        <f t="shared" si="2"/>
        <v>1</v>
      </c>
      <c r="AO21" s="75">
        <f t="shared" si="3"/>
        <v>0.7010929234454536</v>
      </c>
      <c r="AP21" s="75">
        <f t="shared" si="4"/>
        <v>0</v>
      </c>
      <c r="AQ21" s="75">
        <f t="shared" si="5"/>
        <v>0</v>
      </c>
      <c r="AR21" s="75">
        <f t="shared" si="6"/>
        <v>0</v>
      </c>
      <c r="AS21" s="79">
        <v>26</v>
      </c>
      <c r="AT21" s="80">
        <v>37</v>
      </c>
      <c r="AU21" s="80">
        <v>781</v>
      </c>
      <c r="AV21" s="80">
        <v>4440</v>
      </c>
      <c r="AW21" s="80">
        <v>74868</v>
      </c>
      <c r="AX21" s="80">
        <v>0</v>
      </c>
      <c r="AY21" s="81">
        <v>0</v>
      </c>
      <c r="AZ21" s="29">
        <v>80152</v>
      </c>
      <c r="BC21" s="96" t="s">
        <v>66</v>
      </c>
      <c r="BD21" s="97" t="s">
        <v>67</v>
      </c>
      <c r="BE21" s="97" t="s">
        <v>68</v>
      </c>
      <c r="BF21" s="97" t="s">
        <v>69</v>
      </c>
      <c r="BG21" s="97" t="s">
        <v>70</v>
      </c>
      <c r="BH21" s="97" t="s">
        <v>71</v>
      </c>
      <c r="BI21" s="97" t="s">
        <v>72</v>
      </c>
      <c r="BJ21" s="98" t="s">
        <v>73</v>
      </c>
      <c r="BN21" s="96" t="s">
        <v>66</v>
      </c>
      <c r="BO21" s="97" t="s">
        <v>67</v>
      </c>
      <c r="BP21" s="97" t="s">
        <v>68</v>
      </c>
      <c r="BQ21" s="97" t="s">
        <v>69</v>
      </c>
      <c r="BR21" s="97" t="s">
        <v>70</v>
      </c>
      <c r="BS21" s="97" t="s">
        <v>71</v>
      </c>
      <c r="BT21" s="97" t="s">
        <v>72</v>
      </c>
      <c r="BU21" s="98" t="s">
        <v>73</v>
      </c>
    </row>
    <row r="22" spans="1:73" x14ac:dyDescent="0.25">
      <c r="A22" t="s">
        <v>55</v>
      </c>
      <c r="B22">
        <v>2021</v>
      </c>
      <c r="C22" s="90">
        <v>10820.03</v>
      </c>
      <c r="D22" s="91">
        <v>4302.4799999999996</v>
      </c>
      <c r="E22" s="91">
        <v>12854.63</v>
      </c>
      <c r="F22" s="91">
        <v>2335.12</v>
      </c>
      <c r="G22" s="91"/>
      <c r="H22" s="91"/>
      <c r="I22" s="92"/>
      <c r="J22" s="57">
        <v>10405.799999999999</v>
      </c>
      <c r="K22" s="58">
        <v>8667</v>
      </c>
      <c r="L22" s="58">
        <v>17107.2</v>
      </c>
      <c r="M22" s="58">
        <v>2143.8000000000002</v>
      </c>
      <c r="N22" s="58"/>
      <c r="O22" s="58"/>
      <c r="P22" s="59"/>
      <c r="Q22" s="68">
        <v>21225.829999999991</v>
      </c>
      <c r="R22" s="69">
        <v>12969.48</v>
      </c>
      <c r="S22" s="69">
        <v>29961.83</v>
      </c>
      <c r="T22" s="69">
        <v>4478.92</v>
      </c>
      <c r="U22" s="69"/>
      <c r="V22" s="69"/>
      <c r="W22" s="70"/>
      <c r="X22" s="22">
        <v>2027</v>
      </c>
      <c r="Y22" s="23">
        <v>1431</v>
      </c>
      <c r="Z22" s="23">
        <v>1113</v>
      </c>
      <c r="AA22" s="23">
        <v>147</v>
      </c>
      <c r="AB22" s="23">
        <v>0</v>
      </c>
      <c r="AC22" s="23">
        <v>0</v>
      </c>
      <c r="AD22" s="24">
        <v>0</v>
      </c>
      <c r="AE22" s="133">
        <v>74862</v>
      </c>
      <c r="AF22" s="134">
        <v>74862</v>
      </c>
      <c r="AG22" s="134">
        <v>43598</v>
      </c>
      <c r="AH22" s="134">
        <v>0</v>
      </c>
      <c r="AI22" s="134">
        <v>0</v>
      </c>
      <c r="AJ22" s="134">
        <v>0</v>
      </c>
      <c r="AK22" s="135">
        <v>0</v>
      </c>
      <c r="AL22" s="75">
        <f t="shared" si="0"/>
        <v>1</v>
      </c>
      <c r="AM22" s="75">
        <f t="shared" si="1"/>
        <v>1</v>
      </c>
      <c r="AN22" s="75">
        <f t="shared" si="2"/>
        <v>0.58237824263311155</v>
      </c>
      <c r="AO22" s="75">
        <f t="shared" si="3"/>
        <v>0</v>
      </c>
      <c r="AP22" s="75">
        <f t="shared" si="4"/>
        <v>0</v>
      </c>
      <c r="AQ22" s="75">
        <f t="shared" si="5"/>
        <v>0</v>
      </c>
      <c r="AR22" s="75">
        <f t="shared" si="6"/>
        <v>0</v>
      </c>
      <c r="AS22" s="79">
        <v>32</v>
      </c>
      <c r="AT22" s="80">
        <v>54</v>
      </c>
      <c r="AU22" s="80">
        <v>388</v>
      </c>
      <c r="AV22" s="80">
        <v>2719</v>
      </c>
      <c r="AW22" s="80">
        <v>71669</v>
      </c>
      <c r="AX22" s="80">
        <v>0</v>
      </c>
      <c r="AY22" s="81">
        <v>0</v>
      </c>
      <c r="AZ22" s="29">
        <v>74862</v>
      </c>
      <c r="BC22" s="99" t="s">
        <v>53</v>
      </c>
      <c r="BD22" s="100">
        <f>SUMIFS(C:C,A:A,BC22,AL:AL,1)</f>
        <v>58758.090000000004</v>
      </c>
      <c r="BE22" s="101">
        <f>SUMIFS(D:D,A:A,BC22,AM:AM,1)</f>
        <v>26177.429999999997</v>
      </c>
      <c r="BF22" s="101">
        <f>SUMIFS(E:E,A:A,BC22,AN:AN,1)</f>
        <v>25143.439999999999</v>
      </c>
      <c r="BG22" s="101">
        <f>SUMIFS(F:F,A:A,BC22,AO:AO,1)</f>
        <v>11936.88</v>
      </c>
      <c r="BH22" s="101">
        <f>SUMIFS(G:G,A:A,BC22,AP:AP,1)</f>
        <v>4248</v>
      </c>
      <c r="BI22" s="101">
        <f>SUMIFS(H:H,A:A,BC22,AQ:AQ,1)</f>
        <v>18.88</v>
      </c>
      <c r="BJ22" s="102">
        <f>SUMIFS(I:I,A:A,BC22,AR:AR,1)</f>
        <v>14.16</v>
      </c>
      <c r="BN22" s="99" t="s">
        <v>53</v>
      </c>
      <c r="BO22" s="100">
        <f>IFERROR(BD22/Tickets_Ratio_Table!AO9,0)</f>
        <v>1.78260087373339</v>
      </c>
      <c r="BP22" s="101">
        <f>IFERROR(BE22/Tickets_Ratio_Table!AP9,0)</f>
        <v>1.4333587033893662</v>
      </c>
      <c r="BQ22" s="101">
        <f>IFERROR(BF22/Tickets_Ratio_Table!AQ9,0)</f>
        <v>2.9421296512988531</v>
      </c>
      <c r="BR22" s="101">
        <f>IFERROR(BG22/Tickets_Ratio_Table!AR9,0)</f>
        <v>3.1688027608176266</v>
      </c>
      <c r="BS22" s="101">
        <f>IFERROR(BH22/Tickets_Ratio_Table!AS9,0)</f>
        <v>3.4705882352941178</v>
      </c>
      <c r="BT22" s="101">
        <f>IFERROR(BI22/Tickets_Ratio_Table!AT9,0)</f>
        <v>2.36</v>
      </c>
      <c r="BU22" s="102">
        <f>IFERROR(BJ22/Tickets_Ratio_Table!AU9,0)</f>
        <v>3.54</v>
      </c>
    </row>
    <row r="23" spans="1:73" x14ac:dyDescent="0.25">
      <c r="A23" t="s">
        <v>55</v>
      </c>
      <c r="B23">
        <v>2022</v>
      </c>
      <c r="C23" s="90">
        <v>6730.81</v>
      </c>
      <c r="D23" s="91">
        <v>2786.78</v>
      </c>
      <c r="E23" s="91">
        <v>1988.83</v>
      </c>
      <c r="F23" s="91"/>
      <c r="G23" s="91"/>
      <c r="H23" s="91"/>
      <c r="I23" s="92"/>
      <c r="J23" s="57">
        <v>10314</v>
      </c>
      <c r="K23" s="58">
        <v>4314.5999999999995</v>
      </c>
      <c r="L23" s="58">
        <v>2068.1999999999998</v>
      </c>
      <c r="M23" s="58"/>
      <c r="N23" s="58"/>
      <c r="O23" s="58"/>
      <c r="P23" s="59"/>
      <c r="Q23" s="68">
        <v>17044.810000000001</v>
      </c>
      <c r="R23" s="69">
        <v>7101.3799999999992</v>
      </c>
      <c r="S23" s="69">
        <v>4052.309999999999</v>
      </c>
      <c r="T23" s="69"/>
      <c r="U23" s="69"/>
      <c r="V23" s="69"/>
      <c r="W23" s="70"/>
      <c r="X23" s="22">
        <v>2414</v>
      </c>
      <c r="Y23" s="23">
        <v>1303</v>
      </c>
      <c r="Z23" s="23">
        <v>162</v>
      </c>
      <c r="AA23" s="23">
        <v>0</v>
      </c>
      <c r="AB23" s="23">
        <v>0</v>
      </c>
      <c r="AC23" s="23">
        <v>0</v>
      </c>
      <c r="AD23" s="24">
        <v>0</v>
      </c>
      <c r="AE23" s="133">
        <v>85474</v>
      </c>
      <c r="AF23" s="134">
        <v>50923</v>
      </c>
      <c r="AG23" s="134">
        <v>0</v>
      </c>
      <c r="AH23" s="134">
        <v>0</v>
      </c>
      <c r="AI23" s="134">
        <v>0</v>
      </c>
      <c r="AJ23" s="134">
        <v>0</v>
      </c>
      <c r="AK23" s="135">
        <v>0</v>
      </c>
      <c r="AL23" s="75">
        <f t="shared" si="0"/>
        <v>1</v>
      </c>
      <c r="AM23" s="75">
        <f t="shared" si="1"/>
        <v>0.59577181365093479</v>
      </c>
      <c r="AN23" s="75">
        <f t="shared" si="2"/>
        <v>0</v>
      </c>
      <c r="AO23" s="75">
        <f t="shared" si="3"/>
        <v>0</v>
      </c>
      <c r="AP23" s="75">
        <f t="shared" si="4"/>
        <v>0</v>
      </c>
      <c r="AQ23" s="75">
        <f t="shared" si="5"/>
        <v>0</v>
      </c>
      <c r="AR23" s="75">
        <f t="shared" si="6"/>
        <v>0</v>
      </c>
      <c r="AS23" s="79">
        <v>16</v>
      </c>
      <c r="AT23" s="80">
        <v>61</v>
      </c>
      <c r="AU23" s="80">
        <v>0</v>
      </c>
      <c r="AV23" s="80">
        <v>3324</v>
      </c>
      <c r="AW23" s="80">
        <v>82073</v>
      </c>
      <c r="AX23" s="80">
        <v>0</v>
      </c>
      <c r="AY23" s="81">
        <v>0</v>
      </c>
      <c r="AZ23" s="29">
        <v>85474</v>
      </c>
      <c r="BC23" s="103" t="s">
        <v>55</v>
      </c>
      <c r="BD23" s="104">
        <f t="shared" ref="BD23:BD27" si="14">SUMIFS(C:C,A:A,BC23,AL:AL,1)</f>
        <v>95498.39</v>
      </c>
      <c r="BE23" s="105">
        <f t="shared" ref="BE23:BE27" si="15">SUMIFS(D:D,A:A,BC23,AM:AM,1)</f>
        <v>55582</v>
      </c>
      <c r="BF23" s="105">
        <f t="shared" ref="BF23:BF27" si="16">SUMIFS(E:E,A:A,BC23,AN:AN,1)</f>
        <v>138070.70000000001</v>
      </c>
      <c r="BG23" s="105">
        <f t="shared" ref="BG23:BG27" si="17">SUMIFS(F:F,A:A,BC23,AO:AO,1)</f>
        <v>144935.65</v>
      </c>
      <c r="BH23" s="105">
        <f t="shared" ref="BH23:BH27" si="18">SUMIFS(G:G,A:A,BC23,AP:AP,1)</f>
        <v>78132.56</v>
      </c>
      <c r="BI23" s="105">
        <f t="shared" ref="BI23:BI27" si="19">SUMIFS(H:H,A:A,BC23,AQ:AQ,1)</f>
        <v>197.13</v>
      </c>
      <c r="BJ23" s="106">
        <f t="shared" ref="BJ23:BJ27" si="20">SUMIFS(I:I,A:A,BC23,AR:AR,1)</f>
        <v>0</v>
      </c>
      <c r="BN23" s="103" t="s">
        <v>55</v>
      </c>
      <c r="BO23" s="104">
        <f>IFERROR(BD23/Tickets_Ratio_Table!AO10,0)</f>
        <v>2.8734283135248986</v>
      </c>
      <c r="BP23" s="105">
        <f>IFERROR(BE23/Tickets_Ratio_Table!AP10,0)</f>
        <v>2.5823267050734064</v>
      </c>
      <c r="BQ23" s="105">
        <f>IFERROR(BF23/Tickets_Ratio_Table!AQ10,0)</f>
        <v>6.1402961842924491</v>
      </c>
      <c r="BR23" s="105">
        <f>IFERROR(BG23/Tickets_Ratio_Table!AR10,0)</f>
        <v>8.397685265658497</v>
      </c>
      <c r="BS23" s="105">
        <f>IFERROR(BH23/Tickets_Ratio_Table!AS10,0)</f>
        <v>8.665028279915715</v>
      </c>
      <c r="BT23" s="105">
        <f>IFERROR(BI23/Tickets_Ratio_Table!AT10,0)</f>
        <v>6.1603124999999999</v>
      </c>
      <c r="BU23" s="106">
        <f>IFERROR(BJ23/Tickets_Ratio_Table!AU10,0)</f>
        <v>0</v>
      </c>
    </row>
    <row r="24" spans="1:73" x14ac:dyDescent="0.25">
      <c r="A24" t="s">
        <v>55</v>
      </c>
      <c r="B24">
        <v>2023</v>
      </c>
      <c r="C24" s="90">
        <v>7078.73</v>
      </c>
      <c r="D24" s="91">
        <v>510.22</v>
      </c>
      <c r="E24" s="91"/>
      <c r="F24" s="91"/>
      <c r="G24" s="91"/>
      <c r="H24" s="91"/>
      <c r="I24" s="92"/>
      <c r="J24" s="57">
        <v>8456.4000000000015</v>
      </c>
      <c r="K24" s="58">
        <v>631.80000000000007</v>
      </c>
      <c r="L24" s="58"/>
      <c r="M24" s="58"/>
      <c r="N24" s="58"/>
      <c r="O24" s="58"/>
      <c r="P24" s="59"/>
      <c r="Q24" s="68">
        <v>15535.13</v>
      </c>
      <c r="R24" s="69">
        <v>1142.02</v>
      </c>
      <c r="S24" s="69"/>
      <c r="T24" s="69"/>
      <c r="U24" s="69"/>
      <c r="V24" s="69"/>
      <c r="W24" s="70"/>
      <c r="X24" s="22">
        <v>1723</v>
      </c>
      <c r="Y24" s="23">
        <v>164</v>
      </c>
      <c r="Z24" s="23">
        <v>0</v>
      </c>
      <c r="AA24" s="23">
        <v>0</v>
      </c>
      <c r="AB24" s="23">
        <v>0</v>
      </c>
      <c r="AC24" s="23">
        <v>0</v>
      </c>
      <c r="AD24" s="24">
        <v>0</v>
      </c>
      <c r="AE24" s="133">
        <v>41571</v>
      </c>
      <c r="AF24" s="134">
        <v>0</v>
      </c>
      <c r="AG24" s="134">
        <v>0</v>
      </c>
      <c r="AH24" s="134">
        <v>0</v>
      </c>
      <c r="AI24" s="134">
        <v>0</v>
      </c>
      <c r="AJ24" s="134">
        <v>0</v>
      </c>
      <c r="AK24" s="135">
        <v>0</v>
      </c>
      <c r="AL24" s="75">
        <f t="shared" si="0"/>
        <v>0.62576770231213874</v>
      </c>
      <c r="AM24" s="75">
        <f t="shared" si="1"/>
        <v>0</v>
      </c>
      <c r="AN24" s="75">
        <f t="shared" si="2"/>
        <v>0</v>
      </c>
      <c r="AO24" s="75">
        <f t="shared" si="3"/>
        <v>0</v>
      </c>
      <c r="AP24" s="75">
        <f t="shared" si="4"/>
        <v>0</v>
      </c>
      <c r="AQ24" s="75">
        <f t="shared" si="5"/>
        <v>0</v>
      </c>
      <c r="AR24" s="75">
        <f t="shared" si="6"/>
        <v>0</v>
      </c>
      <c r="AS24" s="79">
        <v>5</v>
      </c>
      <c r="AT24" s="80">
        <v>373</v>
      </c>
      <c r="AU24" s="80">
        <v>0</v>
      </c>
      <c r="AV24" s="80">
        <v>2306</v>
      </c>
      <c r="AW24" s="80">
        <v>63748</v>
      </c>
      <c r="AX24" s="80">
        <v>0</v>
      </c>
      <c r="AY24" s="81">
        <v>0</v>
      </c>
      <c r="AZ24" s="29">
        <v>66432</v>
      </c>
      <c r="BC24" s="103" t="s">
        <v>57</v>
      </c>
      <c r="BD24" s="104">
        <f t="shared" si="14"/>
        <v>222426.22</v>
      </c>
      <c r="BE24" s="105">
        <f t="shared" si="15"/>
        <v>198155.8</v>
      </c>
      <c r="BF24" s="105">
        <f t="shared" si="16"/>
        <v>135598.9</v>
      </c>
      <c r="BG24" s="105">
        <f t="shared" si="17"/>
        <v>4827.47</v>
      </c>
      <c r="BH24" s="105">
        <f t="shared" si="18"/>
        <v>4.72</v>
      </c>
      <c r="BI24" s="105">
        <f t="shared" si="19"/>
        <v>0</v>
      </c>
      <c r="BJ24" s="106">
        <f t="shared" si="20"/>
        <v>0</v>
      </c>
      <c r="BN24" s="103" t="s">
        <v>57</v>
      </c>
      <c r="BO24" s="104">
        <f>IFERROR(BD24/Tickets_Ratio_Table!AO11,0)</f>
        <v>10.471058280764524</v>
      </c>
      <c r="BP24" s="105">
        <f>IFERROR(BE24/Tickets_Ratio_Table!AP11,0)</f>
        <v>13.830934599008863</v>
      </c>
      <c r="BQ24" s="105">
        <f>IFERROR(BF24/Tickets_Ratio_Table!AQ11,0)</f>
        <v>17.494374919365242</v>
      </c>
      <c r="BR24" s="105">
        <f>IFERROR(BG24/Tickets_Ratio_Table!AR11,0)</f>
        <v>4.2346228070175442</v>
      </c>
      <c r="BS24" s="105">
        <f>IFERROR(BH24/Tickets_Ratio_Table!AS11,0)</f>
        <v>0.67428571428571427</v>
      </c>
      <c r="BT24" s="105">
        <f>IFERROR(BI24/Tickets_Ratio_Table!AT11,0)</f>
        <v>0</v>
      </c>
      <c r="BU24" s="106">
        <f>IFERROR(BJ24/Tickets_Ratio_Table!AU11,0)</f>
        <v>0</v>
      </c>
    </row>
    <row r="25" spans="1:73" x14ac:dyDescent="0.25">
      <c r="A25" t="s">
        <v>55</v>
      </c>
      <c r="B25">
        <v>2024</v>
      </c>
      <c r="C25" s="90">
        <v>1990.14</v>
      </c>
      <c r="D25" s="91"/>
      <c r="E25" s="91"/>
      <c r="F25" s="91"/>
      <c r="G25" s="91"/>
      <c r="H25" s="91"/>
      <c r="I25" s="92"/>
      <c r="J25" s="57">
        <v>3461.400000000001</v>
      </c>
      <c r="K25" s="58"/>
      <c r="L25" s="58"/>
      <c r="M25" s="58"/>
      <c r="N25" s="58"/>
      <c r="O25" s="58"/>
      <c r="P25" s="59"/>
      <c r="Q25" s="68">
        <v>5451.5399999999991</v>
      </c>
      <c r="R25" s="69"/>
      <c r="S25" s="69"/>
      <c r="T25" s="69"/>
      <c r="U25" s="69"/>
      <c r="V25" s="69"/>
      <c r="W25" s="70"/>
      <c r="X25" s="22">
        <v>617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4">
        <v>0</v>
      </c>
      <c r="AE25" s="133">
        <v>0</v>
      </c>
      <c r="AF25" s="134">
        <v>0</v>
      </c>
      <c r="AG25" s="134">
        <v>0</v>
      </c>
      <c r="AH25" s="134">
        <v>0</v>
      </c>
      <c r="AI25" s="134">
        <v>0</v>
      </c>
      <c r="AJ25" s="134">
        <v>0</v>
      </c>
      <c r="AK25" s="135">
        <v>0</v>
      </c>
      <c r="AL25" s="75">
        <f t="shared" si="0"/>
        <v>0</v>
      </c>
      <c r="AM25" s="75">
        <f t="shared" si="1"/>
        <v>0</v>
      </c>
      <c r="AN25" s="75">
        <f t="shared" si="2"/>
        <v>0</v>
      </c>
      <c r="AO25" s="75">
        <f t="shared" si="3"/>
        <v>0</v>
      </c>
      <c r="AP25" s="75">
        <f t="shared" si="4"/>
        <v>0</v>
      </c>
      <c r="AQ25" s="75">
        <f t="shared" si="5"/>
        <v>0</v>
      </c>
      <c r="AR25" s="75">
        <f t="shared" si="6"/>
        <v>0</v>
      </c>
      <c r="AS25" s="79">
        <v>0</v>
      </c>
      <c r="AT25" s="80">
        <v>1314</v>
      </c>
      <c r="AU25" s="80">
        <v>0</v>
      </c>
      <c r="AV25" s="80">
        <v>1504</v>
      </c>
      <c r="AW25" s="80">
        <v>38072</v>
      </c>
      <c r="AX25" s="80">
        <v>0</v>
      </c>
      <c r="AY25" s="81">
        <v>0</v>
      </c>
      <c r="AZ25" s="29">
        <v>40890</v>
      </c>
      <c r="BC25" s="103" t="s">
        <v>52</v>
      </c>
      <c r="BD25" s="104">
        <f t="shared" si="14"/>
        <v>158744.47999999998</v>
      </c>
      <c r="BE25" s="105">
        <f t="shared" si="15"/>
        <v>119653.81999999999</v>
      </c>
      <c r="BF25" s="105">
        <f t="shared" si="16"/>
        <v>248868.97</v>
      </c>
      <c r="BG25" s="105">
        <f t="shared" si="17"/>
        <v>181246.46000000002</v>
      </c>
      <c r="BH25" s="105">
        <f t="shared" si="18"/>
        <v>88408.76</v>
      </c>
      <c r="BI25" s="105">
        <f t="shared" si="19"/>
        <v>523.95000000000005</v>
      </c>
      <c r="BJ25" s="106">
        <f t="shared" si="20"/>
        <v>47.2</v>
      </c>
      <c r="BN25" s="103" t="s">
        <v>52</v>
      </c>
      <c r="BO25" s="104">
        <f>IFERROR(BD25/Tickets_Ratio_Table!AO12,0)</f>
        <v>1.3070337741037759</v>
      </c>
      <c r="BP25" s="105">
        <f>IFERROR(BE25/Tickets_Ratio_Table!AP12,0)</f>
        <v>2.0590208562775327</v>
      </c>
      <c r="BQ25" s="105">
        <f>IFERROR(BF25/Tickets_Ratio_Table!AQ12,0)</f>
        <v>4.7902713991492307</v>
      </c>
      <c r="BR25" s="105">
        <f>IFERROR(BG25/Tickets_Ratio_Table!AR12,0)</f>
        <v>4.7558766727892943</v>
      </c>
      <c r="BS25" s="105">
        <f>IFERROR(BH25/Tickets_Ratio_Table!AS12,0)</f>
        <v>4.3849201468108321</v>
      </c>
      <c r="BT25" s="105">
        <f>IFERROR(BI25/Tickets_Ratio_Table!AT12,0)</f>
        <v>3.2543478260869567</v>
      </c>
      <c r="BU25" s="106">
        <f>IFERROR(BJ25/Tickets_Ratio_Table!AU12,0)</f>
        <v>2.95</v>
      </c>
    </row>
    <row r="26" spans="1:73" x14ac:dyDescent="0.25">
      <c r="A26" t="s">
        <v>57</v>
      </c>
      <c r="B26">
        <v>2013</v>
      </c>
      <c r="C26" s="90">
        <v>24266.400000000001</v>
      </c>
      <c r="D26" s="91">
        <v>33609.519999999997</v>
      </c>
      <c r="E26" s="91">
        <v>28070.799999999999</v>
      </c>
      <c r="F26" s="91">
        <v>779.74</v>
      </c>
      <c r="G26" s="91"/>
      <c r="H26" s="91"/>
      <c r="I26" s="92"/>
      <c r="J26" s="57">
        <v>13332.6</v>
      </c>
      <c r="K26" s="58">
        <v>21535.19999999999</v>
      </c>
      <c r="L26" s="58">
        <v>15919.19999999999</v>
      </c>
      <c r="M26" s="58">
        <v>1058.4000000000001</v>
      </c>
      <c r="N26" s="58"/>
      <c r="O26" s="58"/>
      <c r="P26" s="59"/>
      <c r="Q26" s="68">
        <v>37598.999999999993</v>
      </c>
      <c r="R26" s="69">
        <v>55144.719999999987</v>
      </c>
      <c r="S26" s="69">
        <v>43989.999999999978</v>
      </c>
      <c r="T26" s="69">
        <v>1838.14</v>
      </c>
      <c r="U26" s="69"/>
      <c r="V26" s="69"/>
      <c r="W26" s="70"/>
      <c r="X26" s="22">
        <v>2377</v>
      </c>
      <c r="Y26" s="23">
        <v>2142</v>
      </c>
      <c r="Z26" s="23">
        <v>1315</v>
      </c>
      <c r="AA26" s="23">
        <v>156</v>
      </c>
      <c r="AB26" s="23">
        <v>0</v>
      </c>
      <c r="AC26" s="23">
        <v>0</v>
      </c>
      <c r="AD26" s="24">
        <v>0</v>
      </c>
      <c r="AE26" s="133">
        <v>29683</v>
      </c>
      <c r="AF26" s="134">
        <v>29683</v>
      </c>
      <c r="AG26" s="134">
        <v>29683</v>
      </c>
      <c r="AH26" s="134">
        <v>29683</v>
      </c>
      <c r="AI26" s="134">
        <v>29683</v>
      </c>
      <c r="AJ26" s="134">
        <v>29683</v>
      </c>
      <c r="AK26" s="135">
        <v>29683</v>
      </c>
      <c r="AL26" s="75">
        <f t="shared" si="0"/>
        <v>1</v>
      </c>
      <c r="AM26" s="75">
        <f t="shared" si="1"/>
        <v>1</v>
      </c>
      <c r="AN26" s="75">
        <f t="shared" si="2"/>
        <v>1</v>
      </c>
      <c r="AO26" s="75">
        <f t="shared" si="3"/>
        <v>1</v>
      </c>
      <c r="AP26" s="75">
        <f t="shared" si="4"/>
        <v>1</v>
      </c>
      <c r="AQ26" s="75">
        <f t="shared" si="5"/>
        <v>1</v>
      </c>
      <c r="AR26" s="75">
        <f t="shared" si="6"/>
        <v>1</v>
      </c>
      <c r="AS26" s="79">
        <v>1</v>
      </c>
      <c r="AT26" s="80">
        <v>23</v>
      </c>
      <c r="AU26" s="80">
        <v>19305</v>
      </c>
      <c r="AV26" s="80">
        <v>10354</v>
      </c>
      <c r="AW26" s="80">
        <v>0</v>
      </c>
      <c r="AX26" s="80">
        <v>0</v>
      </c>
      <c r="AY26" s="81">
        <v>0</v>
      </c>
      <c r="AZ26" s="29">
        <v>29683</v>
      </c>
      <c r="BC26" s="103" t="s">
        <v>54</v>
      </c>
      <c r="BD26" s="104">
        <f t="shared" si="14"/>
        <v>280369.57</v>
      </c>
      <c r="BE26" s="105">
        <f t="shared" si="15"/>
        <v>149625.74</v>
      </c>
      <c r="BF26" s="105">
        <f t="shared" si="16"/>
        <v>84200.209999999992</v>
      </c>
      <c r="BG26" s="105">
        <f t="shared" si="17"/>
        <v>30996.71</v>
      </c>
      <c r="BH26" s="105">
        <f t="shared" si="18"/>
        <v>80.239999999999995</v>
      </c>
      <c r="BI26" s="105">
        <f t="shared" si="19"/>
        <v>4.72</v>
      </c>
      <c r="BJ26" s="106">
        <f t="shared" si="20"/>
        <v>174.64</v>
      </c>
      <c r="BN26" s="103" t="s">
        <v>54</v>
      </c>
      <c r="BO26" s="104">
        <f>IFERROR(BD26/Tickets_Ratio_Table!AO13,0)</f>
        <v>4.4065251626693493</v>
      </c>
      <c r="BP26" s="105">
        <f>IFERROR(BE26/Tickets_Ratio_Table!AP13,0)</f>
        <v>4.3784783308459891</v>
      </c>
      <c r="BQ26" s="105">
        <f>IFERROR(BF26/Tickets_Ratio_Table!AQ13,0)</f>
        <v>4.5278667455366737</v>
      </c>
      <c r="BR26" s="105">
        <f>IFERROR(BG26/Tickets_Ratio_Table!AR13,0)</f>
        <v>4.6353686256916404</v>
      </c>
      <c r="BS26" s="105">
        <f>IFERROR(BH26/Tickets_Ratio_Table!AS13,0)</f>
        <v>3.488695652173913</v>
      </c>
      <c r="BT26" s="105">
        <f>IFERROR(BI26/Tickets_Ratio_Table!AT13,0)</f>
        <v>4.72</v>
      </c>
      <c r="BU26" s="106">
        <f>IFERROR(BJ26/Tickets_Ratio_Table!AU13,0)</f>
        <v>4.72</v>
      </c>
    </row>
    <row r="27" spans="1:73" x14ac:dyDescent="0.25">
      <c r="A27" t="s">
        <v>57</v>
      </c>
      <c r="B27">
        <v>2014</v>
      </c>
      <c r="C27" s="90">
        <v>37001.74</v>
      </c>
      <c r="D27" s="91">
        <v>48044.480000000003</v>
      </c>
      <c r="E27" s="91">
        <v>36462.53</v>
      </c>
      <c r="F27" s="91">
        <v>1099.3</v>
      </c>
      <c r="G27" s="91"/>
      <c r="H27" s="91"/>
      <c r="I27" s="92"/>
      <c r="J27" s="57">
        <v>25628.39999999998</v>
      </c>
      <c r="K27" s="58">
        <v>31951.799999999988</v>
      </c>
      <c r="L27" s="58">
        <v>18116.999999999989</v>
      </c>
      <c r="M27" s="58">
        <v>2732.400000000001</v>
      </c>
      <c r="N27" s="58"/>
      <c r="O27" s="58"/>
      <c r="P27" s="59"/>
      <c r="Q27" s="68">
        <v>62630.139999999992</v>
      </c>
      <c r="R27" s="69">
        <v>79996.27999999997</v>
      </c>
      <c r="S27" s="69">
        <v>54579.529999999977</v>
      </c>
      <c r="T27" s="69">
        <v>3831.7</v>
      </c>
      <c r="U27" s="69"/>
      <c r="V27" s="69"/>
      <c r="W27" s="70"/>
      <c r="X27" s="22">
        <v>3315</v>
      </c>
      <c r="Y27" s="23">
        <v>2559</v>
      </c>
      <c r="Z27" s="23">
        <v>1396</v>
      </c>
      <c r="AA27" s="23">
        <v>226</v>
      </c>
      <c r="AB27" s="23">
        <v>0</v>
      </c>
      <c r="AC27" s="23">
        <v>0</v>
      </c>
      <c r="AD27" s="24">
        <v>0</v>
      </c>
      <c r="AE27" s="133">
        <v>43268</v>
      </c>
      <c r="AF27" s="134">
        <v>43268</v>
      </c>
      <c r="AG27" s="134">
        <v>43268</v>
      </c>
      <c r="AH27" s="134">
        <v>43268</v>
      </c>
      <c r="AI27" s="134">
        <v>43268</v>
      </c>
      <c r="AJ27" s="134">
        <v>43268</v>
      </c>
      <c r="AK27" s="135">
        <v>43268</v>
      </c>
      <c r="AL27" s="75">
        <f t="shared" si="0"/>
        <v>1</v>
      </c>
      <c r="AM27" s="75">
        <f t="shared" si="1"/>
        <v>1</v>
      </c>
      <c r="AN27" s="75">
        <f t="shared" si="2"/>
        <v>1</v>
      </c>
      <c r="AO27" s="75">
        <f t="shared" si="3"/>
        <v>1</v>
      </c>
      <c r="AP27" s="75">
        <f t="shared" si="4"/>
        <v>1</v>
      </c>
      <c r="AQ27" s="75">
        <f t="shared" si="5"/>
        <v>1</v>
      </c>
      <c r="AR27" s="75">
        <f t="shared" si="6"/>
        <v>1</v>
      </c>
      <c r="AS27" s="79">
        <v>17</v>
      </c>
      <c r="AT27" s="80">
        <v>386</v>
      </c>
      <c r="AU27" s="80">
        <v>23903</v>
      </c>
      <c r="AV27" s="80">
        <v>18962</v>
      </c>
      <c r="AW27" s="80">
        <v>0</v>
      </c>
      <c r="AX27" s="80">
        <v>0</v>
      </c>
      <c r="AY27" s="81">
        <v>0</v>
      </c>
      <c r="AZ27" s="29">
        <v>43268</v>
      </c>
      <c r="BC27" s="107" t="s">
        <v>56</v>
      </c>
      <c r="BD27" s="108">
        <f t="shared" si="14"/>
        <v>1082195.94</v>
      </c>
      <c r="BE27" s="109">
        <f t="shared" si="15"/>
        <v>24407.930000000004</v>
      </c>
      <c r="BF27" s="109">
        <f t="shared" si="16"/>
        <v>1221.5200000000002</v>
      </c>
      <c r="BG27" s="109">
        <f t="shared" si="17"/>
        <v>382.32000000000005</v>
      </c>
      <c r="BH27" s="109">
        <f t="shared" si="18"/>
        <v>0</v>
      </c>
      <c r="BI27" s="109">
        <f t="shared" si="19"/>
        <v>0</v>
      </c>
      <c r="BJ27" s="110">
        <f t="shared" si="20"/>
        <v>0</v>
      </c>
      <c r="BN27" s="107" t="s">
        <v>56</v>
      </c>
      <c r="BO27" s="108">
        <f>IFERROR(BD27/Tickets_Ratio_Table!AO14,0)</f>
        <v>10.506450685902351</v>
      </c>
      <c r="BP27" s="109">
        <f>IFERROR(BE27/Tickets_Ratio_Table!AP14,0)</f>
        <v>2.7138014231710033</v>
      </c>
      <c r="BQ27" s="109">
        <f>IFERROR(BF27/Tickets_Ratio_Table!AQ14,0)</f>
        <v>4.0717333333333343</v>
      </c>
      <c r="BR27" s="109">
        <f>IFERROR(BG27/Tickets_Ratio_Table!AR14,0)</f>
        <v>3.8618181818181823</v>
      </c>
      <c r="BS27" s="109">
        <f>IFERROR(BH27/Tickets_Ratio_Table!AS14,0)</f>
        <v>0</v>
      </c>
      <c r="BT27" s="109">
        <f>IFERROR(BI27/Tickets_Ratio_Table!AT14,0)</f>
        <v>0</v>
      </c>
      <c r="BU27" s="110">
        <f>IFERROR(BJ27/Tickets_Ratio_Table!AU14,0)</f>
        <v>0</v>
      </c>
    </row>
    <row r="28" spans="1:73" x14ac:dyDescent="0.25">
      <c r="A28" t="s">
        <v>57</v>
      </c>
      <c r="B28">
        <v>2015</v>
      </c>
      <c r="C28" s="90">
        <v>33707.69</v>
      </c>
      <c r="D28" s="91">
        <v>31996.95</v>
      </c>
      <c r="E28" s="91">
        <v>24727.1</v>
      </c>
      <c r="F28" s="91">
        <v>994.79</v>
      </c>
      <c r="G28" s="91"/>
      <c r="H28" s="91"/>
      <c r="I28" s="92"/>
      <c r="J28" s="57">
        <v>29964.6</v>
      </c>
      <c r="K28" s="58">
        <v>21859.19999999999</v>
      </c>
      <c r="L28" s="58">
        <v>19029.599999999991</v>
      </c>
      <c r="M28" s="58">
        <v>2068.1999999999998</v>
      </c>
      <c r="N28" s="58"/>
      <c r="O28" s="58"/>
      <c r="P28" s="59"/>
      <c r="Q28" s="68">
        <v>63672.28999999995</v>
      </c>
      <c r="R28" s="69">
        <v>53856.149999999987</v>
      </c>
      <c r="S28" s="69">
        <v>43756.7</v>
      </c>
      <c r="T28" s="69">
        <v>3062.99</v>
      </c>
      <c r="U28" s="69"/>
      <c r="V28" s="69"/>
      <c r="W28" s="70"/>
      <c r="X28" s="22">
        <v>2744</v>
      </c>
      <c r="Y28" s="23">
        <v>1772</v>
      </c>
      <c r="Z28" s="23">
        <v>1064</v>
      </c>
      <c r="AA28" s="23">
        <v>195</v>
      </c>
      <c r="AB28" s="23">
        <v>0</v>
      </c>
      <c r="AC28" s="23">
        <v>0</v>
      </c>
      <c r="AD28" s="24">
        <v>0</v>
      </c>
      <c r="AE28" s="133">
        <v>42934</v>
      </c>
      <c r="AF28" s="134">
        <v>42934</v>
      </c>
      <c r="AG28" s="134">
        <v>42934</v>
      </c>
      <c r="AH28" s="134">
        <v>42934</v>
      </c>
      <c r="AI28" s="134">
        <v>42934</v>
      </c>
      <c r="AJ28" s="134">
        <v>42934</v>
      </c>
      <c r="AK28" s="135">
        <v>42934</v>
      </c>
      <c r="AL28" s="75">
        <f t="shared" si="0"/>
        <v>1</v>
      </c>
      <c r="AM28" s="75">
        <f t="shared" si="1"/>
        <v>1</v>
      </c>
      <c r="AN28" s="75">
        <f t="shared" si="2"/>
        <v>1</v>
      </c>
      <c r="AO28" s="75">
        <f t="shared" si="3"/>
        <v>1</v>
      </c>
      <c r="AP28" s="75">
        <f t="shared" si="4"/>
        <v>1</v>
      </c>
      <c r="AQ28" s="75">
        <f t="shared" si="5"/>
        <v>1</v>
      </c>
      <c r="AR28" s="75">
        <f t="shared" si="6"/>
        <v>1</v>
      </c>
      <c r="AS28" s="79">
        <v>28</v>
      </c>
      <c r="AT28" s="80">
        <v>169</v>
      </c>
      <c r="AU28" s="80">
        <v>19600</v>
      </c>
      <c r="AV28" s="80">
        <v>23137</v>
      </c>
      <c r="AW28" s="80">
        <v>0</v>
      </c>
      <c r="AX28" s="80">
        <v>0</v>
      </c>
      <c r="AY28" s="81">
        <v>0</v>
      </c>
      <c r="AZ28" s="29">
        <v>42934</v>
      </c>
    </row>
    <row r="29" spans="1:73" x14ac:dyDescent="0.25">
      <c r="A29" t="s">
        <v>57</v>
      </c>
      <c r="B29">
        <v>2016</v>
      </c>
      <c r="C29" s="90">
        <v>25795.68</v>
      </c>
      <c r="D29" s="91">
        <v>23239.19</v>
      </c>
      <c r="E29" s="91">
        <v>16442.259999999998</v>
      </c>
      <c r="F29" s="91">
        <v>838.89</v>
      </c>
      <c r="G29" s="91">
        <v>4.72</v>
      </c>
      <c r="H29" s="91"/>
      <c r="I29" s="92"/>
      <c r="J29" s="57">
        <v>19348.19999999999</v>
      </c>
      <c r="K29" s="58">
        <v>26163</v>
      </c>
      <c r="L29" s="58">
        <v>14083.2</v>
      </c>
      <c r="M29" s="58">
        <v>1339.2</v>
      </c>
      <c r="N29" s="58">
        <v>5.3999999999999986</v>
      </c>
      <c r="O29" s="58"/>
      <c r="P29" s="59"/>
      <c r="Q29" s="68">
        <v>45143.879999999983</v>
      </c>
      <c r="R29" s="69">
        <v>49402.189999999981</v>
      </c>
      <c r="S29" s="69">
        <v>30525.459999999988</v>
      </c>
      <c r="T29" s="69">
        <v>2178.0899999999988</v>
      </c>
      <c r="U29" s="69">
        <v>10.119999999999999</v>
      </c>
      <c r="V29" s="69"/>
      <c r="W29" s="70"/>
      <c r="X29" s="22">
        <v>1688</v>
      </c>
      <c r="Y29" s="23">
        <v>1148</v>
      </c>
      <c r="Z29" s="23">
        <v>722</v>
      </c>
      <c r="AA29" s="23">
        <v>165</v>
      </c>
      <c r="AB29" s="23">
        <v>2</v>
      </c>
      <c r="AC29" s="23">
        <v>0</v>
      </c>
      <c r="AD29" s="24">
        <v>0</v>
      </c>
      <c r="AE29" s="133">
        <v>33451</v>
      </c>
      <c r="AF29" s="134">
        <v>33451</v>
      </c>
      <c r="AG29" s="134">
        <v>33451</v>
      </c>
      <c r="AH29" s="134">
        <v>33451</v>
      </c>
      <c r="AI29" s="134">
        <v>33451</v>
      </c>
      <c r="AJ29" s="134">
        <v>33451</v>
      </c>
      <c r="AK29" s="135">
        <v>33451</v>
      </c>
      <c r="AL29" s="75">
        <f t="shared" si="0"/>
        <v>1</v>
      </c>
      <c r="AM29" s="75">
        <f t="shared" si="1"/>
        <v>1</v>
      </c>
      <c r="AN29" s="75">
        <f t="shared" si="2"/>
        <v>1</v>
      </c>
      <c r="AO29" s="75">
        <f t="shared" si="3"/>
        <v>1</v>
      </c>
      <c r="AP29" s="75">
        <f t="shared" si="4"/>
        <v>1</v>
      </c>
      <c r="AQ29" s="75">
        <f t="shared" si="5"/>
        <v>1</v>
      </c>
      <c r="AR29" s="75">
        <f t="shared" si="6"/>
        <v>1</v>
      </c>
      <c r="AS29" s="79">
        <v>26</v>
      </c>
      <c r="AT29" s="80">
        <v>48</v>
      </c>
      <c r="AU29" s="80">
        <v>14030</v>
      </c>
      <c r="AV29" s="80">
        <v>19347</v>
      </c>
      <c r="AW29" s="80">
        <v>0</v>
      </c>
      <c r="AX29" s="80">
        <v>0</v>
      </c>
      <c r="AY29" s="81">
        <v>0</v>
      </c>
      <c r="AZ29" s="29">
        <v>33451</v>
      </c>
    </row>
    <row r="30" spans="1:73" x14ac:dyDescent="0.25">
      <c r="A30" t="s">
        <v>57</v>
      </c>
      <c r="B30">
        <v>2017</v>
      </c>
      <c r="C30" s="90">
        <v>23181.68</v>
      </c>
      <c r="D30" s="91">
        <v>17989.3</v>
      </c>
      <c r="E30" s="91">
        <v>11011.21</v>
      </c>
      <c r="F30" s="91">
        <v>405.54</v>
      </c>
      <c r="G30" s="91"/>
      <c r="H30" s="91"/>
      <c r="I30" s="92"/>
      <c r="J30" s="57">
        <v>29170.799999999999</v>
      </c>
      <c r="K30" s="58">
        <v>19407.599999999999</v>
      </c>
      <c r="L30" s="58">
        <v>6237.0000000000009</v>
      </c>
      <c r="M30" s="58">
        <v>1269</v>
      </c>
      <c r="N30" s="58"/>
      <c r="O30" s="58"/>
      <c r="P30" s="59"/>
      <c r="Q30" s="68">
        <v>52352.479999999967</v>
      </c>
      <c r="R30" s="69">
        <v>37396.899999999987</v>
      </c>
      <c r="S30" s="69">
        <v>17248.21</v>
      </c>
      <c r="T30" s="69">
        <v>1674.54</v>
      </c>
      <c r="U30" s="69"/>
      <c r="V30" s="69"/>
      <c r="W30" s="70"/>
      <c r="X30" s="22">
        <v>1339</v>
      </c>
      <c r="Y30" s="23">
        <v>955</v>
      </c>
      <c r="Z30" s="23">
        <v>533</v>
      </c>
      <c r="AA30" s="23">
        <v>91</v>
      </c>
      <c r="AB30" s="23">
        <v>2</v>
      </c>
      <c r="AC30" s="23">
        <v>0</v>
      </c>
      <c r="AD30" s="24">
        <v>0</v>
      </c>
      <c r="AE30" s="133">
        <v>30114</v>
      </c>
      <c r="AF30" s="134">
        <v>30114</v>
      </c>
      <c r="AG30" s="134">
        <v>30114</v>
      </c>
      <c r="AH30" s="134">
        <v>30114</v>
      </c>
      <c r="AI30" s="134">
        <v>30114</v>
      </c>
      <c r="AJ30" s="134">
        <v>30114</v>
      </c>
      <c r="AK30" s="135">
        <v>18470</v>
      </c>
      <c r="AL30" s="75">
        <f t="shared" si="0"/>
        <v>1</v>
      </c>
      <c r="AM30" s="75">
        <f t="shared" si="1"/>
        <v>1</v>
      </c>
      <c r="AN30" s="75">
        <f t="shared" si="2"/>
        <v>1</v>
      </c>
      <c r="AO30" s="75">
        <f t="shared" si="3"/>
        <v>1</v>
      </c>
      <c r="AP30" s="75">
        <f t="shared" si="4"/>
        <v>1</v>
      </c>
      <c r="AQ30" s="75">
        <f t="shared" si="5"/>
        <v>1</v>
      </c>
      <c r="AR30" s="75">
        <f t="shared" si="6"/>
        <v>0.61333598990502758</v>
      </c>
      <c r="AS30" s="79">
        <v>7</v>
      </c>
      <c r="AT30" s="80">
        <v>36</v>
      </c>
      <c r="AU30" s="80">
        <v>11325</v>
      </c>
      <c r="AV30" s="80">
        <v>18745</v>
      </c>
      <c r="AW30" s="80">
        <v>1</v>
      </c>
      <c r="AX30" s="80">
        <v>0</v>
      </c>
      <c r="AY30" s="81">
        <v>0</v>
      </c>
      <c r="AZ30" s="29">
        <v>30114</v>
      </c>
    </row>
    <row r="31" spans="1:73" x14ac:dyDescent="0.25">
      <c r="A31" t="s">
        <v>57</v>
      </c>
      <c r="B31">
        <v>2018</v>
      </c>
      <c r="C31" s="90">
        <v>25075</v>
      </c>
      <c r="D31" s="91">
        <v>17237.68</v>
      </c>
      <c r="E31" s="91">
        <v>8552.93</v>
      </c>
      <c r="F31" s="91">
        <v>491.38</v>
      </c>
      <c r="G31" s="91"/>
      <c r="H31" s="91"/>
      <c r="I31" s="92"/>
      <c r="J31" s="57">
        <v>27561.599999999991</v>
      </c>
      <c r="K31" s="58">
        <v>12501</v>
      </c>
      <c r="L31" s="58">
        <v>7176.6000000000013</v>
      </c>
      <c r="M31" s="58">
        <v>567</v>
      </c>
      <c r="N31" s="58"/>
      <c r="O31" s="58"/>
      <c r="P31" s="59"/>
      <c r="Q31" s="68">
        <v>52636.599999999969</v>
      </c>
      <c r="R31" s="69">
        <v>29738.679999999978</v>
      </c>
      <c r="S31" s="69">
        <v>15729.53</v>
      </c>
      <c r="T31" s="69">
        <v>1058.3800000000001</v>
      </c>
      <c r="U31" s="69"/>
      <c r="V31" s="69"/>
      <c r="W31" s="70"/>
      <c r="X31" s="22">
        <v>1568</v>
      </c>
      <c r="Y31" s="23">
        <v>1107</v>
      </c>
      <c r="Z31" s="23">
        <v>442</v>
      </c>
      <c r="AA31" s="23">
        <v>80</v>
      </c>
      <c r="AB31" s="23">
        <v>1</v>
      </c>
      <c r="AC31" s="23">
        <v>0</v>
      </c>
      <c r="AD31" s="24">
        <v>0</v>
      </c>
      <c r="AE31" s="133">
        <v>34399</v>
      </c>
      <c r="AF31" s="134">
        <v>34399</v>
      </c>
      <c r="AG31" s="134">
        <v>34399</v>
      </c>
      <c r="AH31" s="134">
        <v>34399</v>
      </c>
      <c r="AI31" s="134">
        <v>34399</v>
      </c>
      <c r="AJ31" s="134">
        <v>19934</v>
      </c>
      <c r="AK31" s="135">
        <v>0</v>
      </c>
      <c r="AL31" s="75">
        <f t="shared" si="0"/>
        <v>1</v>
      </c>
      <c r="AM31" s="75">
        <f t="shared" si="1"/>
        <v>1</v>
      </c>
      <c r="AN31" s="75">
        <f t="shared" si="2"/>
        <v>1</v>
      </c>
      <c r="AO31" s="75">
        <f t="shared" si="3"/>
        <v>1</v>
      </c>
      <c r="AP31" s="75">
        <f t="shared" si="4"/>
        <v>1</v>
      </c>
      <c r="AQ31" s="75">
        <f t="shared" si="5"/>
        <v>0.57949358992993982</v>
      </c>
      <c r="AR31" s="75">
        <f t="shared" si="6"/>
        <v>0</v>
      </c>
      <c r="AS31" s="79">
        <v>23</v>
      </c>
      <c r="AT31" s="80">
        <v>77</v>
      </c>
      <c r="AU31" s="80">
        <v>12309</v>
      </c>
      <c r="AV31" s="80">
        <v>21990</v>
      </c>
      <c r="AW31" s="80">
        <v>0</v>
      </c>
      <c r="AX31" s="80">
        <v>0</v>
      </c>
      <c r="AY31" s="81">
        <v>0</v>
      </c>
      <c r="AZ31" s="29">
        <v>34399</v>
      </c>
    </row>
    <row r="32" spans="1:73" x14ac:dyDescent="0.25">
      <c r="A32" t="s">
        <v>57</v>
      </c>
      <c r="B32">
        <v>2019</v>
      </c>
      <c r="C32" s="90">
        <v>18372.45</v>
      </c>
      <c r="D32" s="91">
        <v>8031.57</v>
      </c>
      <c r="E32" s="91">
        <v>6057.47</v>
      </c>
      <c r="F32" s="91">
        <v>217.83</v>
      </c>
      <c r="G32" s="91"/>
      <c r="H32" s="91"/>
      <c r="I32" s="92"/>
      <c r="J32" s="57">
        <v>14925.599999999989</v>
      </c>
      <c r="K32" s="58">
        <v>9990</v>
      </c>
      <c r="L32" s="58">
        <v>4114.8</v>
      </c>
      <c r="M32" s="58">
        <v>189</v>
      </c>
      <c r="N32" s="58"/>
      <c r="O32" s="58"/>
      <c r="P32" s="59"/>
      <c r="Q32" s="68">
        <v>33298.049999999967</v>
      </c>
      <c r="R32" s="69">
        <v>18021.57</v>
      </c>
      <c r="S32" s="69">
        <v>10172.27</v>
      </c>
      <c r="T32" s="69">
        <v>406.83</v>
      </c>
      <c r="U32" s="69"/>
      <c r="V32" s="69"/>
      <c r="W32" s="70"/>
      <c r="X32" s="22">
        <v>1413</v>
      </c>
      <c r="Y32" s="23">
        <v>723</v>
      </c>
      <c r="Z32" s="23">
        <v>394</v>
      </c>
      <c r="AA32" s="23">
        <v>68</v>
      </c>
      <c r="AB32" s="23">
        <v>0</v>
      </c>
      <c r="AC32" s="23">
        <v>0</v>
      </c>
      <c r="AD32" s="24">
        <v>0</v>
      </c>
      <c r="AE32" s="133">
        <v>38192</v>
      </c>
      <c r="AF32" s="134">
        <v>38192</v>
      </c>
      <c r="AG32" s="134">
        <v>38192</v>
      </c>
      <c r="AH32" s="134">
        <v>38192</v>
      </c>
      <c r="AI32" s="134">
        <v>22167</v>
      </c>
      <c r="AJ32" s="134">
        <v>0</v>
      </c>
      <c r="AK32" s="135">
        <v>0</v>
      </c>
      <c r="AL32" s="75">
        <f t="shared" si="0"/>
        <v>1</v>
      </c>
      <c r="AM32" s="75">
        <f t="shared" si="1"/>
        <v>1</v>
      </c>
      <c r="AN32" s="75">
        <f t="shared" si="2"/>
        <v>1</v>
      </c>
      <c r="AO32" s="75">
        <f t="shared" si="3"/>
        <v>1</v>
      </c>
      <c r="AP32" s="75">
        <f t="shared" si="4"/>
        <v>0.58040950984499373</v>
      </c>
      <c r="AQ32" s="75">
        <f t="shared" si="5"/>
        <v>0</v>
      </c>
      <c r="AR32" s="75">
        <f t="shared" si="6"/>
        <v>0</v>
      </c>
      <c r="AS32" s="79">
        <v>29</v>
      </c>
      <c r="AT32" s="80">
        <v>94</v>
      </c>
      <c r="AU32" s="80">
        <v>13177</v>
      </c>
      <c r="AV32" s="80">
        <v>24891</v>
      </c>
      <c r="AW32" s="80">
        <v>1</v>
      </c>
      <c r="AX32" s="80">
        <v>0</v>
      </c>
      <c r="AY32" s="81">
        <v>0</v>
      </c>
      <c r="AZ32" s="29">
        <v>38192</v>
      </c>
    </row>
    <row r="33" spans="1:73" x14ac:dyDescent="0.25">
      <c r="A33" t="s">
        <v>57</v>
      </c>
      <c r="B33">
        <v>2020</v>
      </c>
      <c r="C33" s="90">
        <v>10325.74</v>
      </c>
      <c r="D33" s="91">
        <v>6447.42</v>
      </c>
      <c r="E33" s="91">
        <v>4274.6000000000004</v>
      </c>
      <c r="F33" s="91">
        <v>219.14</v>
      </c>
      <c r="G33" s="91"/>
      <c r="H33" s="91"/>
      <c r="I33" s="92"/>
      <c r="J33" s="57">
        <v>17015.400000000001</v>
      </c>
      <c r="K33" s="58">
        <v>5130.0000000000009</v>
      </c>
      <c r="L33" s="58">
        <v>1760.4</v>
      </c>
      <c r="M33" s="58">
        <v>43.2</v>
      </c>
      <c r="N33" s="58"/>
      <c r="O33" s="58"/>
      <c r="P33" s="59"/>
      <c r="Q33" s="68">
        <v>27341.139999999989</v>
      </c>
      <c r="R33" s="69">
        <v>11577.42</v>
      </c>
      <c r="S33" s="69">
        <v>6035</v>
      </c>
      <c r="T33" s="69">
        <v>262.33999999999997</v>
      </c>
      <c r="U33" s="69"/>
      <c r="V33" s="69"/>
      <c r="W33" s="70"/>
      <c r="X33" s="22">
        <v>1006</v>
      </c>
      <c r="Y33" s="23">
        <v>547</v>
      </c>
      <c r="Z33" s="23">
        <v>357</v>
      </c>
      <c r="AA33" s="23">
        <v>52</v>
      </c>
      <c r="AB33" s="23">
        <v>0</v>
      </c>
      <c r="AC33" s="23">
        <v>0</v>
      </c>
      <c r="AD33" s="24">
        <v>0</v>
      </c>
      <c r="AE33" s="133">
        <v>43765</v>
      </c>
      <c r="AF33" s="134">
        <v>43765</v>
      </c>
      <c r="AG33" s="134">
        <v>43765</v>
      </c>
      <c r="AH33" s="134">
        <v>31214</v>
      </c>
      <c r="AI33" s="134">
        <v>0</v>
      </c>
      <c r="AJ33" s="134">
        <v>0</v>
      </c>
      <c r="AK33" s="135">
        <v>0</v>
      </c>
      <c r="AL33" s="75">
        <f t="shared" si="0"/>
        <v>1</v>
      </c>
      <c r="AM33" s="75">
        <f t="shared" si="1"/>
        <v>1</v>
      </c>
      <c r="AN33" s="75">
        <f t="shared" si="2"/>
        <v>1</v>
      </c>
      <c r="AO33" s="75">
        <f t="shared" si="3"/>
        <v>0.7132183251456643</v>
      </c>
      <c r="AP33" s="75">
        <f t="shared" si="4"/>
        <v>0</v>
      </c>
      <c r="AQ33" s="75">
        <f t="shared" si="5"/>
        <v>0</v>
      </c>
      <c r="AR33" s="75">
        <f t="shared" si="6"/>
        <v>0</v>
      </c>
      <c r="AS33" s="79">
        <v>15</v>
      </c>
      <c r="AT33" s="80">
        <v>35</v>
      </c>
      <c r="AU33" s="80">
        <v>15647</v>
      </c>
      <c r="AV33" s="80">
        <v>28068</v>
      </c>
      <c r="AW33" s="80">
        <v>0</v>
      </c>
      <c r="AX33" s="80">
        <v>0</v>
      </c>
      <c r="AY33" s="81">
        <v>0</v>
      </c>
      <c r="AZ33" s="29">
        <v>43765</v>
      </c>
    </row>
    <row r="34" spans="1:73" x14ac:dyDescent="0.25">
      <c r="A34" t="s">
        <v>57</v>
      </c>
      <c r="B34">
        <v>2021</v>
      </c>
      <c r="C34" s="90">
        <v>14193.33</v>
      </c>
      <c r="D34" s="91">
        <v>11559.69</v>
      </c>
      <c r="E34" s="91">
        <v>8009.3</v>
      </c>
      <c r="F34" s="91">
        <v>9.44</v>
      </c>
      <c r="G34" s="91"/>
      <c r="H34" s="91"/>
      <c r="I34" s="92"/>
      <c r="J34" s="57">
        <v>11010.6</v>
      </c>
      <c r="K34" s="58">
        <v>3353.4</v>
      </c>
      <c r="L34" s="58">
        <v>1501.2</v>
      </c>
      <c r="M34" s="58">
        <v>10.8</v>
      </c>
      <c r="N34" s="58"/>
      <c r="O34" s="58"/>
      <c r="P34" s="59"/>
      <c r="Q34" s="68">
        <v>25203.929999999989</v>
      </c>
      <c r="R34" s="69">
        <v>14913.09</v>
      </c>
      <c r="S34" s="69">
        <v>9510.5</v>
      </c>
      <c r="T34" s="69">
        <v>20.239999999999998</v>
      </c>
      <c r="U34" s="69"/>
      <c r="V34" s="69"/>
      <c r="W34" s="70"/>
      <c r="X34" s="22">
        <v>890</v>
      </c>
      <c r="Y34" s="23">
        <v>624</v>
      </c>
      <c r="Z34" s="23">
        <v>379</v>
      </c>
      <c r="AA34" s="23">
        <v>10</v>
      </c>
      <c r="AB34" s="23">
        <v>0</v>
      </c>
      <c r="AC34" s="23">
        <v>0</v>
      </c>
      <c r="AD34" s="24">
        <v>0</v>
      </c>
      <c r="AE34" s="133">
        <v>47166</v>
      </c>
      <c r="AF34" s="134">
        <v>47166</v>
      </c>
      <c r="AG34" s="134">
        <v>27727</v>
      </c>
      <c r="AH34" s="134">
        <v>0</v>
      </c>
      <c r="AI34" s="134">
        <v>0</v>
      </c>
      <c r="AJ34" s="134">
        <v>0</v>
      </c>
      <c r="AK34" s="135">
        <v>0</v>
      </c>
      <c r="AL34" s="75">
        <f t="shared" si="0"/>
        <v>1</v>
      </c>
      <c r="AM34" s="75">
        <f t="shared" si="1"/>
        <v>1</v>
      </c>
      <c r="AN34" s="75">
        <f t="shared" si="2"/>
        <v>0.5878598990798457</v>
      </c>
      <c r="AO34" s="75">
        <f t="shared" si="3"/>
        <v>0</v>
      </c>
      <c r="AP34" s="75">
        <f t="shared" si="4"/>
        <v>0</v>
      </c>
      <c r="AQ34" s="75">
        <f t="shared" si="5"/>
        <v>0</v>
      </c>
      <c r="AR34" s="75">
        <f t="shared" si="6"/>
        <v>0</v>
      </c>
      <c r="AS34" s="79">
        <v>11</v>
      </c>
      <c r="AT34" s="80">
        <v>17</v>
      </c>
      <c r="AU34" s="80">
        <v>19128</v>
      </c>
      <c r="AV34" s="80">
        <v>28009</v>
      </c>
      <c r="AW34" s="80">
        <v>1</v>
      </c>
      <c r="AX34" s="80">
        <v>0</v>
      </c>
      <c r="AY34" s="81">
        <v>0</v>
      </c>
      <c r="AZ34" s="29">
        <v>47166</v>
      </c>
    </row>
    <row r="35" spans="1:73" x14ac:dyDescent="0.25">
      <c r="A35" t="s">
        <v>57</v>
      </c>
      <c r="B35">
        <v>2022</v>
      </c>
      <c r="C35" s="90">
        <v>10506.51</v>
      </c>
      <c r="D35" s="91">
        <v>5611.68</v>
      </c>
      <c r="E35" s="91">
        <v>261.33</v>
      </c>
      <c r="F35" s="91"/>
      <c r="G35" s="91"/>
      <c r="H35" s="91"/>
      <c r="I35" s="92"/>
      <c r="J35" s="57">
        <v>2894.4</v>
      </c>
      <c r="K35" s="58">
        <v>1107</v>
      </c>
      <c r="L35" s="58">
        <v>75.599999999999994</v>
      </c>
      <c r="M35" s="58"/>
      <c r="N35" s="58"/>
      <c r="O35" s="58"/>
      <c r="P35" s="59"/>
      <c r="Q35" s="68">
        <v>13400.910000000011</v>
      </c>
      <c r="R35" s="69">
        <v>6718.6799999999994</v>
      </c>
      <c r="S35" s="69">
        <v>336.92999999999989</v>
      </c>
      <c r="T35" s="69"/>
      <c r="U35" s="69"/>
      <c r="V35" s="69"/>
      <c r="W35" s="70"/>
      <c r="X35" s="22">
        <v>821</v>
      </c>
      <c r="Y35" s="23">
        <v>427</v>
      </c>
      <c r="Z35" s="23">
        <v>47</v>
      </c>
      <c r="AA35" s="23">
        <v>0</v>
      </c>
      <c r="AB35" s="23">
        <v>0</v>
      </c>
      <c r="AC35" s="23">
        <v>0</v>
      </c>
      <c r="AD35" s="24">
        <v>0</v>
      </c>
      <c r="AE35" s="133">
        <v>39152</v>
      </c>
      <c r="AF35" s="134">
        <v>25076</v>
      </c>
      <c r="AG35" s="134">
        <v>0</v>
      </c>
      <c r="AH35" s="134">
        <v>0</v>
      </c>
      <c r="AI35" s="134">
        <v>0</v>
      </c>
      <c r="AJ35" s="134">
        <v>0</v>
      </c>
      <c r="AK35" s="135">
        <v>0</v>
      </c>
      <c r="AL35" s="75">
        <f t="shared" si="0"/>
        <v>1</v>
      </c>
      <c r="AM35" s="75">
        <f t="shared" si="1"/>
        <v>0.6404781364936657</v>
      </c>
      <c r="AN35" s="75">
        <f t="shared" si="2"/>
        <v>0</v>
      </c>
      <c r="AO35" s="75">
        <f t="shared" si="3"/>
        <v>0</v>
      </c>
      <c r="AP35" s="75">
        <f t="shared" si="4"/>
        <v>0</v>
      </c>
      <c r="AQ35" s="75">
        <f t="shared" si="5"/>
        <v>0</v>
      </c>
      <c r="AR35" s="75">
        <f t="shared" si="6"/>
        <v>0</v>
      </c>
      <c r="AS35" s="79">
        <v>17</v>
      </c>
      <c r="AT35" s="80">
        <v>33</v>
      </c>
      <c r="AU35" s="80">
        <v>16829</v>
      </c>
      <c r="AV35" s="80">
        <v>22272</v>
      </c>
      <c r="AW35" s="80">
        <v>1</v>
      </c>
      <c r="AX35" s="80">
        <v>0</v>
      </c>
      <c r="AY35" s="81">
        <v>0</v>
      </c>
      <c r="AZ35" s="29">
        <v>39152</v>
      </c>
    </row>
    <row r="36" spans="1:73" x14ac:dyDescent="0.25">
      <c r="A36" t="s">
        <v>57</v>
      </c>
      <c r="B36">
        <v>2023</v>
      </c>
      <c r="C36" s="90">
        <v>5946.91</v>
      </c>
      <c r="D36" s="91">
        <v>411.83</v>
      </c>
      <c r="E36" s="91"/>
      <c r="F36" s="91"/>
      <c r="G36" s="91"/>
      <c r="H36" s="91"/>
      <c r="I36" s="92"/>
      <c r="J36" s="57">
        <v>1506.6</v>
      </c>
      <c r="K36" s="58">
        <v>124.2</v>
      </c>
      <c r="L36" s="58"/>
      <c r="M36" s="58"/>
      <c r="N36" s="58"/>
      <c r="O36" s="58"/>
      <c r="P36" s="59"/>
      <c r="Q36" s="68">
        <v>7453.5099999999984</v>
      </c>
      <c r="R36" s="69">
        <v>536.03</v>
      </c>
      <c r="S36" s="69"/>
      <c r="T36" s="69"/>
      <c r="U36" s="69"/>
      <c r="V36" s="69"/>
      <c r="W36" s="70"/>
      <c r="X36" s="22">
        <v>637</v>
      </c>
      <c r="Y36" s="23">
        <v>48</v>
      </c>
      <c r="Z36" s="23">
        <v>0</v>
      </c>
      <c r="AA36" s="23">
        <v>0</v>
      </c>
      <c r="AB36" s="23">
        <v>0</v>
      </c>
      <c r="AC36" s="23">
        <v>0</v>
      </c>
      <c r="AD36" s="24">
        <v>0</v>
      </c>
      <c r="AE36" s="133">
        <v>19036</v>
      </c>
      <c r="AF36" s="134">
        <v>0</v>
      </c>
      <c r="AG36" s="134">
        <v>0</v>
      </c>
      <c r="AH36" s="134">
        <v>0</v>
      </c>
      <c r="AI36" s="134">
        <v>0</v>
      </c>
      <c r="AJ36" s="134">
        <v>0</v>
      </c>
      <c r="AK36" s="135">
        <v>0</v>
      </c>
      <c r="AL36" s="75">
        <f t="shared" si="0"/>
        <v>0.57306279727858389</v>
      </c>
      <c r="AM36" s="75">
        <f t="shared" si="1"/>
        <v>0</v>
      </c>
      <c r="AN36" s="75">
        <f t="shared" si="2"/>
        <v>0</v>
      </c>
      <c r="AO36" s="75">
        <f t="shared" si="3"/>
        <v>0</v>
      </c>
      <c r="AP36" s="75">
        <f t="shared" si="4"/>
        <v>0</v>
      </c>
      <c r="AQ36" s="75">
        <f t="shared" si="5"/>
        <v>0</v>
      </c>
      <c r="AR36" s="75">
        <f t="shared" si="6"/>
        <v>0</v>
      </c>
      <c r="AS36" s="79">
        <v>4</v>
      </c>
      <c r="AT36" s="80">
        <v>27</v>
      </c>
      <c r="AU36" s="80">
        <v>9738</v>
      </c>
      <c r="AV36" s="80">
        <v>23448</v>
      </c>
      <c r="AW36" s="80">
        <v>1</v>
      </c>
      <c r="AX36" s="80">
        <v>0</v>
      </c>
      <c r="AY36" s="81">
        <v>0</v>
      </c>
      <c r="AZ36" s="29">
        <v>33218</v>
      </c>
    </row>
    <row r="37" spans="1:73" x14ac:dyDescent="0.25">
      <c r="A37" t="s">
        <v>57</v>
      </c>
      <c r="B37">
        <v>2024</v>
      </c>
      <c r="C37" s="90">
        <v>931.64</v>
      </c>
      <c r="D37" s="91"/>
      <c r="E37" s="91"/>
      <c r="F37" s="91"/>
      <c r="G37" s="91"/>
      <c r="H37" s="91"/>
      <c r="I37" s="92"/>
      <c r="J37" s="57">
        <v>280.8</v>
      </c>
      <c r="K37" s="58"/>
      <c r="L37" s="58"/>
      <c r="M37" s="58"/>
      <c r="N37" s="58"/>
      <c r="O37" s="58"/>
      <c r="P37" s="59"/>
      <c r="Q37" s="68">
        <v>1212.44</v>
      </c>
      <c r="R37" s="69"/>
      <c r="S37" s="69"/>
      <c r="T37" s="69"/>
      <c r="U37" s="69"/>
      <c r="V37" s="69"/>
      <c r="W37" s="70"/>
      <c r="X37" s="22">
        <v>170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4">
        <v>0</v>
      </c>
      <c r="AE37" s="133">
        <v>0</v>
      </c>
      <c r="AF37" s="134">
        <v>0</v>
      </c>
      <c r="AG37" s="134">
        <v>0</v>
      </c>
      <c r="AH37" s="134">
        <v>0</v>
      </c>
      <c r="AI37" s="134">
        <v>0</v>
      </c>
      <c r="AJ37" s="134">
        <v>0</v>
      </c>
      <c r="AK37" s="135">
        <v>0</v>
      </c>
      <c r="AL37" s="75">
        <f t="shared" si="0"/>
        <v>0</v>
      </c>
      <c r="AM37" s="75">
        <f t="shared" si="1"/>
        <v>0</v>
      </c>
      <c r="AN37" s="75">
        <f t="shared" si="2"/>
        <v>0</v>
      </c>
      <c r="AO37" s="75">
        <f t="shared" si="3"/>
        <v>0</v>
      </c>
      <c r="AP37" s="75">
        <f t="shared" si="4"/>
        <v>0</v>
      </c>
      <c r="AQ37" s="75">
        <f t="shared" si="5"/>
        <v>0</v>
      </c>
      <c r="AR37" s="75">
        <f t="shared" si="6"/>
        <v>0</v>
      </c>
      <c r="AS37" s="79">
        <v>2</v>
      </c>
      <c r="AT37" s="80">
        <v>136</v>
      </c>
      <c r="AU37" s="80">
        <v>5911</v>
      </c>
      <c r="AV37" s="80">
        <v>11849</v>
      </c>
      <c r="AW37" s="80">
        <v>0</v>
      </c>
      <c r="AX37" s="80">
        <v>0</v>
      </c>
      <c r="AY37" s="81">
        <v>0</v>
      </c>
      <c r="AZ37" s="29">
        <v>17898</v>
      </c>
      <c r="BC37" s="139" t="s">
        <v>80</v>
      </c>
      <c r="BD37" s="140"/>
      <c r="BE37" s="140"/>
      <c r="BF37" s="140"/>
      <c r="BG37" s="140"/>
      <c r="BH37" s="140"/>
      <c r="BI37" s="140"/>
      <c r="BJ37" s="141"/>
      <c r="BN37" s="139" t="s">
        <v>82</v>
      </c>
      <c r="BO37" s="140"/>
      <c r="BP37" s="140"/>
      <c r="BQ37" s="140"/>
      <c r="BR37" s="140"/>
      <c r="BS37" s="140"/>
      <c r="BT37" s="140"/>
      <c r="BU37" s="141"/>
    </row>
    <row r="38" spans="1:73" x14ac:dyDescent="0.25">
      <c r="A38" t="s">
        <v>52</v>
      </c>
      <c r="B38">
        <v>2013</v>
      </c>
      <c r="C38" s="90">
        <v>254.88</v>
      </c>
      <c r="D38" s="91">
        <v>1656.72</v>
      </c>
      <c r="E38" s="91">
        <v>13867.36</v>
      </c>
      <c r="F38" s="91">
        <v>11965.2</v>
      </c>
      <c r="G38" s="91">
        <v>9227.6</v>
      </c>
      <c r="H38" s="91">
        <v>28.32</v>
      </c>
      <c r="I38" s="92"/>
      <c r="J38" s="57">
        <v>1512</v>
      </c>
      <c r="K38" s="58">
        <v>7560.0000000000009</v>
      </c>
      <c r="L38" s="58">
        <v>59799.600000000013</v>
      </c>
      <c r="M38" s="58">
        <v>46569.600000000013</v>
      </c>
      <c r="N38" s="58">
        <v>42611.399999999987</v>
      </c>
      <c r="O38" s="58">
        <v>75.599999999999994</v>
      </c>
      <c r="P38" s="59"/>
      <c r="Q38" s="68">
        <v>1766.88</v>
      </c>
      <c r="R38" s="69">
        <v>9216.7199999999975</v>
      </c>
      <c r="S38" s="69">
        <v>73666.960000000021</v>
      </c>
      <c r="T38" s="69">
        <v>58534.8</v>
      </c>
      <c r="U38" s="69">
        <v>51838.999999999993</v>
      </c>
      <c r="V38" s="69">
        <v>103.92</v>
      </c>
      <c r="W38" s="70"/>
      <c r="X38" s="22">
        <v>4881</v>
      </c>
      <c r="Y38" s="23">
        <v>2921</v>
      </c>
      <c r="Z38" s="23">
        <v>2679</v>
      </c>
      <c r="AA38" s="23">
        <v>2167</v>
      </c>
      <c r="AB38" s="23">
        <v>1611</v>
      </c>
      <c r="AC38" s="23">
        <v>7</v>
      </c>
      <c r="AD38" s="24">
        <v>0</v>
      </c>
      <c r="AE38" s="133">
        <v>62112</v>
      </c>
      <c r="AF38" s="134">
        <v>62112</v>
      </c>
      <c r="AG38" s="134">
        <v>62112</v>
      </c>
      <c r="AH38" s="134">
        <v>62112</v>
      </c>
      <c r="AI38" s="134">
        <v>62112</v>
      </c>
      <c r="AJ38" s="134">
        <v>62112</v>
      </c>
      <c r="AK38" s="135">
        <v>62112</v>
      </c>
      <c r="AL38" s="75">
        <f t="shared" si="0"/>
        <v>1</v>
      </c>
      <c r="AM38" s="75">
        <f t="shared" si="1"/>
        <v>1</v>
      </c>
      <c r="AN38" s="75">
        <f t="shared" si="2"/>
        <v>1</v>
      </c>
      <c r="AO38" s="75">
        <f t="shared" si="3"/>
        <v>1</v>
      </c>
      <c r="AP38" s="75">
        <f t="shared" si="4"/>
        <v>1</v>
      </c>
      <c r="AQ38" s="75">
        <f t="shared" si="5"/>
        <v>1</v>
      </c>
      <c r="AR38" s="75">
        <f t="shared" si="6"/>
        <v>1</v>
      </c>
      <c r="AS38" s="79">
        <v>0</v>
      </c>
      <c r="AT38" s="80">
        <v>83</v>
      </c>
      <c r="AU38" s="80">
        <v>559</v>
      </c>
      <c r="AV38" s="80">
        <v>539</v>
      </c>
      <c r="AW38" s="80">
        <v>60931</v>
      </c>
      <c r="AX38" s="80">
        <v>0</v>
      </c>
      <c r="AY38" s="81">
        <v>0</v>
      </c>
      <c r="AZ38" s="29">
        <v>62112</v>
      </c>
      <c r="BC38" s="96" t="s">
        <v>66</v>
      </c>
      <c r="BD38" s="97" t="s">
        <v>67</v>
      </c>
      <c r="BE38" s="97" t="s">
        <v>68</v>
      </c>
      <c r="BF38" s="97" t="s">
        <v>69</v>
      </c>
      <c r="BG38" s="97" t="s">
        <v>70</v>
      </c>
      <c r="BH38" s="97" t="s">
        <v>71</v>
      </c>
      <c r="BI38" s="97" t="s">
        <v>72</v>
      </c>
      <c r="BJ38" s="98" t="s">
        <v>73</v>
      </c>
      <c r="BN38" s="96" t="s">
        <v>66</v>
      </c>
      <c r="BO38" s="97" t="s">
        <v>67</v>
      </c>
      <c r="BP38" s="97" t="s">
        <v>68</v>
      </c>
      <c r="BQ38" s="97" t="s">
        <v>69</v>
      </c>
      <c r="BR38" s="97" t="s">
        <v>70</v>
      </c>
      <c r="BS38" s="97" t="s">
        <v>71</v>
      </c>
      <c r="BT38" s="97" t="s">
        <v>72</v>
      </c>
      <c r="BU38" s="98" t="s">
        <v>73</v>
      </c>
    </row>
    <row r="39" spans="1:73" x14ac:dyDescent="0.25">
      <c r="A39" t="s">
        <v>52</v>
      </c>
      <c r="B39">
        <v>2014</v>
      </c>
      <c r="C39" s="90">
        <v>1255.52</v>
      </c>
      <c r="D39" s="91">
        <v>2529.92</v>
      </c>
      <c r="E39" s="91">
        <v>16793.759999999998</v>
      </c>
      <c r="F39" s="91">
        <v>13848.48</v>
      </c>
      <c r="G39" s="91">
        <v>11460.16</v>
      </c>
      <c r="H39" s="91">
        <v>9.44</v>
      </c>
      <c r="I39" s="92">
        <v>9.44</v>
      </c>
      <c r="J39" s="57">
        <v>5372.9999999999991</v>
      </c>
      <c r="K39" s="58">
        <v>10908</v>
      </c>
      <c r="L39" s="58">
        <v>66160.800000000047</v>
      </c>
      <c r="M39" s="58">
        <v>64357.200000000033</v>
      </c>
      <c r="N39" s="58">
        <v>50873.4</v>
      </c>
      <c r="O39" s="58">
        <v>21.6</v>
      </c>
      <c r="P39" s="59">
        <v>21.6</v>
      </c>
      <c r="Q39" s="68">
        <v>6628.52</v>
      </c>
      <c r="R39" s="69">
        <v>13437.92</v>
      </c>
      <c r="S39" s="69">
        <v>82954.560000000041</v>
      </c>
      <c r="T39" s="69">
        <v>78205.680000000008</v>
      </c>
      <c r="U39" s="69">
        <v>62333.559999999983</v>
      </c>
      <c r="V39" s="69">
        <v>31.04</v>
      </c>
      <c r="W39" s="70">
        <v>31.04</v>
      </c>
      <c r="X39" s="22">
        <v>5745</v>
      </c>
      <c r="Y39" s="23">
        <v>3343</v>
      </c>
      <c r="Z39" s="23">
        <v>3038</v>
      </c>
      <c r="AA39" s="23">
        <v>2479</v>
      </c>
      <c r="AB39" s="23">
        <v>1996</v>
      </c>
      <c r="AC39" s="23">
        <v>9</v>
      </c>
      <c r="AD39" s="24">
        <v>2</v>
      </c>
      <c r="AE39" s="133">
        <v>78159</v>
      </c>
      <c r="AF39" s="134">
        <v>78159</v>
      </c>
      <c r="AG39" s="134">
        <v>78159</v>
      </c>
      <c r="AH39" s="134">
        <v>78159</v>
      </c>
      <c r="AI39" s="134">
        <v>78159</v>
      </c>
      <c r="AJ39" s="134">
        <v>78159</v>
      </c>
      <c r="AK39" s="135">
        <v>78159</v>
      </c>
      <c r="AL39" s="75">
        <f t="shared" si="0"/>
        <v>1</v>
      </c>
      <c r="AM39" s="75">
        <f t="shared" si="1"/>
        <v>1</v>
      </c>
      <c r="AN39" s="75">
        <f t="shared" si="2"/>
        <v>1</v>
      </c>
      <c r="AO39" s="75">
        <f t="shared" si="3"/>
        <v>1</v>
      </c>
      <c r="AP39" s="75">
        <f t="shared" si="4"/>
        <v>1</v>
      </c>
      <c r="AQ39" s="75">
        <f t="shared" si="5"/>
        <v>1</v>
      </c>
      <c r="AR39" s="75">
        <f t="shared" si="6"/>
        <v>1</v>
      </c>
      <c r="AS39" s="79">
        <v>13</v>
      </c>
      <c r="AT39" s="80">
        <v>1193</v>
      </c>
      <c r="AU39" s="80">
        <v>993</v>
      </c>
      <c r="AV39" s="80">
        <v>660</v>
      </c>
      <c r="AW39" s="80">
        <v>75300</v>
      </c>
      <c r="AX39" s="80">
        <v>0</v>
      </c>
      <c r="AY39" s="81">
        <v>0</v>
      </c>
      <c r="AZ39" s="29">
        <v>78159</v>
      </c>
      <c r="BC39" s="99" t="s">
        <v>53</v>
      </c>
      <c r="BD39" s="100">
        <f>SUMIFS(J:J,A:A,BC39,AL:AL,1)</f>
        <v>80729.999999999927</v>
      </c>
      <c r="BE39" s="101">
        <f>SUMIFS(K:K,A:A,BC39,AM:AM,1)</f>
        <v>46531.8</v>
      </c>
      <c r="BF39" s="101">
        <f>SUMIFS(L:L,A:A,BC39,AN:AN,1)</f>
        <v>68282.999999999985</v>
      </c>
      <c r="BG39" s="101">
        <f>SUMIFS(M:M,A:A,BC39,AO:AO,1)</f>
        <v>44037</v>
      </c>
      <c r="BH39" s="101">
        <f>SUMIFS(N:N,A:A,BC39,AP:AP,1)</f>
        <v>19639.799999999996</v>
      </c>
      <c r="BI39" s="101">
        <f>SUMIFS(O:O,A:A,BC39,AQ:AQ,1)</f>
        <v>75.59999999999998</v>
      </c>
      <c r="BJ39" s="102">
        <f>SUMIFS(P:P,A:A,BC39,AR:AR,1)</f>
        <v>16.2</v>
      </c>
      <c r="BN39" s="99" t="s">
        <v>53</v>
      </c>
      <c r="BO39" s="100">
        <f>IFERROR(BD39/Tickets_Ratio_Table!AO9,0)</f>
        <v>2.4491839087433993</v>
      </c>
      <c r="BP39" s="101">
        <f>IFERROR(BE39/Tickets_Ratio_Table!AP9,0)</f>
        <v>2.5478727481793793</v>
      </c>
      <c r="BQ39" s="101">
        <f>IFERROR(BF39/Tickets_Ratio_Table!AQ9,0)</f>
        <v>7.9900538263515077</v>
      </c>
      <c r="BR39" s="101">
        <f>IFERROR(BG39/Tickets_Ratio_Table!AR9,0)</f>
        <v>11.690204406689674</v>
      </c>
      <c r="BS39" s="101">
        <f>IFERROR(BH39/Tickets_Ratio_Table!AS9,0)</f>
        <v>16.045588235294115</v>
      </c>
      <c r="BT39" s="101">
        <f>IFERROR(BI39/Tickets_Ratio_Table!AT9,0)</f>
        <v>9.4499999999999975</v>
      </c>
      <c r="BU39" s="102">
        <f>IFERROR(BJ39/Tickets_Ratio_Table!AU9,0)</f>
        <v>4.05</v>
      </c>
    </row>
    <row r="40" spans="1:73" x14ac:dyDescent="0.25">
      <c r="A40" t="s">
        <v>52</v>
      </c>
      <c r="B40">
        <v>2015</v>
      </c>
      <c r="C40" s="90">
        <v>1570.82</v>
      </c>
      <c r="D40" s="91">
        <v>2619.6</v>
      </c>
      <c r="E40" s="91">
        <v>16512.990000000002</v>
      </c>
      <c r="F40" s="91">
        <v>14391.28</v>
      </c>
      <c r="G40" s="91">
        <v>10970.66</v>
      </c>
      <c r="H40" s="91">
        <v>80.239999999999995</v>
      </c>
      <c r="I40" s="92">
        <v>14.16</v>
      </c>
      <c r="J40" s="57">
        <v>7451.9999999999991</v>
      </c>
      <c r="K40" s="58">
        <v>9563.4000000000015</v>
      </c>
      <c r="L40" s="58">
        <v>77517.000000000058</v>
      </c>
      <c r="M40" s="58">
        <v>63725.400000000031</v>
      </c>
      <c r="N40" s="58">
        <v>36638.999999999971</v>
      </c>
      <c r="O40" s="58">
        <v>318.60000000000002</v>
      </c>
      <c r="P40" s="59">
        <v>32.4</v>
      </c>
      <c r="Q40" s="68">
        <v>9022.82</v>
      </c>
      <c r="R40" s="69">
        <v>12183</v>
      </c>
      <c r="S40" s="69">
        <v>94029.990000000136</v>
      </c>
      <c r="T40" s="69">
        <v>78116.680000000022</v>
      </c>
      <c r="U40" s="69">
        <v>47609.659999999989</v>
      </c>
      <c r="V40" s="69">
        <v>398.84</v>
      </c>
      <c r="W40" s="70">
        <v>46.56</v>
      </c>
      <c r="X40" s="22">
        <v>5309</v>
      </c>
      <c r="Y40" s="23">
        <v>3161</v>
      </c>
      <c r="Z40" s="23">
        <v>2936</v>
      </c>
      <c r="AA40" s="23">
        <v>2487</v>
      </c>
      <c r="AB40" s="23">
        <v>1903</v>
      </c>
      <c r="AC40" s="23">
        <v>20</v>
      </c>
      <c r="AD40" s="24">
        <v>6</v>
      </c>
      <c r="AE40" s="133">
        <v>78490</v>
      </c>
      <c r="AF40" s="134">
        <v>78490</v>
      </c>
      <c r="AG40" s="134">
        <v>78490</v>
      </c>
      <c r="AH40" s="134">
        <v>78490</v>
      </c>
      <c r="AI40" s="134">
        <v>78490</v>
      </c>
      <c r="AJ40" s="134">
        <v>78490</v>
      </c>
      <c r="AK40" s="135">
        <v>78490</v>
      </c>
      <c r="AL40" s="75">
        <f t="shared" si="0"/>
        <v>1</v>
      </c>
      <c r="AM40" s="75">
        <f t="shared" si="1"/>
        <v>1</v>
      </c>
      <c r="AN40" s="75">
        <f t="shared" si="2"/>
        <v>1</v>
      </c>
      <c r="AO40" s="75">
        <f t="shared" si="3"/>
        <v>1</v>
      </c>
      <c r="AP40" s="75">
        <f t="shared" si="4"/>
        <v>1</v>
      </c>
      <c r="AQ40" s="75">
        <f t="shared" si="5"/>
        <v>1</v>
      </c>
      <c r="AR40" s="75">
        <f t="shared" si="6"/>
        <v>1</v>
      </c>
      <c r="AS40" s="79">
        <v>72</v>
      </c>
      <c r="AT40" s="80">
        <v>906</v>
      </c>
      <c r="AU40" s="80">
        <v>1532</v>
      </c>
      <c r="AV40" s="80">
        <v>691</v>
      </c>
      <c r="AW40" s="80">
        <v>75289</v>
      </c>
      <c r="AX40" s="80">
        <v>0</v>
      </c>
      <c r="AY40" s="81">
        <v>0</v>
      </c>
      <c r="AZ40" s="29">
        <v>78490</v>
      </c>
      <c r="BC40" s="103" t="s">
        <v>55</v>
      </c>
      <c r="BD40" s="104">
        <f t="shared" ref="BD40:BD44" si="21">SUMIFS(J:J,A:A,BC40,AL:AL,1)</f>
        <v>143240.39999999997</v>
      </c>
      <c r="BE40" s="105">
        <f t="shared" ref="BE40:BE44" si="22">SUMIFS(K:K,A:A,BC40,AM:AM,1)</f>
        <v>104349.6</v>
      </c>
      <c r="BF40" s="105">
        <f t="shared" ref="BF40:BF44" si="23">SUMIFS(L:L,A:A,BC40,AN:AN,1)</f>
        <v>282668.39999999997</v>
      </c>
      <c r="BG40" s="105">
        <f t="shared" ref="BG40:BG44" si="24">SUMIFS(M:M,A:A,BC40,AO:AO,1)</f>
        <v>250824.59999999995</v>
      </c>
      <c r="BH40" s="105">
        <f t="shared" ref="BH40:BH44" si="25">SUMIFS(N:N,A:A,BC40,AP:AP,1)</f>
        <v>138304.79999999999</v>
      </c>
      <c r="BI40" s="105">
        <f t="shared" ref="BI40:BI44" si="26">SUMIFS(O:O,A:A,BC40,AQ:AQ,1)</f>
        <v>221.4</v>
      </c>
      <c r="BJ40" s="106">
        <f t="shared" ref="BJ40:BJ44" si="27">SUMIFS(P:P,A:A,BC40,AR:AR,1)</f>
        <v>0</v>
      </c>
      <c r="BN40" s="103" t="s">
        <v>55</v>
      </c>
      <c r="BO40" s="104">
        <f>IFERROR(BD40/Tickets_Ratio_Table!AO10,0)</f>
        <v>4.309926282533473</v>
      </c>
      <c r="BP40" s="105">
        <f>IFERROR(BE40/Tickets_Ratio_Table!AP10,0)</f>
        <v>4.8480579817877718</v>
      </c>
      <c r="BQ40" s="105">
        <f>IFERROR(BF40/Tickets_Ratio_Table!AQ10,0)</f>
        <v>12.570861869607754</v>
      </c>
      <c r="BR40" s="105">
        <f>IFERROR(BG40/Tickets_Ratio_Table!AR10,0)</f>
        <v>14.532974100469318</v>
      </c>
      <c r="BS40" s="105">
        <f>IFERROR(BH40/Tickets_Ratio_Table!AS10,0)</f>
        <v>15.33822779194854</v>
      </c>
      <c r="BT40" s="105">
        <f>IFERROR(BI40/Tickets_Ratio_Table!AT10,0)</f>
        <v>6.9187500000000002</v>
      </c>
      <c r="BU40" s="106">
        <f>IFERROR(BJ40/Tickets_Ratio_Table!AU10,0)</f>
        <v>0</v>
      </c>
    </row>
    <row r="41" spans="1:73" x14ac:dyDescent="0.25">
      <c r="A41" t="s">
        <v>52</v>
      </c>
      <c r="B41">
        <v>2016</v>
      </c>
      <c r="C41" s="90">
        <v>2034.52</v>
      </c>
      <c r="D41" s="91">
        <v>3639.96</v>
      </c>
      <c r="E41" s="91">
        <v>20576.16</v>
      </c>
      <c r="F41" s="91">
        <v>16805.310000000001</v>
      </c>
      <c r="G41" s="91">
        <v>12747.48</v>
      </c>
      <c r="H41" s="91">
        <v>136.91</v>
      </c>
      <c r="I41" s="92">
        <v>23.6</v>
      </c>
      <c r="J41" s="57">
        <v>6361.2</v>
      </c>
      <c r="K41" s="58">
        <v>16005.6</v>
      </c>
      <c r="L41" s="58">
        <v>85082.400000000111</v>
      </c>
      <c r="M41" s="58">
        <v>55387.80000000001</v>
      </c>
      <c r="N41" s="58">
        <v>46267.19999999999</v>
      </c>
      <c r="O41" s="58">
        <v>545.39999999999975</v>
      </c>
      <c r="P41" s="59">
        <v>102.6</v>
      </c>
      <c r="Q41" s="68">
        <v>8395.7199999999993</v>
      </c>
      <c r="R41" s="69">
        <v>19645.55999999999</v>
      </c>
      <c r="S41" s="69">
        <v>105658.5600000002</v>
      </c>
      <c r="T41" s="69">
        <v>72193.110000000015</v>
      </c>
      <c r="U41" s="69">
        <v>59014.679999999993</v>
      </c>
      <c r="V41" s="69">
        <v>682.30999999999983</v>
      </c>
      <c r="W41" s="70">
        <v>126.2</v>
      </c>
      <c r="X41" s="22">
        <v>5886</v>
      </c>
      <c r="Y41" s="23">
        <v>3562</v>
      </c>
      <c r="Z41" s="23">
        <v>3511</v>
      </c>
      <c r="AA41" s="23">
        <v>2889</v>
      </c>
      <c r="AB41" s="23">
        <v>2117</v>
      </c>
      <c r="AC41" s="23">
        <v>32</v>
      </c>
      <c r="AD41" s="24">
        <v>6</v>
      </c>
      <c r="AE41" s="133">
        <v>96604</v>
      </c>
      <c r="AF41" s="134">
        <v>96604</v>
      </c>
      <c r="AG41" s="134">
        <v>96604</v>
      </c>
      <c r="AH41" s="134">
        <v>96604</v>
      </c>
      <c r="AI41" s="134">
        <v>96604</v>
      </c>
      <c r="AJ41" s="134">
        <v>96604</v>
      </c>
      <c r="AK41" s="135">
        <v>96604</v>
      </c>
      <c r="AL41" s="75">
        <f t="shared" si="0"/>
        <v>1</v>
      </c>
      <c r="AM41" s="75">
        <f t="shared" si="1"/>
        <v>1</v>
      </c>
      <c r="AN41" s="75">
        <f t="shared" si="2"/>
        <v>1</v>
      </c>
      <c r="AO41" s="75">
        <f t="shared" si="3"/>
        <v>1</v>
      </c>
      <c r="AP41" s="75">
        <f t="shared" si="4"/>
        <v>1</v>
      </c>
      <c r="AQ41" s="75">
        <f t="shared" si="5"/>
        <v>1</v>
      </c>
      <c r="AR41" s="75">
        <f t="shared" si="6"/>
        <v>1</v>
      </c>
      <c r="AS41" s="79">
        <v>61</v>
      </c>
      <c r="AT41" s="80">
        <v>105</v>
      </c>
      <c r="AU41" s="80">
        <v>1358</v>
      </c>
      <c r="AV41" s="80">
        <v>937</v>
      </c>
      <c r="AW41" s="80">
        <v>93592</v>
      </c>
      <c r="AX41" s="80">
        <v>2</v>
      </c>
      <c r="AY41" s="81">
        <v>548</v>
      </c>
      <c r="AZ41" s="29">
        <v>96604</v>
      </c>
      <c r="BC41" s="103" t="s">
        <v>57</v>
      </c>
      <c r="BD41" s="104">
        <f t="shared" si="21"/>
        <v>190852.19999999992</v>
      </c>
      <c r="BE41" s="105">
        <f t="shared" si="22"/>
        <v>151891.19999999995</v>
      </c>
      <c r="BF41" s="105">
        <f t="shared" si="23"/>
        <v>86437.799999999974</v>
      </c>
      <c r="BG41" s="105">
        <f t="shared" si="24"/>
        <v>9223.2000000000007</v>
      </c>
      <c r="BH41" s="105">
        <f t="shared" si="25"/>
        <v>5.3999999999999986</v>
      </c>
      <c r="BI41" s="105">
        <f t="shared" si="26"/>
        <v>0</v>
      </c>
      <c r="BJ41" s="106">
        <f t="shared" si="27"/>
        <v>0</v>
      </c>
      <c r="BN41" s="103" t="s">
        <v>57</v>
      </c>
      <c r="BO41" s="104">
        <f>IFERROR(BD41/Tickets_Ratio_Table!AO11,0)</f>
        <v>8.9846624611618449</v>
      </c>
      <c r="BP41" s="105">
        <f>IFERROR(BE41/Tickets_Ratio_Table!AP11,0)</f>
        <v>10.601744957074052</v>
      </c>
      <c r="BQ41" s="105">
        <f>IFERROR(BF41/Tickets_Ratio_Table!AQ11,0)</f>
        <v>11.151825570894076</v>
      </c>
      <c r="BR41" s="105">
        <f>IFERROR(BG41/Tickets_Ratio_Table!AR11,0)</f>
        <v>8.0905263157894751</v>
      </c>
      <c r="BS41" s="105">
        <f>IFERROR(BH41/Tickets_Ratio_Table!AS11,0)</f>
        <v>0.77142857142857124</v>
      </c>
      <c r="BT41" s="105">
        <f>IFERROR(BI41/Tickets_Ratio_Table!AT11,0)</f>
        <v>0</v>
      </c>
      <c r="BU41" s="106">
        <f>IFERROR(BJ41/Tickets_Ratio_Table!AU11,0)</f>
        <v>0</v>
      </c>
    </row>
    <row r="42" spans="1:73" x14ac:dyDescent="0.25">
      <c r="A42" t="s">
        <v>52</v>
      </c>
      <c r="B42">
        <v>2017</v>
      </c>
      <c r="C42" s="90">
        <v>15784.71</v>
      </c>
      <c r="D42" s="91">
        <v>15423.16</v>
      </c>
      <c r="E42" s="91">
        <v>30848.5</v>
      </c>
      <c r="F42" s="91">
        <v>24787.03</v>
      </c>
      <c r="G42" s="91">
        <v>19755.240000000002</v>
      </c>
      <c r="H42" s="91">
        <v>269.04000000000002</v>
      </c>
      <c r="I42" s="92">
        <v>127.44</v>
      </c>
      <c r="J42" s="57">
        <v>34441.199999999983</v>
      </c>
      <c r="K42" s="58">
        <v>30914.999999999989</v>
      </c>
      <c r="L42" s="58">
        <v>85908.600000000122</v>
      </c>
      <c r="M42" s="58">
        <v>75411.000000000087</v>
      </c>
      <c r="N42" s="58">
        <v>61338.600000000013</v>
      </c>
      <c r="O42" s="58">
        <v>815.39999999999986</v>
      </c>
      <c r="P42" s="59">
        <v>351</v>
      </c>
      <c r="Q42" s="68">
        <v>50225.909999999989</v>
      </c>
      <c r="R42" s="69">
        <v>46338.159999999982</v>
      </c>
      <c r="S42" s="69">
        <v>116757.1000000003</v>
      </c>
      <c r="T42" s="69">
        <v>100198.0300000001</v>
      </c>
      <c r="U42" s="69">
        <v>81093.840000000026</v>
      </c>
      <c r="V42" s="69">
        <v>1084.44</v>
      </c>
      <c r="W42" s="70">
        <v>478.44000000000011</v>
      </c>
      <c r="X42" s="22">
        <v>7740</v>
      </c>
      <c r="Y42" s="23">
        <v>4748</v>
      </c>
      <c r="Z42" s="23">
        <v>4374</v>
      </c>
      <c r="AA42" s="23">
        <v>3444</v>
      </c>
      <c r="AB42" s="23">
        <v>2765</v>
      </c>
      <c r="AC42" s="23">
        <v>51</v>
      </c>
      <c r="AD42" s="24">
        <v>20</v>
      </c>
      <c r="AE42" s="133">
        <v>119737</v>
      </c>
      <c r="AF42" s="134">
        <v>119737</v>
      </c>
      <c r="AG42" s="134">
        <v>119737</v>
      </c>
      <c r="AH42" s="134">
        <v>119737</v>
      </c>
      <c r="AI42" s="134">
        <v>119737</v>
      </c>
      <c r="AJ42" s="134">
        <v>119737</v>
      </c>
      <c r="AK42" s="135">
        <v>80731</v>
      </c>
      <c r="AL42" s="75">
        <f t="shared" si="0"/>
        <v>1</v>
      </c>
      <c r="AM42" s="75">
        <f t="shared" si="1"/>
        <v>1</v>
      </c>
      <c r="AN42" s="75">
        <f t="shared" si="2"/>
        <v>1</v>
      </c>
      <c r="AO42" s="75">
        <f t="shared" si="3"/>
        <v>1</v>
      </c>
      <c r="AP42" s="75">
        <f t="shared" si="4"/>
        <v>1</v>
      </c>
      <c r="AQ42" s="75">
        <f t="shared" si="5"/>
        <v>1</v>
      </c>
      <c r="AR42" s="75">
        <f t="shared" si="6"/>
        <v>0.67423603397446075</v>
      </c>
      <c r="AS42" s="79">
        <v>64</v>
      </c>
      <c r="AT42" s="80">
        <v>27</v>
      </c>
      <c r="AU42" s="80">
        <v>1195</v>
      </c>
      <c r="AV42" s="80">
        <v>958</v>
      </c>
      <c r="AW42" s="80">
        <v>115960</v>
      </c>
      <c r="AX42" s="80">
        <v>2</v>
      </c>
      <c r="AY42" s="81">
        <v>1531</v>
      </c>
      <c r="AZ42" s="29">
        <v>119737</v>
      </c>
      <c r="BC42" s="103" t="s">
        <v>52</v>
      </c>
      <c r="BD42" s="104">
        <f t="shared" si="21"/>
        <v>333531.00000000006</v>
      </c>
      <c r="BE42" s="105">
        <f t="shared" si="22"/>
        <v>241914.59999999995</v>
      </c>
      <c r="BF42" s="105">
        <f t="shared" si="23"/>
        <v>789253.20000000054</v>
      </c>
      <c r="BG42" s="105">
        <f t="shared" si="24"/>
        <v>579268.8000000004</v>
      </c>
      <c r="BH42" s="105">
        <f t="shared" si="25"/>
        <v>307319.40000000002</v>
      </c>
      <c r="BI42" s="105">
        <f t="shared" si="26"/>
        <v>1776.5999999999997</v>
      </c>
      <c r="BJ42" s="106">
        <f t="shared" si="27"/>
        <v>156.6</v>
      </c>
      <c r="BN42" s="103" t="s">
        <v>52</v>
      </c>
      <c r="BO42" s="104">
        <f>IFERROR(BD42/Tickets_Ratio_Table!AO12,0)</f>
        <v>2.746150806066495</v>
      </c>
      <c r="BP42" s="105">
        <f>IFERROR(BE42/Tickets_Ratio_Table!AP12,0)</f>
        <v>4.1629026707048453</v>
      </c>
      <c r="BQ42" s="105">
        <f>IFERROR(BF42/Tickets_Ratio_Table!AQ12,0)</f>
        <v>15.191677092756926</v>
      </c>
      <c r="BR42" s="105">
        <f>IFERROR(BG42/Tickets_Ratio_Table!AR12,0)</f>
        <v>15.199916032537402</v>
      </c>
      <c r="BS42" s="105">
        <f>IFERROR(BH42/Tickets_Ratio_Table!AS12,0)</f>
        <v>15.242505703799228</v>
      </c>
      <c r="BT42" s="105">
        <f>IFERROR(BI42/Tickets_Ratio_Table!AT12,0)</f>
        <v>11.03478260869565</v>
      </c>
      <c r="BU42" s="106">
        <f>IFERROR(BJ42/Tickets_Ratio_Table!AU12,0)</f>
        <v>9.7874999999999996</v>
      </c>
    </row>
    <row r="43" spans="1:73" x14ac:dyDescent="0.25">
      <c r="A43" t="s">
        <v>52</v>
      </c>
      <c r="B43">
        <v>2018</v>
      </c>
      <c r="C43" s="90">
        <v>17447.78</v>
      </c>
      <c r="D43" s="91">
        <v>15242.55</v>
      </c>
      <c r="E43" s="91">
        <v>35688.22</v>
      </c>
      <c r="F43" s="91">
        <v>30445.25</v>
      </c>
      <c r="G43" s="91">
        <v>24247.62</v>
      </c>
      <c r="H43" s="91">
        <v>201.97</v>
      </c>
      <c r="I43" s="92"/>
      <c r="J43" s="57">
        <v>38037.599999999991</v>
      </c>
      <c r="K43" s="58">
        <v>28430.999999999989</v>
      </c>
      <c r="L43" s="58">
        <v>108232.2000000002</v>
      </c>
      <c r="M43" s="58">
        <v>92766.600000000122</v>
      </c>
      <c r="N43" s="58">
        <v>69589.800000000047</v>
      </c>
      <c r="O43" s="58">
        <v>539.99999999999989</v>
      </c>
      <c r="P43" s="59"/>
      <c r="Q43" s="68">
        <v>55485.37999999999</v>
      </c>
      <c r="R43" s="69">
        <v>43673.55</v>
      </c>
      <c r="S43" s="69">
        <v>143920.42000000039</v>
      </c>
      <c r="T43" s="69">
        <v>123211.8500000003</v>
      </c>
      <c r="U43" s="69">
        <v>93837.420000000086</v>
      </c>
      <c r="V43" s="69">
        <v>741.96999999999991</v>
      </c>
      <c r="W43" s="70"/>
      <c r="X43" s="22">
        <v>9895</v>
      </c>
      <c r="Y43" s="23">
        <v>5434</v>
      </c>
      <c r="Z43" s="23">
        <v>5047</v>
      </c>
      <c r="AA43" s="23">
        <v>4277</v>
      </c>
      <c r="AB43" s="23">
        <v>3071</v>
      </c>
      <c r="AC43" s="23">
        <v>29</v>
      </c>
      <c r="AD43" s="24">
        <v>0</v>
      </c>
      <c r="AE43" s="133">
        <v>151144</v>
      </c>
      <c r="AF43" s="134">
        <v>151144</v>
      </c>
      <c r="AG43" s="134">
        <v>151144</v>
      </c>
      <c r="AH43" s="134">
        <v>151144</v>
      </c>
      <c r="AI43" s="134">
        <v>151144</v>
      </c>
      <c r="AJ43" s="134">
        <v>96761</v>
      </c>
      <c r="AK43" s="135">
        <v>0</v>
      </c>
      <c r="AL43" s="75">
        <f t="shared" si="0"/>
        <v>1</v>
      </c>
      <c r="AM43" s="75">
        <f t="shared" si="1"/>
        <v>1</v>
      </c>
      <c r="AN43" s="75">
        <f t="shared" si="2"/>
        <v>1</v>
      </c>
      <c r="AO43" s="75">
        <f t="shared" si="3"/>
        <v>1</v>
      </c>
      <c r="AP43" s="75">
        <f t="shared" si="4"/>
        <v>1</v>
      </c>
      <c r="AQ43" s="75">
        <f t="shared" si="5"/>
        <v>0.64019081141163392</v>
      </c>
      <c r="AR43" s="75">
        <f t="shared" si="6"/>
        <v>0</v>
      </c>
      <c r="AS43" s="79">
        <v>46</v>
      </c>
      <c r="AT43" s="80">
        <v>25</v>
      </c>
      <c r="AU43" s="80">
        <v>1604</v>
      </c>
      <c r="AV43" s="80">
        <v>1143</v>
      </c>
      <c r="AW43" s="80">
        <v>144111</v>
      </c>
      <c r="AX43" s="80">
        <v>3582</v>
      </c>
      <c r="AY43" s="81">
        <v>633</v>
      </c>
      <c r="AZ43" s="29">
        <v>151144</v>
      </c>
      <c r="BC43" s="103" t="s">
        <v>54</v>
      </c>
      <c r="BD43" s="104">
        <f t="shared" si="21"/>
        <v>360072.00000000122</v>
      </c>
      <c r="BE43" s="105">
        <f t="shared" si="22"/>
        <v>190965.60000000006</v>
      </c>
      <c r="BF43" s="105">
        <f t="shared" si="23"/>
        <v>108561.59999999987</v>
      </c>
      <c r="BG43" s="105">
        <f t="shared" si="24"/>
        <v>37092.599999999933</v>
      </c>
      <c r="BH43" s="105">
        <f t="shared" si="25"/>
        <v>97.2</v>
      </c>
      <c r="BI43" s="105">
        <f t="shared" si="26"/>
        <v>5.3999999999999986</v>
      </c>
      <c r="BJ43" s="106">
        <f t="shared" si="27"/>
        <v>199.79999999999998</v>
      </c>
      <c r="BN43" s="103" t="s">
        <v>54</v>
      </c>
      <c r="BO43" s="104">
        <f>IFERROR(BD43/Tickets_Ratio_Table!AO13,0)</f>
        <v>5.6591959261937133</v>
      </c>
      <c r="BP43" s="105">
        <f>IFERROR(BE43/Tickets_Ratio_Table!AP13,0)</f>
        <v>5.5882012114827511</v>
      </c>
      <c r="BQ43" s="105">
        <f>IFERROR(BF43/Tickets_Ratio_Table!AQ13,0)</f>
        <v>5.8379006237900555</v>
      </c>
      <c r="BR43" s="105">
        <f>IFERROR(BG43/Tickets_Ratio_Table!AR13,0)</f>
        <v>5.5469717362045659</v>
      </c>
      <c r="BS43" s="105">
        <f>IFERROR(BH43/Tickets_Ratio_Table!AS13,0)</f>
        <v>4.2260869565217396</v>
      </c>
      <c r="BT43" s="105">
        <f>IFERROR(BI43/Tickets_Ratio_Table!AT13,0)</f>
        <v>5.3999999999999986</v>
      </c>
      <c r="BU43" s="106">
        <f>IFERROR(BJ43/Tickets_Ratio_Table!AU13,0)</f>
        <v>5.3999999999999995</v>
      </c>
    </row>
    <row r="44" spans="1:73" x14ac:dyDescent="0.25">
      <c r="A44" t="s">
        <v>52</v>
      </c>
      <c r="B44">
        <v>2019</v>
      </c>
      <c r="C44" s="90">
        <v>45864.71</v>
      </c>
      <c r="D44" s="91">
        <v>41663.019999999997</v>
      </c>
      <c r="E44" s="91">
        <v>76923.91</v>
      </c>
      <c r="F44" s="91">
        <v>69003.91</v>
      </c>
      <c r="G44" s="91">
        <v>77162.73</v>
      </c>
      <c r="H44" s="91">
        <v>39.89</v>
      </c>
      <c r="I44" s="92"/>
      <c r="J44" s="57">
        <v>88662.600000000035</v>
      </c>
      <c r="K44" s="58">
        <v>67856.400000000023</v>
      </c>
      <c r="L44" s="58">
        <v>201360.59999999989</v>
      </c>
      <c r="M44" s="58">
        <v>181051.2000000001</v>
      </c>
      <c r="N44" s="58">
        <v>177282.00000000009</v>
      </c>
      <c r="O44" s="58">
        <v>91.8</v>
      </c>
      <c r="P44" s="59"/>
      <c r="Q44" s="68">
        <v>134527.31000000011</v>
      </c>
      <c r="R44" s="69">
        <v>109519.42</v>
      </c>
      <c r="S44" s="69">
        <v>278284.51000000059</v>
      </c>
      <c r="T44" s="69">
        <v>250055.11000000051</v>
      </c>
      <c r="U44" s="69">
        <v>254444.7300000003</v>
      </c>
      <c r="V44" s="69">
        <v>131.69</v>
      </c>
      <c r="W44" s="70"/>
      <c r="X44" s="22">
        <v>14424</v>
      </c>
      <c r="Y44" s="23">
        <v>7197</v>
      </c>
      <c r="Z44" s="23">
        <v>6700</v>
      </c>
      <c r="AA44" s="23">
        <v>5520</v>
      </c>
      <c r="AB44" s="23">
        <v>4696</v>
      </c>
      <c r="AC44" s="23">
        <v>8</v>
      </c>
      <c r="AD44" s="24">
        <v>0</v>
      </c>
      <c r="AE44" s="133">
        <v>227993</v>
      </c>
      <c r="AF44" s="134">
        <v>227993</v>
      </c>
      <c r="AG44" s="134">
        <v>227993</v>
      </c>
      <c r="AH44" s="134">
        <v>227993</v>
      </c>
      <c r="AI44" s="134">
        <v>167642</v>
      </c>
      <c r="AJ44" s="134">
        <v>0</v>
      </c>
      <c r="AK44" s="135">
        <v>0</v>
      </c>
      <c r="AL44" s="75">
        <f t="shared" si="0"/>
        <v>1</v>
      </c>
      <c r="AM44" s="75">
        <f t="shared" si="1"/>
        <v>1</v>
      </c>
      <c r="AN44" s="75">
        <f t="shared" si="2"/>
        <v>1</v>
      </c>
      <c r="AO44" s="75">
        <f t="shared" si="3"/>
        <v>1</v>
      </c>
      <c r="AP44" s="75">
        <f t="shared" si="4"/>
        <v>0.73529450465584467</v>
      </c>
      <c r="AQ44" s="75">
        <f t="shared" si="5"/>
        <v>0</v>
      </c>
      <c r="AR44" s="75">
        <f t="shared" si="6"/>
        <v>0</v>
      </c>
      <c r="AS44" s="79">
        <v>38</v>
      </c>
      <c r="AT44" s="80">
        <v>47</v>
      </c>
      <c r="AU44" s="80">
        <v>1927</v>
      </c>
      <c r="AV44" s="80">
        <v>994</v>
      </c>
      <c r="AW44" s="80">
        <v>224533</v>
      </c>
      <c r="AX44" s="80">
        <v>2</v>
      </c>
      <c r="AY44" s="81">
        <v>452</v>
      </c>
      <c r="AZ44" s="29">
        <v>227993</v>
      </c>
      <c r="BC44" s="107" t="s">
        <v>56</v>
      </c>
      <c r="BD44" s="108">
        <f t="shared" si="21"/>
        <v>1138417.2000000004</v>
      </c>
      <c r="BE44" s="109">
        <f t="shared" si="22"/>
        <v>78640.200000000012</v>
      </c>
      <c r="BF44" s="109">
        <f t="shared" si="23"/>
        <v>1690.2</v>
      </c>
      <c r="BG44" s="109">
        <f t="shared" si="24"/>
        <v>518.4</v>
      </c>
      <c r="BH44" s="109">
        <f t="shared" si="25"/>
        <v>0</v>
      </c>
      <c r="BI44" s="109">
        <f t="shared" si="26"/>
        <v>0</v>
      </c>
      <c r="BJ44" s="110">
        <f t="shared" si="27"/>
        <v>0</v>
      </c>
      <c r="BN44" s="107" t="s">
        <v>56</v>
      </c>
      <c r="BO44" s="108">
        <f>IFERROR(BD44/Tickets_Ratio_Table!AO14,0)</f>
        <v>11.052272263914647</v>
      </c>
      <c r="BP44" s="109">
        <f>IFERROR(BE44/Tickets_Ratio_Table!AP14,0)</f>
        <v>8.7436290860573731</v>
      </c>
      <c r="BQ44" s="109">
        <f>IFERROR(BF44/Tickets_Ratio_Table!AQ14,0)</f>
        <v>5.6340000000000003</v>
      </c>
      <c r="BR44" s="109">
        <f>IFERROR(BG44/Tickets_Ratio_Table!AR14,0)</f>
        <v>5.2363636363636363</v>
      </c>
      <c r="BS44" s="109">
        <f>IFERROR(BH44/Tickets_Ratio_Table!AS14,0)</f>
        <v>0</v>
      </c>
      <c r="BT44" s="109">
        <f>IFERROR(BI44/Tickets_Ratio_Table!AT14,0)</f>
        <v>0</v>
      </c>
      <c r="BU44" s="110">
        <f>IFERROR(BJ44/Tickets_Ratio_Table!AU14,0)</f>
        <v>0</v>
      </c>
    </row>
    <row r="45" spans="1:73" x14ac:dyDescent="0.25">
      <c r="A45" t="s">
        <v>52</v>
      </c>
      <c r="B45">
        <v>2020</v>
      </c>
      <c r="C45" s="90">
        <v>27277.9</v>
      </c>
      <c r="D45" s="91">
        <v>20186.09</v>
      </c>
      <c r="E45" s="91">
        <v>37658.07</v>
      </c>
      <c r="F45" s="91">
        <v>33769.99</v>
      </c>
      <c r="G45" s="91">
        <v>4121.8500000000004</v>
      </c>
      <c r="H45" s="91"/>
      <c r="I45" s="92"/>
      <c r="J45" s="57">
        <v>54712.800000000017</v>
      </c>
      <c r="K45" s="58">
        <v>38464.199999999983</v>
      </c>
      <c r="L45" s="58">
        <v>105192.0000000001</v>
      </c>
      <c r="M45" s="58">
        <v>81307.800000000032</v>
      </c>
      <c r="N45" s="58">
        <v>9525.5999999999985</v>
      </c>
      <c r="O45" s="58"/>
      <c r="P45" s="59"/>
      <c r="Q45" s="68">
        <v>81990.700000000012</v>
      </c>
      <c r="R45" s="69">
        <v>58650.289999999994</v>
      </c>
      <c r="S45" s="69">
        <v>142850.0700000003</v>
      </c>
      <c r="T45" s="69">
        <v>115073.0700000002</v>
      </c>
      <c r="U45" s="69">
        <v>13647.45</v>
      </c>
      <c r="V45" s="69"/>
      <c r="W45" s="70"/>
      <c r="X45" s="22">
        <v>9459</v>
      </c>
      <c r="Y45" s="23">
        <v>5427</v>
      </c>
      <c r="Z45" s="23">
        <v>4780</v>
      </c>
      <c r="AA45" s="23">
        <v>3689</v>
      </c>
      <c r="AB45" s="23">
        <v>530</v>
      </c>
      <c r="AC45" s="23">
        <v>0</v>
      </c>
      <c r="AD45" s="24">
        <v>0</v>
      </c>
      <c r="AE45" s="133">
        <v>161139</v>
      </c>
      <c r="AF45" s="134">
        <v>161139</v>
      </c>
      <c r="AG45" s="134">
        <v>161139</v>
      </c>
      <c r="AH45" s="134">
        <v>115996</v>
      </c>
      <c r="AI45" s="134">
        <v>0</v>
      </c>
      <c r="AJ45" s="134">
        <v>0</v>
      </c>
      <c r="AK45" s="135">
        <v>0</v>
      </c>
      <c r="AL45" s="75">
        <f t="shared" si="0"/>
        <v>1</v>
      </c>
      <c r="AM45" s="75">
        <f t="shared" si="1"/>
        <v>1</v>
      </c>
      <c r="AN45" s="75">
        <f t="shared" si="2"/>
        <v>1</v>
      </c>
      <c r="AO45" s="75">
        <f t="shared" si="3"/>
        <v>0.71985056379895618</v>
      </c>
      <c r="AP45" s="75">
        <f t="shared" si="4"/>
        <v>0</v>
      </c>
      <c r="AQ45" s="75">
        <f t="shared" si="5"/>
        <v>0</v>
      </c>
      <c r="AR45" s="75">
        <f t="shared" si="6"/>
        <v>0</v>
      </c>
      <c r="AS45" s="79">
        <v>49</v>
      </c>
      <c r="AT45" s="80">
        <v>57</v>
      </c>
      <c r="AU45" s="80">
        <v>1603</v>
      </c>
      <c r="AV45" s="80">
        <v>529</v>
      </c>
      <c r="AW45" s="80">
        <v>158845</v>
      </c>
      <c r="AX45" s="80">
        <v>0</v>
      </c>
      <c r="AY45" s="81">
        <v>56</v>
      </c>
      <c r="AZ45" s="29">
        <v>161139</v>
      </c>
    </row>
    <row r="46" spans="1:73" x14ac:dyDescent="0.25">
      <c r="A46" t="s">
        <v>52</v>
      </c>
      <c r="B46">
        <v>2021</v>
      </c>
      <c r="C46" s="90">
        <v>24476.47</v>
      </c>
      <c r="D46" s="91">
        <v>16692.8</v>
      </c>
      <c r="E46" s="91">
        <v>31693.52</v>
      </c>
      <c r="F46" s="91">
        <v>3579.01</v>
      </c>
      <c r="G46" s="91"/>
      <c r="H46" s="91"/>
      <c r="I46" s="92"/>
      <c r="J46" s="57">
        <v>49885.200000000012</v>
      </c>
      <c r="K46" s="58">
        <v>32210.999999999982</v>
      </c>
      <c r="L46" s="58">
        <v>87334.200000000084</v>
      </c>
      <c r="M46" s="58">
        <v>9061.2000000000007</v>
      </c>
      <c r="N46" s="58"/>
      <c r="O46" s="58"/>
      <c r="P46" s="59"/>
      <c r="Q46" s="68">
        <v>74361.67</v>
      </c>
      <c r="R46" s="69">
        <v>48903.8</v>
      </c>
      <c r="S46" s="69">
        <v>119027.7200000002</v>
      </c>
      <c r="T46" s="69">
        <v>12640.21</v>
      </c>
      <c r="U46" s="69"/>
      <c r="V46" s="69"/>
      <c r="W46" s="70"/>
      <c r="X46" s="22">
        <v>10555</v>
      </c>
      <c r="Y46" s="23">
        <v>5386</v>
      </c>
      <c r="Z46" s="23">
        <v>4278</v>
      </c>
      <c r="AA46" s="23">
        <v>518</v>
      </c>
      <c r="AB46" s="23">
        <v>0</v>
      </c>
      <c r="AC46" s="23">
        <v>0</v>
      </c>
      <c r="AD46" s="24">
        <v>0</v>
      </c>
      <c r="AE46" s="133">
        <v>166871</v>
      </c>
      <c r="AF46" s="134">
        <v>166871</v>
      </c>
      <c r="AG46" s="134">
        <v>104779</v>
      </c>
      <c r="AH46" s="134">
        <v>0</v>
      </c>
      <c r="AI46" s="134">
        <v>0</v>
      </c>
      <c r="AJ46" s="134">
        <v>0</v>
      </c>
      <c r="AK46" s="135">
        <v>0</v>
      </c>
      <c r="AL46" s="75">
        <f t="shared" si="0"/>
        <v>1</v>
      </c>
      <c r="AM46" s="75">
        <f t="shared" si="1"/>
        <v>1</v>
      </c>
      <c r="AN46" s="75">
        <f t="shared" si="2"/>
        <v>0.62790418946371751</v>
      </c>
      <c r="AO46" s="75">
        <f t="shared" si="3"/>
        <v>0</v>
      </c>
      <c r="AP46" s="75">
        <f t="shared" si="4"/>
        <v>0</v>
      </c>
      <c r="AQ46" s="75">
        <f t="shared" si="5"/>
        <v>0</v>
      </c>
      <c r="AR46" s="75">
        <f t="shared" si="6"/>
        <v>0</v>
      </c>
      <c r="AS46" s="79">
        <v>79</v>
      </c>
      <c r="AT46" s="80">
        <v>83</v>
      </c>
      <c r="AU46" s="80">
        <v>1341</v>
      </c>
      <c r="AV46" s="80">
        <v>1</v>
      </c>
      <c r="AW46" s="80">
        <v>165367</v>
      </c>
      <c r="AX46" s="80">
        <v>0</v>
      </c>
      <c r="AY46" s="81">
        <v>0</v>
      </c>
      <c r="AZ46" s="29">
        <v>166871</v>
      </c>
    </row>
    <row r="47" spans="1:73" x14ac:dyDescent="0.25">
      <c r="A47" t="s">
        <v>52</v>
      </c>
      <c r="B47">
        <v>2022</v>
      </c>
      <c r="C47" s="90">
        <v>22777.17</v>
      </c>
      <c r="D47" s="91">
        <v>15020.62</v>
      </c>
      <c r="E47" s="91">
        <v>5865.78</v>
      </c>
      <c r="F47" s="91"/>
      <c r="G47" s="91"/>
      <c r="H47" s="91"/>
      <c r="I47" s="92"/>
      <c r="J47" s="57">
        <v>47093.4</v>
      </c>
      <c r="K47" s="58">
        <v>25217.999999999989</v>
      </c>
      <c r="L47" s="58">
        <v>14963.4</v>
      </c>
      <c r="M47" s="58"/>
      <c r="N47" s="58"/>
      <c r="O47" s="58"/>
      <c r="P47" s="59"/>
      <c r="Q47" s="68">
        <v>69870.570000000007</v>
      </c>
      <c r="R47" s="69">
        <v>40238.619999999988</v>
      </c>
      <c r="S47" s="69">
        <v>20824.46</v>
      </c>
      <c r="T47" s="69"/>
      <c r="U47" s="69"/>
      <c r="V47" s="69"/>
      <c r="W47" s="70"/>
      <c r="X47" s="22">
        <v>11675</v>
      </c>
      <c r="Y47" s="23">
        <v>5550</v>
      </c>
      <c r="Z47" s="23">
        <v>858</v>
      </c>
      <c r="AA47" s="23">
        <v>0</v>
      </c>
      <c r="AB47" s="23">
        <v>0</v>
      </c>
      <c r="AC47" s="23">
        <v>0</v>
      </c>
      <c r="AD47" s="24">
        <v>0</v>
      </c>
      <c r="AE47" s="133">
        <v>185354</v>
      </c>
      <c r="AF47" s="134">
        <v>119213</v>
      </c>
      <c r="AG47" s="134">
        <v>0</v>
      </c>
      <c r="AH47" s="134">
        <v>0</v>
      </c>
      <c r="AI47" s="134">
        <v>0</v>
      </c>
      <c r="AJ47" s="134">
        <v>0</v>
      </c>
      <c r="AK47" s="135">
        <v>0</v>
      </c>
      <c r="AL47" s="75">
        <f t="shared" si="0"/>
        <v>1</v>
      </c>
      <c r="AM47" s="75">
        <f t="shared" si="1"/>
        <v>0.64316389179623856</v>
      </c>
      <c r="AN47" s="75">
        <f t="shared" si="2"/>
        <v>0</v>
      </c>
      <c r="AO47" s="75">
        <f t="shared" si="3"/>
        <v>0</v>
      </c>
      <c r="AP47" s="75">
        <f t="shared" si="4"/>
        <v>0</v>
      </c>
      <c r="AQ47" s="75">
        <f t="shared" si="5"/>
        <v>0</v>
      </c>
      <c r="AR47" s="75">
        <f t="shared" si="6"/>
        <v>0</v>
      </c>
      <c r="AS47" s="79">
        <v>41</v>
      </c>
      <c r="AT47" s="80">
        <v>207</v>
      </c>
      <c r="AU47" s="80">
        <v>915</v>
      </c>
      <c r="AV47" s="80">
        <v>12</v>
      </c>
      <c r="AW47" s="80">
        <v>184179</v>
      </c>
      <c r="AX47" s="80">
        <v>0</v>
      </c>
      <c r="AY47" s="81">
        <v>0</v>
      </c>
      <c r="AZ47" s="29">
        <v>185354</v>
      </c>
    </row>
    <row r="48" spans="1:73" x14ac:dyDescent="0.25">
      <c r="A48" t="s">
        <v>52</v>
      </c>
      <c r="B48">
        <v>2023</v>
      </c>
      <c r="C48" s="90">
        <v>13758.02</v>
      </c>
      <c r="D48" s="91">
        <v>2323.94</v>
      </c>
      <c r="E48" s="91"/>
      <c r="F48" s="91"/>
      <c r="G48" s="91"/>
      <c r="H48" s="91"/>
      <c r="I48" s="92"/>
      <c r="J48" s="57">
        <v>27269.999999999989</v>
      </c>
      <c r="K48" s="58">
        <v>3056.4</v>
      </c>
      <c r="L48" s="58"/>
      <c r="M48" s="58"/>
      <c r="N48" s="58"/>
      <c r="O48" s="58"/>
      <c r="P48" s="59"/>
      <c r="Q48" s="68">
        <v>41028.01999999999</v>
      </c>
      <c r="R48" s="69">
        <v>5380.34</v>
      </c>
      <c r="S48" s="69"/>
      <c r="T48" s="69"/>
      <c r="U48" s="69"/>
      <c r="V48" s="69"/>
      <c r="W48" s="70"/>
      <c r="X48" s="22">
        <v>8067</v>
      </c>
      <c r="Y48" s="23">
        <v>772</v>
      </c>
      <c r="Z48" s="23">
        <v>0</v>
      </c>
      <c r="AA48" s="23">
        <v>0</v>
      </c>
      <c r="AB48" s="23">
        <v>0</v>
      </c>
      <c r="AC48" s="23">
        <v>0</v>
      </c>
      <c r="AD48" s="24">
        <v>0</v>
      </c>
      <c r="AE48" s="133">
        <v>99801</v>
      </c>
      <c r="AF48" s="134">
        <v>0</v>
      </c>
      <c r="AG48" s="134">
        <v>0</v>
      </c>
      <c r="AH48" s="134">
        <v>0</v>
      </c>
      <c r="AI48" s="134">
        <v>0</v>
      </c>
      <c r="AJ48" s="134">
        <v>0</v>
      </c>
      <c r="AK48" s="135">
        <v>0</v>
      </c>
      <c r="AL48" s="75">
        <f t="shared" si="0"/>
        <v>0.68676240873652117</v>
      </c>
      <c r="AM48" s="75">
        <f t="shared" si="1"/>
        <v>0</v>
      </c>
      <c r="AN48" s="75">
        <f t="shared" si="2"/>
        <v>0</v>
      </c>
      <c r="AO48" s="75">
        <f t="shared" si="3"/>
        <v>0</v>
      </c>
      <c r="AP48" s="75">
        <f t="shared" si="4"/>
        <v>0</v>
      </c>
      <c r="AQ48" s="75">
        <f t="shared" si="5"/>
        <v>0</v>
      </c>
      <c r="AR48" s="75">
        <f t="shared" si="6"/>
        <v>0</v>
      </c>
      <c r="AS48" s="79">
        <v>7</v>
      </c>
      <c r="AT48" s="80">
        <v>520</v>
      </c>
      <c r="AU48" s="80">
        <v>729</v>
      </c>
      <c r="AV48" s="80">
        <v>31</v>
      </c>
      <c r="AW48" s="80">
        <v>144034</v>
      </c>
      <c r="AX48" s="80">
        <v>0</v>
      </c>
      <c r="AY48" s="81">
        <v>0</v>
      </c>
      <c r="AZ48" s="29">
        <v>145321</v>
      </c>
    </row>
    <row r="49" spans="1:52" x14ac:dyDescent="0.25">
      <c r="A49" t="s">
        <v>52</v>
      </c>
      <c r="B49">
        <v>2024</v>
      </c>
      <c r="C49" s="90">
        <v>5549.64</v>
      </c>
      <c r="D49" s="91"/>
      <c r="E49" s="91"/>
      <c r="F49" s="91"/>
      <c r="G49" s="91"/>
      <c r="H49" s="91"/>
      <c r="I49" s="92"/>
      <c r="J49" s="57">
        <v>14110.2</v>
      </c>
      <c r="K49" s="58"/>
      <c r="L49" s="58"/>
      <c r="M49" s="58"/>
      <c r="N49" s="58"/>
      <c r="O49" s="58"/>
      <c r="P49" s="59"/>
      <c r="Q49" s="68">
        <v>19650.399999999991</v>
      </c>
      <c r="R49" s="69"/>
      <c r="S49" s="69"/>
      <c r="T49" s="69"/>
      <c r="U49" s="69"/>
      <c r="V49" s="69"/>
      <c r="W49" s="70"/>
      <c r="X49" s="22">
        <v>3208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4">
        <v>0</v>
      </c>
      <c r="AE49" s="133">
        <v>0</v>
      </c>
      <c r="AF49" s="134">
        <v>0</v>
      </c>
      <c r="AG49" s="134">
        <v>0</v>
      </c>
      <c r="AH49" s="134">
        <v>0</v>
      </c>
      <c r="AI49" s="134">
        <v>0</v>
      </c>
      <c r="AJ49" s="134">
        <v>0</v>
      </c>
      <c r="AK49" s="135">
        <v>0</v>
      </c>
      <c r="AL49" s="75">
        <f t="shared" si="0"/>
        <v>0</v>
      </c>
      <c r="AM49" s="75">
        <f t="shared" si="1"/>
        <v>0</v>
      </c>
      <c r="AN49" s="75">
        <f t="shared" si="2"/>
        <v>0</v>
      </c>
      <c r="AO49" s="75">
        <f t="shared" si="3"/>
        <v>0</v>
      </c>
      <c r="AP49" s="75">
        <f t="shared" si="4"/>
        <v>0</v>
      </c>
      <c r="AQ49" s="75">
        <f t="shared" si="5"/>
        <v>0</v>
      </c>
      <c r="AR49" s="75">
        <f t="shared" si="6"/>
        <v>0</v>
      </c>
      <c r="AS49" s="79">
        <v>1</v>
      </c>
      <c r="AT49" s="80">
        <v>5132</v>
      </c>
      <c r="AU49" s="80">
        <v>439</v>
      </c>
      <c r="AV49" s="80">
        <v>26</v>
      </c>
      <c r="AW49" s="80">
        <v>84958</v>
      </c>
      <c r="AX49" s="80">
        <v>0</v>
      </c>
      <c r="AY49" s="81">
        <v>0</v>
      </c>
      <c r="AZ49" s="29">
        <v>90556</v>
      </c>
    </row>
    <row r="50" spans="1:52" x14ac:dyDescent="0.25">
      <c r="A50" t="s">
        <v>54</v>
      </c>
      <c r="B50">
        <v>2013</v>
      </c>
      <c r="C50" s="90">
        <v>51.43</v>
      </c>
      <c r="D50" s="91">
        <v>9373.92</v>
      </c>
      <c r="E50" s="91">
        <v>13291.52</v>
      </c>
      <c r="F50" s="91">
        <v>8344.9599999999991</v>
      </c>
      <c r="G50" s="91">
        <v>14.16</v>
      </c>
      <c r="H50" s="91">
        <v>4.72</v>
      </c>
      <c r="I50" s="92"/>
      <c r="J50" s="57">
        <v>264.60000000000002</v>
      </c>
      <c r="K50" s="58">
        <v>11075.39999999998</v>
      </c>
      <c r="L50" s="58">
        <v>15854.39999999996</v>
      </c>
      <c r="M50" s="58">
        <v>9795.599999999984</v>
      </c>
      <c r="N50" s="58">
        <v>16.2</v>
      </c>
      <c r="O50" s="58">
        <v>5.3999999999999986</v>
      </c>
      <c r="P50" s="59"/>
      <c r="Q50" s="68">
        <v>316.02999999999997</v>
      </c>
      <c r="R50" s="69">
        <v>20449.319999999982</v>
      </c>
      <c r="S50" s="69">
        <v>29145.919999999911</v>
      </c>
      <c r="T50" s="69">
        <v>18140.560000000001</v>
      </c>
      <c r="U50" s="69">
        <v>30.36</v>
      </c>
      <c r="V50" s="69">
        <v>10.119999999999999</v>
      </c>
      <c r="W50" s="70"/>
      <c r="X50" s="22">
        <v>129</v>
      </c>
      <c r="Y50" s="23">
        <v>1989</v>
      </c>
      <c r="Z50" s="23">
        <v>2688</v>
      </c>
      <c r="AA50" s="23">
        <v>1682</v>
      </c>
      <c r="AB50" s="23">
        <v>4</v>
      </c>
      <c r="AC50" s="23">
        <v>1</v>
      </c>
      <c r="AD50" s="24">
        <v>0</v>
      </c>
      <c r="AE50" s="133">
        <v>134363</v>
      </c>
      <c r="AF50" s="134">
        <v>134363</v>
      </c>
      <c r="AG50" s="134">
        <v>134363</v>
      </c>
      <c r="AH50" s="134">
        <v>134363</v>
      </c>
      <c r="AI50" s="134">
        <v>134363</v>
      </c>
      <c r="AJ50" s="134">
        <v>134363</v>
      </c>
      <c r="AK50" s="135">
        <v>134363</v>
      </c>
      <c r="AL50" s="75">
        <f t="shared" si="0"/>
        <v>1</v>
      </c>
      <c r="AM50" s="75">
        <f t="shared" si="1"/>
        <v>1</v>
      </c>
      <c r="AN50" s="75">
        <f t="shared" si="2"/>
        <v>1</v>
      </c>
      <c r="AO50" s="75">
        <f t="shared" si="3"/>
        <v>1</v>
      </c>
      <c r="AP50" s="75">
        <f t="shared" si="4"/>
        <v>1</v>
      </c>
      <c r="AQ50" s="75">
        <f t="shared" si="5"/>
        <v>1</v>
      </c>
      <c r="AR50" s="75">
        <f t="shared" si="6"/>
        <v>1</v>
      </c>
      <c r="AS50" s="79">
        <v>0</v>
      </c>
      <c r="AT50" s="80">
        <v>26</v>
      </c>
      <c r="AU50" s="80">
        <v>43</v>
      </c>
      <c r="AV50" s="80">
        <v>134293</v>
      </c>
      <c r="AW50" s="80">
        <v>1</v>
      </c>
      <c r="AX50" s="80">
        <v>0</v>
      </c>
      <c r="AY50" s="81">
        <v>0</v>
      </c>
      <c r="AZ50" s="29">
        <v>134363</v>
      </c>
    </row>
    <row r="51" spans="1:52" x14ac:dyDescent="0.25">
      <c r="A51" t="s">
        <v>54</v>
      </c>
      <c r="B51">
        <v>2014</v>
      </c>
      <c r="C51" s="90">
        <v>16534.16</v>
      </c>
      <c r="D51" s="91">
        <v>29448.080000000002</v>
      </c>
      <c r="E51" s="91">
        <v>19163.2</v>
      </c>
      <c r="F51" s="91">
        <v>12064.32</v>
      </c>
      <c r="G51" s="91">
        <v>37.76</v>
      </c>
      <c r="H51" s="91"/>
      <c r="I51" s="92"/>
      <c r="J51" s="57">
        <v>19596.599999999969</v>
      </c>
      <c r="K51" s="58">
        <v>34182.00000000016</v>
      </c>
      <c r="L51" s="58">
        <v>22447.8</v>
      </c>
      <c r="M51" s="58">
        <v>14380.19999999997</v>
      </c>
      <c r="N51" s="58">
        <v>43.2</v>
      </c>
      <c r="O51" s="58"/>
      <c r="P51" s="59"/>
      <c r="Q51" s="68">
        <v>36130.759999999849</v>
      </c>
      <c r="R51" s="69">
        <v>63630.079999999572</v>
      </c>
      <c r="S51" s="69">
        <v>41610.999999999789</v>
      </c>
      <c r="T51" s="69">
        <v>26444.519999999939</v>
      </c>
      <c r="U51" s="69">
        <v>80.959999999999994</v>
      </c>
      <c r="V51" s="69"/>
      <c r="W51" s="70"/>
      <c r="X51" s="22">
        <v>3488</v>
      </c>
      <c r="Y51" s="23">
        <v>5923</v>
      </c>
      <c r="Z51" s="23">
        <v>3854</v>
      </c>
      <c r="AA51" s="23">
        <v>2429</v>
      </c>
      <c r="AB51" s="23">
        <v>9</v>
      </c>
      <c r="AC51" s="23">
        <v>0</v>
      </c>
      <c r="AD51" s="24">
        <v>0</v>
      </c>
      <c r="AE51" s="133">
        <v>226224</v>
      </c>
      <c r="AF51" s="134">
        <v>226224</v>
      </c>
      <c r="AG51" s="134">
        <v>226224</v>
      </c>
      <c r="AH51" s="134">
        <v>226224</v>
      </c>
      <c r="AI51" s="134">
        <v>226224</v>
      </c>
      <c r="AJ51" s="134">
        <v>226224</v>
      </c>
      <c r="AK51" s="135">
        <v>226224</v>
      </c>
      <c r="AL51" s="75">
        <f t="shared" si="0"/>
        <v>1</v>
      </c>
      <c r="AM51" s="75">
        <f t="shared" si="1"/>
        <v>1</v>
      </c>
      <c r="AN51" s="75">
        <f t="shared" si="2"/>
        <v>1</v>
      </c>
      <c r="AO51" s="75">
        <f t="shared" si="3"/>
        <v>1</v>
      </c>
      <c r="AP51" s="75">
        <f t="shared" si="4"/>
        <v>1</v>
      </c>
      <c r="AQ51" s="75">
        <f t="shared" si="5"/>
        <v>1</v>
      </c>
      <c r="AR51" s="75">
        <f t="shared" si="6"/>
        <v>1</v>
      </c>
      <c r="AS51" s="79">
        <v>9</v>
      </c>
      <c r="AT51" s="80">
        <v>75</v>
      </c>
      <c r="AU51" s="80">
        <v>25</v>
      </c>
      <c r="AV51" s="80">
        <v>226115</v>
      </c>
      <c r="AW51" s="80">
        <v>0</v>
      </c>
      <c r="AX51" s="80">
        <v>0</v>
      </c>
      <c r="AY51" s="81">
        <v>0</v>
      </c>
      <c r="AZ51" s="29">
        <v>226224</v>
      </c>
    </row>
    <row r="52" spans="1:52" x14ac:dyDescent="0.25">
      <c r="A52" t="s">
        <v>54</v>
      </c>
      <c r="B52">
        <v>2015</v>
      </c>
      <c r="C52" s="90">
        <v>44283.040000000001</v>
      </c>
      <c r="D52" s="91">
        <v>24836.639999999999</v>
      </c>
      <c r="E52" s="91">
        <v>16081.04</v>
      </c>
      <c r="F52" s="91">
        <v>9821.3799999999992</v>
      </c>
      <c r="G52" s="91">
        <v>14.16</v>
      </c>
      <c r="H52" s="91"/>
      <c r="I52" s="92">
        <v>160.47999999999999</v>
      </c>
      <c r="J52" s="57">
        <v>51397.200000000397</v>
      </c>
      <c r="K52" s="58">
        <v>28987.200000000092</v>
      </c>
      <c r="L52" s="58">
        <v>19153.79999999997</v>
      </c>
      <c r="M52" s="58">
        <v>11879.99999999998</v>
      </c>
      <c r="N52" s="58">
        <v>21.6</v>
      </c>
      <c r="O52" s="58"/>
      <c r="P52" s="59">
        <v>183.6</v>
      </c>
      <c r="Q52" s="68">
        <v>95680.239999999292</v>
      </c>
      <c r="R52" s="69">
        <v>53823.839999999662</v>
      </c>
      <c r="S52" s="69">
        <v>35234.839999999851</v>
      </c>
      <c r="T52" s="69">
        <v>21701.379999999979</v>
      </c>
      <c r="U52" s="69">
        <v>35.76</v>
      </c>
      <c r="V52" s="69"/>
      <c r="W52" s="70">
        <v>344.08</v>
      </c>
      <c r="X52" s="22">
        <v>8656</v>
      </c>
      <c r="Y52" s="23">
        <v>4993</v>
      </c>
      <c r="Z52" s="23">
        <v>3252</v>
      </c>
      <c r="AA52" s="23">
        <v>2017</v>
      </c>
      <c r="AB52" s="23">
        <v>4</v>
      </c>
      <c r="AC52" s="23">
        <v>0</v>
      </c>
      <c r="AD52" s="24">
        <v>33</v>
      </c>
      <c r="AE52" s="133">
        <v>248286</v>
      </c>
      <c r="AF52" s="134">
        <v>248286</v>
      </c>
      <c r="AG52" s="134">
        <v>248286</v>
      </c>
      <c r="AH52" s="134">
        <v>248286</v>
      </c>
      <c r="AI52" s="134">
        <v>248286</v>
      </c>
      <c r="AJ52" s="134">
        <v>248286</v>
      </c>
      <c r="AK52" s="135">
        <v>248286</v>
      </c>
      <c r="AL52" s="75">
        <f t="shared" si="0"/>
        <v>1</v>
      </c>
      <c r="AM52" s="75">
        <f t="shared" si="1"/>
        <v>1</v>
      </c>
      <c r="AN52" s="75">
        <f t="shared" si="2"/>
        <v>1</v>
      </c>
      <c r="AO52" s="75">
        <f t="shared" si="3"/>
        <v>1</v>
      </c>
      <c r="AP52" s="75">
        <f t="shared" si="4"/>
        <v>1</v>
      </c>
      <c r="AQ52" s="75">
        <f t="shared" si="5"/>
        <v>1</v>
      </c>
      <c r="AR52" s="75">
        <f t="shared" si="6"/>
        <v>1</v>
      </c>
      <c r="AS52" s="79">
        <v>103</v>
      </c>
      <c r="AT52" s="80">
        <v>19</v>
      </c>
      <c r="AU52" s="80">
        <v>33</v>
      </c>
      <c r="AV52" s="80">
        <v>248131</v>
      </c>
      <c r="AW52" s="80">
        <v>0</v>
      </c>
      <c r="AX52" s="80">
        <v>0</v>
      </c>
      <c r="AY52" s="81">
        <v>0</v>
      </c>
      <c r="AZ52" s="29">
        <v>248286</v>
      </c>
    </row>
    <row r="53" spans="1:52" x14ac:dyDescent="0.25">
      <c r="A53" t="s">
        <v>54</v>
      </c>
      <c r="B53">
        <v>2016</v>
      </c>
      <c r="C53" s="90">
        <v>27253.279999999999</v>
      </c>
      <c r="D53" s="91">
        <v>13338.72</v>
      </c>
      <c r="E53" s="91">
        <v>7084.72</v>
      </c>
      <c r="F53" s="91">
        <v>294.05</v>
      </c>
      <c r="G53" s="91">
        <v>4.72</v>
      </c>
      <c r="H53" s="91"/>
      <c r="I53" s="92">
        <v>14.16</v>
      </c>
      <c r="J53" s="57">
        <v>31838.400000000122</v>
      </c>
      <c r="K53" s="58">
        <v>15670.799999999959</v>
      </c>
      <c r="L53" s="58">
        <v>8569.7999999999902</v>
      </c>
      <c r="M53" s="58">
        <v>361.8</v>
      </c>
      <c r="N53" s="58">
        <v>5.3999999999999986</v>
      </c>
      <c r="O53" s="58"/>
      <c r="P53" s="59">
        <v>16.2</v>
      </c>
      <c r="Q53" s="68">
        <v>59091.679999999636</v>
      </c>
      <c r="R53" s="69">
        <v>29009.519999999909</v>
      </c>
      <c r="S53" s="69">
        <v>15654.52</v>
      </c>
      <c r="T53" s="69">
        <v>655.85</v>
      </c>
      <c r="U53" s="69">
        <v>10.119999999999999</v>
      </c>
      <c r="V53" s="69"/>
      <c r="W53" s="70">
        <v>30.36</v>
      </c>
      <c r="X53" s="22">
        <v>5323</v>
      </c>
      <c r="Y53" s="23">
        <v>2690</v>
      </c>
      <c r="Z53" s="23">
        <v>1486</v>
      </c>
      <c r="AA53" s="23">
        <v>64</v>
      </c>
      <c r="AB53" s="23">
        <v>1</v>
      </c>
      <c r="AC53" s="23">
        <v>0</v>
      </c>
      <c r="AD53" s="24">
        <v>2</v>
      </c>
      <c r="AE53" s="133">
        <v>222409</v>
      </c>
      <c r="AF53" s="134">
        <v>222409</v>
      </c>
      <c r="AG53" s="134">
        <v>222409</v>
      </c>
      <c r="AH53" s="134">
        <v>222409</v>
      </c>
      <c r="AI53" s="134">
        <v>222409</v>
      </c>
      <c r="AJ53" s="134">
        <v>222409</v>
      </c>
      <c r="AK53" s="135">
        <v>222409</v>
      </c>
      <c r="AL53" s="75">
        <f t="shared" si="0"/>
        <v>1</v>
      </c>
      <c r="AM53" s="75">
        <f t="shared" si="1"/>
        <v>1</v>
      </c>
      <c r="AN53" s="75">
        <f t="shared" si="2"/>
        <v>1</v>
      </c>
      <c r="AO53" s="75">
        <f t="shared" si="3"/>
        <v>1</v>
      </c>
      <c r="AP53" s="75">
        <f t="shared" si="4"/>
        <v>1</v>
      </c>
      <c r="AQ53" s="75">
        <f t="shared" si="5"/>
        <v>1</v>
      </c>
      <c r="AR53" s="75">
        <f t="shared" si="6"/>
        <v>1</v>
      </c>
      <c r="AS53" s="79">
        <v>77</v>
      </c>
      <c r="AT53" s="80">
        <v>31</v>
      </c>
      <c r="AU53" s="80">
        <v>205885</v>
      </c>
      <c r="AV53" s="80">
        <v>16416</v>
      </c>
      <c r="AW53" s="80">
        <v>0</v>
      </c>
      <c r="AX53" s="80">
        <v>0</v>
      </c>
      <c r="AY53" s="81">
        <v>0</v>
      </c>
      <c r="AZ53" s="29">
        <v>222409</v>
      </c>
    </row>
    <row r="54" spans="1:52" x14ac:dyDescent="0.25">
      <c r="A54" t="s">
        <v>54</v>
      </c>
      <c r="B54">
        <v>2017</v>
      </c>
      <c r="C54" s="90">
        <v>31383.279999999999</v>
      </c>
      <c r="D54" s="91">
        <v>14518.72</v>
      </c>
      <c r="E54" s="91">
        <v>7925.77</v>
      </c>
      <c r="F54" s="91">
        <v>80.239999999999995</v>
      </c>
      <c r="G54" s="91">
        <v>9.44</v>
      </c>
      <c r="H54" s="91"/>
      <c r="I54" s="92"/>
      <c r="J54" s="57">
        <v>36882.000000000182</v>
      </c>
      <c r="K54" s="58">
        <v>17231.399999999951</v>
      </c>
      <c r="L54" s="58">
        <v>10637.999999999991</v>
      </c>
      <c r="M54" s="58">
        <v>162</v>
      </c>
      <c r="N54" s="58">
        <v>10.8</v>
      </c>
      <c r="O54" s="58"/>
      <c r="P54" s="59"/>
      <c r="Q54" s="68">
        <v>68265.279999999533</v>
      </c>
      <c r="R54" s="69">
        <v>31750.11999999989</v>
      </c>
      <c r="S54" s="69">
        <v>18563.77</v>
      </c>
      <c r="T54" s="69">
        <v>242.24</v>
      </c>
      <c r="U54" s="69">
        <v>20.239999999999998</v>
      </c>
      <c r="V54" s="69"/>
      <c r="W54" s="70"/>
      <c r="X54" s="22">
        <v>6091</v>
      </c>
      <c r="Y54" s="23">
        <v>2960</v>
      </c>
      <c r="Z54" s="23">
        <v>1623</v>
      </c>
      <c r="AA54" s="23">
        <v>17</v>
      </c>
      <c r="AB54" s="23">
        <v>4</v>
      </c>
      <c r="AC54" s="23">
        <v>0</v>
      </c>
      <c r="AD54" s="24">
        <v>0</v>
      </c>
      <c r="AE54" s="133">
        <v>259856</v>
      </c>
      <c r="AF54" s="134">
        <v>259856</v>
      </c>
      <c r="AG54" s="134">
        <v>259856</v>
      </c>
      <c r="AH54" s="134">
        <v>259856</v>
      </c>
      <c r="AI54" s="134">
        <v>259856</v>
      </c>
      <c r="AJ54" s="134">
        <v>259856</v>
      </c>
      <c r="AK54" s="135">
        <v>170060</v>
      </c>
      <c r="AL54" s="75">
        <f t="shared" si="0"/>
        <v>1</v>
      </c>
      <c r="AM54" s="75">
        <f t="shared" si="1"/>
        <v>1</v>
      </c>
      <c r="AN54" s="75">
        <f t="shared" si="2"/>
        <v>1</v>
      </c>
      <c r="AO54" s="75">
        <f t="shared" si="3"/>
        <v>1</v>
      </c>
      <c r="AP54" s="75">
        <f t="shared" si="4"/>
        <v>1</v>
      </c>
      <c r="AQ54" s="75">
        <f t="shared" si="5"/>
        <v>1</v>
      </c>
      <c r="AR54" s="75">
        <f t="shared" si="6"/>
        <v>0.65443938181146477</v>
      </c>
      <c r="AS54" s="79">
        <v>80</v>
      </c>
      <c r="AT54" s="80">
        <v>30</v>
      </c>
      <c r="AU54" s="80">
        <v>257061</v>
      </c>
      <c r="AV54" s="80">
        <v>2685</v>
      </c>
      <c r="AW54" s="80">
        <v>0</v>
      </c>
      <c r="AX54" s="80">
        <v>0</v>
      </c>
      <c r="AY54" s="81">
        <v>0</v>
      </c>
      <c r="AZ54" s="29">
        <v>259856</v>
      </c>
    </row>
    <row r="55" spans="1:52" x14ac:dyDescent="0.25">
      <c r="A55" t="s">
        <v>54</v>
      </c>
      <c r="B55">
        <v>2018</v>
      </c>
      <c r="C55" s="90">
        <v>31323.98</v>
      </c>
      <c r="D55" s="91">
        <v>15446.36</v>
      </c>
      <c r="E55" s="91">
        <v>5979.48</v>
      </c>
      <c r="F55" s="91">
        <v>372.88</v>
      </c>
      <c r="G55" s="91"/>
      <c r="H55" s="91"/>
      <c r="I55" s="92"/>
      <c r="J55" s="57">
        <v>37800.000000000189</v>
      </c>
      <c r="K55" s="58">
        <v>19979.999999999971</v>
      </c>
      <c r="L55" s="58">
        <v>13181.399999999991</v>
      </c>
      <c r="M55" s="58">
        <v>480.59999999999991</v>
      </c>
      <c r="N55" s="58"/>
      <c r="O55" s="58"/>
      <c r="P55" s="59"/>
      <c r="Q55" s="68">
        <v>69123.979999999559</v>
      </c>
      <c r="R55" s="69">
        <v>35426.35999999987</v>
      </c>
      <c r="S55" s="69">
        <v>19160.88</v>
      </c>
      <c r="T55" s="69">
        <v>853.48000000000013</v>
      </c>
      <c r="U55" s="69"/>
      <c r="V55" s="69"/>
      <c r="W55" s="70"/>
      <c r="X55" s="22">
        <v>6117</v>
      </c>
      <c r="Y55" s="23">
        <v>3105</v>
      </c>
      <c r="Z55" s="23">
        <v>1161</v>
      </c>
      <c r="AA55" s="23">
        <v>82</v>
      </c>
      <c r="AB55" s="23">
        <v>1</v>
      </c>
      <c r="AC55" s="23">
        <v>1</v>
      </c>
      <c r="AD55" s="24">
        <v>0</v>
      </c>
      <c r="AE55" s="133">
        <v>262450</v>
      </c>
      <c r="AF55" s="134">
        <v>262450</v>
      </c>
      <c r="AG55" s="134">
        <v>262450</v>
      </c>
      <c r="AH55" s="134">
        <v>262450</v>
      </c>
      <c r="AI55" s="134">
        <v>262450</v>
      </c>
      <c r="AJ55" s="134">
        <v>165595</v>
      </c>
      <c r="AK55" s="135">
        <v>0</v>
      </c>
      <c r="AL55" s="75">
        <f t="shared" si="0"/>
        <v>1</v>
      </c>
      <c r="AM55" s="75">
        <f t="shared" si="1"/>
        <v>1</v>
      </c>
      <c r="AN55" s="75">
        <f t="shared" si="2"/>
        <v>1</v>
      </c>
      <c r="AO55" s="75">
        <f t="shared" si="3"/>
        <v>1</v>
      </c>
      <c r="AP55" s="75">
        <f t="shared" si="4"/>
        <v>1</v>
      </c>
      <c r="AQ55" s="75">
        <f t="shared" si="5"/>
        <v>0.63095827776719371</v>
      </c>
      <c r="AR55" s="75">
        <f t="shared" si="6"/>
        <v>0</v>
      </c>
      <c r="AS55" s="79">
        <v>33</v>
      </c>
      <c r="AT55" s="80">
        <v>17</v>
      </c>
      <c r="AU55" s="80">
        <v>262387</v>
      </c>
      <c r="AV55" s="80">
        <v>13</v>
      </c>
      <c r="AW55" s="80">
        <v>0</v>
      </c>
      <c r="AX55" s="80">
        <v>0</v>
      </c>
      <c r="AY55" s="81">
        <v>0</v>
      </c>
      <c r="AZ55" s="29">
        <v>262450</v>
      </c>
    </row>
    <row r="56" spans="1:52" x14ac:dyDescent="0.25">
      <c r="A56" t="s">
        <v>54</v>
      </c>
      <c r="B56">
        <v>2019</v>
      </c>
      <c r="C56" s="90">
        <v>31812.799999999999</v>
      </c>
      <c r="D56" s="91">
        <v>10983.44</v>
      </c>
      <c r="E56" s="91">
        <v>9827.0400000000009</v>
      </c>
      <c r="F56" s="91">
        <v>18.88</v>
      </c>
      <c r="G56" s="91"/>
      <c r="H56" s="91"/>
      <c r="I56" s="92"/>
      <c r="J56" s="57">
        <v>41958.000000000196</v>
      </c>
      <c r="K56" s="58">
        <v>23976</v>
      </c>
      <c r="L56" s="58">
        <v>12787.199999999981</v>
      </c>
      <c r="M56" s="58">
        <v>32.4</v>
      </c>
      <c r="N56" s="58"/>
      <c r="O56" s="58"/>
      <c r="P56" s="59"/>
      <c r="Q56" s="68">
        <v>73770.799999999566</v>
      </c>
      <c r="R56" s="69">
        <v>34959.439999999937</v>
      </c>
      <c r="S56" s="69">
        <v>22614.23999999998</v>
      </c>
      <c r="T56" s="69">
        <v>51.28</v>
      </c>
      <c r="U56" s="69"/>
      <c r="V56" s="69"/>
      <c r="W56" s="70"/>
      <c r="X56" s="22">
        <v>6248</v>
      </c>
      <c r="Y56" s="23">
        <v>2216</v>
      </c>
      <c r="Z56" s="23">
        <v>2051</v>
      </c>
      <c r="AA56" s="23">
        <v>7</v>
      </c>
      <c r="AB56" s="23">
        <v>1</v>
      </c>
      <c r="AC56" s="23">
        <v>0</v>
      </c>
      <c r="AD56" s="24">
        <v>0</v>
      </c>
      <c r="AE56" s="133">
        <v>277377</v>
      </c>
      <c r="AF56" s="134">
        <v>277377</v>
      </c>
      <c r="AG56" s="134">
        <v>277377</v>
      </c>
      <c r="AH56" s="134">
        <v>277377</v>
      </c>
      <c r="AI56" s="134">
        <v>187318</v>
      </c>
      <c r="AJ56" s="134">
        <v>0</v>
      </c>
      <c r="AK56" s="135">
        <v>0</v>
      </c>
      <c r="AL56" s="75">
        <f t="shared" si="0"/>
        <v>1</v>
      </c>
      <c r="AM56" s="75">
        <f t="shared" si="1"/>
        <v>1</v>
      </c>
      <c r="AN56" s="75">
        <f t="shared" si="2"/>
        <v>1</v>
      </c>
      <c r="AO56" s="75">
        <f t="shared" si="3"/>
        <v>1</v>
      </c>
      <c r="AP56" s="75">
        <f t="shared" si="4"/>
        <v>0.67531915047029856</v>
      </c>
      <c r="AQ56" s="75">
        <f t="shared" si="5"/>
        <v>0</v>
      </c>
      <c r="AR56" s="75">
        <f t="shared" si="6"/>
        <v>0</v>
      </c>
      <c r="AS56" s="79">
        <v>11</v>
      </c>
      <c r="AT56" s="80">
        <v>10</v>
      </c>
      <c r="AU56" s="80">
        <v>277353</v>
      </c>
      <c r="AV56" s="80">
        <v>3</v>
      </c>
      <c r="AW56" s="80">
        <v>0</v>
      </c>
      <c r="AX56" s="80">
        <v>0</v>
      </c>
      <c r="AY56" s="81">
        <v>0</v>
      </c>
      <c r="AZ56" s="29">
        <v>277377</v>
      </c>
    </row>
    <row r="57" spans="1:52" x14ac:dyDescent="0.25">
      <c r="A57" t="s">
        <v>54</v>
      </c>
      <c r="B57">
        <v>2020</v>
      </c>
      <c r="C57" s="90">
        <v>17633.919999999998</v>
      </c>
      <c r="D57" s="91">
        <v>15755.36</v>
      </c>
      <c r="E57" s="91">
        <v>4847.4399999999996</v>
      </c>
      <c r="F57" s="91">
        <v>4.72</v>
      </c>
      <c r="G57" s="91"/>
      <c r="H57" s="91"/>
      <c r="I57" s="92"/>
      <c r="J57" s="57">
        <v>38313.000000000073</v>
      </c>
      <c r="K57" s="58">
        <v>19985.39999999998</v>
      </c>
      <c r="L57" s="58">
        <v>5929.1999999999989</v>
      </c>
      <c r="M57" s="58">
        <v>10.8</v>
      </c>
      <c r="N57" s="58"/>
      <c r="O57" s="58"/>
      <c r="P57" s="59"/>
      <c r="Q57" s="68">
        <v>55946.91999999986</v>
      </c>
      <c r="R57" s="69">
        <v>35740.759999999878</v>
      </c>
      <c r="S57" s="69">
        <v>10776.64</v>
      </c>
      <c r="T57" s="69">
        <v>15.52</v>
      </c>
      <c r="U57" s="69"/>
      <c r="V57" s="69"/>
      <c r="W57" s="70"/>
      <c r="X57" s="22">
        <v>3473</v>
      </c>
      <c r="Y57" s="23">
        <v>3130</v>
      </c>
      <c r="Z57" s="23">
        <v>1235</v>
      </c>
      <c r="AA57" s="23">
        <v>6</v>
      </c>
      <c r="AB57" s="23">
        <v>0</v>
      </c>
      <c r="AC57" s="23">
        <v>0</v>
      </c>
      <c r="AD57" s="24">
        <v>0</v>
      </c>
      <c r="AE57" s="133">
        <v>202909</v>
      </c>
      <c r="AF57" s="134">
        <v>202909</v>
      </c>
      <c r="AG57" s="134">
        <v>202909</v>
      </c>
      <c r="AH57" s="134">
        <v>149817</v>
      </c>
      <c r="AI57" s="134">
        <v>0</v>
      </c>
      <c r="AJ57" s="134">
        <v>0</v>
      </c>
      <c r="AK57" s="135">
        <v>0</v>
      </c>
      <c r="AL57" s="75">
        <f t="shared" si="0"/>
        <v>1</v>
      </c>
      <c r="AM57" s="75">
        <f t="shared" si="1"/>
        <v>1</v>
      </c>
      <c r="AN57" s="75">
        <f t="shared" si="2"/>
        <v>1</v>
      </c>
      <c r="AO57" s="75">
        <f t="shared" si="3"/>
        <v>0.73834576090759896</v>
      </c>
      <c r="AP57" s="75">
        <f t="shared" si="4"/>
        <v>0</v>
      </c>
      <c r="AQ57" s="75">
        <f t="shared" si="5"/>
        <v>0</v>
      </c>
      <c r="AR57" s="75">
        <f t="shared" si="6"/>
        <v>0</v>
      </c>
      <c r="AS57" s="79">
        <v>11</v>
      </c>
      <c r="AT57" s="80">
        <v>8</v>
      </c>
      <c r="AU57" s="80">
        <v>202888</v>
      </c>
      <c r="AV57" s="80">
        <v>2</v>
      </c>
      <c r="AW57" s="80">
        <v>0</v>
      </c>
      <c r="AX57" s="80">
        <v>0</v>
      </c>
      <c r="AY57" s="81">
        <v>0</v>
      </c>
      <c r="AZ57" s="29">
        <v>202909</v>
      </c>
    </row>
    <row r="58" spans="1:52" x14ac:dyDescent="0.25">
      <c r="A58" t="s">
        <v>54</v>
      </c>
      <c r="B58">
        <v>2021</v>
      </c>
      <c r="C58" s="90">
        <v>61076.800000000003</v>
      </c>
      <c r="D58" s="91">
        <v>15924.5</v>
      </c>
      <c r="E58" s="91">
        <v>663.54</v>
      </c>
      <c r="F58" s="91"/>
      <c r="G58" s="91"/>
      <c r="H58" s="91"/>
      <c r="I58" s="92"/>
      <c r="J58" s="57">
        <v>78251.400000000081</v>
      </c>
      <c r="K58" s="58">
        <v>19877.400000000001</v>
      </c>
      <c r="L58" s="58">
        <v>1749.6</v>
      </c>
      <c r="M58" s="58"/>
      <c r="N58" s="58"/>
      <c r="O58" s="58"/>
      <c r="P58" s="59"/>
      <c r="Q58" s="68">
        <v>139328.1999999994</v>
      </c>
      <c r="R58" s="69">
        <v>35801.899999999943</v>
      </c>
      <c r="S58" s="69">
        <v>2413.14</v>
      </c>
      <c r="T58" s="69"/>
      <c r="U58" s="69"/>
      <c r="V58" s="69"/>
      <c r="W58" s="70"/>
      <c r="X58" s="22">
        <v>6711</v>
      </c>
      <c r="Y58" s="23">
        <v>2507</v>
      </c>
      <c r="Z58" s="23">
        <v>443</v>
      </c>
      <c r="AA58" s="23">
        <v>0</v>
      </c>
      <c r="AB58" s="23">
        <v>0</v>
      </c>
      <c r="AC58" s="23">
        <v>0</v>
      </c>
      <c r="AD58" s="24">
        <v>0</v>
      </c>
      <c r="AE58" s="133">
        <v>298305</v>
      </c>
      <c r="AF58" s="134">
        <v>298305</v>
      </c>
      <c r="AG58" s="134">
        <v>203433</v>
      </c>
      <c r="AH58" s="134">
        <v>0</v>
      </c>
      <c r="AI58" s="134">
        <v>0</v>
      </c>
      <c r="AJ58" s="134">
        <v>0</v>
      </c>
      <c r="AK58" s="135">
        <v>0</v>
      </c>
      <c r="AL58" s="75">
        <f t="shared" si="0"/>
        <v>1</v>
      </c>
      <c r="AM58" s="75">
        <f t="shared" si="1"/>
        <v>1</v>
      </c>
      <c r="AN58" s="75">
        <f t="shared" si="2"/>
        <v>0.68196309146678735</v>
      </c>
      <c r="AO58" s="75">
        <f t="shared" si="3"/>
        <v>0</v>
      </c>
      <c r="AP58" s="75">
        <f t="shared" si="4"/>
        <v>0</v>
      </c>
      <c r="AQ58" s="75">
        <f t="shared" si="5"/>
        <v>0</v>
      </c>
      <c r="AR58" s="75">
        <f t="shared" si="6"/>
        <v>0</v>
      </c>
      <c r="AS58" s="79">
        <v>10</v>
      </c>
      <c r="AT58" s="80">
        <v>1</v>
      </c>
      <c r="AU58" s="80">
        <v>298294</v>
      </c>
      <c r="AV58" s="80">
        <v>0</v>
      </c>
      <c r="AW58" s="80">
        <v>0</v>
      </c>
      <c r="AX58" s="80">
        <v>0</v>
      </c>
      <c r="AY58" s="81">
        <v>0</v>
      </c>
      <c r="AZ58" s="29">
        <v>298305</v>
      </c>
    </row>
    <row r="59" spans="1:52" x14ac:dyDescent="0.25">
      <c r="A59" t="s">
        <v>54</v>
      </c>
      <c r="B59">
        <v>2022</v>
      </c>
      <c r="C59" s="90">
        <v>19016.88</v>
      </c>
      <c r="D59" s="91">
        <v>596.64</v>
      </c>
      <c r="E59" s="91">
        <v>51.92</v>
      </c>
      <c r="F59" s="91"/>
      <c r="G59" s="91"/>
      <c r="H59" s="91"/>
      <c r="I59" s="92"/>
      <c r="J59" s="57">
        <v>23770.80000000001</v>
      </c>
      <c r="K59" s="58">
        <v>1155.5999999999999</v>
      </c>
      <c r="L59" s="58">
        <v>91.799999999999983</v>
      </c>
      <c r="M59" s="58"/>
      <c r="N59" s="58"/>
      <c r="O59" s="58"/>
      <c r="P59" s="59"/>
      <c r="Q59" s="68">
        <v>42787.679999999797</v>
      </c>
      <c r="R59" s="69">
        <v>1752.24</v>
      </c>
      <c r="S59" s="69">
        <v>143.72</v>
      </c>
      <c r="T59" s="69"/>
      <c r="U59" s="69"/>
      <c r="V59" s="69"/>
      <c r="W59" s="70"/>
      <c r="X59" s="22">
        <v>4730</v>
      </c>
      <c r="Y59" s="23">
        <v>717</v>
      </c>
      <c r="Z59" s="23">
        <v>39</v>
      </c>
      <c r="AA59" s="23">
        <v>0</v>
      </c>
      <c r="AB59" s="23">
        <v>0</v>
      </c>
      <c r="AC59" s="23">
        <v>0</v>
      </c>
      <c r="AD59" s="24">
        <v>0</v>
      </c>
      <c r="AE59" s="133">
        <v>237590</v>
      </c>
      <c r="AF59" s="134">
        <v>150128</v>
      </c>
      <c r="AG59" s="134">
        <v>0</v>
      </c>
      <c r="AH59" s="134">
        <v>0</v>
      </c>
      <c r="AI59" s="134">
        <v>0</v>
      </c>
      <c r="AJ59" s="134">
        <v>0</v>
      </c>
      <c r="AK59" s="135">
        <v>0</v>
      </c>
      <c r="AL59" s="75">
        <f t="shared" si="0"/>
        <v>1</v>
      </c>
      <c r="AM59" s="75">
        <f t="shared" si="1"/>
        <v>0.63187844606254473</v>
      </c>
      <c r="AN59" s="75">
        <f t="shared" si="2"/>
        <v>0</v>
      </c>
      <c r="AO59" s="75">
        <f t="shared" si="3"/>
        <v>0</v>
      </c>
      <c r="AP59" s="75">
        <f t="shared" si="4"/>
        <v>0</v>
      </c>
      <c r="AQ59" s="75">
        <f t="shared" si="5"/>
        <v>0</v>
      </c>
      <c r="AR59" s="75">
        <f t="shared" si="6"/>
        <v>0</v>
      </c>
      <c r="AS59" s="79">
        <v>8</v>
      </c>
      <c r="AT59" s="80">
        <v>2</v>
      </c>
      <c r="AU59" s="80">
        <v>237571</v>
      </c>
      <c r="AV59" s="80">
        <v>1</v>
      </c>
      <c r="AW59" s="80">
        <v>8</v>
      </c>
      <c r="AX59" s="80">
        <v>0</v>
      </c>
      <c r="AY59" s="81">
        <v>0</v>
      </c>
      <c r="AZ59" s="29">
        <v>237590</v>
      </c>
    </row>
    <row r="60" spans="1:52" x14ac:dyDescent="0.25">
      <c r="A60" t="s">
        <v>54</v>
      </c>
      <c r="B60">
        <v>2023</v>
      </c>
      <c r="C60" s="90">
        <v>1114.72</v>
      </c>
      <c r="D60" s="91">
        <v>158.5</v>
      </c>
      <c r="E60" s="91"/>
      <c r="F60" s="91"/>
      <c r="G60" s="91"/>
      <c r="H60" s="91"/>
      <c r="I60" s="92"/>
      <c r="J60" s="57">
        <v>2106</v>
      </c>
      <c r="K60" s="58">
        <v>210.6</v>
      </c>
      <c r="L60" s="58"/>
      <c r="M60" s="58"/>
      <c r="N60" s="58"/>
      <c r="O60" s="58"/>
      <c r="P60" s="59"/>
      <c r="Q60" s="68">
        <v>3220.7200000000012</v>
      </c>
      <c r="R60" s="69">
        <v>369.1</v>
      </c>
      <c r="S60" s="69"/>
      <c r="T60" s="69"/>
      <c r="U60" s="69"/>
      <c r="V60" s="69"/>
      <c r="W60" s="70"/>
      <c r="X60" s="22">
        <v>1471</v>
      </c>
      <c r="Y60" s="23">
        <v>87</v>
      </c>
      <c r="Z60" s="23">
        <v>0</v>
      </c>
      <c r="AA60" s="23">
        <v>0</v>
      </c>
      <c r="AB60" s="23">
        <v>0</v>
      </c>
      <c r="AC60" s="23">
        <v>0</v>
      </c>
      <c r="AD60" s="24">
        <v>0</v>
      </c>
      <c r="AE60" s="133">
        <v>121071</v>
      </c>
      <c r="AF60" s="134">
        <v>0</v>
      </c>
      <c r="AG60" s="134">
        <v>0</v>
      </c>
      <c r="AH60" s="134">
        <v>0</v>
      </c>
      <c r="AI60" s="134">
        <v>0</v>
      </c>
      <c r="AJ60" s="134">
        <v>0</v>
      </c>
      <c r="AK60" s="135">
        <v>0</v>
      </c>
      <c r="AL60" s="75">
        <f t="shared" si="0"/>
        <v>0.64162612483703774</v>
      </c>
      <c r="AM60" s="75">
        <f t="shared" si="1"/>
        <v>0</v>
      </c>
      <c r="AN60" s="75">
        <f t="shared" si="2"/>
        <v>0</v>
      </c>
      <c r="AO60" s="75">
        <f t="shared" si="3"/>
        <v>0</v>
      </c>
      <c r="AP60" s="75">
        <f t="shared" si="4"/>
        <v>0</v>
      </c>
      <c r="AQ60" s="75">
        <f t="shared" si="5"/>
        <v>0</v>
      </c>
      <c r="AR60" s="75">
        <f t="shared" si="6"/>
        <v>0</v>
      </c>
      <c r="AS60" s="79">
        <v>1</v>
      </c>
      <c r="AT60" s="80">
        <v>25</v>
      </c>
      <c r="AU60" s="80">
        <v>188667</v>
      </c>
      <c r="AV60" s="80">
        <v>0</v>
      </c>
      <c r="AW60" s="80">
        <v>1</v>
      </c>
      <c r="AX60" s="80">
        <v>0</v>
      </c>
      <c r="AY60" s="81">
        <v>0</v>
      </c>
      <c r="AZ60" s="29">
        <v>188694</v>
      </c>
    </row>
    <row r="61" spans="1:52" x14ac:dyDescent="0.25">
      <c r="A61" t="s">
        <v>54</v>
      </c>
      <c r="B61">
        <v>2024</v>
      </c>
      <c r="C61" s="90">
        <v>238.74</v>
      </c>
      <c r="D61" s="91"/>
      <c r="E61" s="91"/>
      <c r="F61" s="91"/>
      <c r="G61" s="91"/>
      <c r="H61" s="91"/>
      <c r="I61" s="92"/>
      <c r="J61" s="57">
        <v>496.7999999999999</v>
      </c>
      <c r="K61" s="58"/>
      <c r="L61" s="58"/>
      <c r="M61" s="58"/>
      <c r="N61" s="58"/>
      <c r="O61" s="58"/>
      <c r="P61" s="59"/>
      <c r="Q61" s="68">
        <v>735.54</v>
      </c>
      <c r="R61" s="69"/>
      <c r="S61" s="69"/>
      <c r="T61" s="69"/>
      <c r="U61" s="69"/>
      <c r="V61" s="69"/>
      <c r="W61" s="70"/>
      <c r="X61" s="22">
        <v>486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4">
        <v>0</v>
      </c>
      <c r="AE61" s="133">
        <v>0</v>
      </c>
      <c r="AF61" s="134">
        <v>0</v>
      </c>
      <c r="AG61" s="134">
        <v>0</v>
      </c>
      <c r="AH61" s="134">
        <v>0</v>
      </c>
      <c r="AI61" s="134">
        <v>0</v>
      </c>
      <c r="AJ61" s="134">
        <v>0</v>
      </c>
      <c r="AK61" s="135">
        <v>0</v>
      </c>
      <c r="AL61" s="75">
        <f t="shared" si="0"/>
        <v>0</v>
      </c>
      <c r="AM61" s="75">
        <f t="shared" si="1"/>
        <v>0</v>
      </c>
      <c r="AN61" s="75">
        <f t="shared" si="2"/>
        <v>0</v>
      </c>
      <c r="AO61" s="75">
        <f t="shared" si="3"/>
        <v>0</v>
      </c>
      <c r="AP61" s="75">
        <f t="shared" si="4"/>
        <v>0</v>
      </c>
      <c r="AQ61" s="75">
        <f t="shared" si="5"/>
        <v>0</v>
      </c>
      <c r="AR61" s="75">
        <f t="shared" si="6"/>
        <v>0</v>
      </c>
      <c r="AS61" s="79">
        <v>0</v>
      </c>
      <c r="AT61" s="80">
        <v>2</v>
      </c>
      <c r="AU61" s="80">
        <v>114866</v>
      </c>
      <c r="AV61" s="80">
        <v>0</v>
      </c>
      <c r="AW61" s="80">
        <v>0</v>
      </c>
      <c r="AX61" s="80">
        <v>0</v>
      </c>
      <c r="AY61" s="81">
        <v>0</v>
      </c>
      <c r="AZ61" s="29">
        <v>114868</v>
      </c>
    </row>
    <row r="62" spans="1:52" x14ac:dyDescent="0.25">
      <c r="A62" t="s">
        <v>56</v>
      </c>
      <c r="B62">
        <v>2013</v>
      </c>
      <c r="C62" s="90">
        <v>15094.03</v>
      </c>
      <c r="D62" s="91">
        <v>5738.12</v>
      </c>
      <c r="E62" s="91">
        <v>561.20000000000005</v>
      </c>
      <c r="F62" s="91">
        <v>99.12</v>
      </c>
      <c r="G62" s="91"/>
      <c r="H62" s="91"/>
      <c r="I62" s="92"/>
      <c r="J62" s="57">
        <v>24969.599999999991</v>
      </c>
      <c r="K62" s="58">
        <v>17733.599999999999</v>
      </c>
      <c r="L62" s="58">
        <v>847.80000000000007</v>
      </c>
      <c r="M62" s="58">
        <v>129.6</v>
      </c>
      <c r="N62" s="58"/>
      <c r="O62" s="58"/>
      <c r="P62" s="59"/>
      <c r="Q62" s="68">
        <v>40063.629999999997</v>
      </c>
      <c r="R62" s="69">
        <v>23471.72</v>
      </c>
      <c r="S62" s="69">
        <v>1409</v>
      </c>
      <c r="T62" s="69">
        <v>228.72</v>
      </c>
      <c r="U62" s="69"/>
      <c r="V62" s="69"/>
      <c r="W62" s="70"/>
      <c r="X62" s="22">
        <v>5399</v>
      </c>
      <c r="Y62" s="23">
        <v>1387</v>
      </c>
      <c r="Z62" s="23">
        <v>83</v>
      </c>
      <c r="AA62" s="23">
        <v>20</v>
      </c>
      <c r="AB62" s="23">
        <v>1</v>
      </c>
      <c r="AC62" s="23">
        <v>1</v>
      </c>
      <c r="AD62" s="24">
        <v>0</v>
      </c>
      <c r="AE62" s="133">
        <v>24950</v>
      </c>
      <c r="AF62" s="134">
        <v>24950</v>
      </c>
      <c r="AG62" s="134">
        <v>24950</v>
      </c>
      <c r="AH62" s="134">
        <v>24950</v>
      </c>
      <c r="AI62" s="134">
        <v>24950</v>
      </c>
      <c r="AJ62" s="134">
        <v>24950</v>
      </c>
      <c r="AK62" s="135">
        <v>24950</v>
      </c>
      <c r="AL62" s="75">
        <f t="shared" si="0"/>
        <v>1</v>
      </c>
      <c r="AM62" s="75">
        <f t="shared" si="1"/>
        <v>1</v>
      </c>
      <c r="AN62" s="75">
        <f t="shared" si="2"/>
        <v>1</v>
      </c>
      <c r="AO62" s="75">
        <f t="shared" si="3"/>
        <v>1</v>
      </c>
      <c r="AP62" s="75">
        <f t="shared" si="4"/>
        <v>1</v>
      </c>
      <c r="AQ62" s="75">
        <f t="shared" si="5"/>
        <v>1</v>
      </c>
      <c r="AR62" s="75">
        <f t="shared" si="6"/>
        <v>1</v>
      </c>
      <c r="AS62" s="79">
        <v>9109</v>
      </c>
      <c r="AT62" s="80">
        <v>10773</v>
      </c>
      <c r="AU62" s="80">
        <v>1132</v>
      </c>
      <c r="AV62" s="80">
        <v>3936</v>
      </c>
      <c r="AW62" s="80">
        <v>0</v>
      </c>
      <c r="AX62" s="80">
        <v>0</v>
      </c>
      <c r="AY62" s="81">
        <v>0</v>
      </c>
      <c r="AZ62" s="29">
        <v>24950</v>
      </c>
    </row>
    <row r="63" spans="1:52" x14ac:dyDescent="0.25">
      <c r="A63" t="s">
        <v>56</v>
      </c>
      <c r="B63">
        <v>2014</v>
      </c>
      <c r="C63" s="90">
        <v>35188.49</v>
      </c>
      <c r="D63" s="91">
        <v>9156.11</v>
      </c>
      <c r="E63" s="91">
        <v>122.72</v>
      </c>
      <c r="F63" s="91">
        <v>61.36</v>
      </c>
      <c r="G63" s="91"/>
      <c r="H63" s="91"/>
      <c r="I63" s="92"/>
      <c r="J63" s="57">
        <v>105294.60000000009</v>
      </c>
      <c r="K63" s="58">
        <v>32767.19999999999</v>
      </c>
      <c r="L63" s="58">
        <v>156.6</v>
      </c>
      <c r="M63" s="58">
        <v>70.2</v>
      </c>
      <c r="N63" s="58"/>
      <c r="O63" s="58"/>
      <c r="P63" s="59"/>
      <c r="Q63" s="68">
        <v>140483.09000000011</v>
      </c>
      <c r="R63" s="69">
        <v>41923.31</v>
      </c>
      <c r="S63" s="69">
        <v>279.32000000000011</v>
      </c>
      <c r="T63" s="69">
        <v>131.56</v>
      </c>
      <c r="U63" s="69"/>
      <c r="V63" s="69"/>
      <c r="W63" s="70"/>
      <c r="X63" s="22">
        <v>10314</v>
      </c>
      <c r="Y63" s="23">
        <v>2156</v>
      </c>
      <c r="Z63" s="23">
        <v>39</v>
      </c>
      <c r="AA63" s="23">
        <v>17</v>
      </c>
      <c r="AB63" s="23">
        <v>1</v>
      </c>
      <c r="AC63" s="23">
        <v>0</v>
      </c>
      <c r="AD63" s="24">
        <v>0</v>
      </c>
      <c r="AE63" s="133">
        <v>44197</v>
      </c>
      <c r="AF63" s="134">
        <v>44197</v>
      </c>
      <c r="AG63" s="134">
        <v>44197</v>
      </c>
      <c r="AH63" s="134">
        <v>44197</v>
      </c>
      <c r="AI63" s="134">
        <v>44197</v>
      </c>
      <c r="AJ63" s="134">
        <v>44197</v>
      </c>
      <c r="AK63" s="135">
        <v>44197</v>
      </c>
      <c r="AL63" s="75">
        <f t="shared" si="0"/>
        <v>1</v>
      </c>
      <c r="AM63" s="75">
        <f t="shared" si="1"/>
        <v>1</v>
      </c>
      <c r="AN63" s="75">
        <f t="shared" si="2"/>
        <v>1</v>
      </c>
      <c r="AO63" s="75">
        <f t="shared" si="3"/>
        <v>1</v>
      </c>
      <c r="AP63" s="75">
        <f t="shared" si="4"/>
        <v>1</v>
      </c>
      <c r="AQ63" s="75">
        <f t="shared" si="5"/>
        <v>1</v>
      </c>
      <c r="AR63" s="75">
        <f t="shared" si="6"/>
        <v>1</v>
      </c>
      <c r="AS63" s="79">
        <v>20103</v>
      </c>
      <c r="AT63" s="80">
        <v>19116</v>
      </c>
      <c r="AU63" s="80">
        <v>5</v>
      </c>
      <c r="AV63" s="80">
        <v>4972</v>
      </c>
      <c r="AW63" s="80">
        <v>1</v>
      </c>
      <c r="AX63" s="80">
        <v>0</v>
      </c>
      <c r="AY63" s="81">
        <v>0</v>
      </c>
      <c r="AZ63" s="29">
        <v>44197</v>
      </c>
    </row>
    <row r="64" spans="1:52" x14ac:dyDescent="0.25">
      <c r="A64" t="s">
        <v>56</v>
      </c>
      <c r="B64">
        <v>2015</v>
      </c>
      <c r="C64" s="90">
        <v>42966.76</v>
      </c>
      <c r="D64" s="91">
        <v>3177.59</v>
      </c>
      <c r="E64" s="91">
        <v>188.8</v>
      </c>
      <c r="F64" s="91">
        <v>94.4</v>
      </c>
      <c r="G64" s="91"/>
      <c r="H64" s="91"/>
      <c r="I64" s="92"/>
      <c r="J64" s="57">
        <v>126446.4000000003</v>
      </c>
      <c r="K64" s="58">
        <v>11026.8</v>
      </c>
      <c r="L64" s="58">
        <v>264.60000000000002</v>
      </c>
      <c r="M64" s="58">
        <v>124.2</v>
      </c>
      <c r="N64" s="58"/>
      <c r="O64" s="58"/>
      <c r="P64" s="59"/>
      <c r="Q64" s="68">
        <v>169413.15999999989</v>
      </c>
      <c r="R64" s="69">
        <v>14204.39</v>
      </c>
      <c r="S64" s="69">
        <v>453.4</v>
      </c>
      <c r="T64" s="69">
        <v>218.6</v>
      </c>
      <c r="U64" s="69"/>
      <c r="V64" s="69"/>
      <c r="W64" s="70"/>
      <c r="X64" s="22">
        <v>8530</v>
      </c>
      <c r="Y64" s="23">
        <v>921</v>
      </c>
      <c r="Z64" s="23">
        <v>47</v>
      </c>
      <c r="AA64" s="23">
        <v>19</v>
      </c>
      <c r="AB64" s="23">
        <v>0</v>
      </c>
      <c r="AC64" s="23">
        <v>0</v>
      </c>
      <c r="AD64" s="24">
        <v>0</v>
      </c>
      <c r="AE64" s="133">
        <v>38498</v>
      </c>
      <c r="AF64" s="134">
        <v>38498</v>
      </c>
      <c r="AG64" s="134">
        <v>38498</v>
      </c>
      <c r="AH64" s="134">
        <v>38498</v>
      </c>
      <c r="AI64" s="134">
        <v>38498</v>
      </c>
      <c r="AJ64" s="134">
        <v>38498</v>
      </c>
      <c r="AK64" s="135">
        <v>38498</v>
      </c>
      <c r="AL64" s="75">
        <f t="shared" si="0"/>
        <v>1</v>
      </c>
      <c r="AM64" s="75">
        <f t="shared" si="1"/>
        <v>1</v>
      </c>
      <c r="AN64" s="75">
        <f t="shared" si="2"/>
        <v>1</v>
      </c>
      <c r="AO64" s="75">
        <f t="shared" si="3"/>
        <v>1</v>
      </c>
      <c r="AP64" s="75">
        <f t="shared" si="4"/>
        <v>1</v>
      </c>
      <c r="AQ64" s="75">
        <f t="shared" si="5"/>
        <v>1</v>
      </c>
      <c r="AR64" s="75">
        <f t="shared" si="6"/>
        <v>1</v>
      </c>
      <c r="AS64" s="79">
        <v>27865</v>
      </c>
      <c r="AT64" s="80">
        <v>5632</v>
      </c>
      <c r="AU64" s="80">
        <v>9</v>
      </c>
      <c r="AV64" s="80">
        <v>4992</v>
      </c>
      <c r="AW64" s="80">
        <v>0</v>
      </c>
      <c r="AX64" s="80">
        <v>0</v>
      </c>
      <c r="AY64" s="81">
        <v>0</v>
      </c>
      <c r="AZ64" s="29">
        <v>38498</v>
      </c>
    </row>
    <row r="65" spans="1:52" x14ac:dyDescent="0.25">
      <c r="A65" t="s">
        <v>56</v>
      </c>
      <c r="B65">
        <v>2016</v>
      </c>
      <c r="C65" s="90">
        <v>72771.05</v>
      </c>
      <c r="D65" s="91">
        <v>2111.7600000000002</v>
      </c>
      <c r="E65" s="91">
        <v>136.88</v>
      </c>
      <c r="F65" s="91">
        <v>84.96</v>
      </c>
      <c r="G65" s="91"/>
      <c r="H65" s="91"/>
      <c r="I65" s="92"/>
      <c r="J65" s="57">
        <v>136155.6000000003</v>
      </c>
      <c r="K65" s="58">
        <v>8407.7999999999993</v>
      </c>
      <c r="L65" s="58">
        <v>194.4</v>
      </c>
      <c r="M65" s="58">
        <v>108</v>
      </c>
      <c r="N65" s="58"/>
      <c r="O65" s="58"/>
      <c r="P65" s="59"/>
      <c r="Q65" s="68">
        <v>208926.6500000002</v>
      </c>
      <c r="R65" s="69">
        <v>10519.56</v>
      </c>
      <c r="S65" s="69">
        <v>331.28</v>
      </c>
      <c r="T65" s="69">
        <v>192.96</v>
      </c>
      <c r="U65" s="69"/>
      <c r="V65" s="69"/>
      <c r="W65" s="70"/>
      <c r="X65" s="22">
        <v>8492</v>
      </c>
      <c r="Y65" s="23">
        <v>510</v>
      </c>
      <c r="Z65" s="23">
        <v>41</v>
      </c>
      <c r="AA65" s="23">
        <v>20</v>
      </c>
      <c r="AB65" s="23">
        <v>0</v>
      </c>
      <c r="AC65" s="23">
        <v>1</v>
      </c>
      <c r="AD65" s="24">
        <v>0</v>
      </c>
      <c r="AE65" s="133">
        <v>38485</v>
      </c>
      <c r="AF65" s="134">
        <v>38485</v>
      </c>
      <c r="AG65" s="134">
        <v>38485</v>
      </c>
      <c r="AH65" s="134">
        <v>38485</v>
      </c>
      <c r="AI65" s="134">
        <v>38485</v>
      </c>
      <c r="AJ65" s="134">
        <v>38485</v>
      </c>
      <c r="AK65" s="135">
        <v>38485</v>
      </c>
      <c r="AL65" s="75">
        <f t="shared" si="0"/>
        <v>1</v>
      </c>
      <c r="AM65" s="75">
        <f t="shared" si="1"/>
        <v>1</v>
      </c>
      <c r="AN65" s="75">
        <f t="shared" si="2"/>
        <v>1</v>
      </c>
      <c r="AO65" s="75">
        <f t="shared" si="3"/>
        <v>1</v>
      </c>
      <c r="AP65" s="75">
        <f t="shared" si="4"/>
        <v>1</v>
      </c>
      <c r="AQ65" s="75">
        <f t="shared" si="5"/>
        <v>1</v>
      </c>
      <c r="AR65" s="75">
        <f t="shared" si="6"/>
        <v>1</v>
      </c>
      <c r="AS65" s="79">
        <v>30040</v>
      </c>
      <c r="AT65" s="80">
        <v>3953</v>
      </c>
      <c r="AU65" s="80">
        <v>1</v>
      </c>
      <c r="AV65" s="80">
        <v>4491</v>
      </c>
      <c r="AW65" s="80">
        <v>0</v>
      </c>
      <c r="AX65" s="80">
        <v>0</v>
      </c>
      <c r="AY65" s="81">
        <v>0</v>
      </c>
      <c r="AZ65" s="29">
        <v>38485</v>
      </c>
    </row>
    <row r="66" spans="1:52" x14ac:dyDescent="0.25">
      <c r="A66" t="s">
        <v>56</v>
      </c>
      <c r="B66">
        <v>2017</v>
      </c>
      <c r="C66" s="90">
        <v>98927.1</v>
      </c>
      <c r="D66" s="91">
        <v>1580.97</v>
      </c>
      <c r="E66" s="91">
        <v>112.34</v>
      </c>
      <c r="F66" s="91">
        <v>28.32</v>
      </c>
      <c r="G66" s="91"/>
      <c r="H66" s="91"/>
      <c r="I66" s="92"/>
      <c r="J66" s="57">
        <v>284828.40000000002</v>
      </c>
      <c r="K66" s="58">
        <v>5891.4</v>
      </c>
      <c r="L66" s="58">
        <v>129.6</v>
      </c>
      <c r="M66" s="58">
        <v>43.2</v>
      </c>
      <c r="N66" s="58"/>
      <c r="O66" s="58"/>
      <c r="P66" s="59"/>
      <c r="Q66" s="68">
        <v>383755.49999999988</v>
      </c>
      <c r="R66" s="69">
        <v>7472.37</v>
      </c>
      <c r="S66" s="69">
        <v>241.94</v>
      </c>
      <c r="T66" s="69">
        <v>71.52</v>
      </c>
      <c r="U66" s="69"/>
      <c r="V66" s="69"/>
      <c r="W66" s="70"/>
      <c r="X66" s="22">
        <v>9063</v>
      </c>
      <c r="Y66" s="23">
        <v>422</v>
      </c>
      <c r="Z66" s="23">
        <v>29</v>
      </c>
      <c r="AA66" s="23">
        <v>5</v>
      </c>
      <c r="AB66" s="23">
        <v>1</v>
      </c>
      <c r="AC66" s="23">
        <v>0</v>
      </c>
      <c r="AD66" s="24">
        <v>0</v>
      </c>
      <c r="AE66" s="133">
        <v>44256</v>
      </c>
      <c r="AF66" s="134">
        <v>44256</v>
      </c>
      <c r="AG66" s="134">
        <v>44256</v>
      </c>
      <c r="AH66" s="134">
        <v>44256</v>
      </c>
      <c r="AI66" s="134">
        <v>44256</v>
      </c>
      <c r="AJ66" s="134">
        <v>44256</v>
      </c>
      <c r="AK66" s="135">
        <v>30156</v>
      </c>
      <c r="AL66" s="75">
        <f t="shared" si="0"/>
        <v>1</v>
      </c>
      <c r="AM66" s="75">
        <f t="shared" si="1"/>
        <v>1</v>
      </c>
      <c r="AN66" s="75">
        <f t="shared" si="2"/>
        <v>1</v>
      </c>
      <c r="AO66" s="75">
        <f t="shared" si="3"/>
        <v>1</v>
      </c>
      <c r="AP66" s="75">
        <f t="shared" si="4"/>
        <v>1</v>
      </c>
      <c r="AQ66" s="75">
        <f t="shared" si="5"/>
        <v>1</v>
      </c>
      <c r="AR66" s="75">
        <f t="shared" si="6"/>
        <v>0.68139913232104121</v>
      </c>
      <c r="AS66" s="79">
        <v>36315</v>
      </c>
      <c r="AT66" s="80">
        <v>3338</v>
      </c>
      <c r="AU66" s="80">
        <v>1</v>
      </c>
      <c r="AV66" s="80">
        <v>4602</v>
      </c>
      <c r="AW66" s="80">
        <v>0</v>
      </c>
      <c r="AX66" s="80">
        <v>0</v>
      </c>
      <c r="AY66" s="81">
        <v>0</v>
      </c>
      <c r="AZ66" s="29">
        <v>44256</v>
      </c>
    </row>
    <row r="67" spans="1:52" x14ac:dyDescent="0.25">
      <c r="A67" t="s">
        <v>56</v>
      </c>
      <c r="B67">
        <v>2018</v>
      </c>
      <c r="C67" s="90">
        <v>269617.13</v>
      </c>
      <c r="D67" s="91">
        <v>632.04999999999995</v>
      </c>
      <c r="E67" s="91">
        <v>90.14</v>
      </c>
      <c r="F67" s="91">
        <v>14.16</v>
      </c>
      <c r="G67" s="91"/>
      <c r="H67" s="91"/>
      <c r="I67" s="92"/>
      <c r="J67" s="57">
        <v>311979.59999999922</v>
      </c>
      <c r="K67" s="58">
        <v>1398.6</v>
      </c>
      <c r="L67" s="58">
        <v>59.399999999999991</v>
      </c>
      <c r="M67" s="58">
        <v>43.2</v>
      </c>
      <c r="N67" s="58"/>
      <c r="O67" s="58"/>
      <c r="P67" s="59"/>
      <c r="Q67" s="68">
        <v>581596.72999999986</v>
      </c>
      <c r="R67" s="69">
        <v>2030.65</v>
      </c>
      <c r="S67" s="69">
        <v>149.54</v>
      </c>
      <c r="T67" s="69">
        <v>57.36</v>
      </c>
      <c r="U67" s="69"/>
      <c r="V67" s="69"/>
      <c r="W67" s="70"/>
      <c r="X67" s="22">
        <v>10370</v>
      </c>
      <c r="Y67" s="23">
        <v>137</v>
      </c>
      <c r="Z67" s="23">
        <v>9</v>
      </c>
      <c r="AA67" s="23">
        <v>6</v>
      </c>
      <c r="AB67" s="23">
        <v>0</v>
      </c>
      <c r="AC67" s="23">
        <v>0</v>
      </c>
      <c r="AD67" s="24">
        <v>0</v>
      </c>
      <c r="AE67" s="133">
        <v>79432</v>
      </c>
      <c r="AF67" s="134">
        <v>79432</v>
      </c>
      <c r="AG67" s="134">
        <v>79432</v>
      </c>
      <c r="AH67" s="134">
        <v>79432</v>
      </c>
      <c r="AI67" s="134">
        <v>79432</v>
      </c>
      <c r="AJ67" s="134">
        <v>46798</v>
      </c>
      <c r="AK67" s="135">
        <v>0</v>
      </c>
      <c r="AL67" s="75">
        <f t="shared" ref="AL67:AL73" si="28">AE67/AZ67</f>
        <v>1</v>
      </c>
      <c r="AM67" s="75">
        <f t="shared" ref="AM67:AM73" si="29">AF67/AZ67</f>
        <v>1</v>
      </c>
      <c r="AN67" s="75">
        <f t="shared" ref="AN67:AN73" si="30">AG67/AZ67</f>
        <v>1</v>
      </c>
      <c r="AO67" s="75">
        <f t="shared" ref="AO67:AO73" si="31">AH67/AZ67</f>
        <v>1</v>
      </c>
      <c r="AP67" s="75">
        <f t="shared" ref="AP67:AP73" si="32">AI67/AZ67</f>
        <v>1</v>
      </c>
      <c r="AQ67" s="75">
        <f t="shared" ref="AQ67:AQ73" si="33">AJ67/AZ67</f>
        <v>0.58915802195588685</v>
      </c>
      <c r="AR67" s="75">
        <f t="shared" ref="AR67:AR73" si="34">AK67/AZ67</f>
        <v>0</v>
      </c>
      <c r="AS67" s="79">
        <v>73902</v>
      </c>
      <c r="AT67" s="80">
        <v>1333</v>
      </c>
      <c r="AU67" s="80">
        <v>1</v>
      </c>
      <c r="AV67" s="80">
        <v>4196</v>
      </c>
      <c r="AW67" s="80">
        <v>0</v>
      </c>
      <c r="AX67" s="80">
        <v>0</v>
      </c>
      <c r="AY67" s="81">
        <v>0</v>
      </c>
      <c r="AZ67" s="29">
        <v>79432</v>
      </c>
    </row>
    <row r="68" spans="1:52" x14ac:dyDescent="0.25">
      <c r="A68" t="s">
        <v>56</v>
      </c>
      <c r="B68">
        <v>2019</v>
      </c>
      <c r="C68" s="90">
        <v>233007.89</v>
      </c>
      <c r="D68" s="91">
        <v>1084.97</v>
      </c>
      <c r="E68" s="91">
        <v>9.44</v>
      </c>
      <c r="F68" s="91"/>
      <c r="G68" s="91"/>
      <c r="H68" s="91"/>
      <c r="I68" s="92"/>
      <c r="J68" s="57">
        <v>80357.400000000329</v>
      </c>
      <c r="K68" s="58">
        <v>507.6</v>
      </c>
      <c r="L68" s="58">
        <v>37.799999999999997</v>
      </c>
      <c r="M68" s="58"/>
      <c r="N68" s="58"/>
      <c r="O68" s="58"/>
      <c r="P68" s="59"/>
      <c r="Q68" s="68">
        <v>313365.29000000021</v>
      </c>
      <c r="R68" s="69">
        <v>1592.57</v>
      </c>
      <c r="S68" s="69">
        <v>47.239999999999988</v>
      </c>
      <c r="T68" s="69"/>
      <c r="U68" s="69"/>
      <c r="V68" s="69"/>
      <c r="W68" s="70"/>
      <c r="X68" s="22">
        <v>7733</v>
      </c>
      <c r="Y68" s="23">
        <v>73</v>
      </c>
      <c r="Z68" s="23">
        <v>3</v>
      </c>
      <c r="AA68" s="23">
        <v>0</v>
      </c>
      <c r="AB68" s="23">
        <v>0</v>
      </c>
      <c r="AC68" s="23">
        <v>0</v>
      </c>
      <c r="AD68" s="24">
        <v>0</v>
      </c>
      <c r="AE68" s="133">
        <v>93059</v>
      </c>
      <c r="AF68" s="134">
        <v>93059</v>
      </c>
      <c r="AG68" s="134">
        <v>93059</v>
      </c>
      <c r="AH68" s="134">
        <v>93059</v>
      </c>
      <c r="AI68" s="134">
        <v>60382</v>
      </c>
      <c r="AJ68" s="134">
        <v>0</v>
      </c>
      <c r="AK68" s="135">
        <v>0</v>
      </c>
      <c r="AL68" s="75">
        <f t="shared" si="28"/>
        <v>1</v>
      </c>
      <c r="AM68" s="75">
        <f t="shared" si="29"/>
        <v>1</v>
      </c>
      <c r="AN68" s="75">
        <f t="shared" si="30"/>
        <v>1</v>
      </c>
      <c r="AO68" s="75">
        <f t="shared" si="31"/>
        <v>1</v>
      </c>
      <c r="AP68" s="75">
        <f t="shared" si="32"/>
        <v>0.64885717662987996</v>
      </c>
      <c r="AQ68" s="75">
        <f t="shared" si="33"/>
        <v>0</v>
      </c>
      <c r="AR68" s="75">
        <f t="shared" si="34"/>
        <v>0</v>
      </c>
      <c r="AS68" s="79">
        <v>89623</v>
      </c>
      <c r="AT68" s="80">
        <v>69</v>
      </c>
      <c r="AU68" s="80">
        <v>0</v>
      </c>
      <c r="AV68" s="80">
        <v>3367</v>
      </c>
      <c r="AW68" s="80">
        <v>0</v>
      </c>
      <c r="AX68" s="80">
        <v>0</v>
      </c>
      <c r="AY68" s="81">
        <v>0</v>
      </c>
      <c r="AZ68" s="29">
        <v>93059</v>
      </c>
    </row>
    <row r="69" spans="1:52" x14ac:dyDescent="0.25">
      <c r="A69" t="s">
        <v>56</v>
      </c>
      <c r="B69">
        <v>2020</v>
      </c>
      <c r="C69" s="90">
        <v>79147.89</v>
      </c>
      <c r="D69" s="91">
        <v>164.64</v>
      </c>
      <c r="E69" s="91"/>
      <c r="F69" s="91"/>
      <c r="G69" s="91"/>
      <c r="H69" s="91"/>
      <c r="I69" s="92"/>
      <c r="J69" s="57">
        <v>29332.799999999959</v>
      </c>
      <c r="K69" s="58">
        <v>75.599999999999994</v>
      </c>
      <c r="L69" s="58"/>
      <c r="M69" s="58"/>
      <c r="N69" s="58"/>
      <c r="O69" s="58"/>
      <c r="P69" s="59"/>
      <c r="Q69" s="68">
        <v>108480.6900000001</v>
      </c>
      <c r="R69" s="69">
        <v>240.24</v>
      </c>
      <c r="S69" s="69"/>
      <c r="T69" s="69"/>
      <c r="U69" s="69"/>
      <c r="V69" s="69"/>
      <c r="W69" s="70"/>
      <c r="X69" s="22">
        <v>2875</v>
      </c>
      <c r="Y69" s="23">
        <v>28</v>
      </c>
      <c r="Z69" s="23">
        <v>0</v>
      </c>
      <c r="AA69" s="23">
        <v>4</v>
      </c>
      <c r="AB69" s="23">
        <v>0</v>
      </c>
      <c r="AC69" s="23">
        <v>0</v>
      </c>
      <c r="AD69" s="24">
        <v>0</v>
      </c>
      <c r="AE69" s="133">
        <v>71699</v>
      </c>
      <c r="AF69" s="134">
        <v>71699</v>
      </c>
      <c r="AG69" s="134">
        <v>71699</v>
      </c>
      <c r="AH69" s="134">
        <v>55827</v>
      </c>
      <c r="AI69" s="134">
        <v>0</v>
      </c>
      <c r="AJ69" s="134">
        <v>0</v>
      </c>
      <c r="AK69" s="135">
        <v>0</v>
      </c>
      <c r="AL69" s="75">
        <f t="shared" si="28"/>
        <v>1</v>
      </c>
      <c r="AM69" s="75">
        <f t="shared" si="29"/>
        <v>1</v>
      </c>
      <c r="AN69" s="75">
        <f t="shared" si="30"/>
        <v>1</v>
      </c>
      <c r="AO69" s="75">
        <f t="shared" si="31"/>
        <v>0.77863010641710484</v>
      </c>
      <c r="AP69" s="75">
        <f t="shared" si="32"/>
        <v>0</v>
      </c>
      <c r="AQ69" s="75">
        <f t="shared" si="33"/>
        <v>0</v>
      </c>
      <c r="AR69" s="75">
        <f t="shared" si="34"/>
        <v>0</v>
      </c>
      <c r="AS69" s="79">
        <v>69274</v>
      </c>
      <c r="AT69" s="80">
        <v>17</v>
      </c>
      <c r="AU69" s="80">
        <v>0</v>
      </c>
      <c r="AV69" s="80">
        <v>2408</v>
      </c>
      <c r="AW69" s="80">
        <v>0</v>
      </c>
      <c r="AX69" s="80">
        <v>0</v>
      </c>
      <c r="AY69" s="81">
        <v>0</v>
      </c>
      <c r="AZ69" s="29">
        <v>71699</v>
      </c>
    </row>
    <row r="70" spans="1:52" x14ac:dyDescent="0.25">
      <c r="A70" t="s">
        <v>56</v>
      </c>
      <c r="B70">
        <v>2021</v>
      </c>
      <c r="C70" s="90">
        <v>99097.98</v>
      </c>
      <c r="D70" s="91">
        <v>761.72</v>
      </c>
      <c r="E70" s="91"/>
      <c r="F70" s="91"/>
      <c r="G70" s="91"/>
      <c r="H70" s="91"/>
      <c r="I70" s="92"/>
      <c r="J70" s="57">
        <v>19385.999999999989</v>
      </c>
      <c r="K70" s="58">
        <v>831.59999999999991</v>
      </c>
      <c r="L70" s="58"/>
      <c r="M70" s="58"/>
      <c r="N70" s="58"/>
      <c r="O70" s="58"/>
      <c r="P70" s="59"/>
      <c r="Q70" s="68">
        <v>118483.9800000001</v>
      </c>
      <c r="R70" s="69">
        <v>1593.32</v>
      </c>
      <c r="S70" s="69"/>
      <c r="T70" s="69"/>
      <c r="U70" s="69"/>
      <c r="V70" s="69"/>
      <c r="W70" s="70"/>
      <c r="X70" s="22">
        <v>2334</v>
      </c>
      <c r="Y70" s="23">
        <v>116</v>
      </c>
      <c r="Z70" s="23">
        <v>3</v>
      </c>
      <c r="AA70" s="23">
        <v>0</v>
      </c>
      <c r="AB70" s="23">
        <v>0</v>
      </c>
      <c r="AC70" s="23">
        <v>0</v>
      </c>
      <c r="AD70" s="24">
        <v>0</v>
      </c>
      <c r="AE70" s="133">
        <v>78213</v>
      </c>
      <c r="AF70" s="134">
        <v>78213</v>
      </c>
      <c r="AG70" s="134">
        <v>48693</v>
      </c>
      <c r="AH70" s="134">
        <v>0</v>
      </c>
      <c r="AI70" s="134">
        <v>0</v>
      </c>
      <c r="AJ70" s="134">
        <v>0</v>
      </c>
      <c r="AK70" s="135">
        <v>0</v>
      </c>
      <c r="AL70" s="75">
        <f t="shared" si="28"/>
        <v>1</v>
      </c>
      <c r="AM70" s="75">
        <f t="shared" si="29"/>
        <v>1</v>
      </c>
      <c r="AN70" s="75">
        <f t="shared" si="30"/>
        <v>0.62256913812281844</v>
      </c>
      <c r="AO70" s="75">
        <f t="shared" si="31"/>
        <v>0</v>
      </c>
      <c r="AP70" s="75">
        <f t="shared" si="32"/>
        <v>0</v>
      </c>
      <c r="AQ70" s="75">
        <f t="shared" si="33"/>
        <v>0</v>
      </c>
      <c r="AR70" s="75">
        <f t="shared" si="34"/>
        <v>0</v>
      </c>
      <c r="AS70" s="79">
        <v>74925</v>
      </c>
      <c r="AT70" s="80">
        <v>2033</v>
      </c>
      <c r="AU70" s="80">
        <v>1</v>
      </c>
      <c r="AV70" s="80">
        <v>1254</v>
      </c>
      <c r="AW70" s="80">
        <v>0</v>
      </c>
      <c r="AX70" s="80">
        <v>0</v>
      </c>
      <c r="AY70" s="81">
        <v>0</v>
      </c>
      <c r="AZ70" s="29">
        <v>78213</v>
      </c>
    </row>
    <row r="71" spans="1:52" x14ac:dyDescent="0.25">
      <c r="A71" t="s">
        <v>56</v>
      </c>
      <c r="B71">
        <v>2022</v>
      </c>
      <c r="C71" s="90">
        <v>136377.62</v>
      </c>
      <c r="D71" s="91">
        <v>111.86</v>
      </c>
      <c r="E71" s="91"/>
      <c r="F71" s="91"/>
      <c r="G71" s="91"/>
      <c r="H71" s="91"/>
      <c r="I71" s="92"/>
      <c r="J71" s="57">
        <v>19666.799999999981</v>
      </c>
      <c r="K71" s="58">
        <v>1171.8</v>
      </c>
      <c r="L71" s="58"/>
      <c r="M71" s="58"/>
      <c r="N71" s="58"/>
      <c r="O71" s="58"/>
      <c r="P71" s="59"/>
      <c r="Q71" s="68">
        <v>156044.4200000001</v>
      </c>
      <c r="R71" s="69">
        <v>1283.6600000000001</v>
      </c>
      <c r="S71" s="69"/>
      <c r="T71" s="69"/>
      <c r="U71" s="69"/>
      <c r="V71" s="69"/>
      <c r="W71" s="70"/>
      <c r="X71" s="22">
        <v>2704</v>
      </c>
      <c r="Y71" s="23">
        <v>142</v>
      </c>
      <c r="Z71" s="23">
        <v>0</v>
      </c>
      <c r="AA71" s="23">
        <v>0</v>
      </c>
      <c r="AB71" s="23">
        <v>0</v>
      </c>
      <c r="AC71" s="23">
        <v>0</v>
      </c>
      <c r="AD71" s="24">
        <v>0</v>
      </c>
      <c r="AE71" s="133">
        <v>92316</v>
      </c>
      <c r="AF71" s="134">
        <v>64048</v>
      </c>
      <c r="AG71" s="134">
        <v>0</v>
      </c>
      <c r="AH71" s="134">
        <v>0</v>
      </c>
      <c r="AI71" s="134">
        <v>0</v>
      </c>
      <c r="AJ71" s="134">
        <v>0</v>
      </c>
      <c r="AK71" s="135">
        <v>0</v>
      </c>
      <c r="AL71" s="75">
        <f t="shared" si="28"/>
        <v>1</v>
      </c>
      <c r="AM71" s="75">
        <f t="shared" si="29"/>
        <v>0.69379089215303957</v>
      </c>
      <c r="AN71" s="75">
        <f t="shared" si="30"/>
        <v>0</v>
      </c>
      <c r="AO71" s="75">
        <f t="shared" si="31"/>
        <v>0</v>
      </c>
      <c r="AP71" s="75">
        <f t="shared" si="32"/>
        <v>0</v>
      </c>
      <c r="AQ71" s="75">
        <f t="shared" si="33"/>
        <v>0</v>
      </c>
      <c r="AR71" s="75">
        <f t="shared" si="34"/>
        <v>0</v>
      </c>
      <c r="AS71" s="79">
        <v>84578</v>
      </c>
      <c r="AT71" s="80">
        <v>6672</v>
      </c>
      <c r="AU71" s="80">
        <v>2</v>
      </c>
      <c r="AV71" s="80">
        <v>1063</v>
      </c>
      <c r="AW71" s="80">
        <v>1</v>
      </c>
      <c r="AX71" s="80">
        <v>0</v>
      </c>
      <c r="AY71" s="81">
        <v>0</v>
      </c>
      <c r="AZ71" s="29">
        <v>92316</v>
      </c>
    </row>
    <row r="72" spans="1:52" x14ac:dyDescent="0.25">
      <c r="A72" t="s">
        <v>56</v>
      </c>
      <c r="B72">
        <v>2023</v>
      </c>
      <c r="C72" s="90">
        <v>228653.98</v>
      </c>
      <c r="D72" s="91">
        <v>0</v>
      </c>
      <c r="E72" s="91"/>
      <c r="F72" s="91"/>
      <c r="G72" s="91"/>
      <c r="H72" s="91"/>
      <c r="I72" s="92"/>
      <c r="J72" s="57">
        <v>23214.599999999991</v>
      </c>
      <c r="K72" s="58">
        <v>91.8</v>
      </c>
      <c r="L72" s="58"/>
      <c r="M72" s="58"/>
      <c r="N72" s="58"/>
      <c r="O72" s="58"/>
      <c r="P72" s="59"/>
      <c r="Q72" s="68">
        <v>251868.58</v>
      </c>
      <c r="R72" s="69">
        <v>91.8</v>
      </c>
      <c r="S72" s="69"/>
      <c r="T72" s="69"/>
      <c r="U72" s="69"/>
      <c r="V72" s="69"/>
      <c r="W72" s="70"/>
      <c r="X72" s="22">
        <v>2215</v>
      </c>
      <c r="Y72" s="23">
        <v>26</v>
      </c>
      <c r="Z72" s="23">
        <v>0</v>
      </c>
      <c r="AA72" s="23">
        <v>0</v>
      </c>
      <c r="AB72" s="23">
        <v>0</v>
      </c>
      <c r="AC72" s="23">
        <v>0</v>
      </c>
      <c r="AD72" s="24">
        <v>0</v>
      </c>
      <c r="AE72" s="133">
        <v>64145</v>
      </c>
      <c r="AF72" s="134">
        <v>0</v>
      </c>
      <c r="AG72" s="134">
        <v>0</v>
      </c>
      <c r="AH72" s="134">
        <v>0</v>
      </c>
      <c r="AI72" s="134">
        <v>0</v>
      </c>
      <c r="AJ72" s="134">
        <v>0</v>
      </c>
      <c r="AK72" s="135">
        <v>0</v>
      </c>
      <c r="AL72" s="75">
        <f t="shared" si="28"/>
        <v>0.71724083951114237</v>
      </c>
      <c r="AM72" s="75">
        <f t="shared" si="29"/>
        <v>0</v>
      </c>
      <c r="AN72" s="75">
        <f t="shared" si="30"/>
        <v>0</v>
      </c>
      <c r="AO72" s="75">
        <f t="shared" si="31"/>
        <v>0</v>
      </c>
      <c r="AP72" s="75">
        <f t="shared" si="32"/>
        <v>0</v>
      </c>
      <c r="AQ72" s="75">
        <f t="shared" si="33"/>
        <v>0</v>
      </c>
      <c r="AR72" s="75">
        <f t="shared" si="34"/>
        <v>0</v>
      </c>
      <c r="AS72" s="79">
        <v>82219</v>
      </c>
      <c r="AT72" s="80">
        <v>6539</v>
      </c>
      <c r="AU72" s="80">
        <v>0</v>
      </c>
      <c r="AV72" s="80">
        <v>674</v>
      </c>
      <c r="AW72" s="80">
        <v>1</v>
      </c>
      <c r="AX72" s="80">
        <v>0</v>
      </c>
      <c r="AY72" s="81">
        <v>0</v>
      </c>
      <c r="AZ72" s="29">
        <v>89433</v>
      </c>
    </row>
    <row r="73" spans="1:52" x14ac:dyDescent="0.25">
      <c r="A73" t="s">
        <v>56</v>
      </c>
      <c r="B73">
        <v>2024</v>
      </c>
      <c r="C73" s="93">
        <v>17457.11</v>
      </c>
      <c r="D73" s="94"/>
      <c r="E73" s="94"/>
      <c r="F73" s="94"/>
      <c r="G73" s="94"/>
      <c r="H73" s="94"/>
      <c r="I73" s="95"/>
      <c r="J73" s="60">
        <v>2424.6</v>
      </c>
      <c r="K73" s="61"/>
      <c r="L73" s="61"/>
      <c r="M73" s="61"/>
      <c r="N73" s="61"/>
      <c r="O73" s="61"/>
      <c r="P73" s="62"/>
      <c r="Q73" s="71">
        <v>19881.71</v>
      </c>
      <c r="R73" s="72"/>
      <c r="S73" s="72"/>
      <c r="T73" s="72"/>
      <c r="U73" s="72"/>
      <c r="V73" s="72"/>
      <c r="W73" s="73"/>
      <c r="X73" s="33">
        <v>548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5">
        <v>0</v>
      </c>
      <c r="AE73" s="136">
        <v>0</v>
      </c>
      <c r="AF73" s="137">
        <v>0</v>
      </c>
      <c r="AG73" s="137">
        <v>0</v>
      </c>
      <c r="AH73" s="137">
        <v>0</v>
      </c>
      <c r="AI73" s="137">
        <v>0</v>
      </c>
      <c r="AJ73" s="137">
        <v>0</v>
      </c>
      <c r="AK73" s="138">
        <v>0</v>
      </c>
      <c r="AL73" s="75">
        <f t="shared" si="28"/>
        <v>0</v>
      </c>
      <c r="AM73" s="75">
        <f t="shared" si="29"/>
        <v>0</v>
      </c>
      <c r="AN73" s="75">
        <f t="shared" si="30"/>
        <v>0</v>
      </c>
      <c r="AO73" s="75">
        <f t="shared" si="31"/>
        <v>0</v>
      </c>
      <c r="AP73" s="75">
        <f t="shared" si="32"/>
        <v>0</v>
      </c>
      <c r="AQ73" s="75">
        <f t="shared" si="33"/>
        <v>0</v>
      </c>
      <c r="AR73" s="75">
        <f t="shared" si="34"/>
        <v>0</v>
      </c>
      <c r="AS73" s="82">
        <v>5836</v>
      </c>
      <c r="AT73" s="83">
        <v>43886</v>
      </c>
      <c r="AU73" s="83">
        <v>0</v>
      </c>
      <c r="AV73" s="83">
        <v>343</v>
      </c>
      <c r="AW73" s="83">
        <v>0</v>
      </c>
      <c r="AX73" s="83">
        <v>0</v>
      </c>
      <c r="AY73" s="84">
        <v>0</v>
      </c>
      <c r="AZ73" s="40">
        <v>50065</v>
      </c>
    </row>
  </sheetData>
  <mergeCells count="6">
    <mergeCell ref="BC4:BJ4"/>
    <mergeCell ref="BN4:BU4"/>
    <mergeCell ref="BC20:BJ20"/>
    <mergeCell ref="BN20:BU20"/>
    <mergeCell ref="BC37:BJ37"/>
    <mergeCell ref="BN37:BU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Tickets_Ratio_Table</vt:lpstr>
      <vt:lpstr>Tickets_Cost_Table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FSU_EYDAP</cp:lastModifiedBy>
  <dcterms:created xsi:type="dcterms:W3CDTF">2024-08-30T10:39:37Z</dcterms:created>
  <dcterms:modified xsi:type="dcterms:W3CDTF">2024-08-30T12:31:41Z</dcterms:modified>
</cp:coreProperties>
</file>