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Kotsovolos_analytics\TS_ANALYSIS\CLAIMS_ANALYSIS\Databricks_Outputs\"/>
    </mc:Choice>
  </mc:AlternateContent>
  <xr:revisionPtr revIDLastSave="0" documentId="13_ncr:1_{05926A6B-D4FF-4AC2-BDBA-3F20F300AE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Sheet1!$A$1:$AS$73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4" i="1" l="1"/>
  <c r="BH54" i="1"/>
  <c r="BI54" i="1"/>
  <c r="BJ54" i="1"/>
  <c r="BK54" i="1"/>
  <c r="BL54" i="1"/>
  <c r="BM54" i="1"/>
  <c r="BG55" i="1"/>
  <c r="BH55" i="1"/>
  <c r="BI55" i="1"/>
  <c r="BJ55" i="1"/>
  <c r="BK55" i="1"/>
  <c r="BL55" i="1"/>
  <c r="BM55" i="1"/>
  <c r="BG56" i="1"/>
  <c r="BH56" i="1"/>
  <c r="BI56" i="1"/>
  <c r="BJ56" i="1"/>
  <c r="BK56" i="1"/>
  <c r="BL56" i="1"/>
  <c r="BM56" i="1"/>
  <c r="BG57" i="1"/>
  <c r="BH57" i="1"/>
  <c r="BI57" i="1"/>
  <c r="BJ57" i="1"/>
  <c r="BK57" i="1"/>
  <c r="BL57" i="1"/>
  <c r="BM57" i="1"/>
  <c r="BG58" i="1"/>
  <c r="BH58" i="1"/>
  <c r="BI58" i="1"/>
  <c r="BJ58" i="1"/>
  <c r="BK58" i="1"/>
  <c r="BL58" i="1"/>
  <c r="BM58" i="1"/>
  <c r="BH53" i="1"/>
  <c r="BI53" i="1"/>
  <c r="BJ53" i="1"/>
  <c r="BK53" i="1"/>
  <c r="BL53" i="1"/>
  <c r="BM53" i="1"/>
  <c r="BG53" i="1"/>
  <c r="AV54" i="1"/>
  <c r="AW54" i="1"/>
  <c r="AX54" i="1"/>
  <c r="AY54" i="1"/>
  <c r="AZ54" i="1"/>
  <c r="BA54" i="1"/>
  <c r="BB54" i="1"/>
  <c r="AV55" i="1"/>
  <c r="AW55" i="1"/>
  <c r="AX55" i="1"/>
  <c r="AY55" i="1"/>
  <c r="AZ55" i="1"/>
  <c r="BA55" i="1"/>
  <c r="BB55" i="1"/>
  <c r="AV56" i="1"/>
  <c r="AW56" i="1"/>
  <c r="AX56" i="1"/>
  <c r="AY56" i="1"/>
  <c r="AZ56" i="1"/>
  <c r="BA56" i="1"/>
  <c r="BB56" i="1"/>
  <c r="AV57" i="1"/>
  <c r="AW57" i="1"/>
  <c r="AX57" i="1"/>
  <c r="AY57" i="1"/>
  <c r="AZ57" i="1"/>
  <c r="BA57" i="1"/>
  <c r="BB57" i="1"/>
  <c r="AV58" i="1"/>
  <c r="AW58" i="1"/>
  <c r="AX58" i="1"/>
  <c r="AY58" i="1"/>
  <c r="AZ58" i="1"/>
  <c r="BA58" i="1"/>
  <c r="BB58" i="1"/>
  <c r="BB53" i="1"/>
  <c r="BA53" i="1"/>
  <c r="AZ53" i="1"/>
  <c r="AY53" i="1"/>
  <c r="AX53" i="1"/>
  <c r="AW53" i="1"/>
  <c r="AV53" i="1"/>
  <c r="BG39" i="1"/>
  <c r="BH39" i="1"/>
  <c r="BI39" i="1"/>
  <c r="BJ39" i="1"/>
  <c r="BK39" i="1"/>
  <c r="BL39" i="1"/>
  <c r="BM39" i="1"/>
  <c r="BG40" i="1"/>
  <c r="BH40" i="1"/>
  <c r="BI40" i="1"/>
  <c r="BJ40" i="1"/>
  <c r="BK40" i="1"/>
  <c r="BL40" i="1"/>
  <c r="BM40" i="1"/>
  <c r="BG41" i="1"/>
  <c r="BH41" i="1"/>
  <c r="BI41" i="1"/>
  <c r="BJ41" i="1"/>
  <c r="BK41" i="1"/>
  <c r="BL41" i="1"/>
  <c r="BM41" i="1"/>
  <c r="BG42" i="1"/>
  <c r="BH42" i="1"/>
  <c r="BI42" i="1"/>
  <c r="BJ42" i="1"/>
  <c r="BK42" i="1"/>
  <c r="BL42" i="1"/>
  <c r="BM42" i="1"/>
  <c r="BG43" i="1"/>
  <c r="BH43" i="1"/>
  <c r="BI43" i="1"/>
  <c r="BJ43" i="1"/>
  <c r="BK43" i="1"/>
  <c r="BL43" i="1"/>
  <c r="BM43" i="1"/>
  <c r="BH38" i="1"/>
  <c r="BI38" i="1"/>
  <c r="BJ38" i="1"/>
  <c r="BK38" i="1"/>
  <c r="BL38" i="1"/>
  <c r="BM38" i="1"/>
  <c r="BG38" i="1"/>
  <c r="AV39" i="1"/>
  <c r="AW39" i="1"/>
  <c r="AX39" i="1"/>
  <c r="AY39" i="1"/>
  <c r="AZ39" i="1"/>
  <c r="BA39" i="1"/>
  <c r="BB39" i="1"/>
  <c r="AV40" i="1"/>
  <c r="AW40" i="1"/>
  <c r="AX40" i="1"/>
  <c r="AY40" i="1"/>
  <c r="AZ40" i="1"/>
  <c r="BA40" i="1"/>
  <c r="BB40" i="1"/>
  <c r="AV41" i="1"/>
  <c r="AW41" i="1"/>
  <c r="AX41" i="1"/>
  <c r="AY41" i="1"/>
  <c r="AZ41" i="1"/>
  <c r="BA41" i="1"/>
  <c r="BB41" i="1"/>
  <c r="AV42" i="1"/>
  <c r="AW42" i="1"/>
  <c r="AX42" i="1"/>
  <c r="AY42" i="1"/>
  <c r="AZ42" i="1"/>
  <c r="BA42" i="1"/>
  <c r="BB42" i="1"/>
  <c r="AV43" i="1"/>
  <c r="AW43" i="1"/>
  <c r="AX43" i="1"/>
  <c r="AY43" i="1"/>
  <c r="AZ43" i="1"/>
  <c r="BA43" i="1"/>
  <c r="BB43" i="1"/>
  <c r="AW38" i="1"/>
  <c r="AX38" i="1"/>
  <c r="AY38" i="1"/>
  <c r="AZ38" i="1"/>
  <c r="BA38" i="1"/>
  <c r="BB38" i="1"/>
  <c r="AV38" i="1"/>
  <c r="BG22" i="1"/>
  <c r="BH22" i="1"/>
  <c r="BI22" i="1"/>
  <c r="BJ22" i="1"/>
  <c r="BK22" i="1"/>
  <c r="BL22" i="1"/>
  <c r="BG23" i="1"/>
  <c r="BH23" i="1"/>
  <c r="BI23" i="1"/>
  <c r="BJ23" i="1"/>
  <c r="BK23" i="1"/>
  <c r="BL23" i="1"/>
  <c r="BG24" i="1"/>
  <c r="BH24" i="1"/>
  <c r="BI24" i="1"/>
  <c r="BJ24" i="1"/>
  <c r="BK24" i="1"/>
  <c r="BL24" i="1"/>
  <c r="BG25" i="1"/>
  <c r="BH25" i="1"/>
  <c r="BI25" i="1"/>
  <c r="BJ25" i="1"/>
  <c r="BK25" i="1"/>
  <c r="BL25" i="1"/>
  <c r="BG26" i="1"/>
  <c r="BH26" i="1"/>
  <c r="BI26" i="1"/>
  <c r="BJ26" i="1"/>
  <c r="BK26" i="1"/>
  <c r="BL26" i="1"/>
  <c r="BL21" i="1"/>
  <c r="BK21" i="1"/>
  <c r="BJ21" i="1"/>
  <c r="BI21" i="1"/>
  <c r="BH21" i="1"/>
  <c r="BG21" i="1"/>
  <c r="BF22" i="1"/>
  <c r="BF23" i="1"/>
  <c r="BF24" i="1"/>
  <c r="BF25" i="1"/>
  <c r="BF26" i="1"/>
  <c r="BF21" i="1"/>
  <c r="AV23" i="1"/>
  <c r="AW23" i="1"/>
  <c r="AX23" i="1"/>
  <c r="AY23" i="1"/>
  <c r="AZ23" i="1"/>
  <c r="BA23" i="1"/>
  <c r="BB23" i="1"/>
  <c r="AV24" i="1"/>
  <c r="AW24" i="1"/>
  <c r="AX24" i="1"/>
  <c r="AY24" i="1"/>
  <c r="AZ24" i="1"/>
  <c r="BA24" i="1"/>
  <c r="BB24" i="1"/>
  <c r="AV25" i="1"/>
  <c r="AW25" i="1"/>
  <c r="AX25" i="1"/>
  <c r="AY25" i="1"/>
  <c r="AZ25" i="1"/>
  <c r="BA25" i="1"/>
  <c r="BB25" i="1"/>
  <c r="AV26" i="1"/>
  <c r="AW26" i="1"/>
  <c r="AX26" i="1"/>
  <c r="AY26" i="1"/>
  <c r="AZ26" i="1"/>
  <c r="BA26" i="1"/>
  <c r="BB26" i="1"/>
  <c r="AV27" i="1"/>
  <c r="AW27" i="1"/>
  <c r="AX27" i="1"/>
  <c r="AY27" i="1"/>
  <c r="AZ27" i="1"/>
  <c r="BA27" i="1"/>
  <c r="BB27" i="1"/>
  <c r="BB22" i="1"/>
  <c r="BA22" i="1"/>
  <c r="AZ22" i="1"/>
  <c r="AY22" i="1"/>
  <c r="AX22" i="1"/>
  <c r="AW22" i="1"/>
  <c r="AV22" i="1"/>
  <c r="AW7" i="1"/>
  <c r="AX7" i="1"/>
  <c r="AY7" i="1"/>
  <c r="AZ7" i="1"/>
  <c r="BA7" i="1"/>
  <c r="BB7" i="1"/>
  <c r="AW8" i="1"/>
  <c r="AX8" i="1"/>
  <c r="AY8" i="1"/>
  <c r="AZ8" i="1"/>
  <c r="BA8" i="1"/>
  <c r="BB8" i="1"/>
  <c r="AW9" i="1"/>
  <c r="AX9" i="1"/>
  <c r="AY9" i="1"/>
  <c r="AZ9" i="1"/>
  <c r="BA9" i="1"/>
  <c r="BB9" i="1"/>
  <c r="AW10" i="1"/>
  <c r="AX10" i="1"/>
  <c r="AY10" i="1"/>
  <c r="AZ10" i="1"/>
  <c r="BA10" i="1"/>
  <c r="BB10" i="1"/>
  <c r="AW11" i="1"/>
  <c r="AX11" i="1"/>
  <c r="AY11" i="1"/>
  <c r="AZ11" i="1"/>
  <c r="BA11" i="1"/>
  <c r="BB11" i="1"/>
  <c r="BB6" i="1"/>
  <c r="BA6" i="1"/>
  <c r="AZ6" i="1"/>
  <c r="AY6" i="1"/>
  <c r="AX6" i="1"/>
  <c r="AW6" i="1"/>
  <c r="AE3" i="1"/>
  <c r="AF3" i="1"/>
  <c r="AG3" i="1"/>
  <c r="AH3" i="1"/>
  <c r="AI3" i="1"/>
  <c r="AJ3" i="1"/>
  <c r="AK3" i="1"/>
  <c r="AE4" i="1"/>
  <c r="AF4" i="1"/>
  <c r="AG4" i="1"/>
  <c r="AH4" i="1"/>
  <c r="AI4" i="1"/>
  <c r="AJ4" i="1"/>
  <c r="AK4" i="1"/>
  <c r="AE5" i="1"/>
  <c r="AF5" i="1"/>
  <c r="AG5" i="1"/>
  <c r="AH5" i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E8" i="1"/>
  <c r="AF8" i="1"/>
  <c r="AG8" i="1"/>
  <c r="AH8" i="1"/>
  <c r="AI8" i="1"/>
  <c r="AJ8" i="1"/>
  <c r="AK8" i="1"/>
  <c r="AE9" i="1"/>
  <c r="AF9" i="1"/>
  <c r="AG9" i="1"/>
  <c r="AH9" i="1"/>
  <c r="AI9" i="1"/>
  <c r="AJ9" i="1"/>
  <c r="AK9" i="1"/>
  <c r="AE10" i="1"/>
  <c r="AF10" i="1"/>
  <c r="AG10" i="1"/>
  <c r="AH10" i="1"/>
  <c r="AI10" i="1"/>
  <c r="AJ10" i="1"/>
  <c r="AK10" i="1"/>
  <c r="AE11" i="1"/>
  <c r="AF11" i="1"/>
  <c r="AG11" i="1"/>
  <c r="AH11" i="1"/>
  <c r="AI11" i="1"/>
  <c r="AJ11" i="1"/>
  <c r="AK11" i="1"/>
  <c r="AE12" i="1"/>
  <c r="AF12" i="1"/>
  <c r="AG12" i="1"/>
  <c r="AH12" i="1"/>
  <c r="AI12" i="1"/>
  <c r="AJ12" i="1"/>
  <c r="AK12" i="1"/>
  <c r="AE13" i="1"/>
  <c r="AF13" i="1"/>
  <c r="AG13" i="1"/>
  <c r="AH13" i="1"/>
  <c r="AI13" i="1"/>
  <c r="AJ13" i="1"/>
  <c r="AK13" i="1"/>
  <c r="AE14" i="1"/>
  <c r="AF14" i="1"/>
  <c r="AG14" i="1"/>
  <c r="AH14" i="1"/>
  <c r="AI14" i="1"/>
  <c r="AJ14" i="1"/>
  <c r="AK14" i="1"/>
  <c r="AE15" i="1"/>
  <c r="AF15" i="1"/>
  <c r="AG15" i="1"/>
  <c r="AH15" i="1"/>
  <c r="AI15" i="1"/>
  <c r="AJ15" i="1"/>
  <c r="AK15" i="1"/>
  <c r="AE16" i="1"/>
  <c r="AF16" i="1"/>
  <c r="AG16" i="1"/>
  <c r="AH16" i="1"/>
  <c r="AI16" i="1"/>
  <c r="AJ16" i="1"/>
  <c r="AK16" i="1"/>
  <c r="AE17" i="1"/>
  <c r="AF17" i="1"/>
  <c r="AG17" i="1"/>
  <c r="AH17" i="1"/>
  <c r="AI17" i="1"/>
  <c r="AJ17" i="1"/>
  <c r="AK17" i="1"/>
  <c r="AE18" i="1"/>
  <c r="AF18" i="1"/>
  <c r="AG18" i="1"/>
  <c r="AH18" i="1"/>
  <c r="AI18" i="1"/>
  <c r="AJ18" i="1"/>
  <c r="AK18" i="1"/>
  <c r="AE19" i="1"/>
  <c r="AF19" i="1"/>
  <c r="AG19" i="1"/>
  <c r="AH19" i="1"/>
  <c r="AI19" i="1"/>
  <c r="AJ19" i="1"/>
  <c r="AK19" i="1"/>
  <c r="AE20" i="1"/>
  <c r="AF20" i="1"/>
  <c r="AG20" i="1"/>
  <c r="AH20" i="1"/>
  <c r="AI20" i="1"/>
  <c r="AJ20" i="1"/>
  <c r="AK20" i="1"/>
  <c r="AE21" i="1"/>
  <c r="AF21" i="1"/>
  <c r="AG21" i="1"/>
  <c r="AH21" i="1"/>
  <c r="AI21" i="1"/>
  <c r="AJ21" i="1"/>
  <c r="AK21" i="1"/>
  <c r="AE22" i="1"/>
  <c r="AF22" i="1"/>
  <c r="AG22" i="1"/>
  <c r="AH22" i="1"/>
  <c r="AI22" i="1"/>
  <c r="AJ22" i="1"/>
  <c r="AK22" i="1"/>
  <c r="AE23" i="1"/>
  <c r="AF23" i="1"/>
  <c r="AG23" i="1"/>
  <c r="AH23" i="1"/>
  <c r="AI23" i="1"/>
  <c r="AJ23" i="1"/>
  <c r="AK23" i="1"/>
  <c r="AE24" i="1"/>
  <c r="AF24" i="1"/>
  <c r="AG24" i="1"/>
  <c r="AH24" i="1"/>
  <c r="AI24" i="1"/>
  <c r="AJ24" i="1"/>
  <c r="AK24" i="1"/>
  <c r="AE25" i="1"/>
  <c r="AF25" i="1"/>
  <c r="AG25" i="1"/>
  <c r="AH25" i="1"/>
  <c r="AI25" i="1"/>
  <c r="AJ25" i="1"/>
  <c r="AK25" i="1"/>
  <c r="AE26" i="1"/>
  <c r="AF26" i="1"/>
  <c r="AG26" i="1"/>
  <c r="AH26" i="1"/>
  <c r="AI26" i="1"/>
  <c r="AJ26" i="1"/>
  <c r="AK26" i="1"/>
  <c r="AE27" i="1"/>
  <c r="AF27" i="1"/>
  <c r="AG27" i="1"/>
  <c r="AH27" i="1"/>
  <c r="AI27" i="1"/>
  <c r="AJ27" i="1"/>
  <c r="AK27" i="1"/>
  <c r="AE28" i="1"/>
  <c r="AF28" i="1"/>
  <c r="AG28" i="1"/>
  <c r="AH28" i="1"/>
  <c r="AI28" i="1"/>
  <c r="AJ28" i="1"/>
  <c r="AK28" i="1"/>
  <c r="AE29" i="1"/>
  <c r="AF29" i="1"/>
  <c r="AG29" i="1"/>
  <c r="AH29" i="1"/>
  <c r="AI29" i="1"/>
  <c r="AJ29" i="1"/>
  <c r="AK29" i="1"/>
  <c r="AE30" i="1"/>
  <c r="AF30" i="1"/>
  <c r="AG30" i="1"/>
  <c r="AH30" i="1"/>
  <c r="AI30" i="1"/>
  <c r="AJ30" i="1"/>
  <c r="AK30" i="1"/>
  <c r="AE31" i="1"/>
  <c r="AF31" i="1"/>
  <c r="AG31" i="1"/>
  <c r="AH31" i="1"/>
  <c r="AI31" i="1"/>
  <c r="AJ31" i="1"/>
  <c r="AK31" i="1"/>
  <c r="AE32" i="1"/>
  <c r="AF32" i="1"/>
  <c r="AG32" i="1"/>
  <c r="AH32" i="1"/>
  <c r="AI32" i="1"/>
  <c r="AJ32" i="1"/>
  <c r="AK32" i="1"/>
  <c r="AE33" i="1"/>
  <c r="AF33" i="1"/>
  <c r="AG33" i="1"/>
  <c r="AH33" i="1"/>
  <c r="AI33" i="1"/>
  <c r="AJ33" i="1"/>
  <c r="AK33" i="1"/>
  <c r="AE34" i="1"/>
  <c r="AF34" i="1"/>
  <c r="AG34" i="1"/>
  <c r="AH34" i="1"/>
  <c r="AI34" i="1"/>
  <c r="AJ34" i="1"/>
  <c r="AK34" i="1"/>
  <c r="AE35" i="1"/>
  <c r="AF35" i="1"/>
  <c r="AG35" i="1"/>
  <c r="AH35" i="1"/>
  <c r="AI35" i="1"/>
  <c r="AJ35" i="1"/>
  <c r="AK35" i="1"/>
  <c r="AE36" i="1"/>
  <c r="AF36" i="1"/>
  <c r="AG36" i="1"/>
  <c r="AH36" i="1"/>
  <c r="AI36" i="1"/>
  <c r="AJ36" i="1"/>
  <c r="AK36" i="1"/>
  <c r="AE37" i="1"/>
  <c r="AF37" i="1"/>
  <c r="AG37" i="1"/>
  <c r="AH37" i="1"/>
  <c r="AI37" i="1"/>
  <c r="AJ37" i="1"/>
  <c r="AK37" i="1"/>
  <c r="AE38" i="1"/>
  <c r="AF38" i="1"/>
  <c r="AG38" i="1"/>
  <c r="AH38" i="1"/>
  <c r="AI38" i="1"/>
  <c r="AJ38" i="1"/>
  <c r="AK38" i="1"/>
  <c r="AE39" i="1"/>
  <c r="AF39" i="1"/>
  <c r="AG39" i="1"/>
  <c r="AH39" i="1"/>
  <c r="AI39" i="1"/>
  <c r="AJ39" i="1"/>
  <c r="AK39" i="1"/>
  <c r="AE40" i="1"/>
  <c r="AF40" i="1"/>
  <c r="AG40" i="1"/>
  <c r="AH40" i="1"/>
  <c r="AI40" i="1"/>
  <c r="AJ40" i="1"/>
  <c r="AK40" i="1"/>
  <c r="AE41" i="1"/>
  <c r="AF41" i="1"/>
  <c r="AG41" i="1"/>
  <c r="AH41" i="1"/>
  <c r="AI41" i="1"/>
  <c r="AJ41" i="1"/>
  <c r="AK41" i="1"/>
  <c r="AE42" i="1"/>
  <c r="AF42" i="1"/>
  <c r="AG42" i="1"/>
  <c r="AH42" i="1"/>
  <c r="AI42" i="1"/>
  <c r="AJ42" i="1"/>
  <c r="AK42" i="1"/>
  <c r="AE43" i="1"/>
  <c r="AF43" i="1"/>
  <c r="AG43" i="1"/>
  <c r="AH43" i="1"/>
  <c r="AI43" i="1"/>
  <c r="AJ43" i="1"/>
  <c r="AK43" i="1"/>
  <c r="AE44" i="1"/>
  <c r="AF44" i="1"/>
  <c r="AG44" i="1"/>
  <c r="AH44" i="1"/>
  <c r="AI44" i="1"/>
  <c r="AJ44" i="1"/>
  <c r="AK44" i="1"/>
  <c r="AE45" i="1"/>
  <c r="AF45" i="1"/>
  <c r="AG45" i="1"/>
  <c r="AH45" i="1"/>
  <c r="AI45" i="1"/>
  <c r="AJ45" i="1"/>
  <c r="AK45" i="1"/>
  <c r="AE46" i="1"/>
  <c r="AF46" i="1"/>
  <c r="AG46" i="1"/>
  <c r="AH46" i="1"/>
  <c r="AI46" i="1"/>
  <c r="AJ46" i="1"/>
  <c r="AK46" i="1"/>
  <c r="AE47" i="1"/>
  <c r="AF47" i="1"/>
  <c r="AG47" i="1"/>
  <c r="AH47" i="1"/>
  <c r="AI47" i="1"/>
  <c r="AJ47" i="1"/>
  <c r="AK47" i="1"/>
  <c r="AE48" i="1"/>
  <c r="AF48" i="1"/>
  <c r="AG48" i="1"/>
  <c r="AH48" i="1"/>
  <c r="AI48" i="1"/>
  <c r="AJ48" i="1"/>
  <c r="AK48" i="1"/>
  <c r="AE49" i="1"/>
  <c r="AF49" i="1"/>
  <c r="AG49" i="1"/>
  <c r="AH49" i="1"/>
  <c r="AI49" i="1"/>
  <c r="AJ49" i="1"/>
  <c r="AK49" i="1"/>
  <c r="AE50" i="1"/>
  <c r="AF50" i="1"/>
  <c r="AG50" i="1"/>
  <c r="AH50" i="1"/>
  <c r="AI50" i="1"/>
  <c r="AJ50" i="1"/>
  <c r="AK50" i="1"/>
  <c r="AE51" i="1"/>
  <c r="AF51" i="1"/>
  <c r="AG51" i="1"/>
  <c r="AH51" i="1"/>
  <c r="AI51" i="1"/>
  <c r="AJ51" i="1"/>
  <c r="AK51" i="1"/>
  <c r="AE52" i="1"/>
  <c r="AF52" i="1"/>
  <c r="AG52" i="1"/>
  <c r="AH52" i="1"/>
  <c r="AI52" i="1"/>
  <c r="AJ52" i="1"/>
  <c r="AK52" i="1"/>
  <c r="AE53" i="1"/>
  <c r="AF53" i="1"/>
  <c r="AG53" i="1"/>
  <c r="AH53" i="1"/>
  <c r="AI53" i="1"/>
  <c r="AJ53" i="1"/>
  <c r="AK53" i="1"/>
  <c r="AE54" i="1"/>
  <c r="AF54" i="1"/>
  <c r="AG54" i="1"/>
  <c r="AH54" i="1"/>
  <c r="AI54" i="1"/>
  <c r="AJ54" i="1"/>
  <c r="AK54" i="1"/>
  <c r="AE55" i="1"/>
  <c r="AF55" i="1"/>
  <c r="AG55" i="1"/>
  <c r="AH55" i="1"/>
  <c r="AI55" i="1"/>
  <c r="AJ55" i="1"/>
  <c r="AK55" i="1"/>
  <c r="AE56" i="1"/>
  <c r="AF56" i="1"/>
  <c r="AG56" i="1"/>
  <c r="AH56" i="1"/>
  <c r="AI56" i="1"/>
  <c r="AJ56" i="1"/>
  <c r="AK56" i="1"/>
  <c r="AE57" i="1"/>
  <c r="AF57" i="1"/>
  <c r="AG57" i="1"/>
  <c r="AH57" i="1"/>
  <c r="AI57" i="1"/>
  <c r="AJ57" i="1"/>
  <c r="AK57" i="1"/>
  <c r="AE58" i="1"/>
  <c r="AF58" i="1"/>
  <c r="AG58" i="1"/>
  <c r="AH58" i="1"/>
  <c r="AI58" i="1"/>
  <c r="AJ58" i="1"/>
  <c r="AK58" i="1"/>
  <c r="AE59" i="1"/>
  <c r="AF59" i="1"/>
  <c r="AG59" i="1"/>
  <c r="AH59" i="1"/>
  <c r="AI59" i="1"/>
  <c r="AJ59" i="1"/>
  <c r="AK59" i="1"/>
  <c r="AE60" i="1"/>
  <c r="AF60" i="1"/>
  <c r="AG60" i="1"/>
  <c r="AH60" i="1"/>
  <c r="AI60" i="1"/>
  <c r="AJ60" i="1"/>
  <c r="AK60" i="1"/>
  <c r="AE61" i="1"/>
  <c r="AF61" i="1"/>
  <c r="AG61" i="1"/>
  <c r="AH61" i="1"/>
  <c r="AI61" i="1"/>
  <c r="AJ61" i="1"/>
  <c r="AK61" i="1"/>
  <c r="AE62" i="1"/>
  <c r="AF62" i="1"/>
  <c r="AG62" i="1"/>
  <c r="AH62" i="1"/>
  <c r="AI62" i="1"/>
  <c r="AJ62" i="1"/>
  <c r="AK62" i="1"/>
  <c r="AE63" i="1"/>
  <c r="AF63" i="1"/>
  <c r="AG63" i="1"/>
  <c r="AH63" i="1"/>
  <c r="AI63" i="1"/>
  <c r="AJ63" i="1"/>
  <c r="AK63" i="1"/>
  <c r="AE64" i="1"/>
  <c r="AF64" i="1"/>
  <c r="AG64" i="1"/>
  <c r="AH64" i="1"/>
  <c r="AI64" i="1"/>
  <c r="AJ64" i="1"/>
  <c r="AK64" i="1"/>
  <c r="AE65" i="1"/>
  <c r="AF65" i="1"/>
  <c r="AG65" i="1"/>
  <c r="AH65" i="1"/>
  <c r="AI65" i="1"/>
  <c r="AJ65" i="1"/>
  <c r="AK65" i="1"/>
  <c r="AE66" i="1"/>
  <c r="AF66" i="1"/>
  <c r="AG66" i="1"/>
  <c r="AH66" i="1"/>
  <c r="AI66" i="1"/>
  <c r="AJ66" i="1"/>
  <c r="AK66" i="1"/>
  <c r="AE67" i="1"/>
  <c r="AF67" i="1"/>
  <c r="AG67" i="1"/>
  <c r="AH67" i="1"/>
  <c r="AI67" i="1"/>
  <c r="AJ67" i="1"/>
  <c r="AK67" i="1"/>
  <c r="AE68" i="1"/>
  <c r="AF68" i="1"/>
  <c r="AG68" i="1"/>
  <c r="AH68" i="1"/>
  <c r="AI68" i="1"/>
  <c r="AJ68" i="1"/>
  <c r="AK68" i="1"/>
  <c r="AE69" i="1"/>
  <c r="AF69" i="1"/>
  <c r="AG69" i="1"/>
  <c r="AH69" i="1"/>
  <c r="AI69" i="1"/>
  <c r="AJ69" i="1"/>
  <c r="AK69" i="1"/>
  <c r="AE70" i="1"/>
  <c r="AF70" i="1"/>
  <c r="AG70" i="1"/>
  <c r="AH70" i="1"/>
  <c r="AI70" i="1"/>
  <c r="AJ70" i="1"/>
  <c r="AK70" i="1"/>
  <c r="AE71" i="1"/>
  <c r="AF71" i="1"/>
  <c r="AG71" i="1"/>
  <c r="AH71" i="1"/>
  <c r="AI71" i="1"/>
  <c r="AJ71" i="1"/>
  <c r="AK71" i="1"/>
  <c r="AE72" i="1"/>
  <c r="AF72" i="1"/>
  <c r="AG72" i="1"/>
  <c r="AH72" i="1"/>
  <c r="AI72" i="1"/>
  <c r="AJ72" i="1"/>
  <c r="AK72" i="1"/>
  <c r="AE73" i="1"/>
  <c r="AF73" i="1"/>
  <c r="AG73" i="1"/>
  <c r="AH73" i="1"/>
  <c r="AI73" i="1"/>
  <c r="AJ73" i="1"/>
  <c r="AK73" i="1"/>
  <c r="AK2" i="1"/>
  <c r="AJ2" i="1"/>
  <c r="AI2" i="1"/>
  <c r="AH2" i="1"/>
  <c r="AG2" i="1"/>
  <c r="AF2" i="1"/>
  <c r="AE2" i="1"/>
  <c r="AV6" i="1" l="1"/>
  <c r="AV10" i="1"/>
  <c r="AV8" i="1"/>
  <c r="AV9" i="1"/>
  <c r="AV7" i="1"/>
  <c r="AV11" i="1"/>
</calcChain>
</file>

<file path=xl/sharedStrings.xml><?xml version="1.0" encoding="utf-8"?>
<sst xmlns="http://schemas.openxmlformats.org/spreadsheetml/2006/main" count="221" uniqueCount="65">
  <si>
    <t>CATEGORY_DESCR_EN</t>
  </si>
  <si>
    <t>Start_ts_Year</t>
  </si>
  <si>
    <t>Year_1_total_tickets</t>
  </si>
  <si>
    <t>Year_2_total_tickets</t>
  </si>
  <si>
    <t>Year_3_total_tickets</t>
  </si>
  <si>
    <t>Year_4_total_tickets</t>
  </si>
  <si>
    <t>Year_5_total_tickets</t>
  </si>
  <si>
    <t>Year_6_total_tickets</t>
  </si>
  <si>
    <t>Year_7_total_tickets</t>
  </si>
  <si>
    <t>Year_1_tickets_cost</t>
  </si>
  <si>
    <t>Year_2_tickets_cost</t>
  </si>
  <si>
    <t>Year_3_tickets_cost</t>
  </si>
  <si>
    <t>Year_4_tickets_cost</t>
  </si>
  <si>
    <t>Year_5_tickets_cost</t>
  </si>
  <si>
    <t>Year_6_tickets_cost</t>
  </si>
  <si>
    <t>Year_7_tickets_cost</t>
  </si>
  <si>
    <t>Year_1 contracts_with_tickets</t>
  </si>
  <si>
    <t>Year_2 contracts_with_tickets</t>
  </si>
  <si>
    <t>Year_3 contracts_with_tickets</t>
  </si>
  <si>
    <t>Year_4 contracts_with_tickets</t>
  </si>
  <si>
    <t>Year_5 contracts_with_tickets</t>
  </si>
  <si>
    <t>Year_6 contracts_with_tickets</t>
  </si>
  <si>
    <t>Year_7 contracts_with_tickets</t>
  </si>
  <si>
    <t>Full_Year_1 contracts</t>
  </si>
  <si>
    <t>Full_Year_2 contracts</t>
  </si>
  <si>
    <t>Full_Year_3 contracts</t>
  </si>
  <si>
    <t>Full_Year_4 contracts</t>
  </si>
  <si>
    <t>Full_Year_5 contracts</t>
  </si>
  <si>
    <t>Full_Year_6 contracts</t>
  </si>
  <si>
    <t>Full_Year_7 contracts</t>
  </si>
  <si>
    <t>Year_1 expired contracts</t>
  </si>
  <si>
    <t>Year_2 expired contracts</t>
  </si>
  <si>
    <t>Year_3 expired contracts</t>
  </si>
  <si>
    <t>Year_4 expired contracts</t>
  </si>
  <si>
    <t>Year_5 expired contracts</t>
  </si>
  <si>
    <t>Year_6 expired contracts</t>
  </si>
  <si>
    <t>Year_7 expired contracts</t>
  </si>
  <si>
    <t>Total_Contracts</t>
  </si>
  <si>
    <t>MDA</t>
  </si>
  <si>
    <t>AC</t>
  </si>
  <si>
    <t>SDA</t>
  </si>
  <si>
    <t>BG</t>
  </si>
  <si>
    <t>TELECOMS</t>
  </si>
  <si>
    <t>COMPUTING</t>
  </si>
  <si>
    <t>% Full Year 1</t>
  </si>
  <si>
    <t>% Full Year 2</t>
  </si>
  <si>
    <t>% Full Year 3</t>
  </si>
  <si>
    <t>% Full Year 4</t>
  </si>
  <si>
    <t>% Full Year 5</t>
  </si>
  <si>
    <t>% Full Year 6</t>
  </si>
  <si>
    <t>% Full Year 7</t>
  </si>
  <si>
    <t>Πίνακας 1: Συνολικά Tickets</t>
  </si>
  <si>
    <t>Category</t>
  </si>
  <si>
    <t>Year 1</t>
  </si>
  <si>
    <t>Year 2</t>
  </si>
  <si>
    <t>Year 3</t>
  </si>
  <si>
    <t>Year 4</t>
  </si>
  <si>
    <t>Year 5</t>
  </si>
  <si>
    <t>Year 6</t>
  </si>
  <si>
    <t>Year 7</t>
  </si>
  <si>
    <t>Πίνακας 2: Συνολικά Contracts που έφεραν ticket</t>
  </si>
  <si>
    <t xml:space="preserve">Πίνακας 4: Πιθανότητα εμφάνισης Ticket ανά χρονια περάτωσης </t>
  </si>
  <si>
    <t>Πίνακας 5: Mέσος αριθμός ticket προς ολοκληρωμένο contract</t>
  </si>
  <si>
    <t>Πίνακας 6: Συνολικό κόστος Ticket</t>
  </si>
  <si>
    <t>Πίνακας7: Συνολικό κόστος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</si>
</sst>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3" fontId="0" fillId="6" borderId="4" xfId="1" applyFont="1" applyFill="1" applyBorder="1"/>
    <xf numFmtId="43" fontId="0" fillId="6" borderId="5" xfId="1" applyFont="1" applyFill="1" applyBorder="1"/>
    <xf numFmtId="43" fontId="0" fillId="6" borderId="6" xfId="1" applyFont="1" applyFill="1" applyBorder="1"/>
    <xf numFmtId="43" fontId="0" fillId="6" borderId="0" xfId="1" applyFont="1" applyFill="1" applyBorder="1"/>
    <xf numFmtId="0" fontId="4" fillId="5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0" fillId="6" borderId="0" xfId="1" applyNumberFormat="1" applyFont="1" applyFill="1" applyBorder="1"/>
    <xf numFmtId="43" fontId="0" fillId="6" borderId="7" xfId="1" applyFont="1" applyFill="1" applyBorder="1"/>
    <xf numFmtId="43" fontId="0" fillId="6" borderId="8" xfId="1" applyFont="1" applyFill="1" applyBorder="1"/>
    <xf numFmtId="43" fontId="0" fillId="6" borderId="9" xfId="1" applyFont="1" applyFill="1" applyBorder="1"/>
    <xf numFmtId="43" fontId="0" fillId="6" borderId="10" xfId="1" applyFont="1" applyFill="1" applyBorder="1"/>
    <xf numFmtId="43" fontId="0" fillId="6" borderId="11" xfId="1" applyFont="1" applyFill="1" applyBorder="1"/>
    <xf numFmtId="0" fontId="1" fillId="7" borderId="1" xfId="0" applyFont="1" applyFill="1" applyBorder="1" applyAlignment="1">
      <alignment horizontal="center" vertical="center" wrapText="1"/>
    </xf>
    <xf numFmtId="165" fontId="0" fillId="6" borderId="4" xfId="1" applyNumberFormat="1" applyFont="1" applyFill="1" applyBorder="1"/>
    <xf numFmtId="165" fontId="0" fillId="6" borderId="5" xfId="1" applyNumberFormat="1" applyFont="1" applyFill="1" applyBorder="1"/>
    <xf numFmtId="165" fontId="0" fillId="6" borderId="6" xfId="1" applyNumberFormat="1" applyFont="1" applyFill="1" applyBorder="1"/>
    <xf numFmtId="165" fontId="0" fillId="6" borderId="7" xfId="1" applyNumberFormat="1" applyFont="1" applyFill="1" applyBorder="1"/>
    <xf numFmtId="165" fontId="0" fillId="6" borderId="8" xfId="1" applyNumberFormat="1" applyFont="1" applyFill="1" applyBorder="1"/>
    <xf numFmtId="165" fontId="0" fillId="6" borderId="9" xfId="1" applyNumberFormat="1" applyFont="1" applyFill="1" applyBorder="1"/>
    <xf numFmtId="165" fontId="0" fillId="6" borderId="10" xfId="1" applyNumberFormat="1" applyFont="1" applyFill="1" applyBorder="1"/>
    <xf numFmtId="165" fontId="0" fillId="6" borderId="11" xfId="1" applyNumberFormat="1" applyFont="1" applyFill="1" applyBorder="1"/>
    <xf numFmtId="0" fontId="1" fillId="8" borderId="1" xfId="0" applyFont="1" applyFill="1" applyBorder="1" applyAlignment="1">
      <alignment horizontal="center" vertical="center" wrapText="1"/>
    </xf>
    <xf numFmtId="165" fontId="0" fillId="9" borderId="4" xfId="1" applyNumberFormat="1" applyFont="1" applyFill="1" applyBorder="1"/>
    <xf numFmtId="165" fontId="0" fillId="9" borderId="5" xfId="1" applyNumberFormat="1" applyFont="1" applyFill="1" applyBorder="1"/>
    <xf numFmtId="165" fontId="0" fillId="9" borderId="6" xfId="1" applyNumberFormat="1" applyFont="1" applyFill="1" applyBorder="1"/>
    <xf numFmtId="165" fontId="0" fillId="9" borderId="7" xfId="1" applyNumberFormat="1" applyFont="1" applyFill="1" applyBorder="1"/>
    <xf numFmtId="165" fontId="0" fillId="9" borderId="0" xfId="1" applyNumberFormat="1" applyFont="1" applyFill="1" applyBorder="1"/>
    <xf numFmtId="165" fontId="0" fillId="9" borderId="8" xfId="1" applyNumberFormat="1" applyFont="1" applyFill="1" applyBorder="1"/>
    <xf numFmtId="165" fontId="0" fillId="9" borderId="9" xfId="1" applyNumberFormat="1" applyFont="1" applyFill="1" applyBorder="1"/>
    <xf numFmtId="165" fontId="0" fillId="9" borderId="10" xfId="1" applyNumberFormat="1" applyFont="1" applyFill="1" applyBorder="1"/>
    <xf numFmtId="165" fontId="0" fillId="9" borderId="11" xfId="1" applyNumberFormat="1" applyFont="1" applyFill="1" applyBorder="1"/>
    <xf numFmtId="165" fontId="0" fillId="10" borderId="3" xfId="1" applyNumberFormat="1" applyFont="1" applyFill="1" applyBorder="1"/>
    <xf numFmtId="165" fontId="0" fillId="10" borderId="12" xfId="1" applyNumberFormat="1" applyFont="1" applyFill="1" applyBorder="1"/>
    <xf numFmtId="165" fontId="0" fillId="10" borderId="13" xfId="1" applyNumberFormat="1" applyFont="1" applyFill="1" applyBorder="1"/>
    <xf numFmtId="165" fontId="0" fillId="11" borderId="5" xfId="1" applyNumberFormat="1" applyFont="1" applyFill="1" applyBorder="1"/>
    <xf numFmtId="165" fontId="0" fillId="11" borderId="6" xfId="1" applyNumberFormat="1" applyFont="1" applyFill="1" applyBorder="1"/>
    <xf numFmtId="165" fontId="0" fillId="11" borderId="0" xfId="1" applyNumberFormat="1" applyFont="1" applyFill="1" applyBorder="1"/>
    <xf numFmtId="165" fontId="0" fillId="11" borderId="8" xfId="1" applyNumberFormat="1" applyFont="1" applyFill="1" applyBorder="1"/>
    <xf numFmtId="165" fontId="0" fillId="11" borderId="10" xfId="1" applyNumberFormat="1" applyFont="1" applyFill="1" applyBorder="1"/>
    <xf numFmtId="165" fontId="0" fillId="11" borderId="11" xfId="1" applyNumberFormat="1" applyFont="1" applyFill="1" applyBorder="1"/>
    <xf numFmtId="165" fontId="0" fillId="12" borderId="4" xfId="1" applyNumberFormat="1" applyFont="1" applyFill="1" applyBorder="1"/>
    <xf numFmtId="165" fontId="0" fillId="12" borderId="5" xfId="1" applyNumberFormat="1" applyFont="1" applyFill="1" applyBorder="1"/>
    <xf numFmtId="165" fontId="0" fillId="12" borderId="6" xfId="1" applyNumberFormat="1" applyFont="1" applyFill="1" applyBorder="1"/>
    <xf numFmtId="165" fontId="0" fillId="12" borderId="7" xfId="1" applyNumberFormat="1" applyFont="1" applyFill="1" applyBorder="1"/>
    <xf numFmtId="165" fontId="0" fillId="12" borderId="0" xfId="1" applyNumberFormat="1" applyFont="1" applyFill="1" applyBorder="1"/>
    <xf numFmtId="165" fontId="0" fillId="12" borderId="8" xfId="1" applyNumberFormat="1" applyFont="1" applyFill="1" applyBorder="1"/>
    <xf numFmtId="165" fontId="0" fillId="12" borderId="9" xfId="1" applyNumberFormat="1" applyFont="1" applyFill="1" applyBorder="1"/>
    <xf numFmtId="165" fontId="0" fillId="12" borderId="10" xfId="1" applyNumberFormat="1" applyFont="1" applyFill="1" applyBorder="1"/>
    <xf numFmtId="165" fontId="0" fillId="12" borderId="11" xfId="1" applyNumberFormat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3" fillId="0" borderId="7" xfId="0" applyFont="1" applyBorder="1" applyAlignment="1">
      <alignment horizontal="left" vertical="center"/>
    </xf>
    <xf numFmtId="165" fontId="0" fillId="0" borderId="7" xfId="1" applyNumberFormat="1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0" fontId="3" fillId="0" borderId="9" xfId="0" applyFont="1" applyBorder="1" applyAlignment="1">
      <alignment horizontal="left" vertical="center"/>
    </xf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10" fontId="0" fillId="0" borderId="4" xfId="2" applyNumberFormat="1" applyFont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0" fontId="0" fillId="0" borderId="0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 applyBorder="1"/>
  </cellXfs>
  <cellStyles count="3">
    <cellStyle name="Κανονικό" xfId="0" builtinId="0"/>
    <cellStyle name="Κόμμα" xfId="1" builtinId="3"/>
    <cellStyle name="Ποσοστό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336016</xdr:colOff>
      <xdr:row>1</xdr:row>
      <xdr:rowOff>64388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79B600-17FD-402A-8582-554C2A870107}"/>
            </a:ext>
          </a:extLst>
        </xdr:cNvPr>
        <xdr:cNvSpPr txBox="1"/>
      </xdr:nvSpPr>
      <xdr:spPr>
        <a:xfrm>
          <a:off x="31819022" y="0"/>
          <a:ext cx="3980364" cy="79601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1</a:t>
          </a:r>
          <a:r>
            <a:rPr lang="el-GR" sz="1100"/>
            <a:t>:</a:t>
          </a:r>
          <a:r>
            <a:rPr lang="el-GR" sz="1100" baseline="0"/>
            <a:t> </a:t>
          </a:r>
          <a:r>
            <a:rPr lang="el-GR" sz="1100"/>
            <a:t>Άθροισμα</a:t>
          </a:r>
          <a:r>
            <a:rPr lang="el-GR" sz="1100" baseline="0"/>
            <a:t> των </a:t>
          </a:r>
          <a:r>
            <a:rPr lang="en-US" sz="1100" baseline="0"/>
            <a:t>ticktets</a:t>
          </a:r>
          <a:r>
            <a:rPr lang="el-GR" sz="1100" baseline="0"/>
            <a:t> ανά χρονολογικό έτος που έχει περάσει από την υπογραφή του </a:t>
          </a:r>
          <a:r>
            <a:rPr lang="en-US" sz="1100" baseline="0"/>
            <a:t>contract. </a:t>
          </a:r>
          <a:r>
            <a:rPr lang="el-GR" sz="1100" baseline="0"/>
            <a:t>Εδω προσμετρούνται μόνο οι χρονίες που έχουν</a:t>
          </a:r>
          <a:r>
            <a:rPr lang="en-US" sz="1100" baseline="0"/>
            <a:t> </a:t>
          </a:r>
          <a:r>
            <a:rPr lang="el-GR" sz="1100" baseline="0"/>
            <a:t>ετήσια ολοκληρωμένα </a:t>
          </a:r>
          <a:r>
            <a:rPr lang="en-US" sz="1100" baseline="0"/>
            <a:t>contract</a:t>
          </a:r>
          <a:r>
            <a:rPr lang="el-GR" sz="1100" baseline="0"/>
            <a:t> </a:t>
          </a:r>
          <a:r>
            <a:rPr lang="el-GR" sz="1100" b="1" baseline="0"/>
            <a:t>κατά</a:t>
          </a:r>
          <a:r>
            <a:rPr lang="el-GR" sz="1100" baseline="0"/>
            <a:t>  </a:t>
          </a:r>
          <a:r>
            <a:rPr lang="el-GR" sz="1100" b="1" baseline="0"/>
            <a:t>100%.</a:t>
          </a:r>
          <a:endParaRPr lang="el-GR" sz="1100" b="1"/>
        </a:p>
      </xdr:txBody>
    </xdr:sp>
    <xdr:clientData/>
  </xdr:twoCellAnchor>
  <xdr:twoCellAnchor>
    <xdr:from>
      <xdr:col>46</xdr:col>
      <xdr:colOff>0</xdr:colOff>
      <xdr:row>13</xdr:row>
      <xdr:rowOff>0</xdr:rowOff>
    </xdr:from>
    <xdr:to>
      <xdr:col>55</xdr:col>
      <xdr:colOff>225075</xdr:colOff>
      <xdr:row>16</xdr:row>
      <xdr:rowOff>166481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E2351-72EA-450F-89EB-975F08052255}"/>
            </a:ext>
          </a:extLst>
        </xdr:cNvPr>
        <xdr:cNvSpPr txBox="1"/>
      </xdr:nvSpPr>
      <xdr:spPr>
        <a:xfrm>
          <a:off x="32095109" y="2885109"/>
          <a:ext cx="5691596" cy="704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2</a:t>
          </a:r>
          <a:r>
            <a:rPr lang="el-GR" sz="1100"/>
            <a:t>:</a:t>
          </a:r>
          <a:r>
            <a:rPr lang="el-GR" sz="1100" baseline="0"/>
            <a:t> </a:t>
          </a:r>
          <a:r>
            <a:rPr lang="el-GR" sz="1100"/>
            <a:t>Άθροισμα</a:t>
          </a:r>
          <a:r>
            <a:rPr lang="el-GR" sz="1100" baseline="0"/>
            <a:t> των </a:t>
          </a:r>
          <a:r>
            <a:rPr lang="en-US" sz="1100" baseline="0"/>
            <a:t>contracts </a:t>
          </a:r>
          <a:r>
            <a:rPr lang="el-GR" sz="1100" baseline="0"/>
            <a:t>που έφεραν </a:t>
          </a:r>
          <a:r>
            <a:rPr lang="en-US" sz="1100" baseline="0"/>
            <a:t>ticket </a:t>
          </a:r>
          <a:r>
            <a:rPr lang="el-GR" sz="1100" baseline="0"/>
            <a:t>ανά χρονολογικό έτος που έχει περάσει από την υπογραφή του </a:t>
          </a:r>
          <a:r>
            <a:rPr lang="en-US" sz="1100" baseline="0"/>
            <a:t>contract. </a:t>
          </a:r>
          <a:r>
            <a:rPr lang="el-GR" sz="1100" baseline="0"/>
            <a:t>Εδω προσμετρούνται </a:t>
          </a:r>
          <a:r>
            <a:rPr lang="el-GR" sz="1100" b="1" baseline="0"/>
            <a:t>μόνο</a:t>
          </a:r>
          <a:r>
            <a:rPr lang="el-GR" sz="1100" baseline="0"/>
            <a:t> οι χρονίες που έχουν</a:t>
          </a:r>
          <a:r>
            <a:rPr lang="en-US" sz="1100" baseline="0"/>
            <a:t> </a:t>
          </a:r>
          <a:r>
            <a:rPr lang="el-GR" sz="1100" b="1" baseline="0"/>
            <a:t>ετήσια</a:t>
          </a:r>
          <a:r>
            <a:rPr lang="el-GR" sz="1100" baseline="0"/>
            <a:t> </a:t>
          </a:r>
          <a:r>
            <a:rPr lang="el-GR" sz="1100" b="1" baseline="0"/>
            <a:t>ολοκληρωμένα</a:t>
          </a:r>
          <a:r>
            <a:rPr lang="el-GR" sz="1100" baseline="0"/>
            <a:t> </a:t>
          </a:r>
          <a:r>
            <a:rPr lang="en-US" sz="1100" b="1" baseline="0"/>
            <a:t>contracts</a:t>
          </a:r>
          <a:r>
            <a:rPr lang="el-GR" sz="1100" baseline="0"/>
            <a:t> </a:t>
          </a:r>
          <a:r>
            <a:rPr lang="el-GR" sz="1100" b="1" baseline="0"/>
            <a:t>100%.</a:t>
          </a:r>
          <a:endParaRPr lang="el-GR" sz="1100" b="1"/>
        </a:p>
      </xdr:txBody>
    </xdr:sp>
    <xdr:clientData/>
  </xdr:twoCellAnchor>
  <xdr:twoCellAnchor>
    <xdr:from>
      <xdr:col>56</xdr:col>
      <xdr:colOff>0</xdr:colOff>
      <xdr:row>13</xdr:row>
      <xdr:rowOff>0</xdr:rowOff>
    </xdr:from>
    <xdr:to>
      <xdr:col>61</xdr:col>
      <xdr:colOff>474776</xdr:colOff>
      <xdr:row>16</xdr:row>
      <xdr:rowOff>8910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CDC2F4-4232-4216-B068-C9BAB1833C66}"/>
            </a:ext>
          </a:extLst>
        </xdr:cNvPr>
        <xdr:cNvSpPr txBox="1"/>
      </xdr:nvSpPr>
      <xdr:spPr>
        <a:xfrm>
          <a:off x="38169022" y="2885109"/>
          <a:ext cx="3511732" cy="54727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3</a:t>
          </a:r>
          <a:r>
            <a:rPr lang="el-GR" sz="1100"/>
            <a:t>:</a:t>
          </a:r>
          <a:r>
            <a:rPr lang="el-GR" sz="1100" baseline="0"/>
            <a:t> Συνολικό πλήθος ολοκληρωμένων </a:t>
          </a:r>
          <a:r>
            <a:rPr lang="en-US" sz="1100" baseline="0"/>
            <a:t>contracts</a:t>
          </a:r>
          <a:endParaRPr lang="el-GR" sz="1100"/>
        </a:p>
      </xdr:txBody>
    </xdr:sp>
    <xdr:clientData/>
  </xdr:twoCellAnchor>
  <xdr:twoCellAnchor>
    <xdr:from>
      <xdr:col>46</xdr:col>
      <xdr:colOff>0</xdr:colOff>
      <xdr:row>29</xdr:row>
      <xdr:rowOff>0</xdr:rowOff>
    </xdr:from>
    <xdr:to>
      <xdr:col>55</xdr:col>
      <xdr:colOff>221265</xdr:colOff>
      <xdr:row>32</xdr:row>
      <xdr:rowOff>166480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FAFB56-2041-46F0-A09A-0EFD71EE4303}"/>
            </a:ext>
          </a:extLst>
        </xdr:cNvPr>
        <xdr:cNvSpPr txBox="1"/>
      </xdr:nvSpPr>
      <xdr:spPr>
        <a:xfrm>
          <a:off x="32095109" y="5756413"/>
          <a:ext cx="5687786" cy="704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4</a:t>
          </a:r>
          <a:r>
            <a:rPr lang="el-GR" sz="1100"/>
            <a:t>:</a:t>
          </a:r>
          <a:r>
            <a:rPr lang="el-GR" sz="1100" baseline="0"/>
            <a:t> Πιθανότητα εμφάνισης </a:t>
          </a:r>
          <a:r>
            <a:rPr lang="en-US" sz="1100" baseline="0"/>
            <a:t>ticket</a:t>
          </a:r>
          <a:r>
            <a:rPr lang="el-GR" sz="1100" baseline="0"/>
            <a:t> ανά χρονιά περάτωσης</a:t>
          </a:r>
          <a:r>
            <a:rPr lang="en-US" sz="1100" baseline="0"/>
            <a:t>, </a:t>
          </a:r>
          <a:r>
            <a:rPr lang="el-GR" sz="1100" baseline="0"/>
            <a:t>ορίζεται ως τα συνολικά </a:t>
          </a:r>
          <a:r>
            <a:rPr lang="en-US" sz="1100" baseline="0"/>
            <a:t>contracts</a:t>
          </a:r>
          <a:r>
            <a:rPr lang="el-GR" sz="1100" baseline="0"/>
            <a:t> που έφεραν </a:t>
          </a:r>
          <a:r>
            <a:rPr lang="en-US" sz="1100" baseline="0"/>
            <a:t>ticket,</a:t>
          </a:r>
          <a:r>
            <a:rPr lang="el-GR" sz="1100" baseline="0"/>
            <a:t>για ολοκληρωμένες </a:t>
          </a:r>
          <a:r>
            <a:rPr lang="el-GR" sz="1100" b="1" baseline="0"/>
            <a:t>100%</a:t>
          </a:r>
          <a:r>
            <a:rPr lang="el-GR" sz="1100" baseline="0"/>
            <a:t> χρονίες προς το συνολικό πλήθος </a:t>
          </a:r>
          <a:r>
            <a:rPr lang="en-US" sz="1100" baseline="0"/>
            <a:t>contract</a:t>
          </a:r>
          <a:r>
            <a:rPr lang="el-GR" sz="1100" baseline="0"/>
            <a:t> που υπογράφτηκαν .</a:t>
          </a:r>
          <a:endParaRPr lang="el-GR" sz="1100"/>
        </a:p>
      </xdr:txBody>
    </xdr:sp>
    <xdr:clientData/>
  </xdr:twoCellAnchor>
  <xdr:twoCellAnchor>
    <xdr:from>
      <xdr:col>56</xdr:col>
      <xdr:colOff>220869</xdr:colOff>
      <xdr:row>29</xdr:row>
      <xdr:rowOff>27608</xdr:rowOff>
    </xdr:from>
    <xdr:to>
      <xdr:col>64</xdr:col>
      <xdr:colOff>219359</xdr:colOff>
      <xdr:row>33</xdr:row>
      <xdr:rowOff>18986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BC9581-89F0-48DC-AC72-9056F524DCD7}"/>
            </a:ext>
          </a:extLst>
        </xdr:cNvPr>
        <xdr:cNvSpPr txBox="1"/>
      </xdr:nvSpPr>
      <xdr:spPr>
        <a:xfrm>
          <a:off x="38389891" y="5784021"/>
          <a:ext cx="5685881" cy="70920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5:</a:t>
          </a:r>
          <a:r>
            <a:rPr lang="el-GR" sz="1100" baseline="0"/>
            <a:t> Πόσα </a:t>
          </a:r>
          <a:r>
            <a:rPr lang="en-US" sz="1100" baseline="0"/>
            <a:t>ticket </a:t>
          </a:r>
          <a:r>
            <a:rPr lang="el-GR" sz="1100" baseline="0"/>
            <a:t>αντιστοιχούν σε ένα ολοκληρωμένο </a:t>
          </a:r>
          <a:r>
            <a:rPr lang="en-US" sz="1100" baseline="0"/>
            <a:t>contract </a:t>
          </a:r>
          <a:r>
            <a:rPr lang="el-GR" sz="1100" baseline="0"/>
            <a:t>κατά μέσο όρο ανά χρονία περάτωσης.</a:t>
          </a:r>
          <a:endParaRPr lang="el-GR" sz="1100"/>
        </a:p>
      </xdr:txBody>
    </xdr:sp>
    <xdr:clientData/>
  </xdr:twoCellAnchor>
  <xdr:twoCellAnchor>
    <xdr:from>
      <xdr:col>46</xdr:col>
      <xdr:colOff>0</xdr:colOff>
      <xdr:row>45</xdr:row>
      <xdr:rowOff>0</xdr:rowOff>
    </xdr:from>
    <xdr:to>
      <xdr:col>55</xdr:col>
      <xdr:colOff>219360</xdr:colOff>
      <xdr:row>48</xdr:row>
      <xdr:rowOff>176549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37C638-F6B6-47D8-8207-E478876A0D2F}"/>
            </a:ext>
          </a:extLst>
        </xdr:cNvPr>
        <xdr:cNvSpPr txBox="1"/>
      </xdr:nvSpPr>
      <xdr:spPr>
        <a:xfrm>
          <a:off x="32095109" y="8627717"/>
          <a:ext cx="5685881" cy="71491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6:</a:t>
          </a:r>
          <a:r>
            <a:rPr lang="el-GR" sz="1100" b="1" baseline="0"/>
            <a:t> </a:t>
          </a:r>
          <a:r>
            <a:rPr lang="el-GR" sz="1100" b="0" baseline="0"/>
            <a:t>Συνολικό 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  <xdr:twoCellAnchor>
    <xdr:from>
      <xdr:col>57</xdr:col>
      <xdr:colOff>0</xdr:colOff>
      <xdr:row>45</xdr:row>
      <xdr:rowOff>0</xdr:rowOff>
    </xdr:from>
    <xdr:to>
      <xdr:col>65</xdr:col>
      <xdr:colOff>134629</xdr:colOff>
      <xdr:row>48</xdr:row>
      <xdr:rowOff>172739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FC4385-C615-48D1-8ED3-7FCD20216FD5}"/>
            </a:ext>
          </a:extLst>
        </xdr:cNvPr>
        <xdr:cNvSpPr txBox="1"/>
      </xdr:nvSpPr>
      <xdr:spPr>
        <a:xfrm>
          <a:off x="38914457" y="8627717"/>
          <a:ext cx="5822020" cy="71110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7:</a:t>
          </a:r>
          <a:r>
            <a:rPr lang="el-GR" sz="1100" b="1" baseline="0"/>
            <a:t> </a:t>
          </a:r>
          <a:r>
            <a:rPr lang="el-GR" sz="1100" b="0" baseline="0"/>
            <a:t>Μέσο 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3"/>
  <sheetViews>
    <sheetView tabSelected="1" topLeftCell="AC5" zoomScale="69" zoomScaleNormal="69" workbookViewId="0">
      <selection activeCell="AT11" sqref="AT11"/>
    </sheetView>
  </sheetViews>
  <sheetFormatPr defaultRowHeight="14.4" x14ac:dyDescent="0.3"/>
  <cols>
    <col min="10" max="10" width="11.77734375" bestFit="1" customWidth="1"/>
    <col min="11" max="11" width="10.88671875" bestFit="1" customWidth="1"/>
    <col min="12" max="13" width="11.88671875" bestFit="1" customWidth="1"/>
    <col min="14" max="14" width="11.77734375" bestFit="1" customWidth="1"/>
    <col min="15" max="16" width="9" bestFit="1" customWidth="1"/>
    <col min="17" max="17" width="10.77734375" bestFit="1" customWidth="1"/>
    <col min="18" max="21" width="9.88671875" bestFit="1" customWidth="1"/>
    <col min="22" max="23" width="9" bestFit="1" customWidth="1"/>
    <col min="24" max="29" width="11.77734375" bestFit="1" customWidth="1"/>
    <col min="30" max="30" width="11.77734375" customWidth="1"/>
    <col min="38" max="38" width="9.33203125" customWidth="1"/>
    <col min="39" max="40" width="11.33203125" customWidth="1"/>
    <col min="41" max="41" width="11.6640625" customWidth="1"/>
    <col min="42" max="42" width="10.77734375" customWidth="1"/>
    <col min="43" max="43" width="9.77734375" customWidth="1"/>
    <col min="44" max="44" width="10" customWidth="1"/>
    <col min="45" max="45" width="11.77734375" bestFit="1" customWidth="1"/>
    <col min="46" max="46" width="11.77734375" customWidth="1"/>
    <col min="48" max="48" width="10.77734375" bestFit="1" customWidth="1"/>
    <col min="58" max="62" width="10.77734375" bestFit="1" customWidth="1"/>
    <col min="63" max="63" width="10.77734375" customWidth="1"/>
    <col min="64" max="65" width="9.44140625" bestFit="1" customWidth="1"/>
  </cols>
  <sheetData>
    <row r="1" spans="1:54" ht="5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1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10" t="s">
        <v>44</v>
      </c>
      <c r="AF1" s="10" t="s">
        <v>45</v>
      </c>
      <c r="AG1" s="10" t="s">
        <v>46</v>
      </c>
      <c r="AH1" s="10" t="s">
        <v>47</v>
      </c>
      <c r="AI1" s="10" t="s">
        <v>48</v>
      </c>
      <c r="AJ1" s="10" t="s">
        <v>49</v>
      </c>
      <c r="AK1" s="10" t="s">
        <v>50</v>
      </c>
      <c r="AL1" s="18" t="s">
        <v>30</v>
      </c>
      <c r="AM1" s="18" t="s">
        <v>31</v>
      </c>
      <c r="AN1" s="18" t="s">
        <v>32</v>
      </c>
      <c r="AO1" s="18" t="s">
        <v>33</v>
      </c>
      <c r="AP1" s="18" t="s">
        <v>34</v>
      </c>
      <c r="AQ1" s="18" t="s">
        <v>35</v>
      </c>
      <c r="AR1" s="18" t="s">
        <v>36</v>
      </c>
      <c r="AS1" s="27" t="s">
        <v>37</v>
      </c>
    </row>
    <row r="2" spans="1:54" x14ac:dyDescent="0.3">
      <c r="A2" t="s">
        <v>39</v>
      </c>
      <c r="B2">
        <v>2013</v>
      </c>
      <c r="C2" s="55">
        <v>695</v>
      </c>
      <c r="D2" s="56">
        <v>586</v>
      </c>
      <c r="E2" s="56">
        <v>446</v>
      </c>
      <c r="F2" s="56">
        <v>305</v>
      </c>
      <c r="G2" s="56">
        <v>144</v>
      </c>
      <c r="H2" s="56">
        <v>1</v>
      </c>
      <c r="I2" s="57"/>
      <c r="J2" s="46">
        <v>93.799999999999983</v>
      </c>
      <c r="K2" s="47">
        <v>3591.04</v>
      </c>
      <c r="L2" s="47">
        <v>7138.8799999999992</v>
      </c>
      <c r="M2" s="47">
        <v>4739.1200000000008</v>
      </c>
      <c r="N2" s="47">
        <v>4510.3999999999996</v>
      </c>
      <c r="O2" s="47"/>
      <c r="P2" s="48"/>
      <c r="Q2" s="40">
        <v>591</v>
      </c>
      <c r="R2" s="40">
        <v>502</v>
      </c>
      <c r="S2" s="40">
        <v>378</v>
      </c>
      <c r="T2" s="40">
        <v>269</v>
      </c>
      <c r="U2" s="40">
        <v>111</v>
      </c>
      <c r="V2" s="40">
        <v>1</v>
      </c>
      <c r="W2" s="41">
        <v>0</v>
      </c>
      <c r="X2" s="19">
        <v>25625</v>
      </c>
      <c r="Y2" s="20">
        <v>25625</v>
      </c>
      <c r="Z2" s="20">
        <v>25625</v>
      </c>
      <c r="AA2" s="20">
        <v>25625</v>
      </c>
      <c r="AB2" s="20">
        <v>25625</v>
      </c>
      <c r="AC2" s="20">
        <v>25625</v>
      </c>
      <c r="AD2" s="21">
        <v>25625</v>
      </c>
      <c r="AE2" s="6">
        <f>X2/AS2</f>
        <v>1</v>
      </c>
      <c r="AF2" s="7">
        <f>Y2/AS2</f>
        <v>1</v>
      </c>
      <c r="AG2" s="7">
        <f>Z2/AS2</f>
        <v>1</v>
      </c>
      <c r="AH2" s="7">
        <f>AA2/AS2</f>
        <v>1</v>
      </c>
      <c r="AI2" s="7">
        <f>AB2/AS2</f>
        <v>1</v>
      </c>
      <c r="AJ2" s="7">
        <f>AC2/AS2</f>
        <v>1</v>
      </c>
      <c r="AK2" s="8">
        <f>AD2/AS2</f>
        <v>1</v>
      </c>
      <c r="AL2" s="28">
        <v>1</v>
      </c>
      <c r="AM2" s="29">
        <v>7</v>
      </c>
      <c r="AN2" s="29">
        <v>37</v>
      </c>
      <c r="AO2" s="29">
        <v>17251</v>
      </c>
      <c r="AP2" s="29">
        <v>8329</v>
      </c>
      <c r="AQ2" s="29">
        <v>0</v>
      </c>
      <c r="AR2" s="30">
        <v>0</v>
      </c>
      <c r="AS2" s="37">
        <v>25625</v>
      </c>
    </row>
    <row r="3" spans="1:54" x14ac:dyDescent="0.3">
      <c r="A3" t="s">
        <v>39</v>
      </c>
      <c r="B3">
        <v>2014</v>
      </c>
      <c r="C3" s="58">
        <v>1284</v>
      </c>
      <c r="D3" s="59">
        <v>1032</v>
      </c>
      <c r="E3" s="59">
        <v>730</v>
      </c>
      <c r="F3" s="59">
        <v>416</v>
      </c>
      <c r="G3" s="59">
        <v>169</v>
      </c>
      <c r="H3" s="59">
        <v>3</v>
      </c>
      <c r="I3" s="60"/>
      <c r="J3" s="49">
        <v>4674.9600000000019</v>
      </c>
      <c r="K3" s="50">
        <v>5748.4800000000014</v>
      </c>
      <c r="L3" s="50">
        <v>9644.24</v>
      </c>
      <c r="M3" s="50">
        <v>7817.4800000000023</v>
      </c>
      <c r="N3" s="50">
        <v>3630.1599999999989</v>
      </c>
      <c r="O3" s="50">
        <v>68.839999999999989</v>
      </c>
      <c r="P3" s="51"/>
      <c r="Q3" s="42">
        <v>1140</v>
      </c>
      <c r="R3" s="42">
        <v>929</v>
      </c>
      <c r="S3" s="42">
        <v>612</v>
      </c>
      <c r="T3" s="42">
        <v>336</v>
      </c>
      <c r="U3" s="42">
        <v>126</v>
      </c>
      <c r="V3" s="42">
        <v>2</v>
      </c>
      <c r="W3" s="43">
        <v>0</v>
      </c>
      <c r="X3" s="22">
        <v>36350</v>
      </c>
      <c r="Y3" s="12">
        <v>36350</v>
      </c>
      <c r="Z3" s="12">
        <v>36350</v>
      </c>
      <c r="AA3" s="12">
        <v>36350</v>
      </c>
      <c r="AB3" s="12">
        <v>36350</v>
      </c>
      <c r="AC3" s="12">
        <v>36350</v>
      </c>
      <c r="AD3" s="23">
        <v>36350</v>
      </c>
      <c r="AE3" s="13">
        <f t="shared" ref="AE3:AE65" si="0">X3/AS3</f>
        <v>1</v>
      </c>
      <c r="AF3" s="9">
        <f t="shared" ref="AF3:AF65" si="1">Y3/AS3</f>
        <v>1</v>
      </c>
      <c r="AG3" s="9">
        <f t="shared" ref="AG3:AG65" si="2">Z3/AS3</f>
        <v>1</v>
      </c>
      <c r="AH3" s="9">
        <f t="shared" ref="AH3:AH65" si="3">AA3/AS3</f>
        <v>1</v>
      </c>
      <c r="AI3" s="9">
        <f t="shared" ref="AI3:AI65" si="4">AB3/AS3</f>
        <v>1</v>
      </c>
      <c r="AJ3" s="9">
        <f t="shared" ref="AJ3:AJ65" si="5">AC3/AS3</f>
        <v>1</v>
      </c>
      <c r="AK3" s="14">
        <f t="shared" ref="AK3:AK65" si="6">AD3/AS3</f>
        <v>1</v>
      </c>
      <c r="AL3" s="31">
        <v>10</v>
      </c>
      <c r="AM3" s="32">
        <v>84</v>
      </c>
      <c r="AN3" s="32">
        <v>49</v>
      </c>
      <c r="AO3" s="32">
        <v>25995</v>
      </c>
      <c r="AP3" s="32">
        <v>10212</v>
      </c>
      <c r="AQ3" s="32">
        <v>0</v>
      </c>
      <c r="AR3" s="33">
        <v>0</v>
      </c>
      <c r="AS3" s="38">
        <v>36350</v>
      </c>
    </row>
    <row r="4" spans="1:54" x14ac:dyDescent="0.3">
      <c r="A4" t="s">
        <v>39</v>
      </c>
      <c r="B4">
        <v>2015</v>
      </c>
      <c r="C4" s="58">
        <v>1981</v>
      </c>
      <c r="D4" s="59">
        <v>1111</v>
      </c>
      <c r="E4" s="59">
        <v>616</v>
      </c>
      <c r="F4" s="59">
        <v>462</v>
      </c>
      <c r="G4" s="59">
        <v>190</v>
      </c>
      <c r="H4" s="59"/>
      <c r="I4" s="60">
        <v>1</v>
      </c>
      <c r="J4" s="49">
        <v>12322.92</v>
      </c>
      <c r="K4" s="50">
        <v>6785.4000000000005</v>
      </c>
      <c r="L4" s="50">
        <v>8840.7199999999993</v>
      </c>
      <c r="M4" s="50">
        <v>7645.7999999999984</v>
      </c>
      <c r="N4" s="50">
        <v>3175.8400000000011</v>
      </c>
      <c r="O4" s="50"/>
      <c r="P4" s="51">
        <v>10.119999999999999</v>
      </c>
      <c r="Q4" s="42">
        <v>1757</v>
      </c>
      <c r="R4" s="42">
        <v>1008</v>
      </c>
      <c r="S4" s="42">
        <v>559</v>
      </c>
      <c r="T4" s="42">
        <v>389</v>
      </c>
      <c r="U4" s="42">
        <v>131</v>
      </c>
      <c r="V4" s="42">
        <v>0</v>
      </c>
      <c r="W4" s="43">
        <v>1</v>
      </c>
      <c r="X4" s="22">
        <v>45833</v>
      </c>
      <c r="Y4" s="12">
        <v>45833</v>
      </c>
      <c r="Z4" s="12">
        <v>45833</v>
      </c>
      <c r="AA4" s="12">
        <v>45833</v>
      </c>
      <c r="AB4" s="12">
        <v>45833</v>
      </c>
      <c r="AC4" s="12">
        <v>45833</v>
      </c>
      <c r="AD4" s="23">
        <v>45833</v>
      </c>
      <c r="AE4" s="13">
        <f t="shared" si="0"/>
        <v>1</v>
      </c>
      <c r="AF4" s="9">
        <f t="shared" si="1"/>
        <v>1</v>
      </c>
      <c r="AG4" s="9">
        <f t="shared" si="2"/>
        <v>1</v>
      </c>
      <c r="AH4" s="9">
        <f t="shared" si="3"/>
        <v>1</v>
      </c>
      <c r="AI4" s="9">
        <f t="shared" si="4"/>
        <v>1</v>
      </c>
      <c r="AJ4" s="9">
        <f t="shared" si="5"/>
        <v>1</v>
      </c>
      <c r="AK4" s="14">
        <f t="shared" si="6"/>
        <v>1</v>
      </c>
      <c r="AL4" s="31">
        <v>29</v>
      </c>
      <c r="AM4" s="32">
        <v>5</v>
      </c>
      <c r="AN4" s="32">
        <v>12</v>
      </c>
      <c r="AO4" s="32">
        <v>36514</v>
      </c>
      <c r="AP4" s="32">
        <v>9273</v>
      </c>
      <c r="AQ4" s="32">
        <v>0</v>
      </c>
      <c r="AR4" s="33">
        <v>0</v>
      </c>
      <c r="AS4" s="38">
        <v>45833</v>
      </c>
      <c r="AU4" s="64" t="s">
        <v>51</v>
      </c>
      <c r="AV4" s="65"/>
      <c r="AW4" s="65"/>
      <c r="AX4" s="65"/>
      <c r="AY4" s="65"/>
      <c r="AZ4" s="65"/>
      <c r="BA4" s="65"/>
      <c r="BB4" s="66"/>
    </row>
    <row r="5" spans="1:54" x14ac:dyDescent="0.3">
      <c r="A5" t="s">
        <v>39</v>
      </c>
      <c r="B5">
        <v>2016</v>
      </c>
      <c r="C5" s="58">
        <v>2382</v>
      </c>
      <c r="D5" s="59">
        <v>1200</v>
      </c>
      <c r="E5" s="59">
        <v>731</v>
      </c>
      <c r="F5" s="59">
        <v>213</v>
      </c>
      <c r="G5" s="59">
        <v>140</v>
      </c>
      <c r="H5" s="59">
        <v>1</v>
      </c>
      <c r="I5" s="60">
        <v>3</v>
      </c>
      <c r="J5" s="49">
        <v>16819.8</v>
      </c>
      <c r="K5" s="50">
        <v>7264.6000000000031</v>
      </c>
      <c r="L5" s="50">
        <v>9336.3599999999988</v>
      </c>
      <c r="M5" s="50">
        <v>3530.8000000000011</v>
      </c>
      <c r="N5" s="50">
        <v>2586.079999999999</v>
      </c>
      <c r="O5" s="50">
        <v>10.119999999999999</v>
      </c>
      <c r="P5" s="51">
        <v>20.239999999999998</v>
      </c>
      <c r="Q5" s="42">
        <v>2129</v>
      </c>
      <c r="R5" s="42">
        <v>1101</v>
      </c>
      <c r="S5" s="42">
        <v>645</v>
      </c>
      <c r="T5" s="42">
        <v>165</v>
      </c>
      <c r="U5" s="42">
        <v>95</v>
      </c>
      <c r="V5" s="42">
        <v>1</v>
      </c>
      <c r="W5" s="43">
        <v>2</v>
      </c>
      <c r="X5" s="22">
        <v>62007</v>
      </c>
      <c r="Y5" s="12">
        <v>62007</v>
      </c>
      <c r="Z5" s="12">
        <v>62007</v>
      </c>
      <c r="AA5" s="12">
        <v>62007</v>
      </c>
      <c r="AB5" s="12">
        <v>62007</v>
      </c>
      <c r="AC5" s="12">
        <v>62007</v>
      </c>
      <c r="AD5" s="23">
        <v>62007</v>
      </c>
      <c r="AE5" s="13">
        <f t="shared" si="0"/>
        <v>1</v>
      </c>
      <c r="AF5" s="9">
        <f t="shared" si="1"/>
        <v>1</v>
      </c>
      <c r="AG5" s="9">
        <f t="shared" si="2"/>
        <v>1</v>
      </c>
      <c r="AH5" s="9">
        <f t="shared" si="3"/>
        <v>1</v>
      </c>
      <c r="AI5" s="9">
        <f t="shared" si="4"/>
        <v>1</v>
      </c>
      <c r="AJ5" s="9">
        <f t="shared" si="5"/>
        <v>1</v>
      </c>
      <c r="AK5" s="14">
        <f t="shared" si="6"/>
        <v>1</v>
      </c>
      <c r="AL5" s="31">
        <v>26</v>
      </c>
      <c r="AM5" s="32">
        <v>6</v>
      </c>
      <c r="AN5" s="32">
        <v>47866</v>
      </c>
      <c r="AO5" s="32">
        <v>3012</v>
      </c>
      <c r="AP5" s="32">
        <v>11097</v>
      </c>
      <c r="AQ5" s="32">
        <v>0</v>
      </c>
      <c r="AR5" s="33">
        <v>0</v>
      </c>
      <c r="AS5" s="38">
        <v>62007</v>
      </c>
      <c r="AU5" s="67" t="s">
        <v>52</v>
      </c>
      <c r="AV5" s="68" t="s">
        <v>53</v>
      </c>
      <c r="AW5" s="68" t="s">
        <v>54</v>
      </c>
      <c r="AX5" s="68" t="s">
        <v>55</v>
      </c>
      <c r="AY5" s="68" t="s">
        <v>56</v>
      </c>
      <c r="AZ5" s="68" t="s">
        <v>57</v>
      </c>
      <c r="BA5" s="68" t="s">
        <v>58</v>
      </c>
      <c r="BB5" s="69" t="s">
        <v>59</v>
      </c>
    </row>
    <row r="6" spans="1:54" x14ac:dyDescent="0.3">
      <c r="A6" t="s">
        <v>39</v>
      </c>
      <c r="B6">
        <v>2017</v>
      </c>
      <c r="C6" s="58">
        <v>2839</v>
      </c>
      <c r="D6" s="59">
        <v>1942</v>
      </c>
      <c r="E6" s="59">
        <v>1070</v>
      </c>
      <c r="F6" s="59">
        <v>400</v>
      </c>
      <c r="G6" s="59">
        <v>263</v>
      </c>
      <c r="H6" s="59">
        <v>3</v>
      </c>
      <c r="I6" s="60"/>
      <c r="J6" s="49">
        <v>18658.28</v>
      </c>
      <c r="K6" s="50">
        <v>10416.120000000001</v>
      </c>
      <c r="L6" s="50">
        <v>12529.52</v>
      </c>
      <c r="M6" s="50">
        <v>6496.2399999999989</v>
      </c>
      <c r="N6" s="50">
        <v>4421.04</v>
      </c>
      <c r="O6" s="50">
        <v>15.52</v>
      </c>
      <c r="P6" s="51"/>
      <c r="Q6" s="42">
        <v>2568</v>
      </c>
      <c r="R6" s="42">
        <v>1757</v>
      </c>
      <c r="S6" s="42">
        <v>893</v>
      </c>
      <c r="T6" s="42">
        <v>296</v>
      </c>
      <c r="U6" s="42">
        <v>190</v>
      </c>
      <c r="V6" s="42">
        <v>3</v>
      </c>
      <c r="W6" s="43">
        <v>0</v>
      </c>
      <c r="X6" s="22">
        <v>88345</v>
      </c>
      <c r="Y6" s="12">
        <v>88345</v>
      </c>
      <c r="Z6" s="12">
        <v>88345</v>
      </c>
      <c r="AA6" s="12">
        <v>88345</v>
      </c>
      <c r="AB6" s="12">
        <v>88345</v>
      </c>
      <c r="AC6" s="12">
        <v>88345</v>
      </c>
      <c r="AD6" s="23">
        <v>52892</v>
      </c>
      <c r="AE6" s="13">
        <f t="shared" si="0"/>
        <v>1</v>
      </c>
      <c r="AF6" s="9">
        <f t="shared" si="1"/>
        <v>1</v>
      </c>
      <c r="AG6" s="9">
        <f t="shared" si="2"/>
        <v>1</v>
      </c>
      <c r="AH6" s="9">
        <f t="shared" si="3"/>
        <v>1</v>
      </c>
      <c r="AI6" s="9">
        <f t="shared" si="4"/>
        <v>1</v>
      </c>
      <c r="AJ6" s="9">
        <f t="shared" si="5"/>
        <v>1</v>
      </c>
      <c r="AK6" s="14">
        <f t="shared" si="6"/>
        <v>0.5986982851321524</v>
      </c>
      <c r="AL6" s="31">
        <v>22</v>
      </c>
      <c r="AM6" s="32">
        <v>5</v>
      </c>
      <c r="AN6" s="32">
        <v>67793</v>
      </c>
      <c r="AO6" s="32">
        <v>67</v>
      </c>
      <c r="AP6" s="32">
        <v>20458</v>
      </c>
      <c r="AQ6" s="32">
        <v>0</v>
      </c>
      <c r="AR6" s="33">
        <v>0</v>
      </c>
      <c r="AS6" s="38">
        <v>88345</v>
      </c>
      <c r="AU6" s="70" t="s">
        <v>39</v>
      </c>
      <c r="AV6" s="71">
        <f>SUMIFS(C:C,A:A,AU6,AE:AE,1)</f>
        <v>29512</v>
      </c>
      <c r="AW6" s="72">
        <f>SUMIFS(D:D,A:A,AU6,AF:AF,1)</f>
        <v>15608</v>
      </c>
      <c r="AX6" s="72">
        <f>SUMIFS(E:E,A:A,AU6,AG:AG,1)</f>
        <v>7766</v>
      </c>
      <c r="AY6" s="72">
        <f>SUMIFS(F:F,A:A,AU6,AH:AH,1)</f>
        <v>3272</v>
      </c>
      <c r="AZ6" s="72">
        <f>SUMIFS(G:G,A:A,AU6,AI:AI,1)</f>
        <v>1224</v>
      </c>
      <c r="BA6" s="72">
        <f>SUMIFS(H:H,A:A,AU6,AJ:AJ,1)</f>
        <v>8</v>
      </c>
      <c r="BB6" s="73">
        <f>SUMIFS(I:I,A:A,AU6,AK:AK,1)</f>
        <v>4</v>
      </c>
    </row>
    <row r="7" spans="1:54" x14ac:dyDescent="0.3">
      <c r="A7" t="s">
        <v>39</v>
      </c>
      <c r="B7">
        <v>2018</v>
      </c>
      <c r="C7" s="58">
        <v>3887</v>
      </c>
      <c r="D7" s="59">
        <v>2335</v>
      </c>
      <c r="E7" s="59">
        <v>1066</v>
      </c>
      <c r="F7" s="59">
        <v>598</v>
      </c>
      <c r="G7" s="59">
        <v>318</v>
      </c>
      <c r="H7" s="59">
        <v>4</v>
      </c>
      <c r="I7" s="60"/>
      <c r="J7" s="49">
        <v>18013.32</v>
      </c>
      <c r="K7" s="50">
        <v>10270</v>
      </c>
      <c r="L7" s="50">
        <v>15035.44</v>
      </c>
      <c r="M7" s="50">
        <v>8806.9999999999982</v>
      </c>
      <c r="N7" s="50">
        <v>5564.28</v>
      </c>
      <c r="O7" s="50">
        <v>52.64</v>
      </c>
      <c r="P7" s="51"/>
      <c r="Q7" s="42">
        <v>3414</v>
      </c>
      <c r="R7" s="42">
        <v>2051</v>
      </c>
      <c r="S7" s="42">
        <v>831</v>
      </c>
      <c r="T7" s="42">
        <v>412</v>
      </c>
      <c r="U7" s="42">
        <v>230</v>
      </c>
      <c r="V7" s="42">
        <v>3</v>
      </c>
      <c r="W7" s="43">
        <v>0</v>
      </c>
      <c r="X7" s="22">
        <v>91030</v>
      </c>
      <c r="Y7" s="12">
        <v>91030</v>
      </c>
      <c r="Z7" s="12">
        <v>91030</v>
      </c>
      <c r="AA7" s="12">
        <v>91030</v>
      </c>
      <c r="AB7" s="12">
        <v>91030</v>
      </c>
      <c r="AC7" s="12">
        <v>47848</v>
      </c>
      <c r="AD7" s="23">
        <v>0</v>
      </c>
      <c r="AE7" s="13">
        <f t="shared" si="0"/>
        <v>1</v>
      </c>
      <c r="AF7" s="9">
        <f t="shared" si="1"/>
        <v>1</v>
      </c>
      <c r="AG7" s="9">
        <f t="shared" si="2"/>
        <v>1</v>
      </c>
      <c r="AH7" s="9">
        <f t="shared" si="3"/>
        <v>1</v>
      </c>
      <c r="AI7" s="9">
        <f t="shared" si="4"/>
        <v>1</v>
      </c>
      <c r="AJ7" s="9">
        <f t="shared" si="5"/>
        <v>0.5256289135449852</v>
      </c>
      <c r="AK7" s="14">
        <f t="shared" si="6"/>
        <v>0</v>
      </c>
      <c r="AL7" s="31">
        <v>15</v>
      </c>
      <c r="AM7" s="32">
        <v>2</v>
      </c>
      <c r="AN7" s="32">
        <v>67118</v>
      </c>
      <c r="AO7" s="32">
        <v>78</v>
      </c>
      <c r="AP7" s="32">
        <v>23493</v>
      </c>
      <c r="AQ7" s="32">
        <v>324</v>
      </c>
      <c r="AR7" s="33">
        <v>0</v>
      </c>
      <c r="AS7" s="38">
        <v>91030</v>
      </c>
      <c r="AU7" s="74" t="s">
        <v>41</v>
      </c>
      <c r="AV7" s="75">
        <f>SUMIFS(C:C,A:A,AU7,AE:AE,1)</f>
        <v>29935</v>
      </c>
      <c r="AW7" s="76">
        <f t="shared" ref="AW7:AW11" si="7">SUMIFS(D:D,A:A,AU7,AF:AF,1)</f>
        <v>18719</v>
      </c>
      <c r="AX7" s="76">
        <f t="shared" ref="AX7:AX11" si="8">SUMIFS(E:E,A:A,AU7,AG:AG,1)</f>
        <v>20776</v>
      </c>
      <c r="AY7" s="76">
        <f t="shared" ref="AY7:AY11" si="9">SUMIFS(F:F,A:A,AU7,AH:AH,1)</f>
        <v>15819</v>
      </c>
      <c r="AZ7" s="76">
        <f t="shared" ref="AZ7:AZ11" si="10">SUMIFS(G:G,A:A,AU7,AI:AI,1)</f>
        <v>9017</v>
      </c>
      <c r="BA7" s="76">
        <f t="shared" ref="BA7:BA11" si="11">SUMIFS(H:H,A:A,AU7,AJ:AJ,1)</f>
        <v>32</v>
      </c>
      <c r="BB7" s="77">
        <f t="shared" ref="BB7:BB11" si="12">SUMIFS(I:I,A:A,AU7,AK:AK,1)</f>
        <v>1</v>
      </c>
    </row>
    <row r="8" spans="1:54" x14ac:dyDescent="0.3">
      <c r="A8" t="s">
        <v>39</v>
      </c>
      <c r="B8">
        <v>2019</v>
      </c>
      <c r="C8" s="58">
        <v>6080</v>
      </c>
      <c r="D8" s="59">
        <v>3576</v>
      </c>
      <c r="E8" s="59">
        <v>2272</v>
      </c>
      <c r="F8" s="59">
        <v>878</v>
      </c>
      <c r="G8" s="59">
        <v>788</v>
      </c>
      <c r="H8" s="59">
        <v>3</v>
      </c>
      <c r="I8" s="60"/>
      <c r="J8" s="49">
        <v>22658.68999999997</v>
      </c>
      <c r="K8" s="50">
        <v>13672.67</v>
      </c>
      <c r="L8" s="50">
        <v>19070.439999999999</v>
      </c>
      <c r="M8" s="50">
        <v>9770.44</v>
      </c>
      <c r="N8" s="50">
        <v>8111.56</v>
      </c>
      <c r="O8" s="50">
        <v>46.56</v>
      </c>
      <c r="P8" s="51"/>
      <c r="Q8" s="42">
        <v>4265</v>
      </c>
      <c r="R8" s="42">
        <v>2263</v>
      </c>
      <c r="S8" s="42">
        <v>1375</v>
      </c>
      <c r="T8" s="42">
        <v>431</v>
      </c>
      <c r="U8" s="42">
        <v>354</v>
      </c>
      <c r="V8" s="42">
        <v>3</v>
      </c>
      <c r="W8" s="43">
        <v>0</v>
      </c>
      <c r="X8" s="22">
        <v>112205</v>
      </c>
      <c r="Y8" s="12">
        <v>112205</v>
      </c>
      <c r="Z8" s="12">
        <v>112205</v>
      </c>
      <c r="AA8" s="12">
        <v>112205</v>
      </c>
      <c r="AB8" s="12">
        <v>67942</v>
      </c>
      <c r="AC8" s="12">
        <v>0</v>
      </c>
      <c r="AD8" s="23">
        <v>0</v>
      </c>
      <c r="AE8" s="13">
        <f t="shared" si="0"/>
        <v>1</v>
      </c>
      <c r="AF8" s="9">
        <f t="shared" si="1"/>
        <v>1</v>
      </c>
      <c r="AG8" s="9">
        <f t="shared" si="2"/>
        <v>1</v>
      </c>
      <c r="AH8" s="9">
        <f t="shared" si="3"/>
        <v>1</v>
      </c>
      <c r="AI8" s="9">
        <f t="shared" si="4"/>
        <v>0.60551668820462545</v>
      </c>
      <c r="AJ8" s="9">
        <f t="shared" si="5"/>
        <v>0</v>
      </c>
      <c r="AK8" s="14">
        <f t="shared" si="6"/>
        <v>0</v>
      </c>
      <c r="AL8" s="31">
        <v>8</v>
      </c>
      <c r="AM8" s="32">
        <v>5</v>
      </c>
      <c r="AN8" s="32">
        <v>78057</v>
      </c>
      <c r="AO8" s="32">
        <v>39</v>
      </c>
      <c r="AP8" s="32">
        <v>34096</v>
      </c>
      <c r="AQ8" s="32">
        <v>0</v>
      </c>
      <c r="AR8" s="33">
        <v>0</v>
      </c>
      <c r="AS8" s="38">
        <v>112205</v>
      </c>
      <c r="AU8" s="74" t="s">
        <v>43</v>
      </c>
      <c r="AV8" s="75">
        <f>SUMIFS(C:C,A:A,AU8,AE:AE,1)</f>
        <v>20522</v>
      </c>
      <c r="AW8" s="76">
        <f t="shared" si="7"/>
        <v>13982</v>
      </c>
      <c r="AX8" s="76">
        <f t="shared" si="8"/>
        <v>7706</v>
      </c>
      <c r="AY8" s="76">
        <f t="shared" si="9"/>
        <v>1140</v>
      </c>
      <c r="AZ8" s="76">
        <f t="shared" si="10"/>
        <v>7</v>
      </c>
      <c r="BA8" s="76">
        <f t="shared" si="11"/>
        <v>0</v>
      </c>
      <c r="BB8" s="77">
        <f t="shared" si="12"/>
        <v>0</v>
      </c>
    </row>
    <row r="9" spans="1:54" x14ac:dyDescent="0.3">
      <c r="A9" t="s">
        <v>39</v>
      </c>
      <c r="B9">
        <v>2020</v>
      </c>
      <c r="C9" s="58">
        <v>2686</v>
      </c>
      <c r="D9" s="59">
        <v>2070</v>
      </c>
      <c r="E9" s="59">
        <v>835</v>
      </c>
      <c r="F9" s="59">
        <v>360</v>
      </c>
      <c r="G9" s="59">
        <v>26</v>
      </c>
      <c r="H9" s="59"/>
      <c r="I9" s="60"/>
      <c r="J9" s="49">
        <v>13387.84</v>
      </c>
      <c r="K9" s="50">
        <v>7869.4400000000014</v>
      </c>
      <c r="L9" s="50">
        <v>6577.2400000000016</v>
      </c>
      <c r="M9" s="50">
        <v>3009.08</v>
      </c>
      <c r="N9" s="50">
        <v>286.11999999999989</v>
      </c>
      <c r="O9" s="50"/>
      <c r="P9" s="51"/>
      <c r="Q9" s="42">
        <v>2283</v>
      </c>
      <c r="R9" s="42">
        <v>1756</v>
      </c>
      <c r="S9" s="42">
        <v>675</v>
      </c>
      <c r="T9" s="42">
        <v>283</v>
      </c>
      <c r="U9" s="42">
        <v>24</v>
      </c>
      <c r="V9" s="42">
        <v>0</v>
      </c>
      <c r="W9" s="43">
        <v>0</v>
      </c>
      <c r="X9" s="22">
        <v>71468</v>
      </c>
      <c r="Y9" s="12">
        <v>71468</v>
      </c>
      <c r="Z9" s="12">
        <v>71468</v>
      </c>
      <c r="AA9" s="12">
        <v>52149</v>
      </c>
      <c r="AB9" s="12">
        <v>0</v>
      </c>
      <c r="AC9" s="12">
        <v>0</v>
      </c>
      <c r="AD9" s="23">
        <v>0</v>
      </c>
      <c r="AE9" s="13">
        <f t="shared" si="0"/>
        <v>1</v>
      </c>
      <c r="AF9" s="9">
        <f t="shared" si="1"/>
        <v>1</v>
      </c>
      <c r="AG9" s="9">
        <f t="shared" si="2"/>
        <v>1</v>
      </c>
      <c r="AH9" s="9">
        <f t="shared" si="3"/>
        <v>0.72968321486539434</v>
      </c>
      <c r="AI9" s="9">
        <f t="shared" si="4"/>
        <v>0</v>
      </c>
      <c r="AJ9" s="9">
        <f t="shared" si="5"/>
        <v>0</v>
      </c>
      <c r="AK9" s="14">
        <f t="shared" si="6"/>
        <v>0</v>
      </c>
      <c r="AL9" s="31">
        <v>5</v>
      </c>
      <c r="AM9" s="32">
        <v>2</v>
      </c>
      <c r="AN9" s="32">
        <v>48386</v>
      </c>
      <c r="AO9" s="32">
        <v>16</v>
      </c>
      <c r="AP9" s="32">
        <v>23059</v>
      </c>
      <c r="AQ9" s="32">
        <v>0</v>
      </c>
      <c r="AR9" s="33">
        <v>0</v>
      </c>
      <c r="AS9" s="38">
        <v>71468</v>
      </c>
      <c r="AU9" s="74" t="s">
        <v>38</v>
      </c>
      <c r="AV9" s="75">
        <f>SUMIFS(C:C,A:A,AU9,AE:AE,1)</f>
        <v>107980</v>
      </c>
      <c r="AW9" s="76">
        <f t="shared" si="7"/>
        <v>52247</v>
      </c>
      <c r="AX9" s="76">
        <f t="shared" si="8"/>
        <v>47528</v>
      </c>
      <c r="AY9" s="76">
        <f t="shared" si="9"/>
        <v>34135</v>
      </c>
      <c r="AZ9" s="76">
        <f t="shared" si="10"/>
        <v>20162</v>
      </c>
      <c r="BA9" s="76">
        <f t="shared" si="11"/>
        <v>146</v>
      </c>
      <c r="BB9" s="77">
        <f t="shared" si="12"/>
        <v>16</v>
      </c>
    </row>
    <row r="10" spans="1:54" x14ac:dyDescent="0.3">
      <c r="A10" t="s">
        <v>39</v>
      </c>
      <c r="B10">
        <v>2021</v>
      </c>
      <c r="C10" s="58">
        <v>4061</v>
      </c>
      <c r="D10" s="59">
        <v>1756</v>
      </c>
      <c r="E10" s="59">
        <v>741</v>
      </c>
      <c r="F10" s="59">
        <v>34</v>
      </c>
      <c r="G10" s="59"/>
      <c r="H10" s="59"/>
      <c r="I10" s="60"/>
      <c r="J10" s="49">
        <v>20176.239999999991</v>
      </c>
      <c r="K10" s="50">
        <v>3467.48</v>
      </c>
      <c r="L10" s="50">
        <v>3422.9</v>
      </c>
      <c r="M10" s="50">
        <v>267.24</v>
      </c>
      <c r="N10" s="50"/>
      <c r="O10" s="50"/>
      <c r="P10" s="51"/>
      <c r="Q10" s="42">
        <v>3023</v>
      </c>
      <c r="R10" s="42">
        <v>1423</v>
      </c>
      <c r="S10" s="42">
        <v>571</v>
      </c>
      <c r="T10" s="42">
        <v>28</v>
      </c>
      <c r="U10" s="42">
        <v>0</v>
      </c>
      <c r="V10" s="42">
        <v>0</v>
      </c>
      <c r="W10" s="43">
        <v>0</v>
      </c>
      <c r="X10" s="22">
        <v>104009</v>
      </c>
      <c r="Y10" s="12">
        <v>104009</v>
      </c>
      <c r="Z10" s="12">
        <v>70314</v>
      </c>
      <c r="AA10" s="12">
        <v>0</v>
      </c>
      <c r="AB10" s="12">
        <v>0</v>
      </c>
      <c r="AC10" s="12">
        <v>0</v>
      </c>
      <c r="AD10" s="23">
        <v>0</v>
      </c>
      <c r="AE10" s="13">
        <f t="shared" si="0"/>
        <v>1</v>
      </c>
      <c r="AF10" s="9">
        <f t="shared" si="1"/>
        <v>1</v>
      </c>
      <c r="AG10" s="9">
        <f t="shared" si="2"/>
        <v>0.67603765058792986</v>
      </c>
      <c r="AH10" s="9">
        <f t="shared" si="3"/>
        <v>0</v>
      </c>
      <c r="AI10" s="9">
        <f t="shared" si="4"/>
        <v>0</v>
      </c>
      <c r="AJ10" s="9">
        <f t="shared" si="5"/>
        <v>0</v>
      </c>
      <c r="AK10" s="14">
        <f t="shared" si="6"/>
        <v>0</v>
      </c>
      <c r="AL10" s="31">
        <v>2</v>
      </c>
      <c r="AM10" s="32">
        <v>6</v>
      </c>
      <c r="AN10" s="32">
        <v>73940</v>
      </c>
      <c r="AO10" s="32">
        <v>0</v>
      </c>
      <c r="AP10" s="32">
        <v>30061</v>
      </c>
      <c r="AQ10" s="32">
        <v>0</v>
      </c>
      <c r="AR10" s="33">
        <v>0</v>
      </c>
      <c r="AS10" s="38">
        <v>104009</v>
      </c>
      <c r="AU10" s="74" t="s">
        <v>40</v>
      </c>
      <c r="AV10" s="75">
        <f>SUMIFS(C:C,A:A,AU10,AE:AE,1)</f>
        <v>58376</v>
      </c>
      <c r="AW10" s="76">
        <f t="shared" si="7"/>
        <v>32583</v>
      </c>
      <c r="AX10" s="76">
        <f t="shared" si="8"/>
        <v>18596</v>
      </c>
      <c r="AY10" s="76">
        <f t="shared" si="9"/>
        <v>6687</v>
      </c>
      <c r="AZ10" s="76">
        <f t="shared" si="10"/>
        <v>23</v>
      </c>
      <c r="BA10" s="76">
        <f t="shared" si="11"/>
        <v>1</v>
      </c>
      <c r="BB10" s="77">
        <f t="shared" si="12"/>
        <v>37</v>
      </c>
    </row>
    <row r="11" spans="1:54" x14ac:dyDescent="0.3">
      <c r="A11" t="s">
        <v>39</v>
      </c>
      <c r="B11">
        <v>2022</v>
      </c>
      <c r="C11" s="58">
        <v>3617</v>
      </c>
      <c r="D11" s="59">
        <v>2081</v>
      </c>
      <c r="E11" s="59">
        <v>100</v>
      </c>
      <c r="F11" s="59"/>
      <c r="G11" s="59"/>
      <c r="H11" s="59"/>
      <c r="I11" s="60"/>
      <c r="J11" s="49">
        <v>8644.2400000000016</v>
      </c>
      <c r="K11" s="50">
        <v>782.5</v>
      </c>
      <c r="L11" s="50">
        <v>516.2399999999999</v>
      </c>
      <c r="M11" s="50"/>
      <c r="N11" s="50"/>
      <c r="O11" s="50"/>
      <c r="P11" s="51"/>
      <c r="Q11" s="42">
        <v>3125</v>
      </c>
      <c r="R11" s="42">
        <v>1858</v>
      </c>
      <c r="S11" s="42">
        <v>85</v>
      </c>
      <c r="T11" s="42">
        <v>0</v>
      </c>
      <c r="U11" s="42">
        <v>0</v>
      </c>
      <c r="V11" s="42">
        <v>0</v>
      </c>
      <c r="W11" s="43">
        <v>0</v>
      </c>
      <c r="X11" s="22">
        <v>89536</v>
      </c>
      <c r="Y11" s="12">
        <v>54473</v>
      </c>
      <c r="Z11" s="12">
        <v>0</v>
      </c>
      <c r="AA11" s="12">
        <v>0</v>
      </c>
      <c r="AB11" s="12">
        <v>0</v>
      </c>
      <c r="AC11" s="12">
        <v>0</v>
      </c>
      <c r="AD11" s="23">
        <v>0</v>
      </c>
      <c r="AE11" s="13">
        <f t="shared" si="0"/>
        <v>1</v>
      </c>
      <c r="AF11" s="9">
        <f t="shared" si="1"/>
        <v>0.60839215511079348</v>
      </c>
      <c r="AG11" s="9">
        <f t="shared" si="2"/>
        <v>0</v>
      </c>
      <c r="AH11" s="9">
        <f t="shared" si="3"/>
        <v>0</v>
      </c>
      <c r="AI11" s="9">
        <f t="shared" si="4"/>
        <v>0</v>
      </c>
      <c r="AJ11" s="9">
        <f t="shared" si="5"/>
        <v>0</v>
      </c>
      <c r="AK11" s="14">
        <f t="shared" si="6"/>
        <v>0</v>
      </c>
      <c r="AL11" s="31">
        <v>5</v>
      </c>
      <c r="AM11" s="32">
        <v>25</v>
      </c>
      <c r="AN11" s="32">
        <v>51453</v>
      </c>
      <c r="AO11" s="32">
        <v>3</v>
      </c>
      <c r="AP11" s="32">
        <v>38050</v>
      </c>
      <c r="AQ11" s="32">
        <v>0</v>
      </c>
      <c r="AR11" s="33">
        <v>0</v>
      </c>
      <c r="AS11" s="38">
        <v>89536</v>
      </c>
      <c r="AU11" s="78" t="s">
        <v>42</v>
      </c>
      <c r="AV11" s="79">
        <f>SUMIFS(C:C,A:A,AU11,AE:AE,1)</f>
        <v>102868</v>
      </c>
      <c r="AW11" s="80">
        <f t="shared" si="7"/>
        <v>8994</v>
      </c>
      <c r="AX11" s="80">
        <f t="shared" si="8"/>
        <v>300</v>
      </c>
      <c r="AY11" s="80">
        <f t="shared" si="9"/>
        <v>99</v>
      </c>
      <c r="AZ11" s="80">
        <f t="shared" si="10"/>
        <v>3</v>
      </c>
      <c r="BA11" s="80">
        <f t="shared" si="11"/>
        <v>2</v>
      </c>
      <c r="BB11" s="81">
        <f t="shared" si="12"/>
        <v>0</v>
      </c>
    </row>
    <row r="12" spans="1:54" x14ac:dyDescent="0.3">
      <c r="A12" t="s">
        <v>39</v>
      </c>
      <c r="B12">
        <v>2023</v>
      </c>
      <c r="C12" s="58">
        <v>2225</v>
      </c>
      <c r="D12" s="59">
        <v>310</v>
      </c>
      <c r="E12" s="59"/>
      <c r="F12" s="59"/>
      <c r="G12" s="59"/>
      <c r="H12" s="59"/>
      <c r="I12" s="60"/>
      <c r="J12" s="49">
        <v>1236.8499999999999</v>
      </c>
      <c r="K12" s="50">
        <v>35.76</v>
      </c>
      <c r="L12" s="50"/>
      <c r="M12" s="50"/>
      <c r="N12" s="50"/>
      <c r="O12" s="50"/>
      <c r="P12" s="51"/>
      <c r="Q12" s="42">
        <v>1947</v>
      </c>
      <c r="R12" s="42">
        <v>292</v>
      </c>
      <c r="S12" s="42">
        <v>0</v>
      </c>
      <c r="T12" s="42">
        <v>0</v>
      </c>
      <c r="U12" s="42">
        <v>0</v>
      </c>
      <c r="V12" s="42">
        <v>0</v>
      </c>
      <c r="W12" s="43">
        <v>0</v>
      </c>
      <c r="X12" s="22">
        <v>44946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23">
        <v>0</v>
      </c>
      <c r="AE12" s="13">
        <f t="shared" si="0"/>
        <v>0.68412000182651178</v>
      </c>
      <c r="AF12" s="9">
        <f t="shared" si="1"/>
        <v>0</v>
      </c>
      <c r="AG12" s="9">
        <f t="shared" si="2"/>
        <v>0</v>
      </c>
      <c r="AH12" s="9">
        <f t="shared" si="3"/>
        <v>0</v>
      </c>
      <c r="AI12" s="9">
        <f t="shared" si="4"/>
        <v>0</v>
      </c>
      <c r="AJ12" s="9">
        <f t="shared" si="5"/>
        <v>0</v>
      </c>
      <c r="AK12" s="14">
        <f t="shared" si="6"/>
        <v>0</v>
      </c>
      <c r="AL12" s="31">
        <v>0</v>
      </c>
      <c r="AM12" s="32">
        <v>43</v>
      </c>
      <c r="AN12" s="32">
        <v>36560</v>
      </c>
      <c r="AO12" s="32">
        <v>1</v>
      </c>
      <c r="AP12" s="32">
        <v>29069</v>
      </c>
      <c r="AQ12" s="32">
        <v>23</v>
      </c>
      <c r="AR12" s="33">
        <v>3</v>
      </c>
      <c r="AS12" s="38">
        <v>65699</v>
      </c>
    </row>
    <row r="13" spans="1:54" x14ac:dyDescent="0.3">
      <c r="A13" t="s">
        <v>39</v>
      </c>
      <c r="B13">
        <v>2024</v>
      </c>
      <c r="C13" s="58">
        <v>338</v>
      </c>
      <c r="D13" s="59"/>
      <c r="E13" s="59"/>
      <c r="F13" s="59"/>
      <c r="G13" s="59"/>
      <c r="H13" s="59"/>
      <c r="I13" s="60"/>
      <c r="J13" s="49">
        <v>332.68</v>
      </c>
      <c r="K13" s="50"/>
      <c r="L13" s="50"/>
      <c r="M13" s="50"/>
      <c r="N13" s="50"/>
      <c r="O13" s="50"/>
      <c r="P13" s="51"/>
      <c r="Q13" s="42">
        <v>313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3">
        <v>0</v>
      </c>
      <c r="X13" s="2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23">
        <v>0</v>
      </c>
      <c r="AE13" s="13">
        <f t="shared" si="0"/>
        <v>0</v>
      </c>
      <c r="AF13" s="9">
        <f t="shared" si="1"/>
        <v>0</v>
      </c>
      <c r="AG13" s="9">
        <f t="shared" si="2"/>
        <v>0</v>
      </c>
      <c r="AH13" s="9">
        <f t="shared" si="3"/>
        <v>0</v>
      </c>
      <c r="AI13" s="9">
        <f t="shared" si="4"/>
        <v>0</v>
      </c>
      <c r="AJ13" s="9">
        <f t="shared" si="5"/>
        <v>0</v>
      </c>
      <c r="AK13" s="14">
        <f t="shared" si="6"/>
        <v>0</v>
      </c>
      <c r="AL13" s="31">
        <v>0</v>
      </c>
      <c r="AM13" s="32">
        <v>733</v>
      </c>
      <c r="AN13" s="32">
        <v>25377</v>
      </c>
      <c r="AO13" s="32">
        <v>0</v>
      </c>
      <c r="AP13" s="32">
        <v>11229</v>
      </c>
      <c r="AQ13" s="32">
        <v>183</v>
      </c>
      <c r="AR13" s="33">
        <v>7072</v>
      </c>
      <c r="AS13" s="38">
        <v>44594</v>
      </c>
    </row>
    <row r="14" spans="1:54" x14ac:dyDescent="0.3">
      <c r="A14" t="s">
        <v>41</v>
      </c>
      <c r="B14">
        <v>2013</v>
      </c>
      <c r="C14" s="58">
        <v>1494</v>
      </c>
      <c r="D14" s="59">
        <v>1039</v>
      </c>
      <c r="E14" s="59">
        <v>1370</v>
      </c>
      <c r="F14" s="59">
        <v>1166</v>
      </c>
      <c r="G14" s="59">
        <v>810</v>
      </c>
      <c r="H14" s="59">
        <v>2</v>
      </c>
      <c r="I14" s="60"/>
      <c r="J14" s="49">
        <v>1123.72</v>
      </c>
      <c r="K14" s="50">
        <v>4226.7</v>
      </c>
      <c r="L14" s="50">
        <v>22736.079999999991</v>
      </c>
      <c r="M14" s="50">
        <v>22625.34</v>
      </c>
      <c r="N14" s="50">
        <v>26808.77</v>
      </c>
      <c r="O14" s="50"/>
      <c r="P14" s="51"/>
      <c r="Q14" s="42">
        <v>1295</v>
      </c>
      <c r="R14" s="42">
        <v>876</v>
      </c>
      <c r="S14" s="42">
        <v>954</v>
      </c>
      <c r="T14" s="42">
        <v>815</v>
      </c>
      <c r="U14" s="42">
        <v>575</v>
      </c>
      <c r="V14" s="42">
        <v>2</v>
      </c>
      <c r="W14" s="43">
        <v>0</v>
      </c>
      <c r="X14" s="22">
        <v>42853</v>
      </c>
      <c r="Y14" s="12">
        <v>42853</v>
      </c>
      <c r="Z14" s="12">
        <v>42853</v>
      </c>
      <c r="AA14" s="12">
        <v>42853</v>
      </c>
      <c r="AB14" s="12">
        <v>42853</v>
      </c>
      <c r="AC14" s="12">
        <v>42853</v>
      </c>
      <c r="AD14" s="23">
        <v>42853</v>
      </c>
      <c r="AE14" s="13">
        <f t="shared" si="0"/>
        <v>1</v>
      </c>
      <c r="AF14" s="9">
        <f t="shared" si="1"/>
        <v>1</v>
      </c>
      <c r="AG14" s="9">
        <f t="shared" si="2"/>
        <v>1</v>
      </c>
      <c r="AH14" s="9">
        <f t="shared" si="3"/>
        <v>1</v>
      </c>
      <c r="AI14" s="9">
        <f t="shared" si="4"/>
        <v>1</v>
      </c>
      <c r="AJ14" s="9">
        <f t="shared" si="5"/>
        <v>1</v>
      </c>
      <c r="AK14" s="14">
        <f t="shared" si="6"/>
        <v>1</v>
      </c>
      <c r="AL14" s="31">
        <v>1</v>
      </c>
      <c r="AM14" s="32">
        <v>50</v>
      </c>
      <c r="AN14" s="32">
        <v>330</v>
      </c>
      <c r="AO14" s="32">
        <v>12747</v>
      </c>
      <c r="AP14" s="32">
        <v>29725</v>
      </c>
      <c r="AQ14" s="32">
        <v>0</v>
      </c>
      <c r="AR14" s="33">
        <v>0</v>
      </c>
      <c r="AS14" s="38">
        <v>42853</v>
      </c>
    </row>
    <row r="15" spans="1:54" x14ac:dyDescent="0.3">
      <c r="A15" t="s">
        <v>41</v>
      </c>
      <c r="B15">
        <v>2014</v>
      </c>
      <c r="C15" s="58">
        <v>3069</v>
      </c>
      <c r="D15" s="59">
        <v>2458</v>
      </c>
      <c r="E15" s="59">
        <v>3260</v>
      </c>
      <c r="F15" s="59">
        <v>3019</v>
      </c>
      <c r="G15" s="59">
        <v>2394</v>
      </c>
      <c r="H15" s="59">
        <v>7</v>
      </c>
      <c r="I15" s="60">
        <v>1</v>
      </c>
      <c r="J15" s="49">
        <v>7185.83</v>
      </c>
      <c r="K15" s="50">
        <v>16194.62999999999</v>
      </c>
      <c r="L15" s="50">
        <v>60254.12</v>
      </c>
      <c r="M15" s="50">
        <v>83929.340000000011</v>
      </c>
      <c r="N15" s="50">
        <v>64874.910000000011</v>
      </c>
      <c r="O15" s="50">
        <v>41.84</v>
      </c>
      <c r="P15" s="51"/>
      <c r="Q15" s="42">
        <v>2586</v>
      </c>
      <c r="R15" s="42">
        <v>2073</v>
      </c>
      <c r="S15" s="42">
        <v>2272</v>
      </c>
      <c r="T15" s="42">
        <v>2060</v>
      </c>
      <c r="U15" s="42">
        <v>1582</v>
      </c>
      <c r="V15" s="42">
        <v>5</v>
      </c>
      <c r="W15" s="43">
        <v>1</v>
      </c>
      <c r="X15" s="22">
        <v>75687</v>
      </c>
      <c r="Y15" s="12">
        <v>75687</v>
      </c>
      <c r="Z15" s="12">
        <v>75687</v>
      </c>
      <c r="AA15" s="12">
        <v>75687</v>
      </c>
      <c r="AB15" s="12">
        <v>75687</v>
      </c>
      <c r="AC15" s="12">
        <v>75687</v>
      </c>
      <c r="AD15" s="23">
        <v>75687</v>
      </c>
      <c r="AE15" s="13">
        <f t="shared" si="0"/>
        <v>1</v>
      </c>
      <c r="AF15" s="9">
        <f t="shared" si="1"/>
        <v>1</v>
      </c>
      <c r="AG15" s="9">
        <f t="shared" si="2"/>
        <v>1</v>
      </c>
      <c r="AH15" s="9">
        <f t="shared" si="3"/>
        <v>1</v>
      </c>
      <c r="AI15" s="9">
        <f t="shared" si="4"/>
        <v>1</v>
      </c>
      <c r="AJ15" s="9">
        <f t="shared" si="5"/>
        <v>1</v>
      </c>
      <c r="AK15" s="14">
        <f t="shared" si="6"/>
        <v>1</v>
      </c>
      <c r="AL15" s="31">
        <v>6</v>
      </c>
      <c r="AM15" s="32">
        <v>417</v>
      </c>
      <c r="AN15" s="32">
        <v>799</v>
      </c>
      <c r="AO15" s="32">
        <v>11356</v>
      </c>
      <c r="AP15" s="32">
        <v>63109</v>
      </c>
      <c r="AQ15" s="32">
        <v>0</v>
      </c>
      <c r="AR15" s="33">
        <v>0</v>
      </c>
      <c r="AS15" s="38">
        <v>75687</v>
      </c>
    </row>
    <row r="16" spans="1:54" x14ac:dyDescent="0.3">
      <c r="A16" t="s">
        <v>41</v>
      </c>
      <c r="B16">
        <v>2015</v>
      </c>
      <c r="C16" s="58">
        <v>2069</v>
      </c>
      <c r="D16" s="59">
        <v>1429</v>
      </c>
      <c r="E16" s="59">
        <v>1791</v>
      </c>
      <c r="F16" s="59">
        <v>1814</v>
      </c>
      <c r="G16" s="59">
        <v>1394</v>
      </c>
      <c r="H16" s="59">
        <v>11</v>
      </c>
      <c r="I16" s="60"/>
      <c r="J16" s="49">
        <v>9838.01</v>
      </c>
      <c r="K16" s="50">
        <v>6042.8499999999995</v>
      </c>
      <c r="L16" s="50">
        <v>43010.969999999987</v>
      </c>
      <c r="M16" s="50">
        <v>54124.639999999992</v>
      </c>
      <c r="N16" s="50">
        <v>30404.589999999989</v>
      </c>
      <c r="O16" s="50">
        <v>340.24999999999989</v>
      </c>
      <c r="P16" s="51"/>
      <c r="Q16" s="42">
        <v>1698</v>
      </c>
      <c r="R16" s="42">
        <v>1229</v>
      </c>
      <c r="S16" s="42">
        <v>1298</v>
      </c>
      <c r="T16" s="42">
        <v>1259</v>
      </c>
      <c r="U16" s="42">
        <v>891</v>
      </c>
      <c r="V16" s="42">
        <v>9</v>
      </c>
      <c r="W16" s="43">
        <v>0</v>
      </c>
      <c r="X16" s="22">
        <v>56564</v>
      </c>
      <c r="Y16" s="12">
        <v>56564</v>
      </c>
      <c r="Z16" s="12">
        <v>56564</v>
      </c>
      <c r="AA16" s="12">
        <v>56564</v>
      </c>
      <c r="AB16" s="12">
        <v>56564</v>
      </c>
      <c r="AC16" s="12">
        <v>56564</v>
      </c>
      <c r="AD16" s="23">
        <v>56564</v>
      </c>
      <c r="AE16" s="13">
        <f t="shared" si="0"/>
        <v>1</v>
      </c>
      <c r="AF16" s="9">
        <f t="shared" si="1"/>
        <v>1</v>
      </c>
      <c r="AG16" s="9">
        <f t="shared" si="2"/>
        <v>1</v>
      </c>
      <c r="AH16" s="9">
        <f t="shared" si="3"/>
        <v>1</v>
      </c>
      <c r="AI16" s="9">
        <f t="shared" si="4"/>
        <v>1</v>
      </c>
      <c r="AJ16" s="9">
        <f t="shared" si="5"/>
        <v>1</v>
      </c>
      <c r="AK16" s="14">
        <f t="shared" si="6"/>
        <v>1</v>
      </c>
      <c r="AL16" s="31">
        <v>45</v>
      </c>
      <c r="AM16" s="32">
        <v>320</v>
      </c>
      <c r="AN16" s="32">
        <v>779</v>
      </c>
      <c r="AO16" s="32">
        <v>7582</v>
      </c>
      <c r="AP16" s="32">
        <v>47838</v>
      </c>
      <c r="AQ16" s="32">
        <v>0</v>
      </c>
      <c r="AR16" s="33">
        <v>0</v>
      </c>
      <c r="AS16" s="38">
        <v>56564</v>
      </c>
    </row>
    <row r="17" spans="1:64" x14ac:dyDescent="0.3">
      <c r="A17" t="s">
        <v>41</v>
      </c>
      <c r="B17">
        <v>2016</v>
      </c>
      <c r="C17" s="58">
        <v>1959</v>
      </c>
      <c r="D17" s="59">
        <v>1321</v>
      </c>
      <c r="E17" s="59">
        <v>1678</v>
      </c>
      <c r="F17" s="59">
        <v>1551</v>
      </c>
      <c r="G17" s="59">
        <v>1143</v>
      </c>
      <c r="H17" s="59">
        <v>5</v>
      </c>
      <c r="I17" s="60"/>
      <c r="J17" s="49">
        <v>8281.91</v>
      </c>
      <c r="K17" s="50">
        <v>9341.51</v>
      </c>
      <c r="L17" s="50">
        <v>34408.919999999991</v>
      </c>
      <c r="M17" s="50">
        <v>29653.360000000001</v>
      </c>
      <c r="N17" s="50">
        <v>22696.2</v>
      </c>
      <c r="O17" s="50">
        <v>36.44</v>
      </c>
      <c r="P17" s="51"/>
      <c r="Q17" s="42">
        <v>1638</v>
      </c>
      <c r="R17" s="42">
        <v>1134</v>
      </c>
      <c r="S17" s="42">
        <v>1114</v>
      </c>
      <c r="T17" s="42">
        <v>1001</v>
      </c>
      <c r="U17" s="42">
        <v>698</v>
      </c>
      <c r="V17" s="42">
        <v>4</v>
      </c>
      <c r="W17" s="43">
        <v>0</v>
      </c>
      <c r="X17" s="22">
        <v>59025</v>
      </c>
      <c r="Y17" s="12">
        <v>59025</v>
      </c>
      <c r="Z17" s="12">
        <v>59025</v>
      </c>
      <c r="AA17" s="12">
        <v>59025</v>
      </c>
      <c r="AB17" s="12">
        <v>59025</v>
      </c>
      <c r="AC17" s="12">
        <v>59025</v>
      </c>
      <c r="AD17" s="23">
        <v>59025</v>
      </c>
      <c r="AE17" s="13">
        <f t="shared" si="0"/>
        <v>1</v>
      </c>
      <c r="AF17" s="9">
        <f t="shared" si="1"/>
        <v>1</v>
      </c>
      <c r="AG17" s="9">
        <f t="shared" si="2"/>
        <v>1</v>
      </c>
      <c r="AH17" s="9">
        <f t="shared" si="3"/>
        <v>1</v>
      </c>
      <c r="AI17" s="9">
        <f t="shared" si="4"/>
        <v>1</v>
      </c>
      <c r="AJ17" s="9">
        <f t="shared" si="5"/>
        <v>1</v>
      </c>
      <c r="AK17" s="14">
        <f t="shared" si="6"/>
        <v>1</v>
      </c>
      <c r="AL17" s="31">
        <v>38</v>
      </c>
      <c r="AM17" s="32">
        <v>40</v>
      </c>
      <c r="AN17" s="32">
        <v>731</v>
      </c>
      <c r="AO17" s="32">
        <v>5658</v>
      </c>
      <c r="AP17" s="32">
        <v>52558</v>
      </c>
      <c r="AQ17" s="32">
        <v>0</v>
      </c>
      <c r="AR17" s="33">
        <v>0</v>
      </c>
      <c r="AS17" s="38">
        <v>59025</v>
      </c>
    </row>
    <row r="18" spans="1:64" x14ac:dyDescent="0.3">
      <c r="A18" t="s">
        <v>41</v>
      </c>
      <c r="B18">
        <v>2017</v>
      </c>
      <c r="C18" s="58">
        <v>2450</v>
      </c>
      <c r="D18" s="59">
        <v>1616</v>
      </c>
      <c r="E18" s="59">
        <v>2066</v>
      </c>
      <c r="F18" s="59">
        <v>1773</v>
      </c>
      <c r="G18" s="59">
        <v>1487</v>
      </c>
      <c r="H18" s="59">
        <v>7</v>
      </c>
      <c r="I18" s="60">
        <v>1</v>
      </c>
      <c r="J18" s="49">
        <v>10204.66</v>
      </c>
      <c r="K18" s="50">
        <v>10650.1</v>
      </c>
      <c r="L18" s="50">
        <v>35070.01</v>
      </c>
      <c r="M18" s="50">
        <v>36539.87999999999</v>
      </c>
      <c r="N18" s="50">
        <v>29595.43</v>
      </c>
      <c r="O18" s="50"/>
      <c r="P18" s="51"/>
      <c r="Q18" s="42">
        <v>2117</v>
      </c>
      <c r="R18" s="42">
        <v>1359</v>
      </c>
      <c r="S18" s="42">
        <v>1324</v>
      </c>
      <c r="T18" s="42">
        <v>1115</v>
      </c>
      <c r="U18" s="42">
        <v>895</v>
      </c>
      <c r="V18" s="42">
        <v>6</v>
      </c>
      <c r="W18" s="43">
        <v>1</v>
      </c>
      <c r="X18" s="22">
        <v>63239</v>
      </c>
      <c r="Y18" s="12">
        <v>63239</v>
      </c>
      <c r="Z18" s="12">
        <v>63239</v>
      </c>
      <c r="AA18" s="12">
        <v>63239</v>
      </c>
      <c r="AB18" s="12">
        <v>63239</v>
      </c>
      <c r="AC18" s="12">
        <v>63239</v>
      </c>
      <c r="AD18" s="23">
        <v>36960</v>
      </c>
      <c r="AE18" s="13">
        <f t="shared" si="0"/>
        <v>1</v>
      </c>
      <c r="AF18" s="9">
        <f t="shared" si="1"/>
        <v>1</v>
      </c>
      <c r="AG18" s="9">
        <f t="shared" si="2"/>
        <v>1</v>
      </c>
      <c r="AH18" s="9">
        <f t="shared" si="3"/>
        <v>1</v>
      </c>
      <c r="AI18" s="9">
        <f t="shared" si="4"/>
        <v>1</v>
      </c>
      <c r="AJ18" s="9">
        <f t="shared" si="5"/>
        <v>1</v>
      </c>
      <c r="AK18" s="14">
        <f t="shared" si="6"/>
        <v>0.58444946947295184</v>
      </c>
      <c r="AL18" s="31">
        <v>29</v>
      </c>
      <c r="AM18" s="32">
        <v>20</v>
      </c>
      <c r="AN18" s="32">
        <v>631</v>
      </c>
      <c r="AO18" s="32">
        <v>6887</v>
      </c>
      <c r="AP18" s="32">
        <v>55672</v>
      </c>
      <c r="AQ18" s="32">
        <v>0</v>
      </c>
      <c r="AR18" s="33">
        <v>0</v>
      </c>
      <c r="AS18" s="38">
        <v>63239</v>
      </c>
    </row>
    <row r="19" spans="1:64" x14ac:dyDescent="0.3">
      <c r="A19" t="s">
        <v>41</v>
      </c>
      <c r="B19">
        <v>2018</v>
      </c>
      <c r="C19" s="58">
        <v>4872</v>
      </c>
      <c r="D19" s="59">
        <v>2588</v>
      </c>
      <c r="E19" s="59">
        <v>3516</v>
      </c>
      <c r="F19" s="59">
        <v>3132</v>
      </c>
      <c r="G19" s="59">
        <v>1789</v>
      </c>
      <c r="H19" s="59">
        <v>9</v>
      </c>
      <c r="I19" s="60"/>
      <c r="J19" s="49">
        <v>58495.239999999983</v>
      </c>
      <c r="K19" s="50">
        <v>26411.96999999999</v>
      </c>
      <c r="L19" s="50">
        <v>66321.200000000012</v>
      </c>
      <c r="M19" s="50">
        <v>58299.510000000009</v>
      </c>
      <c r="N19" s="50">
        <v>42042.52</v>
      </c>
      <c r="O19" s="50">
        <v>26.32</v>
      </c>
      <c r="P19" s="51"/>
      <c r="Q19" s="42">
        <v>3769</v>
      </c>
      <c r="R19" s="42">
        <v>2101</v>
      </c>
      <c r="S19" s="42">
        <v>2226</v>
      </c>
      <c r="T19" s="42">
        <v>1978</v>
      </c>
      <c r="U19" s="42">
        <v>1282</v>
      </c>
      <c r="V19" s="42">
        <v>8</v>
      </c>
      <c r="W19" s="43">
        <v>0</v>
      </c>
      <c r="X19" s="22">
        <v>85896</v>
      </c>
      <c r="Y19" s="12">
        <v>85896</v>
      </c>
      <c r="Z19" s="12">
        <v>85896</v>
      </c>
      <c r="AA19" s="12">
        <v>85896</v>
      </c>
      <c r="AB19" s="12">
        <v>85896</v>
      </c>
      <c r="AC19" s="12">
        <v>44282</v>
      </c>
      <c r="AD19" s="23">
        <v>0</v>
      </c>
      <c r="AE19" s="13">
        <f t="shared" si="0"/>
        <v>1</v>
      </c>
      <c r="AF19" s="9">
        <f t="shared" si="1"/>
        <v>1</v>
      </c>
      <c r="AG19" s="9">
        <f t="shared" si="2"/>
        <v>1</v>
      </c>
      <c r="AH19" s="9">
        <f t="shared" si="3"/>
        <v>1</v>
      </c>
      <c r="AI19" s="9">
        <f t="shared" si="4"/>
        <v>1</v>
      </c>
      <c r="AJ19" s="9">
        <f t="shared" si="5"/>
        <v>0.51553040886653623</v>
      </c>
      <c r="AK19" s="14">
        <f t="shared" si="6"/>
        <v>0</v>
      </c>
      <c r="AL19" s="31">
        <v>57</v>
      </c>
      <c r="AM19" s="32">
        <v>29</v>
      </c>
      <c r="AN19" s="32">
        <v>1057</v>
      </c>
      <c r="AO19" s="32">
        <v>7243</v>
      </c>
      <c r="AP19" s="32">
        <v>75441</v>
      </c>
      <c r="AQ19" s="32">
        <v>2069</v>
      </c>
      <c r="AR19" s="33">
        <v>0</v>
      </c>
      <c r="AS19" s="38">
        <v>85896</v>
      </c>
    </row>
    <row r="20" spans="1:64" x14ac:dyDescent="0.3">
      <c r="A20" t="s">
        <v>41</v>
      </c>
      <c r="B20">
        <v>2019</v>
      </c>
      <c r="C20" s="58">
        <v>5729</v>
      </c>
      <c r="D20" s="59">
        <v>4296</v>
      </c>
      <c r="E20" s="59">
        <v>4710</v>
      </c>
      <c r="F20" s="59">
        <v>3364</v>
      </c>
      <c r="G20" s="59">
        <v>1852</v>
      </c>
      <c r="H20" s="59"/>
      <c r="I20" s="60"/>
      <c r="J20" s="49">
        <v>54472.88</v>
      </c>
      <c r="K20" s="50">
        <v>35929.50999999998</v>
      </c>
      <c r="L20" s="50">
        <v>81239.420000000013</v>
      </c>
      <c r="M20" s="50">
        <v>73625.429999999993</v>
      </c>
      <c r="N20" s="50">
        <v>47881.279999999992</v>
      </c>
      <c r="O20" s="50"/>
      <c r="P20" s="51"/>
      <c r="Q20" s="42">
        <v>3608</v>
      </c>
      <c r="R20" s="42">
        <v>2724</v>
      </c>
      <c r="S20" s="42">
        <v>2699</v>
      </c>
      <c r="T20" s="42">
        <v>2102</v>
      </c>
      <c r="U20" s="42">
        <v>1317</v>
      </c>
      <c r="V20" s="42">
        <v>0</v>
      </c>
      <c r="W20" s="43">
        <v>0</v>
      </c>
      <c r="X20" s="22">
        <v>106578</v>
      </c>
      <c r="Y20" s="12">
        <v>106578</v>
      </c>
      <c r="Z20" s="12">
        <v>106578</v>
      </c>
      <c r="AA20" s="12">
        <v>106578</v>
      </c>
      <c r="AB20" s="12">
        <v>62902</v>
      </c>
      <c r="AC20" s="12">
        <v>0</v>
      </c>
      <c r="AD20" s="23">
        <v>0</v>
      </c>
      <c r="AE20" s="13">
        <f t="shared" si="0"/>
        <v>1</v>
      </c>
      <c r="AF20" s="9">
        <f t="shared" si="1"/>
        <v>1</v>
      </c>
      <c r="AG20" s="9">
        <f t="shared" si="2"/>
        <v>1</v>
      </c>
      <c r="AH20" s="9">
        <f t="shared" si="3"/>
        <v>1</v>
      </c>
      <c r="AI20" s="9">
        <f t="shared" si="4"/>
        <v>0.59019685113250386</v>
      </c>
      <c r="AJ20" s="9">
        <f t="shared" si="5"/>
        <v>0</v>
      </c>
      <c r="AK20" s="14">
        <f t="shared" si="6"/>
        <v>0</v>
      </c>
      <c r="AL20" s="31">
        <v>32</v>
      </c>
      <c r="AM20" s="32">
        <v>38</v>
      </c>
      <c r="AN20" s="32">
        <v>1168</v>
      </c>
      <c r="AO20" s="32">
        <v>6836</v>
      </c>
      <c r="AP20" s="32">
        <v>98504</v>
      </c>
      <c r="AQ20" s="32">
        <v>0</v>
      </c>
      <c r="AR20" s="33">
        <v>0</v>
      </c>
      <c r="AS20" s="38">
        <v>106578</v>
      </c>
      <c r="AU20" s="64" t="s">
        <v>60</v>
      </c>
      <c r="AV20" s="65"/>
      <c r="AW20" s="65"/>
      <c r="AX20" s="65"/>
      <c r="AY20" s="65"/>
      <c r="AZ20" s="65"/>
      <c r="BA20" s="65"/>
      <c r="BB20" s="66"/>
      <c r="BE20" s="67" t="s">
        <v>52</v>
      </c>
      <c r="BF20" s="82" t="s">
        <v>53</v>
      </c>
      <c r="BG20" s="68" t="s">
        <v>54</v>
      </c>
      <c r="BH20" s="68" t="s">
        <v>55</v>
      </c>
      <c r="BI20" s="68" t="s">
        <v>56</v>
      </c>
      <c r="BJ20" s="68" t="s">
        <v>57</v>
      </c>
      <c r="BK20" s="68" t="s">
        <v>58</v>
      </c>
      <c r="BL20" s="69" t="s">
        <v>59</v>
      </c>
    </row>
    <row r="21" spans="1:64" x14ac:dyDescent="0.3">
      <c r="A21" t="s">
        <v>41</v>
      </c>
      <c r="B21">
        <v>2020</v>
      </c>
      <c r="C21" s="58">
        <v>2778</v>
      </c>
      <c r="D21" s="59">
        <v>2276</v>
      </c>
      <c r="E21" s="59">
        <v>2385</v>
      </c>
      <c r="F21" s="59">
        <v>1263</v>
      </c>
      <c r="G21" s="59">
        <v>123</v>
      </c>
      <c r="H21" s="59"/>
      <c r="I21" s="60"/>
      <c r="J21" s="49">
        <v>28338</v>
      </c>
      <c r="K21" s="50">
        <v>21540.43</v>
      </c>
      <c r="L21" s="50">
        <v>49286.989999999983</v>
      </c>
      <c r="M21" s="50">
        <v>29448.28999999999</v>
      </c>
      <c r="N21" s="50">
        <v>3225.579999999999</v>
      </c>
      <c r="O21" s="50"/>
      <c r="P21" s="51"/>
      <c r="Q21" s="42">
        <v>2207</v>
      </c>
      <c r="R21" s="42">
        <v>1844</v>
      </c>
      <c r="S21" s="42">
        <v>1761</v>
      </c>
      <c r="T21" s="42">
        <v>1093</v>
      </c>
      <c r="U21" s="42">
        <v>111</v>
      </c>
      <c r="V21" s="42">
        <v>0</v>
      </c>
      <c r="W21" s="43">
        <v>0</v>
      </c>
      <c r="X21" s="22">
        <v>79441</v>
      </c>
      <c r="Y21" s="12">
        <v>79441</v>
      </c>
      <c r="Z21" s="12">
        <v>79441</v>
      </c>
      <c r="AA21" s="12">
        <v>49378</v>
      </c>
      <c r="AB21" s="12">
        <v>0</v>
      </c>
      <c r="AC21" s="12">
        <v>0</v>
      </c>
      <c r="AD21" s="23">
        <v>0</v>
      </c>
      <c r="AE21" s="13">
        <f t="shared" si="0"/>
        <v>1</v>
      </c>
      <c r="AF21" s="9">
        <f t="shared" si="1"/>
        <v>1</v>
      </c>
      <c r="AG21" s="9">
        <f t="shared" si="2"/>
        <v>1</v>
      </c>
      <c r="AH21" s="9">
        <f t="shared" si="3"/>
        <v>0.62156820785236844</v>
      </c>
      <c r="AI21" s="9">
        <f t="shared" si="4"/>
        <v>0</v>
      </c>
      <c r="AJ21" s="9">
        <f t="shared" si="5"/>
        <v>0</v>
      </c>
      <c r="AK21" s="14">
        <f t="shared" si="6"/>
        <v>0</v>
      </c>
      <c r="AL21" s="31">
        <v>26</v>
      </c>
      <c r="AM21" s="32">
        <v>37</v>
      </c>
      <c r="AN21" s="32">
        <v>781</v>
      </c>
      <c r="AO21" s="32">
        <v>3729</v>
      </c>
      <c r="AP21" s="32">
        <v>74868</v>
      </c>
      <c r="AQ21" s="32">
        <v>0</v>
      </c>
      <c r="AR21" s="33">
        <v>0</v>
      </c>
      <c r="AS21" s="38">
        <v>79441</v>
      </c>
      <c r="AU21" s="67" t="s">
        <v>52</v>
      </c>
      <c r="AV21" s="68" t="s">
        <v>53</v>
      </c>
      <c r="AW21" s="68" t="s">
        <v>54</v>
      </c>
      <c r="AX21" s="68" t="s">
        <v>55</v>
      </c>
      <c r="AY21" s="68" t="s">
        <v>56</v>
      </c>
      <c r="AZ21" s="68" t="s">
        <v>57</v>
      </c>
      <c r="BA21" s="68" t="s">
        <v>58</v>
      </c>
      <c r="BB21" s="69" t="s">
        <v>59</v>
      </c>
      <c r="BE21" s="70" t="s">
        <v>39</v>
      </c>
      <c r="BF21" s="71">
        <f>SUMIFS(X:X,A:A,BE21,AE:AE,1)</f>
        <v>726408</v>
      </c>
      <c r="BG21" s="72">
        <f>SUMIFS(Y:Y,A:A,BE21,AF:AF,1)</f>
        <v>636872</v>
      </c>
      <c r="BH21" s="72">
        <f>SUMIFS(Z:Z,A:A,BE21,AG:AG,1)</f>
        <v>532863</v>
      </c>
      <c r="BI21" s="72">
        <f>SUMIFS(AA:AA,A:A,BE21,AH:AH,1)</f>
        <v>461395</v>
      </c>
      <c r="BJ21" s="72">
        <f>SUMIFS(AB:AB,A:A,BE21,AI:AI,1)</f>
        <v>349190</v>
      </c>
      <c r="BK21" s="72">
        <f>SUMIFS(AC:AC,A:A,BE21,AJ:AJ,1)</f>
        <v>258160</v>
      </c>
      <c r="BL21" s="73">
        <f>SUMIFS(AD:AD,A:A,BE21,AK:AK,1)</f>
        <v>169815</v>
      </c>
    </row>
    <row r="22" spans="1:64" x14ac:dyDescent="0.3">
      <c r="A22" t="s">
        <v>41</v>
      </c>
      <c r="B22">
        <v>2021</v>
      </c>
      <c r="C22" s="58">
        <v>2465</v>
      </c>
      <c r="D22" s="59">
        <v>1696</v>
      </c>
      <c r="E22" s="59">
        <v>1305</v>
      </c>
      <c r="F22" s="59">
        <v>133</v>
      </c>
      <c r="G22" s="59"/>
      <c r="H22" s="59"/>
      <c r="I22" s="60"/>
      <c r="J22" s="49">
        <v>21225.829999999991</v>
      </c>
      <c r="K22" s="50">
        <v>12965.78</v>
      </c>
      <c r="L22" s="50">
        <v>28247.009999999991</v>
      </c>
      <c r="M22" s="50">
        <v>3644.559999999999</v>
      </c>
      <c r="N22" s="50"/>
      <c r="O22" s="50"/>
      <c r="P22" s="51"/>
      <c r="Q22" s="42">
        <v>2027</v>
      </c>
      <c r="R22" s="42">
        <v>1431</v>
      </c>
      <c r="S22" s="42">
        <v>1075</v>
      </c>
      <c r="T22" s="42">
        <v>121</v>
      </c>
      <c r="U22" s="42">
        <v>0</v>
      </c>
      <c r="V22" s="42">
        <v>0</v>
      </c>
      <c r="W22" s="43">
        <v>0</v>
      </c>
      <c r="X22" s="22">
        <v>74862</v>
      </c>
      <c r="Y22" s="12">
        <v>74862</v>
      </c>
      <c r="Z22" s="12">
        <v>37593</v>
      </c>
      <c r="AA22" s="12">
        <v>0</v>
      </c>
      <c r="AB22" s="12">
        <v>0</v>
      </c>
      <c r="AC22" s="12">
        <v>0</v>
      </c>
      <c r="AD22" s="23">
        <v>0</v>
      </c>
      <c r="AE22" s="13">
        <f t="shared" si="0"/>
        <v>1</v>
      </c>
      <c r="AF22" s="9">
        <f t="shared" si="1"/>
        <v>1</v>
      </c>
      <c r="AG22" s="9">
        <f t="shared" si="2"/>
        <v>0.50216398172637655</v>
      </c>
      <c r="AH22" s="9">
        <f t="shared" si="3"/>
        <v>0</v>
      </c>
      <c r="AI22" s="9">
        <f t="shared" si="4"/>
        <v>0</v>
      </c>
      <c r="AJ22" s="9">
        <f t="shared" si="5"/>
        <v>0</v>
      </c>
      <c r="AK22" s="14">
        <f t="shared" si="6"/>
        <v>0</v>
      </c>
      <c r="AL22" s="31">
        <v>32</v>
      </c>
      <c r="AM22" s="32">
        <v>54</v>
      </c>
      <c r="AN22" s="32">
        <v>388</v>
      </c>
      <c r="AO22" s="32">
        <v>2719</v>
      </c>
      <c r="AP22" s="32">
        <v>71669</v>
      </c>
      <c r="AQ22" s="32">
        <v>0</v>
      </c>
      <c r="AR22" s="33">
        <v>0</v>
      </c>
      <c r="AS22" s="38">
        <v>74862</v>
      </c>
      <c r="AU22" s="70" t="s">
        <v>39</v>
      </c>
      <c r="AV22" s="71">
        <f>SUMIFS(Q:Q,A:A,AU22,AE:AE,1)</f>
        <v>24295</v>
      </c>
      <c r="AW22" s="72">
        <f>SUMIFS(R:R,A:A,AU22,AF:AF,1)</f>
        <v>12790</v>
      </c>
      <c r="AX22" s="72">
        <f>SUMIFS(S:S,A:A,AU22,AG:AG,1)</f>
        <v>5968</v>
      </c>
      <c r="AY22" s="72">
        <f>SUMIFS(T:T,A:A,AU22,AH:AH,1)</f>
        <v>2298</v>
      </c>
      <c r="AZ22" s="72">
        <f>SUMIFS(U:U,A:A,AU22,AI:AI,1)</f>
        <v>883</v>
      </c>
      <c r="BA22" s="72">
        <f>SUMIFS(V:V,A:A,AU22,AJ:AJ,1)</f>
        <v>7</v>
      </c>
      <c r="BB22" s="73">
        <f>SUMIFS(W:W,A:A,AU22,AK:AK,1)</f>
        <v>3</v>
      </c>
      <c r="BE22" s="74" t="s">
        <v>41</v>
      </c>
      <c r="BF22" s="75">
        <f t="shared" ref="BF22:BF26" si="13">SUMIFS(X:X,A:A,BE22,AE:AE,1)</f>
        <v>729619</v>
      </c>
      <c r="BG22" s="76">
        <f t="shared" ref="BG22:BG26" si="14">SUMIFS(Y:Y,A:A,BE22,AF:AF,1)</f>
        <v>644145</v>
      </c>
      <c r="BH22" s="76">
        <f t="shared" ref="BH22:BH26" si="15">SUMIFS(Z:Z,A:A,BE22,AG:AG,1)</f>
        <v>569283</v>
      </c>
      <c r="BI22" s="76">
        <f t="shared" ref="BI22:BI26" si="16">SUMIFS(AA:AA,A:A,BE22,AH:AH,1)</f>
        <v>489842</v>
      </c>
      <c r="BJ22" s="76">
        <f t="shared" ref="BJ22:BJ26" si="17">SUMIFS(AB:AB,A:A,BE22,AI:AI,1)</f>
        <v>383264</v>
      </c>
      <c r="BK22" s="76">
        <f t="shared" ref="BK22:BK26" si="18">SUMIFS(AC:AC,A:A,BE22,AJ:AJ,1)</f>
        <v>297368</v>
      </c>
      <c r="BL22" s="77">
        <f t="shared" ref="BL22:BL26" si="19">SUMIFS(AD:AD,A:A,BE22,AK:AK,1)</f>
        <v>234129</v>
      </c>
    </row>
    <row r="23" spans="1:64" x14ac:dyDescent="0.3">
      <c r="A23" t="s">
        <v>41</v>
      </c>
      <c r="B23">
        <v>2022</v>
      </c>
      <c r="C23" s="58">
        <v>3050</v>
      </c>
      <c r="D23" s="59">
        <v>1483</v>
      </c>
      <c r="E23" s="59">
        <v>147</v>
      </c>
      <c r="F23" s="59"/>
      <c r="G23" s="59"/>
      <c r="H23" s="59"/>
      <c r="I23" s="60"/>
      <c r="J23" s="49">
        <v>17045.28</v>
      </c>
      <c r="K23" s="50">
        <v>6477.25</v>
      </c>
      <c r="L23" s="50">
        <v>3350.6</v>
      </c>
      <c r="M23" s="50"/>
      <c r="N23" s="50"/>
      <c r="O23" s="50"/>
      <c r="P23" s="51"/>
      <c r="Q23" s="42">
        <v>2414</v>
      </c>
      <c r="R23" s="42">
        <v>1249</v>
      </c>
      <c r="S23" s="42">
        <v>132</v>
      </c>
      <c r="T23" s="42">
        <v>0</v>
      </c>
      <c r="U23" s="42">
        <v>0</v>
      </c>
      <c r="V23" s="42">
        <v>0</v>
      </c>
      <c r="W23" s="43">
        <v>0</v>
      </c>
      <c r="X23" s="22">
        <v>85474</v>
      </c>
      <c r="Y23" s="12">
        <v>44382</v>
      </c>
      <c r="Z23" s="12">
        <v>0</v>
      </c>
      <c r="AA23" s="12">
        <v>0</v>
      </c>
      <c r="AB23" s="12">
        <v>0</v>
      </c>
      <c r="AC23" s="12">
        <v>0</v>
      </c>
      <c r="AD23" s="23">
        <v>0</v>
      </c>
      <c r="AE23" s="13">
        <f t="shared" si="0"/>
        <v>1</v>
      </c>
      <c r="AF23" s="9">
        <f t="shared" si="1"/>
        <v>0.51924561855067042</v>
      </c>
      <c r="AG23" s="9">
        <f t="shared" si="2"/>
        <v>0</v>
      </c>
      <c r="AH23" s="9">
        <f t="shared" si="3"/>
        <v>0</v>
      </c>
      <c r="AI23" s="9">
        <f t="shared" si="4"/>
        <v>0</v>
      </c>
      <c r="AJ23" s="9">
        <f t="shared" si="5"/>
        <v>0</v>
      </c>
      <c r="AK23" s="14">
        <f t="shared" si="6"/>
        <v>0</v>
      </c>
      <c r="AL23" s="31">
        <v>16</v>
      </c>
      <c r="AM23" s="32">
        <v>61</v>
      </c>
      <c r="AN23" s="32">
        <v>0</v>
      </c>
      <c r="AO23" s="32">
        <v>3324</v>
      </c>
      <c r="AP23" s="32">
        <v>82073</v>
      </c>
      <c r="AQ23" s="32">
        <v>0</v>
      </c>
      <c r="AR23" s="33">
        <v>0</v>
      </c>
      <c r="AS23" s="38">
        <v>85474</v>
      </c>
      <c r="AU23" s="74" t="s">
        <v>41</v>
      </c>
      <c r="AV23" s="75">
        <f t="shared" ref="AV23:AV27" si="20">SUMIFS(Q:Q,A:A,AU23,AE:AE,1)</f>
        <v>23359</v>
      </c>
      <c r="AW23" s="76">
        <f t="shared" ref="AW23:AW27" si="21">SUMIFS(R:R,A:A,AU23,AF:AF,1)</f>
        <v>14771</v>
      </c>
      <c r="AX23" s="76">
        <f t="shared" ref="AX23:AX27" si="22">SUMIFS(S:S,A:A,AU23,AG:AG,1)</f>
        <v>13648</v>
      </c>
      <c r="AY23" s="76">
        <f t="shared" ref="AY23:AY27" si="23">SUMIFS(T:T,A:A,AU23,AH:AH,1)</f>
        <v>10330</v>
      </c>
      <c r="AZ23" s="76">
        <f t="shared" ref="AZ23:AZ27" si="24">SUMIFS(U:U,A:A,AU23,AI:AI,1)</f>
        <v>5923</v>
      </c>
      <c r="BA23" s="76">
        <f t="shared" ref="BA23:BA27" si="25">SUMIFS(V:V,A:A,AU23,AJ:AJ,1)</f>
        <v>26</v>
      </c>
      <c r="BB23" s="77">
        <f t="shared" ref="BB23:BB27" si="26">SUMIFS(W:W,A:A,AU23,AK:AK,1)</f>
        <v>1</v>
      </c>
      <c r="BE23" s="74" t="s">
        <v>43</v>
      </c>
      <c r="BF23" s="75">
        <f t="shared" si="13"/>
        <v>375935</v>
      </c>
      <c r="BG23" s="76">
        <f t="shared" si="14"/>
        <v>336783</v>
      </c>
      <c r="BH23" s="76">
        <f t="shared" si="15"/>
        <v>292101</v>
      </c>
      <c r="BI23" s="76">
        <f t="shared" si="16"/>
        <v>252041</v>
      </c>
      <c r="BJ23" s="76">
        <f t="shared" si="17"/>
        <v>213849</v>
      </c>
      <c r="BK23" s="76">
        <f t="shared" si="18"/>
        <v>179450</v>
      </c>
      <c r="BL23" s="77">
        <f t="shared" si="19"/>
        <v>149336</v>
      </c>
    </row>
    <row r="24" spans="1:64" x14ac:dyDescent="0.3">
      <c r="A24" t="s">
        <v>41</v>
      </c>
      <c r="B24">
        <v>2023</v>
      </c>
      <c r="C24" s="58">
        <v>2139</v>
      </c>
      <c r="D24" s="59">
        <v>155</v>
      </c>
      <c r="E24" s="59"/>
      <c r="F24" s="59"/>
      <c r="G24" s="59"/>
      <c r="H24" s="59"/>
      <c r="I24" s="60"/>
      <c r="J24" s="49">
        <v>15412.22</v>
      </c>
      <c r="K24" s="50">
        <v>982.09999999999991</v>
      </c>
      <c r="L24" s="50"/>
      <c r="M24" s="50"/>
      <c r="N24" s="50"/>
      <c r="O24" s="50"/>
      <c r="P24" s="51"/>
      <c r="Q24" s="42">
        <v>1682</v>
      </c>
      <c r="R24" s="42">
        <v>137</v>
      </c>
      <c r="S24" s="42">
        <v>0</v>
      </c>
      <c r="T24" s="42">
        <v>0</v>
      </c>
      <c r="U24" s="42">
        <v>0</v>
      </c>
      <c r="V24" s="42">
        <v>0</v>
      </c>
      <c r="W24" s="43">
        <v>0</v>
      </c>
      <c r="X24" s="22">
        <v>36962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23">
        <v>0</v>
      </c>
      <c r="AE24" s="13">
        <f t="shared" si="0"/>
        <v>0.55638848747591518</v>
      </c>
      <c r="AF24" s="9">
        <f t="shared" si="1"/>
        <v>0</v>
      </c>
      <c r="AG24" s="9">
        <f t="shared" si="2"/>
        <v>0</v>
      </c>
      <c r="AH24" s="9">
        <f t="shared" si="3"/>
        <v>0</v>
      </c>
      <c r="AI24" s="9">
        <f t="shared" si="4"/>
        <v>0</v>
      </c>
      <c r="AJ24" s="9">
        <f t="shared" si="5"/>
        <v>0</v>
      </c>
      <c r="AK24" s="14">
        <f t="shared" si="6"/>
        <v>0</v>
      </c>
      <c r="AL24" s="31">
        <v>5</v>
      </c>
      <c r="AM24" s="32">
        <v>373</v>
      </c>
      <c r="AN24" s="32">
        <v>0</v>
      </c>
      <c r="AO24" s="32">
        <v>2306</v>
      </c>
      <c r="AP24" s="32">
        <v>63748</v>
      </c>
      <c r="AQ24" s="32">
        <v>0</v>
      </c>
      <c r="AR24" s="33">
        <v>0</v>
      </c>
      <c r="AS24" s="38">
        <v>66432</v>
      </c>
      <c r="AU24" s="74" t="s">
        <v>43</v>
      </c>
      <c r="AV24" s="75">
        <f t="shared" si="20"/>
        <v>17041</v>
      </c>
      <c r="AW24" s="76">
        <f t="shared" si="21"/>
        <v>11514</v>
      </c>
      <c r="AX24" s="76">
        <f t="shared" si="22"/>
        <v>6214</v>
      </c>
      <c r="AY24" s="76">
        <f t="shared" si="23"/>
        <v>981</v>
      </c>
      <c r="AZ24" s="76">
        <f t="shared" si="24"/>
        <v>5</v>
      </c>
      <c r="BA24" s="76">
        <f t="shared" si="25"/>
        <v>0</v>
      </c>
      <c r="BB24" s="77">
        <f t="shared" si="26"/>
        <v>0</v>
      </c>
      <c r="BE24" s="74" t="s">
        <v>38</v>
      </c>
      <c r="BF24" s="75">
        <f t="shared" si="13"/>
        <v>1290899</v>
      </c>
      <c r="BG24" s="76">
        <f t="shared" si="14"/>
        <v>1105556</v>
      </c>
      <c r="BH24" s="76">
        <f t="shared" si="15"/>
        <v>938760</v>
      </c>
      <c r="BI24" s="76">
        <f t="shared" si="16"/>
        <v>777630</v>
      </c>
      <c r="BJ24" s="76">
        <f t="shared" si="17"/>
        <v>586189</v>
      </c>
      <c r="BK24" s="76">
        <f t="shared" si="18"/>
        <v>435045</v>
      </c>
      <c r="BL24" s="77">
        <f t="shared" si="19"/>
        <v>315365</v>
      </c>
    </row>
    <row r="25" spans="1:64" x14ac:dyDescent="0.3">
      <c r="A25" t="s">
        <v>41</v>
      </c>
      <c r="B25">
        <v>2024</v>
      </c>
      <c r="C25" s="58">
        <v>561</v>
      </c>
      <c r="D25" s="59"/>
      <c r="E25" s="59"/>
      <c r="F25" s="59"/>
      <c r="G25" s="59"/>
      <c r="H25" s="59"/>
      <c r="I25" s="60"/>
      <c r="J25" s="49">
        <v>3880.48</v>
      </c>
      <c r="K25" s="50"/>
      <c r="L25" s="50"/>
      <c r="M25" s="50"/>
      <c r="N25" s="50"/>
      <c r="O25" s="50"/>
      <c r="P25" s="51"/>
      <c r="Q25" s="42">
        <v>466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3">
        <v>0</v>
      </c>
      <c r="X25" s="2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23">
        <v>0</v>
      </c>
      <c r="AE25" s="13">
        <f t="shared" si="0"/>
        <v>0</v>
      </c>
      <c r="AF25" s="9">
        <f t="shared" si="1"/>
        <v>0</v>
      </c>
      <c r="AG25" s="9">
        <f t="shared" si="2"/>
        <v>0</v>
      </c>
      <c r="AH25" s="9">
        <f t="shared" si="3"/>
        <v>0</v>
      </c>
      <c r="AI25" s="9">
        <f t="shared" si="4"/>
        <v>0</v>
      </c>
      <c r="AJ25" s="9">
        <f t="shared" si="5"/>
        <v>0</v>
      </c>
      <c r="AK25" s="14">
        <f t="shared" si="6"/>
        <v>0</v>
      </c>
      <c r="AL25" s="31">
        <v>0</v>
      </c>
      <c r="AM25" s="32">
        <v>1106</v>
      </c>
      <c r="AN25" s="32">
        <v>0</v>
      </c>
      <c r="AO25" s="32">
        <v>1329</v>
      </c>
      <c r="AP25" s="32">
        <v>33826</v>
      </c>
      <c r="AQ25" s="32">
        <v>0</v>
      </c>
      <c r="AR25" s="33">
        <v>0</v>
      </c>
      <c r="AS25" s="38">
        <v>36261</v>
      </c>
      <c r="AU25" s="74" t="s">
        <v>38</v>
      </c>
      <c r="AV25" s="75">
        <f t="shared" si="20"/>
        <v>83380</v>
      </c>
      <c r="AW25" s="76">
        <f t="shared" si="21"/>
        <v>40189</v>
      </c>
      <c r="AX25" s="76">
        <f t="shared" si="22"/>
        <v>32336</v>
      </c>
      <c r="AY25" s="76">
        <f t="shared" si="23"/>
        <v>22618</v>
      </c>
      <c r="AZ25" s="76">
        <f t="shared" si="24"/>
        <v>13463</v>
      </c>
      <c r="BA25" s="76">
        <f t="shared" si="25"/>
        <v>116</v>
      </c>
      <c r="BB25" s="77">
        <f t="shared" si="26"/>
        <v>14</v>
      </c>
      <c r="BE25" s="74" t="s">
        <v>40</v>
      </c>
      <c r="BF25" s="75">
        <f t="shared" si="13"/>
        <v>2321451</v>
      </c>
      <c r="BG25" s="76">
        <f t="shared" si="14"/>
        <v>2083861</v>
      </c>
      <c r="BH25" s="76">
        <f t="shared" si="15"/>
        <v>1833874</v>
      </c>
      <c r="BI25" s="76">
        <f t="shared" si="16"/>
        <v>1630965</v>
      </c>
      <c r="BJ25" s="76">
        <f t="shared" si="17"/>
        <v>1353588</v>
      </c>
      <c r="BK25" s="76">
        <f t="shared" si="18"/>
        <v>1091138</v>
      </c>
      <c r="BL25" s="77">
        <f t="shared" si="19"/>
        <v>831282</v>
      </c>
    </row>
    <row r="26" spans="1:64" x14ac:dyDescent="0.3">
      <c r="A26" t="s">
        <v>43</v>
      </c>
      <c r="B26">
        <v>2013</v>
      </c>
      <c r="C26" s="58">
        <v>3031</v>
      </c>
      <c r="D26" s="59">
        <v>2638</v>
      </c>
      <c r="E26" s="59">
        <v>1612</v>
      </c>
      <c r="F26" s="59">
        <v>173</v>
      </c>
      <c r="G26" s="59"/>
      <c r="H26" s="59"/>
      <c r="I26" s="60"/>
      <c r="J26" s="49">
        <v>37571.51999999999</v>
      </c>
      <c r="K26" s="50">
        <v>55112.759999999987</v>
      </c>
      <c r="L26" s="50">
        <v>43981.039999999994</v>
      </c>
      <c r="M26" s="50">
        <v>1838.14</v>
      </c>
      <c r="N26" s="50"/>
      <c r="O26" s="50"/>
      <c r="P26" s="51"/>
      <c r="Q26" s="42">
        <v>2377</v>
      </c>
      <c r="R26" s="42">
        <v>2142</v>
      </c>
      <c r="S26" s="42">
        <v>1315</v>
      </c>
      <c r="T26" s="42">
        <v>156</v>
      </c>
      <c r="U26" s="42">
        <v>0</v>
      </c>
      <c r="V26" s="42">
        <v>0</v>
      </c>
      <c r="W26" s="43">
        <v>0</v>
      </c>
      <c r="X26" s="22">
        <v>29683</v>
      </c>
      <c r="Y26" s="12">
        <v>29683</v>
      </c>
      <c r="Z26" s="12">
        <v>29683</v>
      </c>
      <c r="AA26" s="12">
        <v>29683</v>
      </c>
      <c r="AB26" s="12">
        <v>29683</v>
      </c>
      <c r="AC26" s="12">
        <v>29683</v>
      </c>
      <c r="AD26" s="23">
        <v>29683</v>
      </c>
      <c r="AE26" s="13">
        <f t="shared" si="0"/>
        <v>1</v>
      </c>
      <c r="AF26" s="9">
        <f t="shared" si="1"/>
        <v>1</v>
      </c>
      <c r="AG26" s="9">
        <f t="shared" si="2"/>
        <v>1</v>
      </c>
      <c r="AH26" s="9">
        <f t="shared" si="3"/>
        <v>1</v>
      </c>
      <c r="AI26" s="9">
        <f t="shared" si="4"/>
        <v>1</v>
      </c>
      <c r="AJ26" s="9">
        <f t="shared" si="5"/>
        <v>1</v>
      </c>
      <c r="AK26" s="14">
        <f t="shared" si="6"/>
        <v>1</v>
      </c>
      <c r="AL26" s="31">
        <v>1</v>
      </c>
      <c r="AM26" s="32">
        <v>23</v>
      </c>
      <c r="AN26" s="32">
        <v>19305</v>
      </c>
      <c r="AO26" s="32">
        <v>10354</v>
      </c>
      <c r="AP26" s="32">
        <v>0</v>
      </c>
      <c r="AQ26" s="32">
        <v>0</v>
      </c>
      <c r="AR26" s="33">
        <v>0</v>
      </c>
      <c r="AS26" s="38">
        <v>29683</v>
      </c>
      <c r="AU26" s="74" t="s">
        <v>40</v>
      </c>
      <c r="AV26" s="75">
        <f t="shared" si="20"/>
        <v>50027</v>
      </c>
      <c r="AW26" s="76">
        <f t="shared" si="21"/>
        <v>29225</v>
      </c>
      <c r="AX26" s="76">
        <f t="shared" si="22"/>
        <v>17350</v>
      </c>
      <c r="AY26" s="76">
        <f t="shared" si="23"/>
        <v>6298</v>
      </c>
      <c r="AZ26" s="76">
        <f t="shared" si="24"/>
        <v>23</v>
      </c>
      <c r="BA26" s="76">
        <f t="shared" si="25"/>
        <v>1</v>
      </c>
      <c r="BB26" s="77">
        <f t="shared" si="26"/>
        <v>35</v>
      </c>
      <c r="BE26" s="78" t="s">
        <v>42</v>
      </c>
      <c r="BF26" s="79">
        <f t="shared" si="13"/>
        <v>604133</v>
      </c>
      <c r="BG26" s="80">
        <f t="shared" si="14"/>
        <v>512366</v>
      </c>
      <c r="BH26" s="80">
        <f t="shared" si="15"/>
        <v>434153</v>
      </c>
      <c r="BI26" s="80">
        <f t="shared" si="16"/>
        <v>362877</v>
      </c>
      <c r="BJ26" s="80">
        <f t="shared" si="17"/>
        <v>269818</v>
      </c>
      <c r="BK26" s="80">
        <f t="shared" si="18"/>
        <v>190386</v>
      </c>
      <c r="BL26" s="81">
        <f t="shared" si="19"/>
        <v>146130</v>
      </c>
    </row>
    <row r="27" spans="1:64" x14ac:dyDescent="0.3">
      <c r="A27" t="s">
        <v>43</v>
      </c>
      <c r="B27">
        <v>2014</v>
      </c>
      <c r="C27" s="58">
        <v>3978</v>
      </c>
      <c r="D27" s="59">
        <v>3037</v>
      </c>
      <c r="E27" s="59">
        <v>1686</v>
      </c>
      <c r="F27" s="59">
        <v>253</v>
      </c>
      <c r="G27" s="59"/>
      <c r="H27" s="59"/>
      <c r="I27" s="60"/>
      <c r="J27" s="49">
        <v>62603.239999999991</v>
      </c>
      <c r="K27" s="50">
        <v>79947.990000000005</v>
      </c>
      <c r="L27" s="50">
        <v>54575.049999999981</v>
      </c>
      <c r="M27" s="50">
        <v>3831.7</v>
      </c>
      <c r="N27" s="50"/>
      <c r="O27" s="50"/>
      <c r="P27" s="51"/>
      <c r="Q27" s="42">
        <v>3315</v>
      </c>
      <c r="R27" s="42">
        <v>2559</v>
      </c>
      <c r="S27" s="42">
        <v>1396</v>
      </c>
      <c r="T27" s="42">
        <v>226</v>
      </c>
      <c r="U27" s="42">
        <v>0</v>
      </c>
      <c r="V27" s="42">
        <v>0</v>
      </c>
      <c r="W27" s="43">
        <v>0</v>
      </c>
      <c r="X27" s="22">
        <v>43268</v>
      </c>
      <c r="Y27" s="12">
        <v>43268</v>
      </c>
      <c r="Z27" s="12">
        <v>43268</v>
      </c>
      <c r="AA27" s="12">
        <v>43268</v>
      </c>
      <c r="AB27" s="12">
        <v>43268</v>
      </c>
      <c r="AC27" s="12">
        <v>43268</v>
      </c>
      <c r="AD27" s="23">
        <v>43268</v>
      </c>
      <c r="AE27" s="13">
        <f t="shared" si="0"/>
        <v>1</v>
      </c>
      <c r="AF27" s="9">
        <f t="shared" si="1"/>
        <v>1</v>
      </c>
      <c r="AG27" s="9">
        <f t="shared" si="2"/>
        <v>1</v>
      </c>
      <c r="AH27" s="9">
        <f t="shared" si="3"/>
        <v>1</v>
      </c>
      <c r="AI27" s="9">
        <f t="shared" si="4"/>
        <v>1</v>
      </c>
      <c r="AJ27" s="9">
        <f t="shared" si="5"/>
        <v>1</v>
      </c>
      <c r="AK27" s="14">
        <f t="shared" si="6"/>
        <v>1</v>
      </c>
      <c r="AL27" s="31">
        <v>17</v>
      </c>
      <c r="AM27" s="32">
        <v>386</v>
      </c>
      <c r="AN27" s="32">
        <v>23903</v>
      </c>
      <c r="AO27" s="32">
        <v>18962</v>
      </c>
      <c r="AP27" s="32">
        <v>0</v>
      </c>
      <c r="AQ27" s="32">
        <v>0</v>
      </c>
      <c r="AR27" s="33">
        <v>0</v>
      </c>
      <c r="AS27" s="38">
        <v>43268</v>
      </c>
      <c r="AU27" s="78" t="s">
        <v>42</v>
      </c>
      <c r="AV27" s="79">
        <f t="shared" si="20"/>
        <v>67787</v>
      </c>
      <c r="AW27" s="80">
        <f t="shared" si="21"/>
        <v>5750</v>
      </c>
      <c r="AX27" s="80">
        <f t="shared" si="22"/>
        <v>251</v>
      </c>
      <c r="AY27" s="80">
        <f t="shared" si="23"/>
        <v>87</v>
      </c>
      <c r="AZ27" s="80">
        <f t="shared" si="24"/>
        <v>3</v>
      </c>
      <c r="BA27" s="80">
        <f t="shared" si="25"/>
        <v>2</v>
      </c>
      <c r="BB27" s="81">
        <f t="shared" si="26"/>
        <v>0</v>
      </c>
    </row>
    <row r="28" spans="1:64" x14ac:dyDescent="0.3">
      <c r="A28" t="s">
        <v>43</v>
      </c>
      <c r="B28">
        <v>2015</v>
      </c>
      <c r="C28" s="58">
        <v>3269</v>
      </c>
      <c r="D28" s="59">
        <v>2077</v>
      </c>
      <c r="E28" s="59">
        <v>1268</v>
      </c>
      <c r="F28" s="59">
        <v>213</v>
      </c>
      <c r="G28" s="59"/>
      <c r="H28" s="59"/>
      <c r="I28" s="60"/>
      <c r="J28" s="49">
        <v>63638.359999999942</v>
      </c>
      <c r="K28" s="50">
        <v>53829.269999999968</v>
      </c>
      <c r="L28" s="50">
        <v>43721.069999999992</v>
      </c>
      <c r="M28" s="50">
        <v>3062.99</v>
      </c>
      <c r="N28" s="50"/>
      <c r="O28" s="50"/>
      <c r="P28" s="51"/>
      <c r="Q28" s="42">
        <v>2744</v>
      </c>
      <c r="R28" s="42">
        <v>1772</v>
      </c>
      <c r="S28" s="42">
        <v>1064</v>
      </c>
      <c r="T28" s="42">
        <v>195</v>
      </c>
      <c r="U28" s="42">
        <v>0</v>
      </c>
      <c r="V28" s="42">
        <v>0</v>
      </c>
      <c r="W28" s="43">
        <v>0</v>
      </c>
      <c r="X28" s="22">
        <v>42934</v>
      </c>
      <c r="Y28" s="12">
        <v>42934</v>
      </c>
      <c r="Z28" s="12">
        <v>42934</v>
      </c>
      <c r="AA28" s="12">
        <v>42934</v>
      </c>
      <c r="AB28" s="12">
        <v>42934</v>
      </c>
      <c r="AC28" s="12">
        <v>42934</v>
      </c>
      <c r="AD28" s="23">
        <v>42934</v>
      </c>
      <c r="AE28" s="13">
        <f t="shared" si="0"/>
        <v>1</v>
      </c>
      <c r="AF28" s="9">
        <f t="shared" si="1"/>
        <v>1</v>
      </c>
      <c r="AG28" s="9">
        <f t="shared" si="2"/>
        <v>1</v>
      </c>
      <c r="AH28" s="9">
        <f t="shared" si="3"/>
        <v>1</v>
      </c>
      <c r="AI28" s="9">
        <f t="shared" si="4"/>
        <v>1</v>
      </c>
      <c r="AJ28" s="9">
        <f t="shared" si="5"/>
        <v>1</v>
      </c>
      <c r="AK28" s="14">
        <f t="shared" si="6"/>
        <v>1</v>
      </c>
      <c r="AL28" s="31">
        <v>28</v>
      </c>
      <c r="AM28" s="32">
        <v>169</v>
      </c>
      <c r="AN28" s="32">
        <v>19600</v>
      </c>
      <c r="AO28" s="32">
        <v>23137</v>
      </c>
      <c r="AP28" s="32">
        <v>0</v>
      </c>
      <c r="AQ28" s="32">
        <v>0</v>
      </c>
      <c r="AR28" s="33">
        <v>0</v>
      </c>
      <c r="AS28" s="38">
        <v>42934</v>
      </c>
    </row>
    <row r="29" spans="1:64" x14ac:dyDescent="0.3">
      <c r="A29" t="s">
        <v>43</v>
      </c>
      <c r="B29">
        <v>2016</v>
      </c>
      <c r="C29" s="58">
        <v>1983</v>
      </c>
      <c r="D29" s="59">
        <v>1337</v>
      </c>
      <c r="E29" s="59">
        <v>874</v>
      </c>
      <c r="F29" s="59">
        <v>187</v>
      </c>
      <c r="G29" s="59">
        <v>3</v>
      </c>
      <c r="H29" s="59"/>
      <c r="I29" s="60"/>
      <c r="J29" s="49">
        <v>45084.789999999972</v>
      </c>
      <c r="K29" s="50">
        <v>49351.829999999987</v>
      </c>
      <c r="L29" s="50">
        <v>30447.85999999999</v>
      </c>
      <c r="M29" s="50">
        <v>2178.0899999999988</v>
      </c>
      <c r="N29" s="50">
        <v>10.119999999999999</v>
      </c>
      <c r="O29" s="50"/>
      <c r="P29" s="51"/>
      <c r="Q29" s="42">
        <v>1688</v>
      </c>
      <c r="R29" s="42">
        <v>1148</v>
      </c>
      <c r="S29" s="42">
        <v>722</v>
      </c>
      <c r="T29" s="42">
        <v>165</v>
      </c>
      <c r="U29" s="42">
        <v>2</v>
      </c>
      <c r="V29" s="42">
        <v>0</v>
      </c>
      <c r="W29" s="43">
        <v>0</v>
      </c>
      <c r="X29" s="22">
        <v>33451</v>
      </c>
      <c r="Y29" s="12">
        <v>33451</v>
      </c>
      <c r="Z29" s="12">
        <v>33451</v>
      </c>
      <c r="AA29" s="12">
        <v>33451</v>
      </c>
      <c r="AB29" s="12">
        <v>33451</v>
      </c>
      <c r="AC29" s="12">
        <v>33451</v>
      </c>
      <c r="AD29" s="23">
        <v>33451</v>
      </c>
      <c r="AE29" s="13">
        <f t="shared" si="0"/>
        <v>1</v>
      </c>
      <c r="AF29" s="9">
        <f t="shared" si="1"/>
        <v>1</v>
      </c>
      <c r="AG29" s="9">
        <f t="shared" si="2"/>
        <v>1</v>
      </c>
      <c r="AH29" s="9">
        <f t="shared" si="3"/>
        <v>1</v>
      </c>
      <c r="AI29" s="9">
        <f t="shared" si="4"/>
        <v>1</v>
      </c>
      <c r="AJ29" s="9">
        <f t="shared" si="5"/>
        <v>1</v>
      </c>
      <c r="AK29" s="14">
        <f t="shared" si="6"/>
        <v>1</v>
      </c>
      <c r="AL29" s="31">
        <v>26</v>
      </c>
      <c r="AM29" s="32">
        <v>48</v>
      </c>
      <c r="AN29" s="32">
        <v>14030</v>
      </c>
      <c r="AO29" s="32">
        <v>19347</v>
      </c>
      <c r="AP29" s="32">
        <v>0</v>
      </c>
      <c r="AQ29" s="32">
        <v>0</v>
      </c>
      <c r="AR29" s="33">
        <v>0</v>
      </c>
      <c r="AS29" s="38">
        <v>33451</v>
      </c>
    </row>
    <row r="30" spans="1:64" x14ac:dyDescent="0.3">
      <c r="A30" t="s">
        <v>43</v>
      </c>
      <c r="B30">
        <v>2017</v>
      </c>
      <c r="C30" s="58">
        <v>1551</v>
      </c>
      <c r="D30" s="59">
        <v>1134</v>
      </c>
      <c r="E30" s="59">
        <v>648</v>
      </c>
      <c r="F30" s="59">
        <v>126</v>
      </c>
      <c r="G30" s="59">
        <v>3</v>
      </c>
      <c r="H30" s="59"/>
      <c r="I30" s="60"/>
      <c r="J30" s="49">
        <v>52239.39999999998</v>
      </c>
      <c r="K30" s="50">
        <v>37254.669999999991</v>
      </c>
      <c r="L30" s="50">
        <v>17212.79</v>
      </c>
      <c r="M30" s="50">
        <v>1674.54</v>
      </c>
      <c r="N30" s="50"/>
      <c r="O30" s="50"/>
      <c r="P30" s="51"/>
      <c r="Q30" s="42">
        <v>1339</v>
      </c>
      <c r="R30" s="42">
        <v>955</v>
      </c>
      <c r="S30" s="42">
        <v>533</v>
      </c>
      <c r="T30" s="42">
        <v>91</v>
      </c>
      <c r="U30" s="42">
        <v>2</v>
      </c>
      <c r="V30" s="42">
        <v>0</v>
      </c>
      <c r="W30" s="43">
        <v>0</v>
      </c>
      <c r="X30" s="22">
        <v>30114</v>
      </c>
      <c r="Y30" s="12">
        <v>30114</v>
      </c>
      <c r="Z30" s="12">
        <v>30114</v>
      </c>
      <c r="AA30" s="12">
        <v>30114</v>
      </c>
      <c r="AB30" s="12">
        <v>30114</v>
      </c>
      <c r="AC30" s="12">
        <v>30114</v>
      </c>
      <c r="AD30" s="23">
        <v>16540</v>
      </c>
      <c r="AE30" s="13">
        <f t="shared" si="0"/>
        <v>1</v>
      </c>
      <c r="AF30" s="9">
        <f t="shared" si="1"/>
        <v>1</v>
      </c>
      <c r="AG30" s="9">
        <f t="shared" si="2"/>
        <v>1</v>
      </c>
      <c r="AH30" s="9">
        <f t="shared" si="3"/>
        <v>1</v>
      </c>
      <c r="AI30" s="9">
        <f t="shared" si="4"/>
        <v>1</v>
      </c>
      <c r="AJ30" s="9">
        <f t="shared" si="5"/>
        <v>1</v>
      </c>
      <c r="AK30" s="14">
        <f t="shared" si="6"/>
        <v>0.54924619778176265</v>
      </c>
      <c r="AL30" s="31">
        <v>7</v>
      </c>
      <c r="AM30" s="32">
        <v>36</v>
      </c>
      <c r="AN30" s="32">
        <v>11325</v>
      </c>
      <c r="AO30" s="32">
        <v>18745</v>
      </c>
      <c r="AP30" s="32">
        <v>1</v>
      </c>
      <c r="AQ30" s="32">
        <v>0</v>
      </c>
      <c r="AR30" s="33">
        <v>0</v>
      </c>
      <c r="AS30" s="38">
        <v>30114</v>
      </c>
    </row>
    <row r="31" spans="1:64" x14ac:dyDescent="0.3">
      <c r="A31" t="s">
        <v>43</v>
      </c>
      <c r="B31">
        <v>2018</v>
      </c>
      <c r="C31" s="58">
        <v>1853</v>
      </c>
      <c r="D31" s="59">
        <v>1311</v>
      </c>
      <c r="E31" s="59">
        <v>628</v>
      </c>
      <c r="F31" s="59">
        <v>98</v>
      </c>
      <c r="G31" s="59">
        <v>1</v>
      </c>
      <c r="H31" s="59"/>
      <c r="I31" s="60"/>
      <c r="J31" s="49">
        <v>52406.439999999973</v>
      </c>
      <c r="K31" s="50">
        <v>29580.689999999981</v>
      </c>
      <c r="L31" s="50">
        <v>15672.42</v>
      </c>
      <c r="M31" s="50">
        <v>1058.3800000000001</v>
      </c>
      <c r="N31" s="50"/>
      <c r="O31" s="50"/>
      <c r="P31" s="51"/>
      <c r="Q31" s="42">
        <v>1568</v>
      </c>
      <c r="R31" s="42">
        <v>1107</v>
      </c>
      <c r="S31" s="42">
        <v>442</v>
      </c>
      <c r="T31" s="42">
        <v>80</v>
      </c>
      <c r="U31" s="42">
        <v>1</v>
      </c>
      <c r="V31" s="42">
        <v>0</v>
      </c>
      <c r="W31" s="43">
        <v>0</v>
      </c>
      <c r="X31" s="22">
        <v>34399</v>
      </c>
      <c r="Y31" s="12">
        <v>34399</v>
      </c>
      <c r="Z31" s="12">
        <v>34399</v>
      </c>
      <c r="AA31" s="12">
        <v>34399</v>
      </c>
      <c r="AB31" s="12">
        <v>34399</v>
      </c>
      <c r="AC31" s="12">
        <v>17240</v>
      </c>
      <c r="AD31" s="23">
        <v>0</v>
      </c>
      <c r="AE31" s="13">
        <f t="shared" si="0"/>
        <v>1</v>
      </c>
      <c r="AF31" s="9">
        <f t="shared" si="1"/>
        <v>1</v>
      </c>
      <c r="AG31" s="9">
        <f t="shared" si="2"/>
        <v>1</v>
      </c>
      <c r="AH31" s="9">
        <f t="shared" si="3"/>
        <v>1</v>
      </c>
      <c r="AI31" s="9">
        <f t="shared" si="4"/>
        <v>1</v>
      </c>
      <c r="AJ31" s="9">
        <f t="shared" si="5"/>
        <v>0.50117735980697109</v>
      </c>
      <c r="AK31" s="14">
        <f t="shared" si="6"/>
        <v>0</v>
      </c>
      <c r="AL31" s="31">
        <v>23</v>
      </c>
      <c r="AM31" s="32">
        <v>77</v>
      </c>
      <c r="AN31" s="32">
        <v>12309</v>
      </c>
      <c r="AO31" s="32">
        <v>21990</v>
      </c>
      <c r="AP31" s="32">
        <v>0</v>
      </c>
      <c r="AQ31" s="32">
        <v>0</v>
      </c>
      <c r="AR31" s="33">
        <v>0</v>
      </c>
      <c r="AS31" s="38">
        <v>34399</v>
      </c>
    </row>
    <row r="32" spans="1:64" x14ac:dyDescent="0.3">
      <c r="A32" t="s">
        <v>43</v>
      </c>
      <c r="B32">
        <v>2019</v>
      </c>
      <c r="C32" s="58">
        <v>1624</v>
      </c>
      <c r="D32" s="59">
        <v>938</v>
      </c>
      <c r="E32" s="59">
        <v>545</v>
      </c>
      <c r="F32" s="59">
        <v>90</v>
      </c>
      <c r="G32" s="59"/>
      <c r="H32" s="59"/>
      <c r="I32" s="60"/>
      <c r="J32" s="49">
        <v>33266.189999999973</v>
      </c>
      <c r="K32" s="50">
        <v>17997.03999999999</v>
      </c>
      <c r="L32" s="50">
        <v>10154.32</v>
      </c>
      <c r="M32" s="50">
        <v>406.83</v>
      </c>
      <c r="N32" s="50"/>
      <c r="O32" s="50"/>
      <c r="P32" s="51"/>
      <c r="Q32" s="42">
        <v>1413</v>
      </c>
      <c r="R32" s="42">
        <v>723</v>
      </c>
      <c r="S32" s="42">
        <v>394</v>
      </c>
      <c r="T32" s="42">
        <v>68</v>
      </c>
      <c r="U32" s="42">
        <v>0</v>
      </c>
      <c r="V32" s="42">
        <v>0</v>
      </c>
      <c r="W32" s="43">
        <v>0</v>
      </c>
      <c r="X32" s="22">
        <v>38192</v>
      </c>
      <c r="Y32" s="12">
        <v>38192</v>
      </c>
      <c r="Z32" s="12">
        <v>38192</v>
      </c>
      <c r="AA32" s="12">
        <v>38192</v>
      </c>
      <c r="AB32" s="12">
        <v>18653</v>
      </c>
      <c r="AC32" s="12">
        <v>0</v>
      </c>
      <c r="AD32" s="23">
        <v>0</v>
      </c>
      <c r="AE32" s="13">
        <f t="shared" si="0"/>
        <v>1</v>
      </c>
      <c r="AF32" s="9">
        <f t="shared" si="1"/>
        <v>1</v>
      </c>
      <c r="AG32" s="9">
        <f t="shared" si="2"/>
        <v>1</v>
      </c>
      <c r="AH32" s="9">
        <f t="shared" si="3"/>
        <v>1</v>
      </c>
      <c r="AI32" s="9">
        <f t="shared" si="4"/>
        <v>0.48840071219103476</v>
      </c>
      <c r="AJ32" s="9">
        <f t="shared" si="5"/>
        <v>0</v>
      </c>
      <c r="AK32" s="14">
        <f t="shared" si="6"/>
        <v>0</v>
      </c>
      <c r="AL32" s="31">
        <v>29</v>
      </c>
      <c r="AM32" s="32">
        <v>94</v>
      </c>
      <c r="AN32" s="32">
        <v>13177</v>
      </c>
      <c r="AO32" s="32">
        <v>24891</v>
      </c>
      <c r="AP32" s="32">
        <v>1</v>
      </c>
      <c r="AQ32" s="32">
        <v>0</v>
      </c>
      <c r="AR32" s="33">
        <v>0</v>
      </c>
      <c r="AS32" s="38">
        <v>38192</v>
      </c>
    </row>
    <row r="33" spans="1:65" x14ac:dyDescent="0.3">
      <c r="A33" t="s">
        <v>43</v>
      </c>
      <c r="B33">
        <v>2020</v>
      </c>
      <c r="C33" s="58">
        <v>1242</v>
      </c>
      <c r="D33" s="59">
        <v>661</v>
      </c>
      <c r="E33" s="59">
        <v>445</v>
      </c>
      <c r="F33" s="59">
        <v>79</v>
      </c>
      <c r="G33" s="59"/>
      <c r="H33" s="59"/>
      <c r="I33" s="60"/>
      <c r="J33" s="49">
        <v>24685.71999999999</v>
      </c>
      <c r="K33" s="50">
        <v>11096.49</v>
      </c>
      <c r="L33" s="50">
        <v>6009.05</v>
      </c>
      <c r="M33" s="50">
        <v>427.66000000000008</v>
      </c>
      <c r="N33" s="50"/>
      <c r="O33" s="50"/>
      <c r="P33" s="51"/>
      <c r="Q33" s="42">
        <v>979</v>
      </c>
      <c r="R33" s="42">
        <v>526</v>
      </c>
      <c r="S33" s="42">
        <v>348</v>
      </c>
      <c r="T33" s="42">
        <v>45</v>
      </c>
      <c r="U33" s="42">
        <v>0</v>
      </c>
      <c r="V33" s="42">
        <v>0</v>
      </c>
      <c r="W33" s="43">
        <v>0</v>
      </c>
      <c r="X33" s="22">
        <v>40060</v>
      </c>
      <c r="Y33" s="12">
        <v>40060</v>
      </c>
      <c r="Z33" s="12">
        <v>40060</v>
      </c>
      <c r="AA33" s="12">
        <v>23668</v>
      </c>
      <c r="AB33" s="12">
        <v>0</v>
      </c>
      <c r="AC33" s="12">
        <v>0</v>
      </c>
      <c r="AD33" s="23">
        <v>0</v>
      </c>
      <c r="AE33" s="13">
        <f t="shared" si="0"/>
        <v>1</v>
      </c>
      <c r="AF33" s="9">
        <f t="shared" si="1"/>
        <v>1</v>
      </c>
      <c r="AG33" s="9">
        <f t="shared" si="2"/>
        <v>1</v>
      </c>
      <c r="AH33" s="9">
        <f t="shared" si="3"/>
        <v>0.59081377933100354</v>
      </c>
      <c r="AI33" s="9">
        <f t="shared" si="4"/>
        <v>0</v>
      </c>
      <c r="AJ33" s="9">
        <f t="shared" si="5"/>
        <v>0</v>
      </c>
      <c r="AK33" s="14">
        <f t="shared" si="6"/>
        <v>0</v>
      </c>
      <c r="AL33" s="31">
        <v>15</v>
      </c>
      <c r="AM33" s="32">
        <v>35</v>
      </c>
      <c r="AN33" s="32">
        <v>15647</v>
      </c>
      <c r="AO33" s="32">
        <v>24363</v>
      </c>
      <c r="AP33" s="32">
        <v>0</v>
      </c>
      <c r="AQ33" s="32">
        <v>0</v>
      </c>
      <c r="AR33" s="33">
        <v>0</v>
      </c>
      <c r="AS33" s="38">
        <v>40060</v>
      </c>
    </row>
    <row r="34" spans="1:65" x14ac:dyDescent="0.3">
      <c r="A34" t="s">
        <v>43</v>
      </c>
      <c r="B34">
        <v>2021</v>
      </c>
      <c r="C34" s="58">
        <v>1057</v>
      </c>
      <c r="D34" s="59">
        <v>849</v>
      </c>
      <c r="E34" s="59">
        <v>456</v>
      </c>
      <c r="F34" s="59">
        <v>10</v>
      </c>
      <c r="G34" s="59"/>
      <c r="H34" s="59"/>
      <c r="I34" s="60"/>
      <c r="J34" s="49">
        <v>16429.990000000002</v>
      </c>
      <c r="K34" s="50">
        <v>9625.36</v>
      </c>
      <c r="L34" s="50">
        <v>7239.119999999999</v>
      </c>
      <c r="M34" s="50">
        <v>10.119999999999999</v>
      </c>
      <c r="N34" s="50"/>
      <c r="O34" s="50"/>
      <c r="P34" s="51"/>
      <c r="Q34" s="42">
        <v>797</v>
      </c>
      <c r="R34" s="42">
        <v>582</v>
      </c>
      <c r="S34" s="42">
        <v>347</v>
      </c>
      <c r="T34" s="42">
        <v>9</v>
      </c>
      <c r="U34" s="42">
        <v>0</v>
      </c>
      <c r="V34" s="42">
        <v>0</v>
      </c>
      <c r="W34" s="43">
        <v>0</v>
      </c>
      <c r="X34" s="22">
        <v>44682</v>
      </c>
      <c r="Y34" s="12">
        <v>44682</v>
      </c>
      <c r="Z34" s="12">
        <v>21359</v>
      </c>
      <c r="AA34" s="12">
        <v>0</v>
      </c>
      <c r="AB34" s="12">
        <v>0</v>
      </c>
      <c r="AC34" s="12">
        <v>0</v>
      </c>
      <c r="AD34" s="23">
        <v>0</v>
      </c>
      <c r="AE34" s="13">
        <f t="shared" si="0"/>
        <v>1</v>
      </c>
      <c r="AF34" s="9">
        <f t="shared" si="1"/>
        <v>1</v>
      </c>
      <c r="AG34" s="9">
        <f t="shared" si="2"/>
        <v>0.47802246989839309</v>
      </c>
      <c r="AH34" s="9">
        <f t="shared" si="3"/>
        <v>0</v>
      </c>
      <c r="AI34" s="9">
        <f t="shared" si="4"/>
        <v>0</v>
      </c>
      <c r="AJ34" s="9">
        <f t="shared" si="5"/>
        <v>0</v>
      </c>
      <c r="AK34" s="14">
        <f t="shared" si="6"/>
        <v>0</v>
      </c>
      <c r="AL34" s="31">
        <v>11</v>
      </c>
      <c r="AM34" s="32">
        <v>17</v>
      </c>
      <c r="AN34" s="32">
        <v>16644</v>
      </c>
      <c r="AO34" s="32">
        <v>28009</v>
      </c>
      <c r="AP34" s="32">
        <v>1</v>
      </c>
      <c r="AQ34" s="32">
        <v>0</v>
      </c>
      <c r="AR34" s="33">
        <v>0</v>
      </c>
      <c r="AS34" s="38">
        <v>44682</v>
      </c>
    </row>
    <row r="35" spans="1:65" x14ac:dyDescent="0.3">
      <c r="A35" t="s">
        <v>43</v>
      </c>
      <c r="B35">
        <v>2022</v>
      </c>
      <c r="C35" s="58">
        <v>934</v>
      </c>
      <c r="D35" s="59">
        <v>453</v>
      </c>
      <c r="E35" s="59">
        <v>45</v>
      </c>
      <c r="F35" s="59"/>
      <c r="G35" s="59"/>
      <c r="H35" s="59"/>
      <c r="I35" s="60"/>
      <c r="J35" s="49">
        <v>13381.48</v>
      </c>
      <c r="K35" s="50">
        <v>6517.4699999999984</v>
      </c>
      <c r="L35" s="50">
        <v>177.46</v>
      </c>
      <c r="M35" s="50"/>
      <c r="N35" s="50"/>
      <c r="O35" s="50"/>
      <c r="P35" s="51"/>
      <c r="Q35" s="42">
        <v>821</v>
      </c>
      <c r="R35" s="42">
        <v>415</v>
      </c>
      <c r="S35" s="42">
        <v>38</v>
      </c>
      <c r="T35" s="42">
        <v>0</v>
      </c>
      <c r="U35" s="42">
        <v>0</v>
      </c>
      <c r="V35" s="42">
        <v>0</v>
      </c>
      <c r="W35" s="43">
        <v>0</v>
      </c>
      <c r="X35" s="22">
        <v>39152</v>
      </c>
      <c r="Y35" s="12">
        <v>21396</v>
      </c>
      <c r="Z35" s="12">
        <v>0</v>
      </c>
      <c r="AA35" s="12">
        <v>0</v>
      </c>
      <c r="AB35" s="12">
        <v>0</v>
      </c>
      <c r="AC35" s="12">
        <v>0</v>
      </c>
      <c r="AD35" s="23">
        <v>0</v>
      </c>
      <c r="AE35" s="13">
        <f t="shared" si="0"/>
        <v>1</v>
      </c>
      <c r="AF35" s="9">
        <f t="shared" si="1"/>
        <v>0.54648549243972211</v>
      </c>
      <c r="AG35" s="9">
        <f t="shared" si="2"/>
        <v>0</v>
      </c>
      <c r="AH35" s="9">
        <f t="shared" si="3"/>
        <v>0</v>
      </c>
      <c r="AI35" s="9">
        <f t="shared" si="4"/>
        <v>0</v>
      </c>
      <c r="AJ35" s="9">
        <f t="shared" si="5"/>
        <v>0</v>
      </c>
      <c r="AK35" s="14">
        <f t="shared" si="6"/>
        <v>0</v>
      </c>
      <c r="AL35" s="31">
        <v>17</v>
      </c>
      <c r="AM35" s="32">
        <v>33</v>
      </c>
      <c r="AN35" s="32">
        <v>16829</v>
      </c>
      <c r="AO35" s="32">
        <v>22272</v>
      </c>
      <c r="AP35" s="32">
        <v>1</v>
      </c>
      <c r="AQ35" s="32">
        <v>0</v>
      </c>
      <c r="AR35" s="33">
        <v>0</v>
      </c>
      <c r="AS35" s="38">
        <v>39152</v>
      </c>
    </row>
    <row r="36" spans="1:65" x14ac:dyDescent="0.3">
      <c r="A36" t="s">
        <v>43</v>
      </c>
      <c r="B36">
        <v>2023</v>
      </c>
      <c r="C36" s="58">
        <v>687</v>
      </c>
      <c r="D36" s="59">
        <v>40</v>
      </c>
      <c r="E36" s="59"/>
      <c r="F36" s="59"/>
      <c r="G36" s="59"/>
      <c r="H36" s="59"/>
      <c r="I36" s="60"/>
      <c r="J36" s="49">
        <v>7167.0100000000011</v>
      </c>
      <c r="K36" s="50">
        <v>479.08</v>
      </c>
      <c r="L36" s="50"/>
      <c r="M36" s="50"/>
      <c r="N36" s="50"/>
      <c r="O36" s="50"/>
      <c r="P36" s="51"/>
      <c r="Q36" s="42">
        <v>616</v>
      </c>
      <c r="R36" s="42">
        <v>39</v>
      </c>
      <c r="S36" s="42">
        <v>0</v>
      </c>
      <c r="T36" s="42">
        <v>0</v>
      </c>
      <c r="U36" s="42">
        <v>0</v>
      </c>
      <c r="V36" s="42">
        <v>0</v>
      </c>
      <c r="W36" s="43">
        <v>0</v>
      </c>
      <c r="X36" s="22">
        <v>16504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23">
        <v>0</v>
      </c>
      <c r="AE36" s="13">
        <f t="shared" si="0"/>
        <v>0.49683906315852849</v>
      </c>
      <c r="AF36" s="9">
        <f t="shared" si="1"/>
        <v>0</v>
      </c>
      <c r="AG36" s="9">
        <f t="shared" si="2"/>
        <v>0</v>
      </c>
      <c r="AH36" s="9">
        <f t="shared" si="3"/>
        <v>0</v>
      </c>
      <c r="AI36" s="9">
        <f t="shared" si="4"/>
        <v>0</v>
      </c>
      <c r="AJ36" s="9">
        <f t="shared" si="5"/>
        <v>0</v>
      </c>
      <c r="AK36" s="14">
        <f t="shared" si="6"/>
        <v>0</v>
      </c>
      <c r="AL36" s="31">
        <v>4</v>
      </c>
      <c r="AM36" s="32">
        <v>27</v>
      </c>
      <c r="AN36" s="32">
        <v>9738</v>
      </c>
      <c r="AO36" s="32">
        <v>23448</v>
      </c>
      <c r="AP36" s="32">
        <v>1</v>
      </c>
      <c r="AQ36" s="32">
        <v>0</v>
      </c>
      <c r="AR36" s="33">
        <v>0</v>
      </c>
      <c r="AS36" s="38">
        <v>33218</v>
      </c>
      <c r="AU36" s="83" t="s">
        <v>61</v>
      </c>
      <c r="AV36" s="83"/>
      <c r="AW36" s="83"/>
      <c r="AX36" s="83"/>
      <c r="AY36" s="83"/>
      <c r="AZ36" s="83"/>
      <c r="BA36" s="83"/>
      <c r="BB36" s="83"/>
      <c r="BF36" s="83" t="s">
        <v>62</v>
      </c>
      <c r="BG36" s="83"/>
      <c r="BH36" s="83"/>
      <c r="BI36" s="83"/>
      <c r="BJ36" s="83"/>
      <c r="BK36" s="83"/>
      <c r="BL36" s="83"/>
      <c r="BM36" s="83"/>
    </row>
    <row r="37" spans="1:65" x14ac:dyDescent="0.3">
      <c r="A37" t="s">
        <v>43</v>
      </c>
      <c r="B37">
        <v>2024</v>
      </c>
      <c r="C37" s="58">
        <v>126</v>
      </c>
      <c r="D37" s="59"/>
      <c r="E37" s="59"/>
      <c r="F37" s="59"/>
      <c r="G37" s="59"/>
      <c r="H37" s="59"/>
      <c r="I37" s="60"/>
      <c r="J37" s="49">
        <v>856.82999999999993</v>
      </c>
      <c r="K37" s="50"/>
      <c r="L37" s="50"/>
      <c r="M37" s="50"/>
      <c r="N37" s="50"/>
      <c r="O37" s="50"/>
      <c r="P37" s="51"/>
      <c r="Q37" s="42">
        <v>121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3">
        <v>0</v>
      </c>
      <c r="X37" s="2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23">
        <v>0</v>
      </c>
      <c r="AE37" s="13">
        <f t="shared" si="0"/>
        <v>0</v>
      </c>
      <c r="AF37" s="9">
        <f t="shared" si="1"/>
        <v>0</v>
      </c>
      <c r="AG37" s="9">
        <f t="shared" si="2"/>
        <v>0</v>
      </c>
      <c r="AH37" s="9">
        <f t="shared" si="3"/>
        <v>0</v>
      </c>
      <c r="AI37" s="9">
        <f t="shared" si="4"/>
        <v>0</v>
      </c>
      <c r="AJ37" s="9">
        <f t="shared" si="5"/>
        <v>0</v>
      </c>
      <c r="AK37" s="14">
        <f t="shared" si="6"/>
        <v>0</v>
      </c>
      <c r="AL37" s="31">
        <v>2</v>
      </c>
      <c r="AM37" s="32">
        <v>135</v>
      </c>
      <c r="AN37" s="32">
        <v>5198</v>
      </c>
      <c r="AO37" s="32">
        <v>10715</v>
      </c>
      <c r="AP37" s="32">
        <v>0</v>
      </c>
      <c r="AQ37" s="32">
        <v>0</v>
      </c>
      <c r="AR37" s="33">
        <v>0</v>
      </c>
      <c r="AS37" s="38">
        <v>16050</v>
      </c>
      <c r="AU37" s="67" t="s">
        <v>52</v>
      </c>
      <c r="AV37" s="82" t="s">
        <v>53</v>
      </c>
      <c r="AW37" s="68" t="s">
        <v>54</v>
      </c>
      <c r="AX37" s="68" t="s">
        <v>55</v>
      </c>
      <c r="AY37" s="68" t="s">
        <v>56</v>
      </c>
      <c r="AZ37" s="68" t="s">
        <v>57</v>
      </c>
      <c r="BA37" s="68" t="s">
        <v>58</v>
      </c>
      <c r="BB37" s="69" t="s">
        <v>59</v>
      </c>
      <c r="BF37" s="67" t="s">
        <v>52</v>
      </c>
      <c r="BG37" s="82" t="s">
        <v>53</v>
      </c>
      <c r="BH37" s="68" t="s">
        <v>54</v>
      </c>
      <c r="BI37" s="68" t="s">
        <v>55</v>
      </c>
      <c r="BJ37" s="68" t="s">
        <v>56</v>
      </c>
      <c r="BK37" s="68" t="s">
        <v>57</v>
      </c>
      <c r="BL37" s="68" t="s">
        <v>58</v>
      </c>
      <c r="BM37" s="69" t="s">
        <v>59</v>
      </c>
    </row>
    <row r="38" spans="1:65" x14ac:dyDescent="0.3">
      <c r="A38" t="s">
        <v>38</v>
      </c>
      <c r="B38">
        <v>2013</v>
      </c>
      <c r="C38" s="58">
        <v>5810</v>
      </c>
      <c r="D38" s="59">
        <v>3398</v>
      </c>
      <c r="E38" s="59">
        <v>3571</v>
      </c>
      <c r="F38" s="59">
        <v>3013</v>
      </c>
      <c r="G38" s="59">
        <v>2339</v>
      </c>
      <c r="H38" s="59">
        <v>9</v>
      </c>
      <c r="I38" s="60"/>
      <c r="J38" s="49">
        <v>1766.88</v>
      </c>
      <c r="K38" s="50">
        <v>9216.7199999999993</v>
      </c>
      <c r="L38" s="50">
        <v>73666.960000000021</v>
      </c>
      <c r="M38" s="50">
        <v>58534.799999999988</v>
      </c>
      <c r="N38" s="50">
        <v>51838.999999999993</v>
      </c>
      <c r="O38" s="50">
        <v>103.92</v>
      </c>
      <c r="P38" s="51"/>
      <c r="Q38" s="42">
        <v>4881</v>
      </c>
      <c r="R38" s="42">
        <v>2921</v>
      </c>
      <c r="S38" s="42">
        <v>2679</v>
      </c>
      <c r="T38" s="42">
        <v>2167</v>
      </c>
      <c r="U38" s="42">
        <v>1611</v>
      </c>
      <c r="V38" s="42">
        <v>7</v>
      </c>
      <c r="W38" s="43">
        <v>0</v>
      </c>
      <c r="X38" s="22">
        <v>62112</v>
      </c>
      <c r="Y38" s="12">
        <v>62112</v>
      </c>
      <c r="Z38" s="12">
        <v>62112</v>
      </c>
      <c r="AA38" s="12">
        <v>62112</v>
      </c>
      <c r="AB38" s="12">
        <v>62112</v>
      </c>
      <c r="AC38" s="12">
        <v>62112</v>
      </c>
      <c r="AD38" s="23">
        <v>62112</v>
      </c>
      <c r="AE38" s="13">
        <f t="shared" si="0"/>
        <v>1</v>
      </c>
      <c r="AF38" s="9">
        <f t="shared" si="1"/>
        <v>1</v>
      </c>
      <c r="AG38" s="9">
        <f t="shared" si="2"/>
        <v>1</v>
      </c>
      <c r="AH38" s="9">
        <f t="shared" si="3"/>
        <v>1</v>
      </c>
      <c r="AI38" s="9">
        <f t="shared" si="4"/>
        <v>1</v>
      </c>
      <c r="AJ38" s="9">
        <f t="shared" si="5"/>
        <v>1</v>
      </c>
      <c r="AK38" s="14">
        <f t="shared" si="6"/>
        <v>1</v>
      </c>
      <c r="AL38" s="31">
        <v>0</v>
      </c>
      <c r="AM38" s="32">
        <v>83</v>
      </c>
      <c r="AN38" s="32">
        <v>559</v>
      </c>
      <c r="AO38" s="32">
        <v>539</v>
      </c>
      <c r="AP38" s="32">
        <v>60931</v>
      </c>
      <c r="AQ38" s="32">
        <v>0</v>
      </c>
      <c r="AR38" s="33">
        <v>0</v>
      </c>
      <c r="AS38" s="38">
        <v>62112</v>
      </c>
      <c r="AU38" s="70" t="s">
        <v>39</v>
      </c>
      <c r="AV38" s="84">
        <f>AV22/BF21</f>
        <v>3.3445391570577417E-2</v>
      </c>
      <c r="AW38" s="85">
        <f t="shared" ref="AW38:BB38" si="27">AW22/BG21</f>
        <v>2.008252835734653E-2</v>
      </c>
      <c r="AX38" s="85">
        <f t="shared" si="27"/>
        <v>1.1199876891433633E-2</v>
      </c>
      <c r="AY38" s="85">
        <f t="shared" si="27"/>
        <v>4.9805481203740827E-3</v>
      </c>
      <c r="AZ38" s="85">
        <f t="shared" si="27"/>
        <v>2.528709298662619E-3</v>
      </c>
      <c r="BA38" s="85">
        <f t="shared" si="27"/>
        <v>2.7114967462039044E-5</v>
      </c>
      <c r="BB38" s="86">
        <f t="shared" si="27"/>
        <v>1.7666283897182228E-5</v>
      </c>
      <c r="BF38" s="70" t="s">
        <v>39</v>
      </c>
      <c r="BG38" s="93">
        <f>AV6/BF21</f>
        <v>4.0627305866675477E-2</v>
      </c>
      <c r="BH38" s="94">
        <f>AW6/BG21</f>
        <v>2.4507279327714203E-2</v>
      </c>
      <c r="BI38" s="94">
        <f>AX6/BH21</f>
        <v>1.457410253667453E-2</v>
      </c>
      <c r="BJ38" s="94">
        <f>AY6/BI21</f>
        <v>7.0915376196100952E-3</v>
      </c>
      <c r="BK38" s="94">
        <f>AZ6/BJ21</f>
        <v>3.5052550187576964E-3</v>
      </c>
      <c r="BL38" s="94">
        <f>BA6/BK21</f>
        <v>3.0988534242330335E-5</v>
      </c>
      <c r="BM38" s="95">
        <f>BB6/BL21</f>
        <v>2.3555045196242969E-5</v>
      </c>
    </row>
    <row r="39" spans="1:65" x14ac:dyDescent="0.3">
      <c r="A39" t="s">
        <v>38</v>
      </c>
      <c r="B39">
        <v>2014</v>
      </c>
      <c r="C39" s="58">
        <v>6879</v>
      </c>
      <c r="D39" s="59">
        <v>3981</v>
      </c>
      <c r="E39" s="59">
        <v>4185</v>
      </c>
      <c r="F39" s="59">
        <v>3483</v>
      </c>
      <c r="G39" s="59">
        <v>2948</v>
      </c>
      <c r="H39" s="59">
        <v>9</v>
      </c>
      <c r="I39" s="60">
        <v>2</v>
      </c>
      <c r="J39" s="49">
        <v>6628.52</v>
      </c>
      <c r="K39" s="50">
        <v>13437.92</v>
      </c>
      <c r="L39" s="50">
        <v>82954.560000000056</v>
      </c>
      <c r="M39" s="50">
        <v>78205.680000000022</v>
      </c>
      <c r="N39" s="50">
        <v>62333.56</v>
      </c>
      <c r="O39" s="50">
        <v>31.04</v>
      </c>
      <c r="P39" s="51">
        <v>31.04</v>
      </c>
      <c r="Q39" s="42">
        <v>5745</v>
      </c>
      <c r="R39" s="42">
        <v>3343</v>
      </c>
      <c r="S39" s="42">
        <v>3038</v>
      </c>
      <c r="T39" s="42">
        <v>2479</v>
      </c>
      <c r="U39" s="42">
        <v>1996</v>
      </c>
      <c r="V39" s="42">
        <v>9</v>
      </c>
      <c r="W39" s="43">
        <v>2</v>
      </c>
      <c r="X39" s="22">
        <v>78159</v>
      </c>
      <c r="Y39" s="12">
        <v>78159</v>
      </c>
      <c r="Z39" s="12">
        <v>78159</v>
      </c>
      <c r="AA39" s="12">
        <v>78159</v>
      </c>
      <c r="AB39" s="12">
        <v>78159</v>
      </c>
      <c r="AC39" s="12">
        <v>78159</v>
      </c>
      <c r="AD39" s="23">
        <v>78159</v>
      </c>
      <c r="AE39" s="13">
        <f t="shared" si="0"/>
        <v>1</v>
      </c>
      <c r="AF39" s="9">
        <f t="shared" si="1"/>
        <v>1</v>
      </c>
      <c r="AG39" s="9">
        <f t="shared" si="2"/>
        <v>1</v>
      </c>
      <c r="AH39" s="9">
        <f t="shared" si="3"/>
        <v>1</v>
      </c>
      <c r="AI39" s="9">
        <f t="shared" si="4"/>
        <v>1</v>
      </c>
      <c r="AJ39" s="9">
        <f t="shared" si="5"/>
        <v>1</v>
      </c>
      <c r="AK39" s="14">
        <f t="shared" si="6"/>
        <v>1</v>
      </c>
      <c r="AL39" s="31">
        <v>13</v>
      </c>
      <c r="AM39" s="32">
        <v>1193</v>
      </c>
      <c r="AN39" s="32">
        <v>993</v>
      </c>
      <c r="AO39" s="32">
        <v>660</v>
      </c>
      <c r="AP39" s="32">
        <v>75300</v>
      </c>
      <c r="AQ39" s="32">
        <v>0</v>
      </c>
      <c r="AR39" s="33">
        <v>0</v>
      </c>
      <c r="AS39" s="38">
        <v>78159</v>
      </c>
      <c r="AU39" s="74" t="s">
        <v>41</v>
      </c>
      <c r="AV39" s="87">
        <f t="shared" ref="AV39:AV43" si="28">AV23/BF22</f>
        <v>3.2015339512814225E-2</v>
      </c>
      <c r="AW39" s="88">
        <f t="shared" ref="AW39:AW43" si="29">AW23/BG22</f>
        <v>2.2931172329211592E-2</v>
      </c>
      <c r="AX39" s="88">
        <f t="shared" ref="AX39:AX43" si="30">AX23/BH22</f>
        <v>2.3974016438221411E-2</v>
      </c>
      <c r="AY39" s="88">
        <f t="shared" ref="AY39:AY43" si="31">AY23/BI22</f>
        <v>2.1088432596633198E-2</v>
      </c>
      <c r="AZ39" s="88">
        <f t="shared" ref="AZ39:AZ43" si="32">AZ23/BJ22</f>
        <v>1.5454099524087835E-2</v>
      </c>
      <c r="BA39" s="88">
        <f t="shared" ref="BA39:BA43" si="33">BA23/BK22</f>
        <v>8.7433752118587071E-5</v>
      </c>
      <c r="BB39" s="89">
        <f t="shared" ref="BB39:BB43" si="34">BB23/BL22</f>
        <v>4.271149665355424E-6</v>
      </c>
      <c r="BF39" s="74" t="s">
        <v>41</v>
      </c>
      <c r="BG39" s="96">
        <f>AV7/BF22</f>
        <v>4.1028262696009836E-2</v>
      </c>
      <c r="BH39" s="101">
        <f>AW7/BG22</f>
        <v>2.9060227122775152E-2</v>
      </c>
      <c r="BI39" s="101">
        <f>AX7/BH22</f>
        <v>3.6495029712814188E-2</v>
      </c>
      <c r="BJ39" s="101">
        <f>AY7/BI22</f>
        <v>3.229408666467963E-2</v>
      </c>
      <c r="BK39" s="101">
        <f>AZ7/BJ22</f>
        <v>2.3526863989312849E-2</v>
      </c>
      <c r="BL39" s="101">
        <f>BA7/BK22</f>
        <v>1.0761077183826101E-4</v>
      </c>
      <c r="BM39" s="97">
        <f>BB7/BL22</f>
        <v>4.271149665355424E-6</v>
      </c>
    </row>
    <row r="40" spans="1:65" x14ac:dyDescent="0.3">
      <c r="A40" t="s">
        <v>38</v>
      </c>
      <c r="B40">
        <v>2015</v>
      </c>
      <c r="C40" s="58">
        <v>6310</v>
      </c>
      <c r="D40" s="59">
        <v>3725</v>
      </c>
      <c r="E40" s="59">
        <v>4083</v>
      </c>
      <c r="F40" s="59">
        <v>3625</v>
      </c>
      <c r="G40" s="59">
        <v>2846</v>
      </c>
      <c r="H40" s="59">
        <v>31</v>
      </c>
      <c r="I40" s="60">
        <v>7</v>
      </c>
      <c r="J40" s="49">
        <v>9022.8199999999979</v>
      </c>
      <c r="K40" s="50">
        <v>12182.999999999991</v>
      </c>
      <c r="L40" s="50">
        <v>94029.990000000107</v>
      </c>
      <c r="M40" s="50">
        <v>78116.680000000008</v>
      </c>
      <c r="N40" s="50">
        <v>47609.659999999982</v>
      </c>
      <c r="O40" s="50">
        <v>398.84</v>
      </c>
      <c r="P40" s="51">
        <v>46.56</v>
      </c>
      <c r="Q40" s="42">
        <v>5309</v>
      </c>
      <c r="R40" s="42">
        <v>3161</v>
      </c>
      <c r="S40" s="42">
        <v>2936</v>
      </c>
      <c r="T40" s="42">
        <v>2487</v>
      </c>
      <c r="U40" s="42">
        <v>1903</v>
      </c>
      <c r="V40" s="42">
        <v>20</v>
      </c>
      <c r="W40" s="43">
        <v>6</v>
      </c>
      <c r="X40" s="22">
        <v>78490</v>
      </c>
      <c r="Y40" s="12">
        <v>78490</v>
      </c>
      <c r="Z40" s="12">
        <v>78490</v>
      </c>
      <c r="AA40" s="12">
        <v>78490</v>
      </c>
      <c r="AB40" s="12">
        <v>78490</v>
      </c>
      <c r="AC40" s="12">
        <v>78490</v>
      </c>
      <c r="AD40" s="23">
        <v>78490</v>
      </c>
      <c r="AE40" s="13">
        <f t="shared" si="0"/>
        <v>1</v>
      </c>
      <c r="AF40" s="9">
        <f t="shared" si="1"/>
        <v>1</v>
      </c>
      <c r="AG40" s="9">
        <f t="shared" si="2"/>
        <v>1</v>
      </c>
      <c r="AH40" s="9">
        <f t="shared" si="3"/>
        <v>1</v>
      </c>
      <c r="AI40" s="9">
        <f t="shared" si="4"/>
        <v>1</v>
      </c>
      <c r="AJ40" s="9">
        <f t="shared" si="5"/>
        <v>1</v>
      </c>
      <c r="AK40" s="14">
        <f t="shared" si="6"/>
        <v>1</v>
      </c>
      <c r="AL40" s="31">
        <v>72</v>
      </c>
      <c r="AM40" s="32">
        <v>906</v>
      </c>
      <c r="AN40" s="32">
        <v>1532</v>
      </c>
      <c r="AO40" s="32">
        <v>691</v>
      </c>
      <c r="AP40" s="32">
        <v>75289</v>
      </c>
      <c r="AQ40" s="32">
        <v>0</v>
      </c>
      <c r="AR40" s="33">
        <v>0</v>
      </c>
      <c r="AS40" s="38">
        <v>78490</v>
      </c>
      <c r="AU40" s="74" t="s">
        <v>43</v>
      </c>
      <c r="AV40" s="87">
        <f t="shared" si="28"/>
        <v>4.5329644752417304E-2</v>
      </c>
      <c r="AW40" s="88">
        <f t="shared" si="29"/>
        <v>3.4188186458342609E-2</v>
      </c>
      <c r="AX40" s="88">
        <f t="shared" si="30"/>
        <v>2.1273463630730467E-2</v>
      </c>
      <c r="AY40" s="88">
        <f t="shared" si="31"/>
        <v>3.8922238842093154E-3</v>
      </c>
      <c r="AZ40" s="88">
        <f t="shared" si="32"/>
        <v>2.3380983778273454E-5</v>
      </c>
      <c r="BA40" s="88">
        <f t="shared" si="33"/>
        <v>0</v>
      </c>
      <c r="BB40" s="89">
        <f t="shared" si="34"/>
        <v>0</v>
      </c>
      <c r="BF40" s="74" t="s">
        <v>43</v>
      </c>
      <c r="BG40" s="96">
        <f>AV8/BF23</f>
        <v>5.4589224200992194E-2</v>
      </c>
      <c r="BH40" s="101">
        <f>AW8/BG23</f>
        <v>4.1516347321569079E-2</v>
      </c>
      <c r="BI40" s="101">
        <f>AX8/BH23</f>
        <v>2.6381285925073862E-2</v>
      </c>
      <c r="BJ40" s="101">
        <f>AY8/BI23</f>
        <v>4.5230736269099075E-3</v>
      </c>
      <c r="BK40" s="101">
        <f>AZ8/BJ23</f>
        <v>3.2733377289582836E-5</v>
      </c>
      <c r="BL40" s="101">
        <f>BA8/BK23</f>
        <v>0</v>
      </c>
      <c r="BM40" s="97">
        <f>BB8/BL23</f>
        <v>0</v>
      </c>
    </row>
    <row r="41" spans="1:65" x14ac:dyDescent="0.3">
      <c r="A41" t="s">
        <v>38</v>
      </c>
      <c r="B41">
        <v>2016</v>
      </c>
      <c r="C41" s="58">
        <v>6907</v>
      </c>
      <c r="D41" s="59">
        <v>4212</v>
      </c>
      <c r="E41" s="59">
        <v>4904</v>
      </c>
      <c r="F41" s="59">
        <v>4239</v>
      </c>
      <c r="G41" s="59">
        <v>3324</v>
      </c>
      <c r="H41" s="59">
        <v>41</v>
      </c>
      <c r="I41" s="60">
        <v>7</v>
      </c>
      <c r="J41" s="49">
        <v>8395.7199999999975</v>
      </c>
      <c r="K41" s="50">
        <v>19645.560000000001</v>
      </c>
      <c r="L41" s="50">
        <v>105658.5600000002</v>
      </c>
      <c r="M41" s="50">
        <v>72193.11</v>
      </c>
      <c r="N41" s="50">
        <v>59014.679999999993</v>
      </c>
      <c r="O41" s="50">
        <v>682.31</v>
      </c>
      <c r="P41" s="51">
        <v>126.2</v>
      </c>
      <c r="Q41" s="42">
        <v>5886</v>
      </c>
      <c r="R41" s="42">
        <v>3562</v>
      </c>
      <c r="S41" s="42">
        <v>3511</v>
      </c>
      <c r="T41" s="42">
        <v>2889</v>
      </c>
      <c r="U41" s="42">
        <v>2117</v>
      </c>
      <c r="V41" s="42">
        <v>32</v>
      </c>
      <c r="W41" s="43">
        <v>6</v>
      </c>
      <c r="X41" s="22">
        <v>96604</v>
      </c>
      <c r="Y41" s="12">
        <v>96604</v>
      </c>
      <c r="Z41" s="12">
        <v>96604</v>
      </c>
      <c r="AA41" s="12">
        <v>96604</v>
      </c>
      <c r="AB41" s="12">
        <v>96604</v>
      </c>
      <c r="AC41" s="12">
        <v>96604</v>
      </c>
      <c r="AD41" s="23">
        <v>96604</v>
      </c>
      <c r="AE41" s="13">
        <f t="shared" si="0"/>
        <v>1</v>
      </c>
      <c r="AF41" s="9">
        <f t="shared" si="1"/>
        <v>1</v>
      </c>
      <c r="AG41" s="9">
        <f t="shared" si="2"/>
        <v>1</v>
      </c>
      <c r="AH41" s="9">
        <f t="shared" si="3"/>
        <v>1</v>
      </c>
      <c r="AI41" s="9">
        <f t="shared" si="4"/>
        <v>1</v>
      </c>
      <c r="AJ41" s="9">
        <f t="shared" si="5"/>
        <v>1</v>
      </c>
      <c r="AK41" s="14">
        <f t="shared" si="6"/>
        <v>1</v>
      </c>
      <c r="AL41" s="31">
        <v>61</v>
      </c>
      <c r="AM41" s="32">
        <v>105</v>
      </c>
      <c r="AN41" s="32">
        <v>1358</v>
      </c>
      <c r="AO41" s="32">
        <v>937</v>
      </c>
      <c r="AP41" s="32">
        <v>93592</v>
      </c>
      <c r="AQ41" s="32">
        <v>2</v>
      </c>
      <c r="AR41" s="33">
        <v>548</v>
      </c>
      <c r="AS41" s="38">
        <v>96604</v>
      </c>
      <c r="AU41" s="74" t="s">
        <v>38</v>
      </c>
      <c r="AV41" s="87">
        <f t="shared" si="28"/>
        <v>6.4590645743780109E-2</v>
      </c>
      <c r="AW41" s="88">
        <f t="shared" si="29"/>
        <v>3.6351844682675508E-2</v>
      </c>
      <c r="AX41" s="88">
        <f t="shared" si="30"/>
        <v>3.4445438663769229E-2</v>
      </c>
      <c r="AY41" s="88">
        <f t="shared" si="31"/>
        <v>2.9085812018569242E-2</v>
      </c>
      <c r="AZ41" s="88">
        <f t="shared" si="32"/>
        <v>2.2966995286503158E-2</v>
      </c>
      <c r="BA41" s="88">
        <f t="shared" si="33"/>
        <v>2.6663908331322046E-4</v>
      </c>
      <c r="BB41" s="89">
        <f t="shared" si="34"/>
        <v>4.4393004930794474E-5</v>
      </c>
      <c r="BF41" s="74" t="s">
        <v>38</v>
      </c>
      <c r="BG41" s="96">
        <f>AV9/BF24</f>
        <v>8.364713273462912E-2</v>
      </c>
      <c r="BH41" s="101">
        <f>AW9/BG24</f>
        <v>4.7258573966402428E-2</v>
      </c>
      <c r="BI41" s="101">
        <f>AX9/BH24</f>
        <v>5.0628488644594995E-2</v>
      </c>
      <c r="BJ41" s="101">
        <f>AY9/BI24</f>
        <v>4.389619742036701E-2</v>
      </c>
      <c r="BK41" s="101">
        <f>AZ9/BJ24</f>
        <v>3.4395050060645971E-2</v>
      </c>
      <c r="BL41" s="101">
        <f>BA9/BK24</f>
        <v>3.3559746692870851E-4</v>
      </c>
      <c r="BM41" s="97">
        <f>BB9/BL24</f>
        <v>5.0734862778050832E-5</v>
      </c>
    </row>
    <row r="42" spans="1:65" x14ac:dyDescent="0.3">
      <c r="A42" t="s">
        <v>38</v>
      </c>
      <c r="B42">
        <v>2017</v>
      </c>
      <c r="C42" s="58">
        <v>9420</v>
      </c>
      <c r="D42" s="59">
        <v>5907</v>
      </c>
      <c r="E42" s="59">
        <v>6226</v>
      </c>
      <c r="F42" s="59">
        <v>5167</v>
      </c>
      <c r="G42" s="59">
        <v>4283</v>
      </c>
      <c r="H42" s="59">
        <v>56</v>
      </c>
      <c r="I42" s="60">
        <v>29</v>
      </c>
      <c r="J42" s="49">
        <v>50225.909999999989</v>
      </c>
      <c r="K42" s="50">
        <v>46338.159999999989</v>
      </c>
      <c r="L42" s="50">
        <v>116757.1000000003</v>
      </c>
      <c r="M42" s="50">
        <v>100198.0300000001</v>
      </c>
      <c r="N42" s="50">
        <v>81093.840000000026</v>
      </c>
      <c r="O42" s="50">
        <v>851.63999999999987</v>
      </c>
      <c r="P42" s="51">
        <v>478.43999999999988</v>
      </c>
      <c r="Q42" s="42">
        <v>7734</v>
      </c>
      <c r="R42" s="42">
        <v>4748</v>
      </c>
      <c r="S42" s="42">
        <v>4374</v>
      </c>
      <c r="T42" s="42">
        <v>3444</v>
      </c>
      <c r="U42" s="42">
        <v>2765</v>
      </c>
      <c r="V42" s="42">
        <v>48</v>
      </c>
      <c r="W42" s="43">
        <v>20</v>
      </c>
      <c r="X42" s="22">
        <v>119680</v>
      </c>
      <c r="Y42" s="12">
        <v>119680</v>
      </c>
      <c r="Z42" s="12">
        <v>119680</v>
      </c>
      <c r="AA42" s="12">
        <v>119680</v>
      </c>
      <c r="AB42" s="12">
        <v>119680</v>
      </c>
      <c r="AC42" s="12">
        <v>119680</v>
      </c>
      <c r="AD42" s="23">
        <v>70655</v>
      </c>
      <c r="AE42" s="13">
        <f t="shared" si="0"/>
        <v>1</v>
      </c>
      <c r="AF42" s="9">
        <f t="shared" si="1"/>
        <v>1</v>
      </c>
      <c r="AG42" s="9">
        <f t="shared" si="2"/>
        <v>1</v>
      </c>
      <c r="AH42" s="9">
        <f t="shared" si="3"/>
        <v>1</v>
      </c>
      <c r="AI42" s="9">
        <f t="shared" si="4"/>
        <v>1</v>
      </c>
      <c r="AJ42" s="9">
        <f t="shared" si="5"/>
        <v>1</v>
      </c>
      <c r="AK42" s="14">
        <f t="shared" si="6"/>
        <v>0.59036597593582885</v>
      </c>
      <c r="AL42" s="31">
        <v>64</v>
      </c>
      <c r="AM42" s="32">
        <v>27</v>
      </c>
      <c r="AN42" s="32">
        <v>1195</v>
      </c>
      <c r="AO42" s="32">
        <v>958</v>
      </c>
      <c r="AP42" s="32">
        <v>115960</v>
      </c>
      <c r="AQ42" s="32">
        <v>2</v>
      </c>
      <c r="AR42" s="33">
        <v>1474</v>
      </c>
      <c r="AS42" s="38">
        <v>119680</v>
      </c>
      <c r="AU42" s="74" t="s">
        <v>40</v>
      </c>
      <c r="AV42" s="87">
        <f t="shared" si="28"/>
        <v>2.1549884102658207E-2</v>
      </c>
      <c r="AW42" s="88">
        <f t="shared" si="29"/>
        <v>1.4024447887838968E-2</v>
      </c>
      <c r="AX42" s="88">
        <f t="shared" si="30"/>
        <v>9.46084627406245E-3</v>
      </c>
      <c r="AY42" s="88">
        <f t="shared" si="31"/>
        <v>3.8615175678202783E-3</v>
      </c>
      <c r="AZ42" s="88">
        <f t="shared" si="32"/>
        <v>1.6991876405523688E-5</v>
      </c>
      <c r="BA42" s="88">
        <f t="shared" si="33"/>
        <v>9.1647435979683596E-7</v>
      </c>
      <c r="BB42" s="89">
        <f t="shared" si="34"/>
        <v>4.2103642325949557E-5</v>
      </c>
      <c r="BF42" s="74" t="s">
        <v>40</v>
      </c>
      <c r="BG42" s="96">
        <f>AV10/BF25</f>
        <v>2.5146341663037471E-2</v>
      </c>
      <c r="BH42" s="101">
        <f>AW10/BG25</f>
        <v>1.5635879744378346E-2</v>
      </c>
      <c r="BI42" s="101">
        <f>AX10/BH25</f>
        <v>1.0140282265848144E-2</v>
      </c>
      <c r="BJ42" s="101">
        <f>AY10/BI25</f>
        <v>4.1000266713264845E-3</v>
      </c>
      <c r="BK42" s="101">
        <f>AZ10/BJ25</f>
        <v>1.6991876405523688E-5</v>
      </c>
      <c r="BL42" s="101">
        <f>BA10/BK25</f>
        <v>9.1647435979683596E-7</v>
      </c>
      <c r="BM42" s="97">
        <f>BB10/BL25</f>
        <v>4.4509564744575245E-5</v>
      </c>
    </row>
    <row r="43" spans="1:65" x14ac:dyDescent="0.3">
      <c r="A43" t="s">
        <v>38</v>
      </c>
      <c r="B43">
        <v>2018</v>
      </c>
      <c r="C43" s="58">
        <v>12230</v>
      </c>
      <c r="D43" s="59">
        <v>6864</v>
      </c>
      <c r="E43" s="59">
        <v>7473</v>
      </c>
      <c r="F43" s="59">
        <v>6491</v>
      </c>
      <c r="G43" s="59">
        <v>4422</v>
      </c>
      <c r="H43" s="59">
        <v>36</v>
      </c>
      <c r="I43" s="60"/>
      <c r="J43" s="49">
        <v>55485.419999999991</v>
      </c>
      <c r="K43" s="50">
        <v>43673.59</v>
      </c>
      <c r="L43" s="50">
        <v>143920.50000000041</v>
      </c>
      <c r="M43" s="50">
        <v>123211.8500000003</v>
      </c>
      <c r="N43" s="50">
        <v>93837.4200000001</v>
      </c>
      <c r="O43" s="50">
        <v>716.33</v>
      </c>
      <c r="P43" s="51"/>
      <c r="Q43" s="42">
        <v>9895</v>
      </c>
      <c r="R43" s="42">
        <v>5434</v>
      </c>
      <c r="S43" s="42">
        <v>5047</v>
      </c>
      <c r="T43" s="42">
        <v>4277</v>
      </c>
      <c r="U43" s="42">
        <v>3071</v>
      </c>
      <c r="V43" s="42">
        <v>27</v>
      </c>
      <c r="W43" s="43">
        <v>0</v>
      </c>
      <c r="X43" s="22">
        <v>151144</v>
      </c>
      <c r="Y43" s="12">
        <v>151144</v>
      </c>
      <c r="Z43" s="12">
        <v>151144</v>
      </c>
      <c r="AA43" s="12">
        <v>151144</v>
      </c>
      <c r="AB43" s="12">
        <v>151144</v>
      </c>
      <c r="AC43" s="12">
        <v>82831</v>
      </c>
      <c r="AD43" s="23">
        <v>0</v>
      </c>
      <c r="AE43" s="13">
        <f t="shared" si="0"/>
        <v>1</v>
      </c>
      <c r="AF43" s="9">
        <f t="shared" si="1"/>
        <v>1</v>
      </c>
      <c r="AG43" s="9">
        <f t="shared" si="2"/>
        <v>1</v>
      </c>
      <c r="AH43" s="9">
        <f t="shared" si="3"/>
        <v>1</v>
      </c>
      <c r="AI43" s="9">
        <f t="shared" si="4"/>
        <v>1</v>
      </c>
      <c r="AJ43" s="9">
        <f t="shared" si="5"/>
        <v>0.54802704705446459</v>
      </c>
      <c r="AK43" s="14">
        <f t="shared" si="6"/>
        <v>0</v>
      </c>
      <c r="AL43" s="31">
        <v>46</v>
      </c>
      <c r="AM43" s="32">
        <v>25</v>
      </c>
      <c r="AN43" s="32">
        <v>1604</v>
      </c>
      <c r="AO43" s="32">
        <v>1143</v>
      </c>
      <c r="AP43" s="32">
        <v>144111</v>
      </c>
      <c r="AQ43" s="32">
        <v>3582</v>
      </c>
      <c r="AR43" s="33">
        <v>633</v>
      </c>
      <c r="AS43" s="38">
        <v>151144</v>
      </c>
      <c r="AU43" s="78" t="s">
        <v>42</v>
      </c>
      <c r="AV43" s="90">
        <f t="shared" si="28"/>
        <v>0.11220542496437043</v>
      </c>
      <c r="AW43" s="91">
        <f t="shared" si="29"/>
        <v>1.1222446454292439E-2</v>
      </c>
      <c r="AX43" s="91">
        <f t="shared" si="30"/>
        <v>5.7813720048001513E-4</v>
      </c>
      <c r="AY43" s="91">
        <f t="shared" si="31"/>
        <v>2.3975065931431311E-4</v>
      </c>
      <c r="AZ43" s="91">
        <f t="shared" si="32"/>
        <v>1.1118605875071345E-5</v>
      </c>
      <c r="BA43" s="91">
        <f t="shared" si="33"/>
        <v>1.050497410523883E-5</v>
      </c>
      <c r="BB43" s="92">
        <f t="shared" si="34"/>
        <v>0</v>
      </c>
      <c r="BF43" s="78" t="s">
        <v>42</v>
      </c>
      <c r="BG43" s="98">
        <f>AV11/BF26</f>
        <v>0.17027376422079243</v>
      </c>
      <c r="BH43" s="99">
        <f>AW11/BG26</f>
        <v>1.7553857984331515E-2</v>
      </c>
      <c r="BI43" s="99">
        <f>AX11/BH26</f>
        <v>6.9100063802392242E-4</v>
      </c>
      <c r="BJ43" s="99">
        <f>AY11/BI26</f>
        <v>2.7281971577145973E-4</v>
      </c>
      <c r="BK43" s="99">
        <f>AZ11/BJ26</f>
        <v>1.1118605875071345E-5</v>
      </c>
      <c r="BL43" s="99">
        <f>BA11/BK26</f>
        <v>1.050497410523883E-5</v>
      </c>
      <c r="BM43" s="100">
        <f>BB11/BL26</f>
        <v>0</v>
      </c>
    </row>
    <row r="44" spans="1:65" x14ac:dyDescent="0.3">
      <c r="A44" t="s">
        <v>38</v>
      </c>
      <c r="B44">
        <v>2019</v>
      </c>
      <c r="C44" s="58">
        <v>19613</v>
      </c>
      <c r="D44" s="59">
        <v>9900</v>
      </c>
      <c r="E44" s="59">
        <v>10272</v>
      </c>
      <c r="F44" s="59">
        <v>8117</v>
      </c>
      <c r="G44" s="59">
        <v>6409</v>
      </c>
      <c r="H44" s="59">
        <v>7</v>
      </c>
      <c r="I44" s="60"/>
      <c r="J44" s="49">
        <v>76470.800000000017</v>
      </c>
      <c r="K44" s="50">
        <v>67985.099999999991</v>
      </c>
      <c r="L44" s="50">
        <v>192040.63000000059</v>
      </c>
      <c r="M44" s="50">
        <v>170268.0500000004</v>
      </c>
      <c r="N44" s="50">
        <v>139300.38000000021</v>
      </c>
      <c r="O44" s="50">
        <v>116.17</v>
      </c>
      <c r="P44" s="51"/>
      <c r="Q44" s="42">
        <v>12258</v>
      </c>
      <c r="R44" s="42">
        <v>6210</v>
      </c>
      <c r="S44" s="42">
        <v>5971</v>
      </c>
      <c r="T44" s="42">
        <v>4875</v>
      </c>
      <c r="U44" s="42">
        <v>3709</v>
      </c>
      <c r="V44" s="42">
        <v>7</v>
      </c>
      <c r="W44" s="43">
        <v>0</v>
      </c>
      <c r="X44" s="22">
        <v>191441</v>
      </c>
      <c r="Y44" s="12">
        <v>191441</v>
      </c>
      <c r="Z44" s="12">
        <v>191441</v>
      </c>
      <c r="AA44" s="12">
        <v>191441</v>
      </c>
      <c r="AB44" s="12">
        <v>116882</v>
      </c>
      <c r="AC44" s="12">
        <v>0</v>
      </c>
      <c r="AD44" s="23">
        <v>0</v>
      </c>
      <c r="AE44" s="13">
        <f t="shared" si="0"/>
        <v>1</v>
      </c>
      <c r="AF44" s="9">
        <f t="shared" si="1"/>
        <v>1</v>
      </c>
      <c r="AG44" s="9">
        <f t="shared" si="2"/>
        <v>1</v>
      </c>
      <c r="AH44" s="9">
        <f t="shared" si="3"/>
        <v>1</v>
      </c>
      <c r="AI44" s="9">
        <f t="shared" si="4"/>
        <v>0.61053797253461906</v>
      </c>
      <c r="AJ44" s="9">
        <f t="shared" si="5"/>
        <v>0</v>
      </c>
      <c r="AK44" s="14">
        <f t="shared" si="6"/>
        <v>0</v>
      </c>
      <c r="AL44" s="31">
        <v>38</v>
      </c>
      <c r="AM44" s="32">
        <v>47</v>
      </c>
      <c r="AN44" s="32">
        <v>1927</v>
      </c>
      <c r="AO44" s="32">
        <v>994</v>
      </c>
      <c r="AP44" s="32">
        <v>187981</v>
      </c>
      <c r="AQ44" s="32">
        <v>2</v>
      </c>
      <c r="AR44" s="33">
        <v>452</v>
      </c>
      <c r="AS44" s="38">
        <v>191441</v>
      </c>
    </row>
    <row r="45" spans="1:65" x14ac:dyDescent="0.3">
      <c r="A45" t="s">
        <v>38</v>
      </c>
      <c r="B45">
        <v>2020</v>
      </c>
      <c r="C45" s="58">
        <v>12125</v>
      </c>
      <c r="D45" s="59">
        <v>7055</v>
      </c>
      <c r="E45" s="59">
        <v>6814</v>
      </c>
      <c r="F45" s="59">
        <v>4842</v>
      </c>
      <c r="G45" s="59">
        <v>498</v>
      </c>
      <c r="H45" s="59"/>
      <c r="I45" s="60"/>
      <c r="J45" s="49">
        <v>81039.22000000003</v>
      </c>
      <c r="K45" s="50">
        <v>58103.689999999988</v>
      </c>
      <c r="L45" s="50">
        <v>142850.11000000031</v>
      </c>
      <c r="M45" s="50">
        <v>111308.7300000001</v>
      </c>
      <c r="N45" s="50">
        <v>10739.99</v>
      </c>
      <c r="O45" s="50"/>
      <c r="P45" s="51"/>
      <c r="Q45" s="42">
        <v>9453</v>
      </c>
      <c r="R45" s="42">
        <v>5424</v>
      </c>
      <c r="S45" s="42">
        <v>4780</v>
      </c>
      <c r="T45" s="42">
        <v>3590</v>
      </c>
      <c r="U45" s="42">
        <v>426</v>
      </c>
      <c r="V45" s="42">
        <v>0</v>
      </c>
      <c r="W45" s="43">
        <v>0</v>
      </c>
      <c r="X45" s="22">
        <v>161130</v>
      </c>
      <c r="Y45" s="12">
        <v>161130</v>
      </c>
      <c r="Z45" s="12">
        <v>161130</v>
      </c>
      <c r="AA45" s="12">
        <v>102113</v>
      </c>
      <c r="AB45" s="12">
        <v>0</v>
      </c>
      <c r="AC45" s="12">
        <v>0</v>
      </c>
      <c r="AD45" s="23">
        <v>0</v>
      </c>
      <c r="AE45" s="13">
        <f t="shared" si="0"/>
        <v>1</v>
      </c>
      <c r="AF45" s="9">
        <f t="shared" si="1"/>
        <v>1</v>
      </c>
      <c r="AG45" s="9">
        <f t="shared" si="2"/>
        <v>1</v>
      </c>
      <c r="AH45" s="9">
        <f t="shared" si="3"/>
        <v>0.6337305281449761</v>
      </c>
      <c r="AI45" s="9">
        <f t="shared" si="4"/>
        <v>0</v>
      </c>
      <c r="AJ45" s="9">
        <f t="shared" si="5"/>
        <v>0</v>
      </c>
      <c r="AK45" s="14">
        <f t="shared" si="6"/>
        <v>0</v>
      </c>
      <c r="AL45" s="31">
        <v>49</v>
      </c>
      <c r="AM45" s="32">
        <v>57</v>
      </c>
      <c r="AN45" s="32">
        <v>1604</v>
      </c>
      <c r="AO45" s="32">
        <v>529</v>
      </c>
      <c r="AP45" s="32">
        <v>158835</v>
      </c>
      <c r="AQ45" s="32">
        <v>0</v>
      </c>
      <c r="AR45" s="33">
        <v>56</v>
      </c>
      <c r="AS45" s="38">
        <v>161130</v>
      </c>
    </row>
    <row r="46" spans="1:65" x14ac:dyDescent="0.3">
      <c r="A46" t="s">
        <v>38</v>
      </c>
      <c r="B46">
        <v>2021</v>
      </c>
      <c r="C46" s="58">
        <v>13484</v>
      </c>
      <c r="D46" s="59">
        <v>7205</v>
      </c>
      <c r="E46" s="59">
        <v>5482</v>
      </c>
      <c r="F46" s="59">
        <v>488</v>
      </c>
      <c r="G46" s="59"/>
      <c r="H46" s="59"/>
      <c r="I46" s="60"/>
      <c r="J46" s="49">
        <v>74361.649999999994</v>
      </c>
      <c r="K46" s="50">
        <v>48903.8</v>
      </c>
      <c r="L46" s="50">
        <v>114765.6800000002</v>
      </c>
      <c r="M46" s="50">
        <v>9902.0299999999988</v>
      </c>
      <c r="N46" s="50"/>
      <c r="O46" s="50"/>
      <c r="P46" s="51"/>
      <c r="Q46" s="42">
        <v>10552</v>
      </c>
      <c r="R46" s="42">
        <v>5386</v>
      </c>
      <c r="S46" s="42">
        <v>4151</v>
      </c>
      <c r="T46" s="42">
        <v>412</v>
      </c>
      <c r="U46" s="42">
        <v>0</v>
      </c>
      <c r="V46" s="42">
        <v>0</v>
      </c>
      <c r="W46" s="43">
        <v>0</v>
      </c>
      <c r="X46" s="22">
        <v>166796</v>
      </c>
      <c r="Y46" s="12">
        <v>166796</v>
      </c>
      <c r="Z46" s="12">
        <v>89477</v>
      </c>
      <c r="AA46" s="12">
        <v>0</v>
      </c>
      <c r="AB46" s="12">
        <v>0</v>
      </c>
      <c r="AC46" s="12">
        <v>0</v>
      </c>
      <c r="AD46" s="23">
        <v>0</v>
      </c>
      <c r="AE46" s="13">
        <f t="shared" si="0"/>
        <v>1</v>
      </c>
      <c r="AF46" s="9">
        <f t="shared" si="1"/>
        <v>1</v>
      </c>
      <c r="AG46" s="9">
        <f t="shared" si="2"/>
        <v>0.53644571812273678</v>
      </c>
      <c r="AH46" s="9">
        <f t="shared" si="3"/>
        <v>0</v>
      </c>
      <c r="AI46" s="9">
        <f t="shared" si="4"/>
        <v>0</v>
      </c>
      <c r="AJ46" s="9">
        <f t="shared" si="5"/>
        <v>0</v>
      </c>
      <c r="AK46" s="14">
        <f t="shared" si="6"/>
        <v>0</v>
      </c>
      <c r="AL46" s="31">
        <v>79</v>
      </c>
      <c r="AM46" s="32">
        <v>83</v>
      </c>
      <c r="AN46" s="32">
        <v>1266</v>
      </c>
      <c r="AO46" s="32">
        <v>1</v>
      </c>
      <c r="AP46" s="32">
        <v>165367</v>
      </c>
      <c r="AQ46" s="32">
        <v>0</v>
      </c>
      <c r="AR46" s="33">
        <v>0</v>
      </c>
      <c r="AS46" s="38">
        <v>166796</v>
      </c>
    </row>
    <row r="47" spans="1:65" x14ac:dyDescent="0.3">
      <c r="A47" t="s">
        <v>38</v>
      </c>
      <c r="B47">
        <v>2022</v>
      </c>
      <c r="C47" s="58">
        <v>15202</v>
      </c>
      <c r="D47" s="59">
        <v>6764</v>
      </c>
      <c r="E47" s="59">
        <v>871</v>
      </c>
      <c r="F47" s="59"/>
      <c r="G47" s="59"/>
      <c r="H47" s="59"/>
      <c r="I47" s="60"/>
      <c r="J47" s="49">
        <v>67089.849999999991</v>
      </c>
      <c r="K47" s="50">
        <v>37952.839999999989</v>
      </c>
      <c r="L47" s="50">
        <v>16883.989999999991</v>
      </c>
      <c r="M47" s="50"/>
      <c r="N47" s="50"/>
      <c r="O47" s="50"/>
      <c r="P47" s="51"/>
      <c r="Q47" s="42">
        <v>11667</v>
      </c>
      <c r="R47" s="42">
        <v>5343</v>
      </c>
      <c r="S47" s="42">
        <v>689</v>
      </c>
      <c r="T47" s="42">
        <v>0</v>
      </c>
      <c r="U47" s="42">
        <v>0</v>
      </c>
      <c r="V47" s="42">
        <v>0</v>
      </c>
      <c r="W47" s="43">
        <v>0</v>
      </c>
      <c r="X47" s="22">
        <v>185343</v>
      </c>
      <c r="Y47" s="12">
        <v>101026</v>
      </c>
      <c r="Z47" s="12">
        <v>0</v>
      </c>
      <c r="AA47" s="12">
        <v>0</v>
      </c>
      <c r="AB47" s="12">
        <v>0</v>
      </c>
      <c r="AC47" s="12">
        <v>0</v>
      </c>
      <c r="AD47" s="23">
        <v>0</v>
      </c>
      <c r="AE47" s="13">
        <f t="shared" si="0"/>
        <v>1</v>
      </c>
      <c r="AF47" s="9">
        <f t="shared" si="1"/>
        <v>0.54507588632966986</v>
      </c>
      <c r="AG47" s="9">
        <f t="shared" si="2"/>
        <v>0</v>
      </c>
      <c r="AH47" s="9">
        <f t="shared" si="3"/>
        <v>0</v>
      </c>
      <c r="AI47" s="9">
        <f t="shared" si="4"/>
        <v>0</v>
      </c>
      <c r="AJ47" s="9">
        <f t="shared" si="5"/>
        <v>0</v>
      </c>
      <c r="AK47" s="14">
        <f t="shared" si="6"/>
        <v>0</v>
      </c>
      <c r="AL47" s="31">
        <v>41</v>
      </c>
      <c r="AM47" s="32">
        <v>207</v>
      </c>
      <c r="AN47" s="32">
        <v>915</v>
      </c>
      <c r="AO47" s="32">
        <v>12</v>
      </c>
      <c r="AP47" s="32">
        <v>184168</v>
      </c>
      <c r="AQ47" s="32">
        <v>0</v>
      </c>
      <c r="AR47" s="33">
        <v>0</v>
      </c>
      <c r="AS47" s="38">
        <v>185343</v>
      </c>
    </row>
    <row r="48" spans="1:65" x14ac:dyDescent="0.3">
      <c r="A48" t="s">
        <v>38</v>
      </c>
      <c r="B48">
        <v>2023</v>
      </c>
      <c r="C48" s="58">
        <v>10202</v>
      </c>
      <c r="D48" s="59">
        <v>708</v>
      </c>
      <c r="E48" s="59"/>
      <c r="F48" s="59"/>
      <c r="G48" s="59"/>
      <c r="H48" s="59"/>
      <c r="I48" s="60"/>
      <c r="J48" s="49">
        <v>40241.620000000003</v>
      </c>
      <c r="K48" s="50">
        <v>4274.4699999999993</v>
      </c>
      <c r="L48" s="50"/>
      <c r="M48" s="50"/>
      <c r="N48" s="50"/>
      <c r="O48" s="50"/>
      <c r="P48" s="51"/>
      <c r="Q48" s="42">
        <v>7931</v>
      </c>
      <c r="R48" s="42">
        <v>611</v>
      </c>
      <c r="S48" s="42">
        <v>0</v>
      </c>
      <c r="T48" s="42">
        <v>0</v>
      </c>
      <c r="U48" s="42">
        <v>0</v>
      </c>
      <c r="V48" s="42">
        <v>0</v>
      </c>
      <c r="W48" s="43">
        <v>0</v>
      </c>
      <c r="X48" s="22">
        <v>88988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23">
        <v>0</v>
      </c>
      <c r="AE48" s="13">
        <f t="shared" si="0"/>
        <v>0.61235893201211122</v>
      </c>
      <c r="AF48" s="9">
        <f t="shared" si="1"/>
        <v>0</v>
      </c>
      <c r="AG48" s="9">
        <f t="shared" si="2"/>
        <v>0</v>
      </c>
      <c r="AH48" s="9">
        <f t="shared" si="3"/>
        <v>0</v>
      </c>
      <c r="AI48" s="9">
        <f t="shared" si="4"/>
        <v>0</v>
      </c>
      <c r="AJ48" s="9">
        <f t="shared" si="5"/>
        <v>0</v>
      </c>
      <c r="AK48" s="14">
        <f t="shared" si="6"/>
        <v>0</v>
      </c>
      <c r="AL48" s="31">
        <v>7</v>
      </c>
      <c r="AM48" s="32">
        <v>520</v>
      </c>
      <c r="AN48" s="32">
        <v>729</v>
      </c>
      <c r="AO48" s="32">
        <v>31</v>
      </c>
      <c r="AP48" s="32">
        <v>144033</v>
      </c>
      <c r="AQ48" s="32">
        <v>0</v>
      </c>
      <c r="AR48" s="33">
        <v>0</v>
      </c>
      <c r="AS48" s="38">
        <v>145320</v>
      </c>
    </row>
    <row r="49" spans="1:65" x14ac:dyDescent="0.3">
      <c r="A49" t="s">
        <v>38</v>
      </c>
      <c r="B49">
        <v>2024</v>
      </c>
      <c r="C49" s="58">
        <v>3082</v>
      </c>
      <c r="D49" s="59"/>
      <c r="E49" s="59"/>
      <c r="F49" s="59"/>
      <c r="G49" s="59"/>
      <c r="H49" s="59"/>
      <c r="I49" s="60"/>
      <c r="J49" s="49">
        <v>16228.71</v>
      </c>
      <c r="K49" s="50"/>
      <c r="L49" s="50"/>
      <c r="M49" s="50"/>
      <c r="N49" s="50"/>
      <c r="O49" s="50"/>
      <c r="P49" s="51"/>
      <c r="Q49" s="42">
        <v>2557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3">
        <v>0</v>
      </c>
      <c r="X49" s="2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23">
        <v>0</v>
      </c>
      <c r="AE49" s="13">
        <f t="shared" si="0"/>
        <v>0</v>
      </c>
      <c r="AF49" s="9">
        <f t="shared" si="1"/>
        <v>0</v>
      </c>
      <c r="AG49" s="9">
        <f t="shared" si="2"/>
        <v>0</v>
      </c>
      <c r="AH49" s="9">
        <f t="shared" si="3"/>
        <v>0</v>
      </c>
      <c r="AI49" s="9">
        <f t="shared" si="4"/>
        <v>0</v>
      </c>
      <c r="AJ49" s="9">
        <f t="shared" si="5"/>
        <v>0</v>
      </c>
      <c r="AK49" s="14">
        <f t="shared" si="6"/>
        <v>0</v>
      </c>
      <c r="AL49" s="31">
        <v>1</v>
      </c>
      <c r="AM49" s="32">
        <v>4383</v>
      </c>
      <c r="AN49" s="32">
        <v>404</v>
      </c>
      <c r="AO49" s="32">
        <v>26</v>
      </c>
      <c r="AP49" s="32">
        <v>75959</v>
      </c>
      <c r="AQ49" s="32">
        <v>0</v>
      </c>
      <c r="AR49" s="33">
        <v>0</v>
      </c>
      <c r="AS49" s="38">
        <v>80773</v>
      </c>
    </row>
    <row r="50" spans="1:65" x14ac:dyDescent="0.3">
      <c r="A50" t="s">
        <v>40</v>
      </c>
      <c r="B50">
        <v>2013</v>
      </c>
      <c r="C50" s="58">
        <v>137</v>
      </c>
      <c r="D50" s="59">
        <v>2117</v>
      </c>
      <c r="E50" s="59">
        <v>2923</v>
      </c>
      <c r="F50" s="59">
        <v>1795</v>
      </c>
      <c r="G50" s="59">
        <v>4</v>
      </c>
      <c r="H50" s="59">
        <v>1</v>
      </c>
      <c r="I50" s="60"/>
      <c r="J50" s="49">
        <v>316.02999999999992</v>
      </c>
      <c r="K50" s="50">
        <v>20449.319999999982</v>
      </c>
      <c r="L50" s="50">
        <v>29145.919999999911</v>
      </c>
      <c r="M50" s="50">
        <v>18140.560000000001</v>
      </c>
      <c r="N50" s="50">
        <v>30.36</v>
      </c>
      <c r="O50" s="50">
        <v>10.119999999999999</v>
      </c>
      <c r="P50" s="51"/>
      <c r="Q50" s="42">
        <v>129</v>
      </c>
      <c r="R50" s="42">
        <v>1989</v>
      </c>
      <c r="S50" s="42">
        <v>2688</v>
      </c>
      <c r="T50" s="42">
        <v>1682</v>
      </c>
      <c r="U50" s="42">
        <v>4</v>
      </c>
      <c r="V50" s="42">
        <v>1</v>
      </c>
      <c r="W50" s="43">
        <v>0</v>
      </c>
      <c r="X50" s="22">
        <v>134363</v>
      </c>
      <c r="Y50" s="12">
        <v>134363</v>
      </c>
      <c r="Z50" s="12">
        <v>134363</v>
      </c>
      <c r="AA50" s="12">
        <v>134363</v>
      </c>
      <c r="AB50" s="12">
        <v>134363</v>
      </c>
      <c r="AC50" s="12">
        <v>134363</v>
      </c>
      <c r="AD50" s="23">
        <v>134363</v>
      </c>
      <c r="AE50" s="13">
        <f t="shared" si="0"/>
        <v>1</v>
      </c>
      <c r="AF50" s="9">
        <f t="shared" si="1"/>
        <v>1</v>
      </c>
      <c r="AG50" s="9">
        <f t="shared" si="2"/>
        <v>1</v>
      </c>
      <c r="AH50" s="9">
        <f t="shared" si="3"/>
        <v>1</v>
      </c>
      <c r="AI50" s="9">
        <f t="shared" si="4"/>
        <v>1</v>
      </c>
      <c r="AJ50" s="9">
        <f t="shared" si="5"/>
        <v>1</v>
      </c>
      <c r="AK50" s="14">
        <f t="shared" si="6"/>
        <v>1</v>
      </c>
      <c r="AL50" s="31">
        <v>0</v>
      </c>
      <c r="AM50" s="32">
        <v>26</v>
      </c>
      <c r="AN50" s="32">
        <v>43</v>
      </c>
      <c r="AO50" s="32">
        <v>134293</v>
      </c>
      <c r="AP50" s="32">
        <v>1</v>
      </c>
      <c r="AQ50" s="32">
        <v>0</v>
      </c>
      <c r="AR50" s="33">
        <v>0</v>
      </c>
      <c r="AS50" s="38">
        <v>134363</v>
      </c>
    </row>
    <row r="51" spans="1:65" x14ac:dyDescent="0.3">
      <c r="A51" t="s">
        <v>40</v>
      </c>
      <c r="B51">
        <v>2014</v>
      </c>
      <c r="C51" s="58">
        <v>3753</v>
      </c>
      <c r="D51" s="59">
        <v>6444</v>
      </c>
      <c r="E51" s="59">
        <v>4114</v>
      </c>
      <c r="F51" s="59">
        <v>2591</v>
      </c>
      <c r="G51" s="59">
        <v>9</v>
      </c>
      <c r="H51" s="59"/>
      <c r="I51" s="60"/>
      <c r="J51" s="49">
        <v>36130.759999999849</v>
      </c>
      <c r="K51" s="50">
        <v>63630.079999999558</v>
      </c>
      <c r="L51" s="50">
        <v>41610.999999999789</v>
      </c>
      <c r="M51" s="50">
        <v>26444.519999999939</v>
      </c>
      <c r="N51" s="50">
        <v>80.959999999999994</v>
      </c>
      <c r="O51" s="50"/>
      <c r="P51" s="51"/>
      <c r="Q51" s="42">
        <v>3488</v>
      </c>
      <c r="R51" s="42">
        <v>5923</v>
      </c>
      <c r="S51" s="42">
        <v>3854</v>
      </c>
      <c r="T51" s="42">
        <v>2429</v>
      </c>
      <c r="U51" s="42">
        <v>9</v>
      </c>
      <c r="V51" s="42">
        <v>0</v>
      </c>
      <c r="W51" s="43">
        <v>0</v>
      </c>
      <c r="X51" s="22">
        <v>226224</v>
      </c>
      <c r="Y51" s="12">
        <v>226224</v>
      </c>
      <c r="Z51" s="12">
        <v>226224</v>
      </c>
      <c r="AA51" s="12">
        <v>226224</v>
      </c>
      <c r="AB51" s="12">
        <v>226224</v>
      </c>
      <c r="AC51" s="12">
        <v>226224</v>
      </c>
      <c r="AD51" s="23">
        <v>226224</v>
      </c>
      <c r="AE51" s="13">
        <f t="shared" si="0"/>
        <v>1</v>
      </c>
      <c r="AF51" s="9">
        <f t="shared" si="1"/>
        <v>1</v>
      </c>
      <c r="AG51" s="9">
        <f t="shared" si="2"/>
        <v>1</v>
      </c>
      <c r="AH51" s="9">
        <f t="shared" si="3"/>
        <v>1</v>
      </c>
      <c r="AI51" s="9">
        <f t="shared" si="4"/>
        <v>1</v>
      </c>
      <c r="AJ51" s="9">
        <f t="shared" si="5"/>
        <v>1</v>
      </c>
      <c r="AK51" s="14">
        <f t="shared" si="6"/>
        <v>1</v>
      </c>
      <c r="AL51" s="31">
        <v>9</v>
      </c>
      <c r="AM51" s="32">
        <v>75</v>
      </c>
      <c r="AN51" s="32">
        <v>25</v>
      </c>
      <c r="AO51" s="32">
        <v>226115</v>
      </c>
      <c r="AP51" s="32">
        <v>0</v>
      </c>
      <c r="AQ51" s="32">
        <v>0</v>
      </c>
      <c r="AR51" s="33">
        <v>0</v>
      </c>
      <c r="AS51" s="38">
        <v>226224</v>
      </c>
      <c r="AU51" s="64" t="s">
        <v>63</v>
      </c>
      <c r="AV51" s="65"/>
      <c r="AW51" s="65"/>
      <c r="AX51" s="65"/>
      <c r="AY51" s="65"/>
      <c r="AZ51" s="65"/>
      <c r="BA51" s="65"/>
      <c r="BB51" s="66"/>
      <c r="BF51" s="64" t="s">
        <v>64</v>
      </c>
      <c r="BG51" s="65"/>
      <c r="BH51" s="65"/>
      <c r="BI51" s="65"/>
      <c r="BJ51" s="65"/>
      <c r="BK51" s="65"/>
      <c r="BL51" s="65"/>
      <c r="BM51" s="66"/>
    </row>
    <row r="52" spans="1:65" x14ac:dyDescent="0.3">
      <c r="A52" t="s">
        <v>40</v>
      </c>
      <c r="B52">
        <v>2015</v>
      </c>
      <c r="C52" s="58">
        <v>9734</v>
      </c>
      <c r="D52" s="59">
        <v>5332</v>
      </c>
      <c r="E52" s="59">
        <v>3445</v>
      </c>
      <c r="F52" s="59">
        <v>2127</v>
      </c>
      <c r="G52" s="59">
        <v>4</v>
      </c>
      <c r="H52" s="59"/>
      <c r="I52" s="60">
        <v>34</v>
      </c>
      <c r="J52" s="49">
        <v>95680.239999999292</v>
      </c>
      <c r="K52" s="50">
        <v>53823.839999999647</v>
      </c>
      <c r="L52" s="50">
        <v>35234.839999999858</v>
      </c>
      <c r="M52" s="50">
        <v>21701.379999999979</v>
      </c>
      <c r="N52" s="50">
        <v>35.76</v>
      </c>
      <c r="O52" s="50"/>
      <c r="P52" s="51">
        <v>344.0800000000001</v>
      </c>
      <c r="Q52" s="42">
        <v>8656</v>
      </c>
      <c r="R52" s="42">
        <v>4993</v>
      </c>
      <c r="S52" s="42">
        <v>3252</v>
      </c>
      <c r="T52" s="42">
        <v>2017</v>
      </c>
      <c r="U52" s="42">
        <v>4</v>
      </c>
      <c r="V52" s="42">
        <v>0</v>
      </c>
      <c r="W52" s="43">
        <v>33</v>
      </c>
      <c r="X52" s="22">
        <v>248286</v>
      </c>
      <c r="Y52" s="12">
        <v>248286</v>
      </c>
      <c r="Z52" s="12">
        <v>248286</v>
      </c>
      <c r="AA52" s="12">
        <v>248286</v>
      </c>
      <c r="AB52" s="12">
        <v>248286</v>
      </c>
      <c r="AC52" s="12">
        <v>248286</v>
      </c>
      <c r="AD52" s="23">
        <v>248286</v>
      </c>
      <c r="AE52" s="13">
        <f t="shared" si="0"/>
        <v>1</v>
      </c>
      <c r="AF52" s="9">
        <f t="shared" si="1"/>
        <v>1</v>
      </c>
      <c r="AG52" s="9">
        <f t="shared" si="2"/>
        <v>1</v>
      </c>
      <c r="AH52" s="9">
        <f t="shared" si="3"/>
        <v>1</v>
      </c>
      <c r="AI52" s="9">
        <f t="shared" si="4"/>
        <v>1</v>
      </c>
      <c r="AJ52" s="9">
        <f t="shared" si="5"/>
        <v>1</v>
      </c>
      <c r="AK52" s="14">
        <f t="shared" si="6"/>
        <v>1</v>
      </c>
      <c r="AL52" s="31">
        <v>103</v>
      </c>
      <c r="AM52" s="32">
        <v>19</v>
      </c>
      <c r="AN52" s="32">
        <v>33</v>
      </c>
      <c r="AO52" s="32">
        <v>248131</v>
      </c>
      <c r="AP52" s="32">
        <v>0</v>
      </c>
      <c r="AQ52" s="32">
        <v>0</v>
      </c>
      <c r="AR52" s="33">
        <v>0</v>
      </c>
      <c r="AS52" s="38">
        <v>248286</v>
      </c>
      <c r="AU52" s="67" t="s">
        <v>52</v>
      </c>
      <c r="AV52" s="68" t="s">
        <v>53</v>
      </c>
      <c r="AW52" s="68" t="s">
        <v>54</v>
      </c>
      <c r="AX52" s="68" t="s">
        <v>55</v>
      </c>
      <c r="AY52" s="68" t="s">
        <v>56</v>
      </c>
      <c r="AZ52" s="68" t="s">
        <v>57</v>
      </c>
      <c r="BA52" s="68" t="s">
        <v>58</v>
      </c>
      <c r="BB52" s="69" t="s">
        <v>59</v>
      </c>
      <c r="BF52" s="67" t="s">
        <v>52</v>
      </c>
      <c r="BG52" s="68" t="s">
        <v>53</v>
      </c>
      <c r="BH52" s="68" t="s">
        <v>54</v>
      </c>
      <c r="BI52" s="68" t="s">
        <v>55</v>
      </c>
      <c r="BJ52" s="68" t="s">
        <v>56</v>
      </c>
      <c r="BK52" s="68" t="s">
        <v>57</v>
      </c>
      <c r="BL52" s="68" t="s">
        <v>58</v>
      </c>
      <c r="BM52" s="69" t="s">
        <v>59</v>
      </c>
    </row>
    <row r="53" spans="1:65" x14ac:dyDescent="0.3">
      <c r="A53" t="s">
        <v>40</v>
      </c>
      <c r="B53">
        <v>2016</v>
      </c>
      <c r="C53" s="58">
        <v>5936</v>
      </c>
      <c r="D53" s="59">
        <v>2847</v>
      </c>
      <c r="E53" s="59">
        <v>1542</v>
      </c>
      <c r="F53" s="59">
        <v>64</v>
      </c>
      <c r="G53" s="59">
        <v>1</v>
      </c>
      <c r="H53" s="59"/>
      <c r="I53" s="60">
        <v>3</v>
      </c>
      <c r="J53" s="49">
        <v>59091.679999999636</v>
      </c>
      <c r="K53" s="50">
        <v>29009.519999999909</v>
      </c>
      <c r="L53" s="50">
        <v>15654.52</v>
      </c>
      <c r="M53" s="50">
        <v>655.85000000000014</v>
      </c>
      <c r="N53" s="50">
        <v>10.119999999999999</v>
      </c>
      <c r="O53" s="50"/>
      <c r="P53" s="51">
        <v>30.36</v>
      </c>
      <c r="Q53" s="42">
        <v>5323</v>
      </c>
      <c r="R53" s="42">
        <v>2690</v>
      </c>
      <c r="S53" s="42">
        <v>1486</v>
      </c>
      <c r="T53" s="42">
        <v>64</v>
      </c>
      <c r="U53" s="42">
        <v>1</v>
      </c>
      <c r="V53" s="42">
        <v>0</v>
      </c>
      <c r="W53" s="43">
        <v>2</v>
      </c>
      <c r="X53" s="22">
        <v>222409</v>
      </c>
      <c r="Y53" s="12">
        <v>222409</v>
      </c>
      <c r="Z53" s="12">
        <v>222409</v>
      </c>
      <c r="AA53" s="12">
        <v>222409</v>
      </c>
      <c r="AB53" s="12">
        <v>222409</v>
      </c>
      <c r="AC53" s="12">
        <v>222409</v>
      </c>
      <c r="AD53" s="23">
        <v>222409</v>
      </c>
      <c r="AE53" s="13">
        <f t="shared" si="0"/>
        <v>1</v>
      </c>
      <c r="AF53" s="9">
        <f t="shared" si="1"/>
        <v>1</v>
      </c>
      <c r="AG53" s="9">
        <f t="shared" si="2"/>
        <v>1</v>
      </c>
      <c r="AH53" s="9">
        <f t="shared" si="3"/>
        <v>1</v>
      </c>
      <c r="AI53" s="9">
        <f t="shared" si="4"/>
        <v>1</v>
      </c>
      <c r="AJ53" s="9">
        <f t="shared" si="5"/>
        <v>1</v>
      </c>
      <c r="AK53" s="14">
        <f t="shared" si="6"/>
        <v>1</v>
      </c>
      <c r="AL53" s="31">
        <v>77</v>
      </c>
      <c r="AM53" s="32">
        <v>31</v>
      </c>
      <c r="AN53" s="32">
        <v>205885</v>
      </c>
      <c r="AO53" s="32">
        <v>16416</v>
      </c>
      <c r="AP53" s="32">
        <v>0</v>
      </c>
      <c r="AQ53" s="32">
        <v>0</v>
      </c>
      <c r="AR53" s="33">
        <v>0</v>
      </c>
      <c r="AS53" s="38">
        <v>222409</v>
      </c>
      <c r="AU53" s="70" t="s">
        <v>39</v>
      </c>
      <c r="AV53" s="71">
        <f>SUMIFS(J:J,A:A,AU53,AE:AE,1)</f>
        <v>135450.08999999994</v>
      </c>
      <c r="AW53" s="72">
        <f>SUMIFS(K:K,A:A,AU53,AF:AF,1)</f>
        <v>69085.23</v>
      </c>
      <c r="AX53" s="72">
        <f>SUMIFS(L:L,A:A,AU53,AG:AG,1)</f>
        <v>88172.840000000011</v>
      </c>
      <c r="AY53" s="72">
        <f>SUMIFS(M:M,A:A,AU53,AH:AH,1)</f>
        <v>48806.880000000005</v>
      </c>
      <c r="AZ53" s="72">
        <f>SUMIFS(N:N,A:A,AU53,AI:AI,1)</f>
        <v>23887.8</v>
      </c>
      <c r="BA53" s="72">
        <f>SUMIFS(O:O,A:A,AU53,AJ:AJ,1)</f>
        <v>94.47999999999999</v>
      </c>
      <c r="BB53" s="73">
        <f>SUMIFS(P:P,A:A,AU53,AK:AK,1)</f>
        <v>30.36</v>
      </c>
      <c r="BF53" s="70" t="s">
        <v>39</v>
      </c>
      <c r="BG53" s="71">
        <f>IFERROR(AV53/AV6,0)</f>
        <v>4.5896614936297082</v>
      </c>
      <c r="BH53" s="72">
        <f t="shared" ref="BH53:BM53" si="35">IFERROR(AW53/AW6,0)</f>
        <v>4.426270502306509</v>
      </c>
      <c r="BI53" s="72">
        <f t="shared" si="35"/>
        <v>11.353700746845224</v>
      </c>
      <c r="BJ53" s="72">
        <f t="shared" si="35"/>
        <v>14.916528117359414</v>
      </c>
      <c r="BK53" s="72">
        <f t="shared" si="35"/>
        <v>19.516176470588235</v>
      </c>
      <c r="BL53" s="72">
        <f t="shared" si="35"/>
        <v>11.809999999999999</v>
      </c>
      <c r="BM53" s="73">
        <f t="shared" si="35"/>
        <v>7.59</v>
      </c>
    </row>
    <row r="54" spans="1:65" x14ac:dyDescent="0.3">
      <c r="A54" t="s">
        <v>40</v>
      </c>
      <c r="B54">
        <v>2017</v>
      </c>
      <c r="C54" s="58">
        <v>6779</v>
      </c>
      <c r="D54" s="59">
        <v>3173</v>
      </c>
      <c r="E54" s="59">
        <v>1715</v>
      </c>
      <c r="F54" s="59">
        <v>18</v>
      </c>
      <c r="G54" s="59">
        <v>4</v>
      </c>
      <c r="H54" s="59"/>
      <c r="I54" s="60"/>
      <c r="J54" s="49">
        <v>68265.279999999533</v>
      </c>
      <c r="K54" s="50">
        <v>31750.11999999989</v>
      </c>
      <c r="L54" s="50">
        <v>18563.77</v>
      </c>
      <c r="M54" s="50">
        <v>242.24</v>
      </c>
      <c r="N54" s="50">
        <v>20.239999999999998</v>
      </c>
      <c r="O54" s="50"/>
      <c r="P54" s="51"/>
      <c r="Q54" s="42">
        <v>6091</v>
      </c>
      <c r="R54" s="42">
        <v>2960</v>
      </c>
      <c r="S54" s="42">
        <v>1623</v>
      </c>
      <c r="T54" s="42">
        <v>17</v>
      </c>
      <c r="U54" s="42">
        <v>4</v>
      </c>
      <c r="V54" s="42">
        <v>0</v>
      </c>
      <c r="W54" s="43">
        <v>0</v>
      </c>
      <c r="X54" s="22">
        <v>259856</v>
      </c>
      <c r="Y54" s="12">
        <v>259856</v>
      </c>
      <c r="Z54" s="12">
        <v>259856</v>
      </c>
      <c r="AA54" s="12">
        <v>259856</v>
      </c>
      <c r="AB54" s="12">
        <v>259856</v>
      </c>
      <c r="AC54" s="12">
        <v>259856</v>
      </c>
      <c r="AD54" s="23">
        <v>151747</v>
      </c>
      <c r="AE54" s="13">
        <f t="shared" si="0"/>
        <v>1</v>
      </c>
      <c r="AF54" s="9">
        <f t="shared" si="1"/>
        <v>1</v>
      </c>
      <c r="AG54" s="9">
        <f t="shared" si="2"/>
        <v>1</v>
      </c>
      <c r="AH54" s="9">
        <f t="shared" si="3"/>
        <v>1</v>
      </c>
      <c r="AI54" s="9">
        <f t="shared" si="4"/>
        <v>1</v>
      </c>
      <c r="AJ54" s="9">
        <f t="shared" si="5"/>
        <v>1</v>
      </c>
      <c r="AK54" s="14">
        <f t="shared" si="6"/>
        <v>0.58396573486854253</v>
      </c>
      <c r="AL54" s="31">
        <v>80</v>
      </c>
      <c r="AM54" s="32">
        <v>30</v>
      </c>
      <c r="AN54" s="32">
        <v>257061</v>
      </c>
      <c r="AO54" s="32">
        <v>2685</v>
      </c>
      <c r="AP54" s="32">
        <v>0</v>
      </c>
      <c r="AQ54" s="32">
        <v>0</v>
      </c>
      <c r="AR54" s="33">
        <v>0</v>
      </c>
      <c r="AS54" s="38">
        <v>259856</v>
      </c>
      <c r="AU54" s="74" t="s">
        <v>41</v>
      </c>
      <c r="AV54" s="75">
        <f t="shared" ref="AV54:AV58" si="36">SUMIFS(J:J,A:A,AU54,AE:AE,1)</f>
        <v>216211.35999999996</v>
      </c>
      <c r="AW54" s="76">
        <f t="shared" ref="AW54:AW58" si="37">SUMIFS(K:K,A:A,AU54,AF:AF,1)</f>
        <v>143303.47999999995</v>
      </c>
      <c r="AX54" s="76">
        <f t="shared" ref="AX54:AX58" si="38">SUMIFS(L:L,A:A,AU54,AG:AG,1)</f>
        <v>392327.70999999996</v>
      </c>
      <c r="AY54" s="76">
        <f t="shared" ref="AY54:AY58" si="39">SUMIFS(M:M,A:A,AU54,AH:AH,1)</f>
        <v>358797.5</v>
      </c>
      <c r="AZ54" s="76">
        <f t="shared" ref="AZ54:AZ58" si="40">SUMIFS(N:N,A:A,AU54,AI:AI,1)</f>
        <v>216422.41999999998</v>
      </c>
      <c r="BA54" s="76">
        <f t="shared" ref="BA54:BA58" si="41">SUMIFS(O:O,A:A,AU54,AJ:AJ,1)</f>
        <v>418.52999999999992</v>
      </c>
      <c r="BB54" s="77">
        <f t="shared" ref="BB54:BB58" si="42">SUMIFS(P:P,A:A,AU54,AK:AK,1)</f>
        <v>0</v>
      </c>
      <c r="BF54" s="74" t="s">
        <v>41</v>
      </c>
      <c r="BG54" s="75">
        <f t="shared" ref="BG54:BG58" si="43">IFERROR(AV54/AV7,0)</f>
        <v>7.2226945047603124</v>
      </c>
      <c r="BH54" s="76">
        <f t="shared" ref="BH54:BH58" si="44">IFERROR(AW54/AW7,0)</f>
        <v>7.6555093755008254</v>
      </c>
      <c r="BI54" s="76">
        <f t="shared" ref="BI54:BI58" si="45">IFERROR(AX54/AX7,0)</f>
        <v>18.883698016942624</v>
      </c>
      <c r="BJ54" s="76">
        <f t="shared" ref="BJ54:BJ58" si="46">IFERROR(AY54/AY7,0)</f>
        <v>22.681427397433467</v>
      </c>
      <c r="BK54" s="76">
        <f t="shared" ref="BK54:BK58" si="47">IFERROR(AZ54/AZ7,0)</f>
        <v>24.00159920150826</v>
      </c>
      <c r="BL54" s="76">
        <f t="shared" ref="BL54:BL58" si="48">IFERROR(BA54/BA7,0)</f>
        <v>13.079062499999997</v>
      </c>
      <c r="BM54" s="77">
        <f t="shared" ref="BM54:BM58" si="49">IFERROR(BB54/BB7,0)</f>
        <v>0</v>
      </c>
    </row>
    <row r="55" spans="1:65" x14ac:dyDescent="0.3">
      <c r="A55" t="s">
        <v>40</v>
      </c>
      <c r="B55">
        <v>2018</v>
      </c>
      <c r="C55" s="58">
        <v>6945</v>
      </c>
      <c r="D55" s="59">
        <v>3352</v>
      </c>
      <c r="E55" s="59">
        <v>1305</v>
      </c>
      <c r="F55" s="59">
        <v>84</v>
      </c>
      <c r="G55" s="59">
        <v>1</v>
      </c>
      <c r="H55" s="59">
        <v>1</v>
      </c>
      <c r="I55" s="60"/>
      <c r="J55" s="49">
        <v>69123.979999999559</v>
      </c>
      <c r="K55" s="50">
        <v>35426.259999999857</v>
      </c>
      <c r="L55" s="50">
        <v>19160.88</v>
      </c>
      <c r="M55" s="50">
        <v>853.48000000000013</v>
      </c>
      <c r="N55" s="50"/>
      <c r="O55" s="50"/>
      <c r="P55" s="51"/>
      <c r="Q55" s="42">
        <v>6117</v>
      </c>
      <c r="R55" s="42">
        <v>3105</v>
      </c>
      <c r="S55" s="42">
        <v>1161</v>
      </c>
      <c r="T55" s="42">
        <v>82</v>
      </c>
      <c r="U55" s="42">
        <v>1</v>
      </c>
      <c r="V55" s="42">
        <v>1</v>
      </c>
      <c r="W55" s="43">
        <v>0</v>
      </c>
      <c r="X55" s="22">
        <v>262450</v>
      </c>
      <c r="Y55" s="12">
        <v>262450</v>
      </c>
      <c r="Z55" s="12">
        <v>262450</v>
      </c>
      <c r="AA55" s="12">
        <v>262450</v>
      </c>
      <c r="AB55" s="12">
        <v>262450</v>
      </c>
      <c r="AC55" s="12">
        <v>147677</v>
      </c>
      <c r="AD55" s="23">
        <v>0</v>
      </c>
      <c r="AE55" s="13">
        <f t="shared" si="0"/>
        <v>1</v>
      </c>
      <c r="AF55" s="9">
        <f t="shared" si="1"/>
        <v>1</v>
      </c>
      <c r="AG55" s="9">
        <f t="shared" si="2"/>
        <v>1</v>
      </c>
      <c r="AH55" s="9">
        <f t="shared" si="3"/>
        <v>1</v>
      </c>
      <c r="AI55" s="9">
        <f t="shared" si="4"/>
        <v>1</v>
      </c>
      <c r="AJ55" s="9">
        <f t="shared" si="5"/>
        <v>0.5626862259477996</v>
      </c>
      <c r="AK55" s="14">
        <f t="shared" si="6"/>
        <v>0</v>
      </c>
      <c r="AL55" s="31">
        <v>33</v>
      </c>
      <c r="AM55" s="32">
        <v>17</v>
      </c>
      <c r="AN55" s="32">
        <v>262387</v>
      </c>
      <c r="AO55" s="32">
        <v>13</v>
      </c>
      <c r="AP55" s="32">
        <v>0</v>
      </c>
      <c r="AQ55" s="32">
        <v>0</v>
      </c>
      <c r="AR55" s="33">
        <v>0</v>
      </c>
      <c r="AS55" s="38">
        <v>262450</v>
      </c>
      <c r="AU55" s="74" t="s">
        <v>43</v>
      </c>
      <c r="AV55" s="75">
        <f t="shared" si="36"/>
        <v>401307.12999999977</v>
      </c>
      <c r="AW55" s="76">
        <f t="shared" si="37"/>
        <v>343796.09999999992</v>
      </c>
      <c r="AX55" s="76">
        <f t="shared" si="38"/>
        <v>221773.59999999998</v>
      </c>
      <c r="AY55" s="76">
        <f t="shared" si="39"/>
        <v>14050.67</v>
      </c>
      <c r="AZ55" s="76">
        <f t="shared" si="40"/>
        <v>10.119999999999999</v>
      </c>
      <c r="BA55" s="76">
        <f t="shared" si="41"/>
        <v>0</v>
      </c>
      <c r="BB55" s="77">
        <f t="shared" si="42"/>
        <v>0</v>
      </c>
      <c r="BF55" s="74" t="s">
        <v>43</v>
      </c>
      <c r="BG55" s="75">
        <f t="shared" si="43"/>
        <v>19.554971737647392</v>
      </c>
      <c r="BH55" s="76">
        <f t="shared" si="44"/>
        <v>24.588478043198393</v>
      </c>
      <c r="BI55" s="76">
        <f t="shared" si="45"/>
        <v>28.779340773423304</v>
      </c>
      <c r="BJ55" s="76">
        <f t="shared" si="46"/>
        <v>12.325149122807018</v>
      </c>
      <c r="BK55" s="76">
        <f t="shared" si="47"/>
        <v>1.4457142857142855</v>
      </c>
      <c r="BL55" s="76">
        <f t="shared" si="48"/>
        <v>0</v>
      </c>
      <c r="BM55" s="77">
        <f t="shared" si="49"/>
        <v>0</v>
      </c>
    </row>
    <row r="56" spans="1:65" x14ac:dyDescent="0.3">
      <c r="A56" t="s">
        <v>40</v>
      </c>
      <c r="B56">
        <v>2019</v>
      </c>
      <c r="C56" s="58">
        <v>7182</v>
      </c>
      <c r="D56" s="59">
        <v>2572</v>
      </c>
      <c r="E56" s="59">
        <v>2228</v>
      </c>
      <c r="F56" s="59">
        <v>8</v>
      </c>
      <c r="G56" s="59">
        <v>1</v>
      </c>
      <c r="H56" s="59"/>
      <c r="I56" s="60"/>
      <c r="J56" s="49">
        <v>73770.799999999566</v>
      </c>
      <c r="K56" s="50">
        <v>34959.439999999937</v>
      </c>
      <c r="L56" s="50">
        <v>22614.23999999998</v>
      </c>
      <c r="M56" s="50">
        <v>51.28</v>
      </c>
      <c r="N56" s="50"/>
      <c r="O56" s="50"/>
      <c r="P56" s="51"/>
      <c r="Q56" s="42">
        <v>6248</v>
      </c>
      <c r="R56" s="42">
        <v>2216</v>
      </c>
      <c r="S56" s="42">
        <v>2051</v>
      </c>
      <c r="T56" s="42">
        <v>7</v>
      </c>
      <c r="U56" s="42">
        <v>1</v>
      </c>
      <c r="V56" s="42">
        <v>0</v>
      </c>
      <c r="W56" s="43">
        <v>0</v>
      </c>
      <c r="X56" s="22">
        <v>277377</v>
      </c>
      <c r="Y56" s="12">
        <v>277377</v>
      </c>
      <c r="Z56" s="12">
        <v>277377</v>
      </c>
      <c r="AA56" s="12">
        <v>277377</v>
      </c>
      <c r="AB56" s="12">
        <v>167732</v>
      </c>
      <c r="AC56" s="12">
        <v>0</v>
      </c>
      <c r="AD56" s="23">
        <v>0</v>
      </c>
      <c r="AE56" s="13">
        <f t="shared" si="0"/>
        <v>1</v>
      </c>
      <c r="AF56" s="9">
        <f t="shared" si="1"/>
        <v>1</v>
      </c>
      <c r="AG56" s="9">
        <f t="shared" si="2"/>
        <v>1</v>
      </c>
      <c r="AH56" s="9">
        <f t="shared" si="3"/>
        <v>1</v>
      </c>
      <c r="AI56" s="9">
        <f t="shared" si="4"/>
        <v>0.60470767222949273</v>
      </c>
      <c r="AJ56" s="9">
        <f t="shared" si="5"/>
        <v>0</v>
      </c>
      <c r="AK56" s="14">
        <f t="shared" si="6"/>
        <v>0</v>
      </c>
      <c r="AL56" s="31">
        <v>11</v>
      </c>
      <c r="AM56" s="32">
        <v>10</v>
      </c>
      <c r="AN56" s="32">
        <v>277353</v>
      </c>
      <c r="AO56" s="32">
        <v>3</v>
      </c>
      <c r="AP56" s="32">
        <v>0</v>
      </c>
      <c r="AQ56" s="32">
        <v>0</v>
      </c>
      <c r="AR56" s="33">
        <v>0</v>
      </c>
      <c r="AS56" s="38">
        <v>277377</v>
      </c>
      <c r="AU56" s="74" t="s">
        <v>38</v>
      </c>
      <c r="AV56" s="75">
        <f t="shared" si="36"/>
        <v>430486.79000000004</v>
      </c>
      <c r="AW56" s="76">
        <f t="shared" si="37"/>
        <v>319487.53999999998</v>
      </c>
      <c r="AX56" s="76">
        <f t="shared" si="38"/>
        <v>951878.41000000201</v>
      </c>
      <c r="AY56" s="76">
        <f t="shared" si="39"/>
        <v>680728.20000000077</v>
      </c>
      <c r="AZ56" s="76">
        <f t="shared" si="40"/>
        <v>395728.16000000009</v>
      </c>
      <c r="BA56" s="76">
        <f t="shared" si="41"/>
        <v>2067.75</v>
      </c>
      <c r="BB56" s="77">
        <f t="shared" si="42"/>
        <v>203.8</v>
      </c>
      <c r="BF56" s="74" t="s">
        <v>38</v>
      </c>
      <c r="BG56" s="75">
        <f t="shared" si="43"/>
        <v>3.9867270790887206</v>
      </c>
      <c r="BH56" s="76">
        <f t="shared" si="44"/>
        <v>6.114945164315654</v>
      </c>
      <c r="BI56" s="76">
        <f t="shared" si="45"/>
        <v>20.027739648207415</v>
      </c>
      <c r="BJ56" s="76">
        <f t="shared" si="46"/>
        <v>19.942235242419827</v>
      </c>
      <c r="BK56" s="76">
        <f t="shared" si="47"/>
        <v>19.627425850610063</v>
      </c>
      <c r="BL56" s="76">
        <f t="shared" si="48"/>
        <v>14.162671232876713</v>
      </c>
      <c r="BM56" s="77">
        <f t="shared" si="49"/>
        <v>12.737500000000001</v>
      </c>
    </row>
    <row r="57" spans="1:65" x14ac:dyDescent="0.3">
      <c r="A57" t="s">
        <v>40</v>
      </c>
      <c r="B57">
        <v>2020</v>
      </c>
      <c r="C57" s="58">
        <v>4139</v>
      </c>
      <c r="D57" s="59">
        <v>3549</v>
      </c>
      <c r="E57" s="59">
        <v>1324</v>
      </c>
      <c r="F57" s="59">
        <v>6</v>
      </c>
      <c r="G57" s="59"/>
      <c r="H57" s="59"/>
      <c r="I57" s="60"/>
      <c r="J57" s="49">
        <v>55946.919999999853</v>
      </c>
      <c r="K57" s="50">
        <v>35740.759999999878</v>
      </c>
      <c r="L57" s="50">
        <v>10776.64</v>
      </c>
      <c r="M57" s="50">
        <v>15.52</v>
      </c>
      <c r="N57" s="50"/>
      <c r="O57" s="50"/>
      <c r="P57" s="51"/>
      <c r="Q57" s="42">
        <v>3473</v>
      </c>
      <c r="R57" s="42">
        <v>3130</v>
      </c>
      <c r="S57" s="42">
        <v>1235</v>
      </c>
      <c r="T57" s="42">
        <v>6</v>
      </c>
      <c r="U57" s="42">
        <v>0</v>
      </c>
      <c r="V57" s="42">
        <v>0</v>
      </c>
      <c r="W57" s="43">
        <v>0</v>
      </c>
      <c r="X57" s="22">
        <v>202909</v>
      </c>
      <c r="Y57" s="12">
        <v>202909</v>
      </c>
      <c r="Z57" s="12">
        <v>202909</v>
      </c>
      <c r="AA57" s="12">
        <v>133601</v>
      </c>
      <c r="AB57" s="12">
        <v>0</v>
      </c>
      <c r="AC57" s="12">
        <v>0</v>
      </c>
      <c r="AD57" s="23">
        <v>0</v>
      </c>
      <c r="AE57" s="13">
        <f t="shared" si="0"/>
        <v>1</v>
      </c>
      <c r="AF57" s="9">
        <f t="shared" si="1"/>
        <v>1</v>
      </c>
      <c r="AG57" s="9">
        <f t="shared" si="2"/>
        <v>1</v>
      </c>
      <c r="AH57" s="9">
        <f t="shared" si="3"/>
        <v>0.658428162378209</v>
      </c>
      <c r="AI57" s="9">
        <f t="shared" si="4"/>
        <v>0</v>
      </c>
      <c r="AJ57" s="9">
        <f t="shared" si="5"/>
        <v>0</v>
      </c>
      <c r="AK57" s="14">
        <f t="shared" si="6"/>
        <v>0</v>
      </c>
      <c r="AL57" s="31">
        <v>11</v>
      </c>
      <c r="AM57" s="32">
        <v>8</v>
      </c>
      <c r="AN57" s="32">
        <v>202888</v>
      </c>
      <c r="AO57" s="32">
        <v>2</v>
      </c>
      <c r="AP57" s="32">
        <v>0</v>
      </c>
      <c r="AQ57" s="32">
        <v>0</v>
      </c>
      <c r="AR57" s="33">
        <v>0</v>
      </c>
      <c r="AS57" s="38">
        <v>202909</v>
      </c>
      <c r="AU57" s="74" t="s">
        <v>40</v>
      </c>
      <c r="AV57" s="75">
        <f t="shared" si="36"/>
        <v>587715.36999999674</v>
      </c>
      <c r="AW57" s="76">
        <f t="shared" si="37"/>
        <v>329955.03999999858</v>
      </c>
      <c r="AX57" s="76">
        <f t="shared" si="38"/>
        <v>192761.80999999953</v>
      </c>
      <c r="AY57" s="76">
        <f t="shared" si="39"/>
        <v>68089.309999999925</v>
      </c>
      <c r="AZ57" s="76">
        <f t="shared" si="40"/>
        <v>177.44</v>
      </c>
      <c r="BA57" s="76">
        <f t="shared" si="41"/>
        <v>10.119999999999999</v>
      </c>
      <c r="BB57" s="77">
        <f t="shared" si="42"/>
        <v>374.44000000000011</v>
      </c>
      <c r="BF57" s="74" t="s">
        <v>40</v>
      </c>
      <c r="BG57" s="75">
        <f t="shared" si="43"/>
        <v>10.067756783609648</v>
      </c>
      <c r="BH57" s="76">
        <f t="shared" si="44"/>
        <v>10.126600988245361</v>
      </c>
      <c r="BI57" s="76">
        <f t="shared" si="45"/>
        <v>10.365767369326711</v>
      </c>
      <c r="BJ57" s="76">
        <f t="shared" si="46"/>
        <v>10.182340361896205</v>
      </c>
      <c r="BK57" s="76">
        <f t="shared" si="47"/>
        <v>7.7147826086956517</v>
      </c>
      <c r="BL57" s="76">
        <f t="shared" si="48"/>
        <v>10.119999999999999</v>
      </c>
      <c r="BM57" s="77">
        <f t="shared" si="49"/>
        <v>10.120000000000003</v>
      </c>
    </row>
    <row r="58" spans="1:65" x14ac:dyDescent="0.3">
      <c r="A58" t="s">
        <v>40</v>
      </c>
      <c r="B58">
        <v>2021</v>
      </c>
      <c r="C58" s="58">
        <v>8444</v>
      </c>
      <c r="D58" s="59">
        <v>3197</v>
      </c>
      <c r="E58" s="59">
        <v>488</v>
      </c>
      <c r="F58" s="59"/>
      <c r="G58" s="59"/>
      <c r="H58" s="59"/>
      <c r="I58" s="60"/>
      <c r="J58" s="49">
        <v>86601.999999999636</v>
      </c>
      <c r="K58" s="50">
        <v>25165.699999999979</v>
      </c>
      <c r="L58" s="50">
        <v>885.24</v>
      </c>
      <c r="M58" s="50"/>
      <c r="N58" s="50"/>
      <c r="O58" s="50"/>
      <c r="P58" s="51"/>
      <c r="Q58" s="42">
        <v>5772</v>
      </c>
      <c r="R58" s="42">
        <v>2219</v>
      </c>
      <c r="S58" s="42">
        <v>392</v>
      </c>
      <c r="T58" s="42">
        <v>0</v>
      </c>
      <c r="U58" s="42">
        <v>0</v>
      </c>
      <c r="V58" s="42">
        <v>0</v>
      </c>
      <c r="W58" s="43">
        <v>0</v>
      </c>
      <c r="X58" s="22">
        <v>249987</v>
      </c>
      <c r="Y58" s="12">
        <v>249987</v>
      </c>
      <c r="Z58" s="12">
        <v>136636</v>
      </c>
      <c r="AA58" s="12">
        <v>0</v>
      </c>
      <c r="AB58" s="12">
        <v>0</v>
      </c>
      <c r="AC58" s="12">
        <v>0</v>
      </c>
      <c r="AD58" s="23">
        <v>0</v>
      </c>
      <c r="AE58" s="13">
        <f t="shared" si="0"/>
        <v>1</v>
      </c>
      <c r="AF58" s="9">
        <f t="shared" si="1"/>
        <v>1</v>
      </c>
      <c r="AG58" s="9">
        <f t="shared" si="2"/>
        <v>0.54657242176593179</v>
      </c>
      <c r="AH58" s="9">
        <f t="shared" si="3"/>
        <v>0</v>
      </c>
      <c r="AI58" s="9">
        <f t="shared" si="4"/>
        <v>0</v>
      </c>
      <c r="AJ58" s="9">
        <f t="shared" si="5"/>
        <v>0</v>
      </c>
      <c r="AK58" s="14">
        <f t="shared" si="6"/>
        <v>0</v>
      </c>
      <c r="AL58" s="31">
        <v>10</v>
      </c>
      <c r="AM58" s="32">
        <v>1</v>
      </c>
      <c r="AN58" s="32">
        <v>249976</v>
      </c>
      <c r="AO58" s="32">
        <v>0</v>
      </c>
      <c r="AP58" s="32">
        <v>0</v>
      </c>
      <c r="AQ58" s="32">
        <v>0</v>
      </c>
      <c r="AR58" s="33">
        <v>0</v>
      </c>
      <c r="AS58" s="38">
        <v>249987</v>
      </c>
      <c r="AU58" s="78" t="s">
        <v>42</v>
      </c>
      <c r="AV58" s="79">
        <f t="shared" si="36"/>
        <v>2213916.5400000005</v>
      </c>
      <c r="AW58" s="80">
        <f t="shared" si="37"/>
        <v>103041.04000000001</v>
      </c>
      <c r="AX58" s="80">
        <f t="shared" si="38"/>
        <v>2911.72</v>
      </c>
      <c r="AY58" s="80">
        <f t="shared" si="39"/>
        <v>900.72</v>
      </c>
      <c r="AZ58" s="80">
        <f t="shared" si="40"/>
        <v>0</v>
      </c>
      <c r="BA58" s="80">
        <f t="shared" si="41"/>
        <v>0</v>
      </c>
      <c r="BB58" s="81">
        <f t="shared" si="42"/>
        <v>0</v>
      </c>
      <c r="BF58" s="78" t="s">
        <v>42</v>
      </c>
      <c r="BG58" s="79">
        <f t="shared" si="43"/>
        <v>21.521916825446208</v>
      </c>
      <c r="BH58" s="80">
        <f t="shared" si="44"/>
        <v>11.456642205915056</v>
      </c>
      <c r="BI58" s="80">
        <f t="shared" si="45"/>
        <v>9.7057333333333329</v>
      </c>
      <c r="BJ58" s="80">
        <f t="shared" si="46"/>
        <v>9.0981818181818177</v>
      </c>
      <c r="BK58" s="80">
        <f t="shared" si="47"/>
        <v>0</v>
      </c>
      <c r="BL58" s="80">
        <f t="shared" si="48"/>
        <v>0</v>
      </c>
      <c r="BM58" s="81">
        <f t="shared" si="49"/>
        <v>0</v>
      </c>
    </row>
    <row r="59" spans="1:65" x14ac:dyDescent="0.3">
      <c r="A59" t="s">
        <v>40</v>
      </c>
      <c r="B59">
        <v>2022</v>
      </c>
      <c r="C59" s="58">
        <v>5327</v>
      </c>
      <c r="D59" s="59">
        <v>761</v>
      </c>
      <c r="E59" s="59">
        <v>35</v>
      </c>
      <c r="F59" s="59"/>
      <c r="G59" s="59"/>
      <c r="H59" s="59"/>
      <c r="I59" s="60"/>
      <c r="J59" s="49">
        <v>42787.679999999797</v>
      </c>
      <c r="K59" s="50">
        <v>1726.6</v>
      </c>
      <c r="L59" s="50">
        <v>87.72</v>
      </c>
      <c r="M59" s="50"/>
      <c r="N59" s="50"/>
      <c r="O59" s="50"/>
      <c r="P59" s="51"/>
      <c r="Q59" s="42">
        <v>4730</v>
      </c>
      <c r="R59" s="42">
        <v>709</v>
      </c>
      <c r="S59" s="42">
        <v>34</v>
      </c>
      <c r="T59" s="42">
        <v>0</v>
      </c>
      <c r="U59" s="42">
        <v>0</v>
      </c>
      <c r="V59" s="42">
        <v>0</v>
      </c>
      <c r="W59" s="43">
        <v>0</v>
      </c>
      <c r="X59" s="22">
        <v>237590</v>
      </c>
      <c r="Y59" s="12">
        <v>132567</v>
      </c>
      <c r="Z59" s="12">
        <v>0</v>
      </c>
      <c r="AA59" s="12">
        <v>0</v>
      </c>
      <c r="AB59" s="12">
        <v>0</v>
      </c>
      <c r="AC59" s="12">
        <v>0</v>
      </c>
      <c r="AD59" s="23">
        <v>0</v>
      </c>
      <c r="AE59" s="13">
        <f t="shared" si="0"/>
        <v>1</v>
      </c>
      <c r="AF59" s="9">
        <f t="shared" si="1"/>
        <v>0.55796540258428384</v>
      </c>
      <c r="AG59" s="9">
        <f t="shared" si="2"/>
        <v>0</v>
      </c>
      <c r="AH59" s="9">
        <f t="shared" si="3"/>
        <v>0</v>
      </c>
      <c r="AI59" s="9">
        <f t="shared" si="4"/>
        <v>0</v>
      </c>
      <c r="AJ59" s="9">
        <f t="shared" si="5"/>
        <v>0</v>
      </c>
      <c r="AK59" s="14">
        <f t="shared" si="6"/>
        <v>0</v>
      </c>
      <c r="AL59" s="31">
        <v>8</v>
      </c>
      <c r="AM59" s="32">
        <v>2</v>
      </c>
      <c r="AN59" s="32">
        <v>237571</v>
      </c>
      <c r="AO59" s="32">
        <v>1</v>
      </c>
      <c r="AP59" s="32">
        <v>8</v>
      </c>
      <c r="AQ59" s="32">
        <v>0</v>
      </c>
      <c r="AR59" s="33">
        <v>0</v>
      </c>
      <c r="AS59" s="38">
        <v>237590</v>
      </c>
    </row>
    <row r="60" spans="1:65" x14ac:dyDescent="0.3">
      <c r="A60" t="s">
        <v>40</v>
      </c>
      <c r="B60">
        <v>2023</v>
      </c>
      <c r="C60" s="58">
        <v>1613</v>
      </c>
      <c r="D60" s="59">
        <v>78</v>
      </c>
      <c r="E60" s="59"/>
      <c r="F60" s="59"/>
      <c r="G60" s="59"/>
      <c r="H60" s="59"/>
      <c r="I60" s="60"/>
      <c r="J60" s="49">
        <v>2962.2800000000011</v>
      </c>
      <c r="K60" s="50">
        <v>170.03</v>
      </c>
      <c r="L60" s="50"/>
      <c r="M60" s="50"/>
      <c r="N60" s="50"/>
      <c r="O60" s="50"/>
      <c r="P60" s="51"/>
      <c r="Q60" s="42">
        <v>1458</v>
      </c>
      <c r="R60" s="42">
        <v>71</v>
      </c>
      <c r="S60" s="42">
        <v>0</v>
      </c>
      <c r="T60" s="42">
        <v>0</v>
      </c>
      <c r="U60" s="42">
        <v>0</v>
      </c>
      <c r="V60" s="42">
        <v>0</v>
      </c>
      <c r="W60" s="43">
        <v>0</v>
      </c>
      <c r="X60" s="22">
        <v>108920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23">
        <v>0</v>
      </c>
      <c r="AE60" s="13">
        <f t="shared" si="0"/>
        <v>0.57724003794563594</v>
      </c>
      <c r="AF60" s="9">
        <f t="shared" si="1"/>
        <v>0</v>
      </c>
      <c r="AG60" s="9">
        <f t="shared" si="2"/>
        <v>0</v>
      </c>
      <c r="AH60" s="9">
        <f t="shared" si="3"/>
        <v>0</v>
      </c>
      <c r="AI60" s="9">
        <f t="shared" si="4"/>
        <v>0</v>
      </c>
      <c r="AJ60" s="9">
        <f t="shared" si="5"/>
        <v>0</v>
      </c>
      <c r="AK60" s="14">
        <f t="shared" si="6"/>
        <v>0</v>
      </c>
      <c r="AL60" s="31">
        <v>1</v>
      </c>
      <c r="AM60" s="32">
        <v>25</v>
      </c>
      <c r="AN60" s="32">
        <v>188664</v>
      </c>
      <c r="AO60" s="32">
        <v>0</v>
      </c>
      <c r="AP60" s="32">
        <v>1</v>
      </c>
      <c r="AQ60" s="32">
        <v>0</v>
      </c>
      <c r="AR60" s="33">
        <v>0</v>
      </c>
      <c r="AS60" s="38">
        <v>188691</v>
      </c>
    </row>
    <row r="61" spans="1:65" x14ac:dyDescent="0.3">
      <c r="A61" t="s">
        <v>40</v>
      </c>
      <c r="B61">
        <v>2024</v>
      </c>
      <c r="C61" s="58">
        <v>270</v>
      </c>
      <c r="D61" s="59"/>
      <c r="E61" s="59"/>
      <c r="F61" s="59"/>
      <c r="G61" s="59"/>
      <c r="H61" s="59"/>
      <c r="I61" s="60"/>
      <c r="J61" s="49">
        <v>667.34999999999991</v>
      </c>
      <c r="K61" s="50"/>
      <c r="L61" s="50"/>
      <c r="M61" s="50"/>
      <c r="N61" s="50"/>
      <c r="O61" s="50"/>
      <c r="P61" s="51"/>
      <c r="Q61" s="42">
        <v>246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3">
        <v>0</v>
      </c>
      <c r="X61" s="2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23">
        <v>0</v>
      </c>
      <c r="AE61" s="13">
        <f t="shared" si="0"/>
        <v>0</v>
      </c>
      <c r="AF61" s="9">
        <f t="shared" si="1"/>
        <v>0</v>
      </c>
      <c r="AG61" s="9">
        <f t="shared" si="2"/>
        <v>0</v>
      </c>
      <c r="AH61" s="9">
        <f t="shared" si="3"/>
        <v>0</v>
      </c>
      <c r="AI61" s="9">
        <f t="shared" si="4"/>
        <v>0</v>
      </c>
      <c r="AJ61" s="9">
        <f t="shared" si="5"/>
        <v>0</v>
      </c>
      <c r="AK61" s="14">
        <f t="shared" si="6"/>
        <v>0</v>
      </c>
      <c r="AL61" s="31">
        <v>0</v>
      </c>
      <c r="AM61" s="32">
        <v>1</v>
      </c>
      <c r="AN61" s="32">
        <v>102252</v>
      </c>
      <c r="AO61" s="32">
        <v>0</v>
      </c>
      <c r="AP61" s="32">
        <v>0</v>
      </c>
      <c r="AQ61" s="32">
        <v>0</v>
      </c>
      <c r="AR61" s="33">
        <v>0</v>
      </c>
      <c r="AS61" s="38">
        <v>102253</v>
      </c>
    </row>
    <row r="62" spans="1:65" x14ac:dyDescent="0.3">
      <c r="A62" t="s">
        <v>42</v>
      </c>
      <c r="B62">
        <v>2013</v>
      </c>
      <c r="C62" s="58">
        <v>9548</v>
      </c>
      <c r="D62" s="59">
        <v>2253</v>
      </c>
      <c r="E62" s="59">
        <v>112</v>
      </c>
      <c r="F62" s="59">
        <v>21</v>
      </c>
      <c r="G62" s="59">
        <v>1</v>
      </c>
      <c r="H62" s="59">
        <v>1</v>
      </c>
      <c r="I62" s="60"/>
      <c r="J62" s="49">
        <v>40063.62999999999</v>
      </c>
      <c r="K62" s="50">
        <v>23471.72</v>
      </c>
      <c r="L62" s="50">
        <v>1409</v>
      </c>
      <c r="M62" s="50">
        <v>228.72</v>
      </c>
      <c r="N62" s="50"/>
      <c r="O62" s="50"/>
      <c r="P62" s="51"/>
      <c r="Q62" s="42">
        <v>5399</v>
      </c>
      <c r="R62" s="42">
        <v>1387</v>
      </c>
      <c r="S62" s="42">
        <v>83</v>
      </c>
      <c r="T62" s="42">
        <v>20</v>
      </c>
      <c r="U62" s="42">
        <v>1</v>
      </c>
      <c r="V62" s="42">
        <v>1</v>
      </c>
      <c r="W62" s="43">
        <v>0</v>
      </c>
      <c r="X62" s="22">
        <v>24950</v>
      </c>
      <c r="Y62" s="12">
        <v>24950</v>
      </c>
      <c r="Z62" s="12">
        <v>24950</v>
      </c>
      <c r="AA62" s="12">
        <v>24950</v>
      </c>
      <c r="AB62" s="12">
        <v>24950</v>
      </c>
      <c r="AC62" s="12">
        <v>24950</v>
      </c>
      <c r="AD62" s="23">
        <v>24950</v>
      </c>
      <c r="AE62" s="13">
        <f t="shared" si="0"/>
        <v>1</v>
      </c>
      <c r="AF62" s="9">
        <f t="shared" si="1"/>
        <v>1</v>
      </c>
      <c r="AG62" s="9">
        <f t="shared" si="2"/>
        <v>1</v>
      </c>
      <c r="AH62" s="9">
        <f t="shared" si="3"/>
        <v>1</v>
      </c>
      <c r="AI62" s="9">
        <f t="shared" si="4"/>
        <v>1</v>
      </c>
      <c r="AJ62" s="9">
        <f t="shared" si="5"/>
        <v>1</v>
      </c>
      <c r="AK62" s="14">
        <f t="shared" si="6"/>
        <v>1</v>
      </c>
      <c r="AL62" s="31">
        <v>9109</v>
      </c>
      <c r="AM62" s="32">
        <v>10773</v>
      </c>
      <c r="AN62" s="32">
        <v>1132</v>
      </c>
      <c r="AO62" s="32">
        <v>3936</v>
      </c>
      <c r="AP62" s="32">
        <v>0</v>
      </c>
      <c r="AQ62" s="32">
        <v>0</v>
      </c>
      <c r="AR62" s="33">
        <v>0</v>
      </c>
      <c r="AS62" s="38">
        <v>24950</v>
      </c>
    </row>
    <row r="63" spans="1:65" x14ac:dyDescent="0.3">
      <c r="A63" t="s">
        <v>42</v>
      </c>
      <c r="B63">
        <v>2014</v>
      </c>
      <c r="C63" s="58">
        <v>17403</v>
      </c>
      <c r="D63" s="59">
        <v>3580</v>
      </c>
      <c r="E63" s="59">
        <v>43</v>
      </c>
      <c r="F63" s="59">
        <v>20</v>
      </c>
      <c r="G63" s="59">
        <v>1</v>
      </c>
      <c r="H63" s="59"/>
      <c r="I63" s="60"/>
      <c r="J63" s="49">
        <v>140483.09000000011</v>
      </c>
      <c r="K63" s="50">
        <v>41923.310000000012</v>
      </c>
      <c r="L63" s="50">
        <v>279.32000000000011</v>
      </c>
      <c r="M63" s="50">
        <v>131.56</v>
      </c>
      <c r="N63" s="50"/>
      <c r="O63" s="50"/>
      <c r="P63" s="51"/>
      <c r="Q63" s="42">
        <v>10314</v>
      </c>
      <c r="R63" s="42">
        <v>2156</v>
      </c>
      <c r="S63" s="42">
        <v>39</v>
      </c>
      <c r="T63" s="42">
        <v>17</v>
      </c>
      <c r="U63" s="42">
        <v>1</v>
      </c>
      <c r="V63" s="42">
        <v>0</v>
      </c>
      <c r="W63" s="43">
        <v>0</v>
      </c>
      <c r="X63" s="22">
        <v>44197</v>
      </c>
      <c r="Y63" s="12">
        <v>44197</v>
      </c>
      <c r="Z63" s="12">
        <v>44197</v>
      </c>
      <c r="AA63" s="12">
        <v>44197</v>
      </c>
      <c r="AB63" s="12">
        <v>44197</v>
      </c>
      <c r="AC63" s="12">
        <v>44197</v>
      </c>
      <c r="AD63" s="23">
        <v>44197</v>
      </c>
      <c r="AE63" s="13">
        <f t="shared" si="0"/>
        <v>1</v>
      </c>
      <c r="AF63" s="9">
        <f t="shared" si="1"/>
        <v>1</v>
      </c>
      <c r="AG63" s="9">
        <f t="shared" si="2"/>
        <v>1</v>
      </c>
      <c r="AH63" s="9">
        <f t="shared" si="3"/>
        <v>1</v>
      </c>
      <c r="AI63" s="9">
        <f t="shared" si="4"/>
        <v>1</v>
      </c>
      <c r="AJ63" s="9">
        <f t="shared" si="5"/>
        <v>1</v>
      </c>
      <c r="AK63" s="14">
        <f t="shared" si="6"/>
        <v>1</v>
      </c>
      <c r="AL63" s="31">
        <v>20103</v>
      </c>
      <c r="AM63" s="32">
        <v>19116</v>
      </c>
      <c r="AN63" s="32">
        <v>5</v>
      </c>
      <c r="AO63" s="32">
        <v>4972</v>
      </c>
      <c r="AP63" s="32">
        <v>1</v>
      </c>
      <c r="AQ63" s="32">
        <v>0</v>
      </c>
      <c r="AR63" s="33">
        <v>0</v>
      </c>
      <c r="AS63" s="38">
        <v>44197</v>
      </c>
    </row>
    <row r="64" spans="1:65" x14ac:dyDescent="0.3">
      <c r="A64" t="s">
        <v>42</v>
      </c>
      <c r="B64">
        <v>2015</v>
      </c>
      <c r="C64" s="58">
        <v>14704</v>
      </c>
      <c r="D64" s="59">
        <v>1335</v>
      </c>
      <c r="E64" s="59">
        <v>52</v>
      </c>
      <c r="F64" s="59">
        <v>21</v>
      </c>
      <c r="G64" s="59"/>
      <c r="H64" s="59"/>
      <c r="I64" s="60"/>
      <c r="J64" s="49">
        <v>169413.16</v>
      </c>
      <c r="K64" s="50">
        <v>14204.39</v>
      </c>
      <c r="L64" s="50">
        <v>453.4</v>
      </c>
      <c r="M64" s="50">
        <v>218.6</v>
      </c>
      <c r="N64" s="50"/>
      <c r="O64" s="50"/>
      <c r="P64" s="51"/>
      <c r="Q64" s="42">
        <v>8530</v>
      </c>
      <c r="R64" s="42">
        <v>921</v>
      </c>
      <c r="S64" s="42">
        <v>47</v>
      </c>
      <c r="T64" s="42">
        <v>19</v>
      </c>
      <c r="U64" s="42">
        <v>0</v>
      </c>
      <c r="V64" s="42">
        <v>0</v>
      </c>
      <c r="W64" s="43">
        <v>0</v>
      </c>
      <c r="X64" s="22">
        <v>38498</v>
      </c>
      <c r="Y64" s="12">
        <v>38498</v>
      </c>
      <c r="Z64" s="12">
        <v>38498</v>
      </c>
      <c r="AA64" s="12">
        <v>38498</v>
      </c>
      <c r="AB64" s="12">
        <v>38498</v>
      </c>
      <c r="AC64" s="12">
        <v>38498</v>
      </c>
      <c r="AD64" s="23">
        <v>38498</v>
      </c>
      <c r="AE64" s="13">
        <f t="shared" si="0"/>
        <v>1</v>
      </c>
      <c r="AF64" s="9">
        <f t="shared" si="1"/>
        <v>1</v>
      </c>
      <c r="AG64" s="9">
        <f t="shared" si="2"/>
        <v>1</v>
      </c>
      <c r="AH64" s="9">
        <f t="shared" si="3"/>
        <v>1</v>
      </c>
      <c r="AI64" s="9">
        <f t="shared" si="4"/>
        <v>1</v>
      </c>
      <c r="AJ64" s="9">
        <f t="shared" si="5"/>
        <v>1</v>
      </c>
      <c r="AK64" s="14">
        <f t="shared" si="6"/>
        <v>1</v>
      </c>
      <c r="AL64" s="31">
        <v>27865</v>
      </c>
      <c r="AM64" s="32">
        <v>5632</v>
      </c>
      <c r="AN64" s="32">
        <v>9</v>
      </c>
      <c r="AO64" s="32">
        <v>4992</v>
      </c>
      <c r="AP64" s="32">
        <v>0</v>
      </c>
      <c r="AQ64" s="32">
        <v>0</v>
      </c>
      <c r="AR64" s="33">
        <v>0</v>
      </c>
      <c r="AS64" s="38">
        <v>38498</v>
      </c>
    </row>
    <row r="65" spans="1:45" x14ac:dyDescent="0.3">
      <c r="A65" t="s">
        <v>42</v>
      </c>
      <c r="B65">
        <v>2016</v>
      </c>
      <c r="C65" s="58">
        <v>14112</v>
      </c>
      <c r="D65" s="59">
        <v>787</v>
      </c>
      <c r="E65" s="59">
        <v>45</v>
      </c>
      <c r="F65" s="59">
        <v>22</v>
      </c>
      <c r="G65" s="59"/>
      <c r="H65" s="59">
        <v>1</v>
      </c>
      <c r="I65" s="60"/>
      <c r="J65" s="49">
        <v>208926.6500000002</v>
      </c>
      <c r="K65" s="50">
        <v>10519.56</v>
      </c>
      <c r="L65" s="50">
        <v>331.28</v>
      </c>
      <c r="M65" s="50">
        <v>192.96</v>
      </c>
      <c r="N65" s="50"/>
      <c r="O65" s="50"/>
      <c r="P65" s="51"/>
      <c r="Q65" s="42">
        <v>8492</v>
      </c>
      <c r="R65" s="42">
        <v>510</v>
      </c>
      <c r="S65" s="42">
        <v>41</v>
      </c>
      <c r="T65" s="42">
        <v>20</v>
      </c>
      <c r="U65" s="42">
        <v>0</v>
      </c>
      <c r="V65" s="42">
        <v>1</v>
      </c>
      <c r="W65" s="43">
        <v>0</v>
      </c>
      <c r="X65" s="22">
        <v>38485</v>
      </c>
      <c r="Y65" s="12">
        <v>38485</v>
      </c>
      <c r="Z65" s="12">
        <v>38485</v>
      </c>
      <c r="AA65" s="12">
        <v>38485</v>
      </c>
      <c r="AB65" s="12">
        <v>38485</v>
      </c>
      <c r="AC65" s="12">
        <v>38485</v>
      </c>
      <c r="AD65" s="23">
        <v>38485</v>
      </c>
      <c r="AE65" s="13">
        <f t="shared" si="0"/>
        <v>1</v>
      </c>
      <c r="AF65" s="9">
        <f t="shared" si="1"/>
        <v>1</v>
      </c>
      <c r="AG65" s="9">
        <f t="shared" si="2"/>
        <v>1</v>
      </c>
      <c r="AH65" s="9">
        <f t="shared" si="3"/>
        <v>1</v>
      </c>
      <c r="AI65" s="9">
        <f t="shared" si="4"/>
        <v>1</v>
      </c>
      <c r="AJ65" s="9">
        <f t="shared" si="5"/>
        <v>1</v>
      </c>
      <c r="AK65" s="14">
        <f t="shared" si="6"/>
        <v>1</v>
      </c>
      <c r="AL65" s="31">
        <v>30040</v>
      </c>
      <c r="AM65" s="32">
        <v>3953</v>
      </c>
      <c r="AN65" s="32">
        <v>1</v>
      </c>
      <c r="AO65" s="32">
        <v>4491</v>
      </c>
      <c r="AP65" s="32">
        <v>0</v>
      </c>
      <c r="AQ65" s="32">
        <v>0</v>
      </c>
      <c r="AR65" s="33">
        <v>0</v>
      </c>
      <c r="AS65" s="38">
        <v>38485</v>
      </c>
    </row>
    <row r="66" spans="1:45" x14ac:dyDescent="0.3">
      <c r="A66" t="s">
        <v>42</v>
      </c>
      <c r="B66">
        <v>2017</v>
      </c>
      <c r="C66" s="58">
        <v>14033</v>
      </c>
      <c r="D66" s="59">
        <v>586</v>
      </c>
      <c r="E66" s="59">
        <v>31</v>
      </c>
      <c r="F66" s="59">
        <v>7</v>
      </c>
      <c r="G66" s="59">
        <v>1</v>
      </c>
      <c r="H66" s="59"/>
      <c r="I66" s="60"/>
      <c r="J66" s="49">
        <v>383755.49999999988</v>
      </c>
      <c r="K66" s="50">
        <v>7472.369999999999</v>
      </c>
      <c r="L66" s="50">
        <v>241.94</v>
      </c>
      <c r="M66" s="50">
        <v>71.52</v>
      </c>
      <c r="N66" s="50"/>
      <c r="O66" s="50"/>
      <c r="P66" s="51"/>
      <c r="Q66" s="42">
        <v>9063</v>
      </c>
      <c r="R66" s="42">
        <v>422</v>
      </c>
      <c r="S66" s="42">
        <v>29</v>
      </c>
      <c r="T66" s="42">
        <v>5</v>
      </c>
      <c r="U66" s="42">
        <v>1</v>
      </c>
      <c r="V66" s="42">
        <v>0</v>
      </c>
      <c r="W66" s="43">
        <v>0</v>
      </c>
      <c r="X66" s="22">
        <v>44256</v>
      </c>
      <c r="Y66" s="12">
        <v>44256</v>
      </c>
      <c r="Z66" s="12">
        <v>44256</v>
      </c>
      <c r="AA66" s="12">
        <v>44256</v>
      </c>
      <c r="AB66" s="12">
        <v>44256</v>
      </c>
      <c r="AC66" s="12">
        <v>44256</v>
      </c>
      <c r="AD66" s="23">
        <v>27381</v>
      </c>
      <c r="AE66" s="13">
        <f t="shared" ref="AE66:AE73" si="50">X66/AS66</f>
        <v>1</v>
      </c>
      <c r="AF66" s="9">
        <f t="shared" ref="AF66:AF73" si="51">Y66/AS66</f>
        <v>1</v>
      </c>
      <c r="AG66" s="9">
        <f t="shared" ref="AG66:AG73" si="52">Z66/AS66</f>
        <v>1</v>
      </c>
      <c r="AH66" s="9">
        <f t="shared" ref="AH66:AH73" si="53">AA66/AS66</f>
        <v>1</v>
      </c>
      <c r="AI66" s="9">
        <f t="shared" ref="AI66:AI73" si="54">AB66/AS66</f>
        <v>1</v>
      </c>
      <c r="AJ66" s="9">
        <f t="shared" ref="AJ66:AJ73" si="55">AC66/AS66</f>
        <v>1</v>
      </c>
      <c r="AK66" s="14">
        <f t="shared" ref="AK66:AK73" si="56">AD66/AS66</f>
        <v>0.61869577006507592</v>
      </c>
      <c r="AL66" s="31">
        <v>36315</v>
      </c>
      <c r="AM66" s="32">
        <v>3338</v>
      </c>
      <c r="AN66" s="32">
        <v>1</v>
      </c>
      <c r="AO66" s="32">
        <v>4602</v>
      </c>
      <c r="AP66" s="32">
        <v>0</v>
      </c>
      <c r="AQ66" s="32">
        <v>0</v>
      </c>
      <c r="AR66" s="33">
        <v>0</v>
      </c>
      <c r="AS66" s="38">
        <v>44256</v>
      </c>
    </row>
    <row r="67" spans="1:45" x14ac:dyDescent="0.3">
      <c r="A67" t="s">
        <v>42</v>
      </c>
      <c r="B67">
        <v>2018</v>
      </c>
      <c r="C67" s="58">
        <v>14612</v>
      </c>
      <c r="D67" s="59">
        <v>196</v>
      </c>
      <c r="E67" s="59">
        <v>13</v>
      </c>
      <c r="F67" s="59">
        <v>8</v>
      </c>
      <c r="G67" s="59"/>
      <c r="H67" s="59"/>
      <c r="I67" s="60"/>
      <c r="J67" s="49">
        <v>581653.99999999977</v>
      </c>
      <c r="K67" s="50">
        <v>2030.65</v>
      </c>
      <c r="L67" s="50">
        <v>149.54</v>
      </c>
      <c r="M67" s="50">
        <v>57.36</v>
      </c>
      <c r="N67" s="50"/>
      <c r="O67" s="50"/>
      <c r="P67" s="51"/>
      <c r="Q67" s="42">
        <v>10370</v>
      </c>
      <c r="R67" s="42">
        <v>137</v>
      </c>
      <c r="S67" s="42">
        <v>9</v>
      </c>
      <c r="T67" s="42">
        <v>6</v>
      </c>
      <c r="U67" s="42">
        <v>0</v>
      </c>
      <c r="V67" s="42">
        <v>0</v>
      </c>
      <c r="W67" s="43">
        <v>0</v>
      </c>
      <c r="X67" s="22">
        <v>79432</v>
      </c>
      <c r="Y67" s="12">
        <v>79432</v>
      </c>
      <c r="Z67" s="12">
        <v>79432</v>
      </c>
      <c r="AA67" s="12">
        <v>79432</v>
      </c>
      <c r="AB67" s="12">
        <v>79432</v>
      </c>
      <c r="AC67" s="12">
        <v>39747</v>
      </c>
      <c r="AD67" s="23">
        <v>0</v>
      </c>
      <c r="AE67" s="13">
        <f t="shared" si="50"/>
        <v>1</v>
      </c>
      <c r="AF67" s="9">
        <f t="shared" si="51"/>
        <v>1</v>
      </c>
      <c r="AG67" s="9">
        <f t="shared" si="52"/>
        <v>1</v>
      </c>
      <c r="AH67" s="9">
        <f t="shared" si="53"/>
        <v>1</v>
      </c>
      <c r="AI67" s="9">
        <f t="shared" si="54"/>
        <v>1</v>
      </c>
      <c r="AJ67" s="9">
        <f t="shared" si="55"/>
        <v>0.50039027092355726</v>
      </c>
      <c r="AK67" s="14">
        <f t="shared" si="56"/>
        <v>0</v>
      </c>
      <c r="AL67" s="31">
        <v>73902</v>
      </c>
      <c r="AM67" s="32">
        <v>1333</v>
      </c>
      <c r="AN67" s="32">
        <v>1</v>
      </c>
      <c r="AO67" s="32">
        <v>4196</v>
      </c>
      <c r="AP67" s="32">
        <v>0</v>
      </c>
      <c r="AQ67" s="32">
        <v>0</v>
      </c>
      <c r="AR67" s="33">
        <v>0</v>
      </c>
      <c r="AS67" s="38">
        <v>79432</v>
      </c>
    </row>
    <row r="68" spans="1:45" x14ac:dyDescent="0.3">
      <c r="A68" t="s">
        <v>42</v>
      </c>
      <c r="B68">
        <v>2019</v>
      </c>
      <c r="C68" s="58">
        <v>9128</v>
      </c>
      <c r="D68" s="59">
        <v>85</v>
      </c>
      <c r="E68" s="59">
        <v>4</v>
      </c>
      <c r="F68" s="59"/>
      <c r="G68" s="59"/>
      <c r="H68" s="59"/>
      <c r="I68" s="60"/>
      <c r="J68" s="49">
        <v>315133.34000000032</v>
      </c>
      <c r="K68" s="50">
        <v>1588.77</v>
      </c>
      <c r="L68" s="50">
        <v>47.239999999999988</v>
      </c>
      <c r="M68" s="50"/>
      <c r="N68" s="50"/>
      <c r="O68" s="50"/>
      <c r="P68" s="51"/>
      <c r="Q68" s="42">
        <v>7733</v>
      </c>
      <c r="R68" s="42">
        <v>73</v>
      </c>
      <c r="S68" s="42">
        <v>3</v>
      </c>
      <c r="T68" s="42">
        <v>0</v>
      </c>
      <c r="U68" s="42">
        <v>0</v>
      </c>
      <c r="V68" s="42">
        <v>0</v>
      </c>
      <c r="W68" s="43">
        <v>0</v>
      </c>
      <c r="X68" s="22">
        <v>93059</v>
      </c>
      <c r="Y68" s="12">
        <v>93059</v>
      </c>
      <c r="Z68" s="12">
        <v>93059</v>
      </c>
      <c r="AA68" s="12">
        <v>93059</v>
      </c>
      <c r="AB68" s="12">
        <v>53016</v>
      </c>
      <c r="AC68" s="12">
        <v>0</v>
      </c>
      <c r="AD68" s="23">
        <v>0</v>
      </c>
      <c r="AE68" s="13">
        <f t="shared" si="50"/>
        <v>1</v>
      </c>
      <c r="AF68" s="9">
        <f t="shared" si="51"/>
        <v>1</v>
      </c>
      <c r="AG68" s="9">
        <f t="shared" si="52"/>
        <v>1</v>
      </c>
      <c r="AH68" s="9">
        <f t="shared" si="53"/>
        <v>1</v>
      </c>
      <c r="AI68" s="9">
        <f t="shared" si="54"/>
        <v>0.56970309158705768</v>
      </c>
      <c r="AJ68" s="9">
        <f t="shared" si="55"/>
        <v>0</v>
      </c>
      <c r="AK68" s="14">
        <f t="shared" si="56"/>
        <v>0</v>
      </c>
      <c r="AL68" s="31">
        <v>89623</v>
      </c>
      <c r="AM68" s="32">
        <v>69</v>
      </c>
      <c r="AN68" s="32">
        <v>0</v>
      </c>
      <c r="AO68" s="32">
        <v>3367</v>
      </c>
      <c r="AP68" s="32">
        <v>0</v>
      </c>
      <c r="AQ68" s="32">
        <v>0</v>
      </c>
      <c r="AR68" s="33">
        <v>0</v>
      </c>
      <c r="AS68" s="38">
        <v>93059</v>
      </c>
    </row>
    <row r="69" spans="1:45" x14ac:dyDescent="0.3">
      <c r="A69" t="s">
        <v>42</v>
      </c>
      <c r="B69">
        <v>2020</v>
      </c>
      <c r="C69" s="58">
        <v>3401</v>
      </c>
      <c r="D69" s="59">
        <v>34</v>
      </c>
      <c r="E69" s="59"/>
      <c r="F69" s="59">
        <v>2</v>
      </c>
      <c r="G69" s="59"/>
      <c r="H69" s="59"/>
      <c r="I69" s="60"/>
      <c r="J69" s="49">
        <v>105904.5900000001</v>
      </c>
      <c r="K69" s="50">
        <v>240.3</v>
      </c>
      <c r="L69" s="50"/>
      <c r="M69" s="50"/>
      <c r="N69" s="50"/>
      <c r="O69" s="50"/>
      <c r="P69" s="51"/>
      <c r="Q69" s="42">
        <v>2869</v>
      </c>
      <c r="R69" s="42">
        <v>28</v>
      </c>
      <c r="S69" s="42">
        <v>0</v>
      </c>
      <c r="T69" s="42">
        <v>1</v>
      </c>
      <c r="U69" s="42">
        <v>0</v>
      </c>
      <c r="V69" s="42">
        <v>0</v>
      </c>
      <c r="W69" s="43">
        <v>0</v>
      </c>
      <c r="X69" s="22">
        <v>71276</v>
      </c>
      <c r="Y69" s="12">
        <v>71276</v>
      </c>
      <c r="Z69" s="12">
        <v>71276</v>
      </c>
      <c r="AA69" s="12">
        <v>49118</v>
      </c>
      <c r="AB69" s="12">
        <v>0</v>
      </c>
      <c r="AC69" s="12">
        <v>0</v>
      </c>
      <c r="AD69" s="23">
        <v>0</v>
      </c>
      <c r="AE69" s="13">
        <f t="shared" si="50"/>
        <v>1</v>
      </c>
      <c r="AF69" s="9">
        <f t="shared" si="51"/>
        <v>1</v>
      </c>
      <c r="AG69" s="9">
        <f t="shared" si="52"/>
        <v>1</v>
      </c>
      <c r="AH69" s="9">
        <f t="shared" si="53"/>
        <v>0.68912396879735116</v>
      </c>
      <c r="AI69" s="9">
        <f t="shared" si="54"/>
        <v>0</v>
      </c>
      <c r="AJ69" s="9">
        <f t="shared" si="55"/>
        <v>0</v>
      </c>
      <c r="AK69" s="14">
        <f t="shared" si="56"/>
        <v>0</v>
      </c>
      <c r="AL69" s="31">
        <v>69274</v>
      </c>
      <c r="AM69" s="32">
        <v>17</v>
      </c>
      <c r="AN69" s="32">
        <v>0</v>
      </c>
      <c r="AO69" s="32">
        <v>1985</v>
      </c>
      <c r="AP69" s="32">
        <v>0</v>
      </c>
      <c r="AQ69" s="32">
        <v>0</v>
      </c>
      <c r="AR69" s="33">
        <v>0</v>
      </c>
      <c r="AS69" s="38">
        <v>71276</v>
      </c>
    </row>
    <row r="70" spans="1:45" x14ac:dyDescent="0.3">
      <c r="A70" t="s">
        <v>42</v>
      </c>
      <c r="B70">
        <v>2021</v>
      </c>
      <c r="C70" s="58">
        <v>2773</v>
      </c>
      <c r="D70" s="59">
        <v>138</v>
      </c>
      <c r="E70" s="59">
        <v>4</v>
      </c>
      <c r="F70" s="59"/>
      <c r="G70" s="59"/>
      <c r="H70" s="59"/>
      <c r="I70" s="60"/>
      <c r="J70" s="49">
        <v>115084.6200000001</v>
      </c>
      <c r="K70" s="50">
        <v>1589.97</v>
      </c>
      <c r="L70" s="50"/>
      <c r="M70" s="50"/>
      <c r="N70" s="50"/>
      <c r="O70" s="50"/>
      <c r="P70" s="51"/>
      <c r="Q70" s="42">
        <v>2334</v>
      </c>
      <c r="R70" s="42">
        <v>116</v>
      </c>
      <c r="S70" s="42">
        <v>3</v>
      </c>
      <c r="T70" s="42">
        <v>0</v>
      </c>
      <c r="U70" s="42">
        <v>0</v>
      </c>
      <c r="V70" s="42">
        <v>0</v>
      </c>
      <c r="W70" s="43">
        <v>0</v>
      </c>
      <c r="X70" s="22">
        <v>78213</v>
      </c>
      <c r="Y70" s="12">
        <v>78213</v>
      </c>
      <c r="Z70" s="12">
        <v>42140</v>
      </c>
      <c r="AA70" s="12">
        <v>0</v>
      </c>
      <c r="AB70" s="12">
        <v>0</v>
      </c>
      <c r="AC70" s="12">
        <v>0</v>
      </c>
      <c r="AD70" s="23">
        <v>0</v>
      </c>
      <c r="AE70" s="13">
        <f t="shared" si="50"/>
        <v>1</v>
      </c>
      <c r="AF70" s="9">
        <f t="shared" si="51"/>
        <v>1</v>
      </c>
      <c r="AG70" s="9">
        <f t="shared" si="52"/>
        <v>0.53878511244933702</v>
      </c>
      <c r="AH70" s="9">
        <f t="shared" si="53"/>
        <v>0</v>
      </c>
      <c r="AI70" s="9">
        <f t="shared" si="54"/>
        <v>0</v>
      </c>
      <c r="AJ70" s="9">
        <f t="shared" si="55"/>
        <v>0</v>
      </c>
      <c r="AK70" s="14">
        <f t="shared" si="56"/>
        <v>0</v>
      </c>
      <c r="AL70" s="31">
        <v>74925</v>
      </c>
      <c r="AM70" s="32">
        <v>2033</v>
      </c>
      <c r="AN70" s="32">
        <v>1</v>
      </c>
      <c r="AO70" s="32">
        <v>1254</v>
      </c>
      <c r="AP70" s="32">
        <v>0</v>
      </c>
      <c r="AQ70" s="32">
        <v>0</v>
      </c>
      <c r="AR70" s="33">
        <v>0</v>
      </c>
      <c r="AS70" s="38">
        <v>78213</v>
      </c>
    </row>
    <row r="71" spans="1:45" x14ac:dyDescent="0.3">
      <c r="A71" t="s">
        <v>42</v>
      </c>
      <c r="B71">
        <v>2022</v>
      </c>
      <c r="C71" s="58">
        <v>3154</v>
      </c>
      <c r="D71" s="59">
        <v>190</v>
      </c>
      <c r="E71" s="59"/>
      <c r="F71" s="59"/>
      <c r="G71" s="59"/>
      <c r="H71" s="59"/>
      <c r="I71" s="60"/>
      <c r="J71" s="49">
        <v>153497.96</v>
      </c>
      <c r="K71" s="50">
        <v>1110.8699999999999</v>
      </c>
      <c r="L71" s="50"/>
      <c r="M71" s="50"/>
      <c r="N71" s="50"/>
      <c r="O71" s="50"/>
      <c r="P71" s="51"/>
      <c r="Q71" s="42">
        <v>2683</v>
      </c>
      <c r="R71" s="42">
        <v>131</v>
      </c>
      <c r="S71" s="42">
        <v>0</v>
      </c>
      <c r="T71" s="42">
        <v>0</v>
      </c>
      <c r="U71" s="42">
        <v>0</v>
      </c>
      <c r="V71" s="42">
        <v>0</v>
      </c>
      <c r="W71" s="43">
        <v>0</v>
      </c>
      <c r="X71" s="22">
        <v>91767</v>
      </c>
      <c r="Y71" s="12">
        <v>56401</v>
      </c>
      <c r="Z71" s="12">
        <v>0</v>
      </c>
      <c r="AA71" s="12">
        <v>0</v>
      </c>
      <c r="AB71" s="12">
        <v>0</v>
      </c>
      <c r="AC71" s="12">
        <v>0</v>
      </c>
      <c r="AD71" s="23">
        <v>0</v>
      </c>
      <c r="AE71" s="13">
        <f t="shared" si="50"/>
        <v>1</v>
      </c>
      <c r="AF71" s="9">
        <f t="shared" si="51"/>
        <v>0.61461091677836255</v>
      </c>
      <c r="AG71" s="9">
        <f t="shared" si="52"/>
        <v>0</v>
      </c>
      <c r="AH71" s="9">
        <f t="shared" si="53"/>
        <v>0</v>
      </c>
      <c r="AI71" s="9">
        <f t="shared" si="54"/>
        <v>0</v>
      </c>
      <c r="AJ71" s="9">
        <f t="shared" si="55"/>
        <v>0</v>
      </c>
      <c r="AK71" s="14">
        <f t="shared" si="56"/>
        <v>0</v>
      </c>
      <c r="AL71" s="31">
        <v>84578</v>
      </c>
      <c r="AM71" s="32">
        <v>6123</v>
      </c>
      <c r="AN71" s="32">
        <v>2</v>
      </c>
      <c r="AO71" s="32">
        <v>1063</v>
      </c>
      <c r="AP71" s="32">
        <v>1</v>
      </c>
      <c r="AQ71" s="32">
        <v>0</v>
      </c>
      <c r="AR71" s="33">
        <v>0</v>
      </c>
      <c r="AS71" s="38">
        <v>91767</v>
      </c>
    </row>
    <row r="72" spans="1:45" x14ac:dyDescent="0.3">
      <c r="A72" t="s">
        <v>42</v>
      </c>
      <c r="B72">
        <v>2023</v>
      </c>
      <c r="C72" s="58">
        <v>2528</v>
      </c>
      <c r="D72" s="59">
        <v>20</v>
      </c>
      <c r="E72" s="59"/>
      <c r="F72" s="59"/>
      <c r="G72" s="59"/>
      <c r="H72" s="59"/>
      <c r="I72" s="60"/>
      <c r="J72" s="49">
        <v>131434.57</v>
      </c>
      <c r="K72" s="50">
        <v>70.2</v>
      </c>
      <c r="L72" s="50"/>
      <c r="M72" s="50"/>
      <c r="N72" s="50"/>
      <c r="O72" s="50"/>
      <c r="P72" s="51"/>
      <c r="Q72" s="42">
        <v>1815</v>
      </c>
      <c r="R72" s="42">
        <v>20</v>
      </c>
      <c r="S72" s="42">
        <v>0</v>
      </c>
      <c r="T72" s="42">
        <v>0</v>
      </c>
      <c r="U72" s="42">
        <v>0</v>
      </c>
      <c r="V72" s="42">
        <v>0</v>
      </c>
      <c r="W72" s="43">
        <v>0</v>
      </c>
      <c r="X72" s="22">
        <v>45698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23">
        <v>0</v>
      </c>
      <c r="AE72" s="13">
        <f t="shared" si="50"/>
        <v>0.60391970291665009</v>
      </c>
      <c r="AF72" s="9">
        <f t="shared" si="51"/>
        <v>0</v>
      </c>
      <c r="AG72" s="9">
        <f t="shared" si="52"/>
        <v>0</v>
      </c>
      <c r="AH72" s="9">
        <f t="shared" si="53"/>
        <v>0</v>
      </c>
      <c r="AI72" s="9">
        <f t="shared" si="54"/>
        <v>0</v>
      </c>
      <c r="AJ72" s="9">
        <f t="shared" si="55"/>
        <v>0</v>
      </c>
      <c r="AK72" s="14">
        <f t="shared" si="56"/>
        <v>0</v>
      </c>
      <c r="AL72" s="31">
        <v>68455</v>
      </c>
      <c r="AM72" s="32">
        <v>6539</v>
      </c>
      <c r="AN72" s="32">
        <v>0</v>
      </c>
      <c r="AO72" s="32">
        <v>674</v>
      </c>
      <c r="AP72" s="32">
        <v>1</v>
      </c>
      <c r="AQ72" s="32">
        <v>0</v>
      </c>
      <c r="AR72" s="33">
        <v>0</v>
      </c>
      <c r="AS72" s="38">
        <v>75669</v>
      </c>
    </row>
    <row r="73" spans="1:45" x14ac:dyDescent="0.3">
      <c r="A73" t="s">
        <v>42</v>
      </c>
      <c r="B73">
        <v>2024</v>
      </c>
      <c r="C73" s="61">
        <v>462</v>
      </c>
      <c r="D73" s="62"/>
      <c r="E73" s="62"/>
      <c r="F73" s="62"/>
      <c r="G73" s="62"/>
      <c r="H73" s="62"/>
      <c r="I73" s="63"/>
      <c r="J73" s="52">
        <v>16948.59</v>
      </c>
      <c r="K73" s="53"/>
      <c r="L73" s="53"/>
      <c r="M73" s="53"/>
      <c r="N73" s="53"/>
      <c r="O73" s="53"/>
      <c r="P73" s="54"/>
      <c r="Q73" s="44">
        <v>399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5">
        <v>0</v>
      </c>
      <c r="X73" s="24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6">
        <v>0</v>
      </c>
      <c r="AE73" s="15">
        <f t="shared" si="50"/>
        <v>0</v>
      </c>
      <c r="AF73" s="16">
        <f t="shared" si="51"/>
        <v>0</v>
      </c>
      <c r="AG73" s="16">
        <f t="shared" si="52"/>
        <v>0</v>
      </c>
      <c r="AH73" s="16">
        <f t="shared" si="53"/>
        <v>0</v>
      </c>
      <c r="AI73" s="16">
        <f t="shared" si="54"/>
        <v>0</v>
      </c>
      <c r="AJ73" s="16">
        <f t="shared" si="55"/>
        <v>0</v>
      </c>
      <c r="AK73" s="17">
        <f t="shared" si="56"/>
        <v>0</v>
      </c>
      <c r="AL73" s="34">
        <v>5151</v>
      </c>
      <c r="AM73" s="35">
        <v>39281</v>
      </c>
      <c r="AN73" s="35">
        <v>0</v>
      </c>
      <c r="AO73" s="35">
        <v>305</v>
      </c>
      <c r="AP73" s="35">
        <v>0</v>
      </c>
      <c r="AQ73" s="35">
        <v>0</v>
      </c>
      <c r="AR73" s="36">
        <v>0</v>
      </c>
      <c r="AS73" s="39">
        <v>44737</v>
      </c>
    </row>
  </sheetData>
  <autoFilter ref="A1:AS73" xr:uid="{00000000-0001-0000-0000-000000000000}"/>
  <sortState xmlns:xlrd2="http://schemas.microsoft.com/office/spreadsheetml/2017/richdata2" ref="A2:AS73">
    <sortCondition ref="A2:A73"/>
    <sortCondition ref="B2:B73"/>
  </sortState>
  <mergeCells count="6">
    <mergeCell ref="AU4:BB4"/>
    <mergeCell ref="AU20:BB20"/>
    <mergeCell ref="AU36:BB36"/>
    <mergeCell ref="BF36:BM36"/>
    <mergeCell ref="AU51:BB51"/>
    <mergeCell ref="BF51:BM5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Emmanouela Bikaki</cp:lastModifiedBy>
  <dcterms:created xsi:type="dcterms:W3CDTF">2024-08-06T13:26:57Z</dcterms:created>
  <dcterms:modified xsi:type="dcterms:W3CDTF">2024-08-06T14:20:33Z</dcterms:modified>
</cp:coreProperties>
</file>