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x/CIS-Project/Project Part 2/"/>
    </mc:Choice>
  </mc:AlternateContent>
  <xr:revisionPtr revIDLastSave="0" documentId="8_{598E21E9-0A21-7440-B4B9-1C5EDAEE5FF7}" xr6:coauthVersionLast="47" xr6:coauthVersionMax="47" xr10:uidLastSave="{00000000-0000-0000-0000-000000000000}"/>
  <bookViews>
    <workbookView xWindow="0" yWindow="500" windowWidth="28800" windowHeight="17500" activeTab="3" xr2:uid="{00000000-000D-0000-FFFF-FFFF00000000}"/>
  </bookViews>
  <sheets>
    <sheet name="Personal Data" sheetId="1" r:id="rId1"/>
    <sheet name="Categorization" sheetId="3" r:id="rId2"/>
    <sheet name="Sheet2" sheetId="7" r:id="rId3"/>
    <sheet name="Ecomonic Values" sheetId="6" r:id="rId4"/>
  </sheets>
  <calcPr calcId="191029"/>
  <pivotCaches>
    <pivotCache cacheId="103" r:id="rId5"/>
    <pivotCache cacheId="104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2" i="6" l="1"/>
  <c r="Z3" i="6"/>
  <c r="Z4" i="6"/>
  <c r="Z5" i="6"/>
  <c r="Z6" i="6"/>
  <c r="Z7" i="6"/>
  <c r="Z8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5" i="6"/>
  <c r="Z56" i="6"/>
  <c r="Z57" i="6"/>
  <c r="Z58" i="6"/>
  <c r="Z59" i="6"/>
  <c r="Z60" i="6"/>
  <c r="Z61" i="6"/>
  <c r="Z62" i="6"/>
  <c r="Z63" i="6"/>
  <c r="Z64" i="6"/>
  <c r="Z65" i="6"/>
  <c r="Z66" i="6"/>
  <c r="Z67" i="6"/>
  <c r="Z68" i="6"/>
  <c r="Z69" i="6"/>
  <c r="Z70" i="6"/>
  <c r="Z71" i="6"/>
  <c r="Z72" i="6"/>
  <c r="Z73" i="6"/>
  <c r="Z74" i="6"/>
  <c r="Z75" i="6"/>
  <c r="Z76" i="6"/>
  <c r="Z77" i="6"/>
  <c r="Z78" i="6"/>
  <c r="Z79" i="6"/>
  <c r="Z80" i="6"/>
  <c r="Z81" i="6"/>
  <c r="Z82" i="6"/>
  <c r="Z83" i="6"/>
  <c r="Z84" i="6"/>
  <c r="Z85" i="6"/>
  <c r="Z86" i="6"/>
  <c r="Z87" i="6"/>
  <c r="Z88" i="6"/>
  <c r="Z89" i="6"/>
  <c r="Z90" i="6"/>
  <c r="Z91" i="6"/>
  <c r="Z92" i="6"/>
  <c r="Z93" i="6"/>
  <c r="Z94" i="6"/>
  <c r="Z95" i="6"/>
  <c r="Z96" i="6"/>
  <c r="Z97" i="6"/>
  <c r="Z98" i="6"/>
  <c r="Z99" i="6"/>
  <c r="Z100" i="6"/>
  <c r="Z101" i="6"/>
  <c r="Z102" i="6"/>
  <c r="Z103" i="6"/>
  <c r="Z104" i="6"/>
  <c r="Z105" i="6"/>
  <c r="Z106" i="6"/>
  <c r="Z107" i="6"/>
  <c r="Z108" i="6"/>
  <c r="Z109" i="6"/>
  <c r="Z110" i="6"/>
  <c r="Z111" i="6"/>
  <c r="Z112" i="6"/>
  <c r="Z113" i="6"/>
  <c r="Z114" i="6"/>
  <c r="Z115" i="6"/>
  <c r="Z116" i="6"/>
  <c r="Z117" i="6"/>
  <c r="Z118" i="6"/>
  <c r="Z119" i="6"/>
  <c r="Z120" i="6"/>
  <c r="Z121" i="6"/>
  <c r="Z122" i="6"/>
  <c r="Z123" i="6"/>
  <c r="Z124" i="6"/>
  <c r="Z125" i="6"/>
  <c r="Z126" i="6"/>
  <c r="Z127" i="6"/>
  <c r="Z128" i="6"/>
  <c r="Z129" i="6"/>
  <c r="Z130" i="6"/>
  <c r="Z131" i="6"/>
  <c r="Z132" i="6"/>
  <c r="Z133" i="6"/>
  <c r="Z134" i="6"/>
  <c r="Z135" i="6"/>
  <c r="Z136" i="6"/>
  <c r="Z137" i="6"/>
  <c r="Z138" i="6"/>
  <c r="Z139" i="6"/>
  <c r="Z140" i="6"/>
  <c r="Z141" i="6"/>
  <c r="Z142" i="6"/>
  <c r="Z143" i="6"/>
  <c r="Z144" i="6"/>
  <c r="Z145" i="6"/>
  <c r="Z146" i="6"/>
  <c r="Z147" i="6"/>
  <c r="Z148" i="6"/>
  <c r="Z149" i="6"/>
  <c r="Z150" i="6"/>
  <c r="Z151" i="6"/>
  <c r="Z152" i="6"/>
  <c r="Z153" i="6"/>
  <c r="Z154" i="6"/>
  <c r="Z155" i="6"/>
  <c r="Z156" i="6"/>
  <c r="Z157" i="6"/>
  <c r="Z158" i="6"/>
  <c r="Z159" i="6"/>
  <c r="Z160" i="6"/>
  <c r="Z161" i="6"/>
  <c r="Z162" i="6"/>
  <c r="Z163" i="6"/>
  <c r="Z164" i="6"/>
  <c r="Z165" i="6"/>
  <c r="Z166" i="6"/>
  <c r="Z167" i="6"/>
  <c r="Z168" i="6"/>
  <c r="Z169" i="6"/>
  <c r="Z170" i="6"/>
  <c r="Z171" i="6"/>
  <c r="Z172" i="6"/>
  <c r="Z173" i="6"/>
  <c r="Z174" i="6"/>
  <c r="Z175" i="6"/>
  <c r="Z176" i="6"/>
  <c r="Z177" i="6"/>
  <c r="Z178" i="6"/>
  <c r="Z179" i="6"/>
  <c r="Z180" i="6"/>
  <c r="Z181" i="6"/>
  <c r="Z182" i="6"/>
  <c r="Z183" i="6"/>
  <c r="Z184" i="6"/>
  <c r="Z185" i="6"/>
  <c r="Z186" i="6"/>
  <c r="Z187" i="6"/>
  <c r="Z188" i="6"/>
  <c r="Z189" i="6"/>
  <c r="Z190" i="6"/>
  <c r="Z191" i="6"/>
  <c r="Z192" i="6"/>
  <c r="Z193" i="6"/>
  <c r="Z194" i="6"/>
  <c r="Z195" i="6"/>
  <c r="Z196" i="6"/>
  <c r="Z197" i="6"/>
  <c r="Z198" i="6"/>
  <c r="Z199" i="6"/>
  <c r="Z200" i="6"/>
  <c r="Z201" i="6"/>
  <c r="Z202" i="6"/>
  <c r="Z203" i="6"/>
  <c r="Z204" i="6"/>
  <c r="Z205" i="6"/>
  <c r="Z206" i="6"/>
  <c r="Z207" i="6"/>
  <c r="Z208" i="6"/>
  <c r="Z209" i="6"/>
  <c r="Z210" i="6"/>
  <c r="Z211" i="6"/>
  <c r="Z212" i="6"/>
  <c r="Z213" i="6"/>
  <c r="Z214" i="6"/>
  <c r="Z215" i="6"/>
  <c r="Z216" i="6"/>
  <c r="Z217" i="6"/>
  <c r="Z218" i="6"/>
  <c r="Z219" i="6"/>
  <c r="Z220" i="6"/>
  <c r="Z221" i="6"/>
  <c r="Z222" i="6"/>
  <c r="Z223" i="6"/>
  <c r="Z224" i="6"/>
  <c r="Z225" i="6"/>
  <c r="Z226" i="6"/>
  <c r="Z227" i="6"/>
  <c r="Z228" i="6"/>
  <c r="Z229" i="6"/>
  <c r="Z230" i="6"/>
  <c r="Z231" i="6"/>
  <c r="Z232" i="6"/>
  <c r="Z233" i="6"/>
  <c r="Z234" i="6"/>
  <c r="Z235" i="6"/>
  <c r="Z236" i="6"/>
  <c r="Z237" i="6"/>
  <c r="Z238" i="6"/>
  <c r="Z239" i="6"/>
  <c r="Z240" i="6"/>
  <c r="Z241" i="6"/>
  <c r="Z242" i="6"/>
  <c r="Z243" i="6"/>
  <c r="Z244" i="6"/>
  <c r="Z245" i="6"/>
  <c r="Z246" i="6"/>
  <c r="Z247" i="6"/>
  <c r="Z248" i="6"/>
  <c r="Z249" i="6"/>
  <c r="Z250" i="6"/>
  <c r="Z251" i="6"/>
  <c r="Z252" i="6"/>
  <c r="Z253" i="6"/>
  <c r="Z254" i="6"/>
  <c r="Z255" i="6"/>
  <c r="Z256" i="6"/>
  <c r="Z257" i="6"/>
  <c r="Z258" i="6"/>
  <c r="Z259" i="6"/>
  <c r="Z260" i="6"/>
  <c r="Z261" i="6"/>
  <c r="Z262" i="6"/>
  <c r="Z263" i="6"/>
  <c r="Z264" i="6"/>
  <c r="Z265" i="6"/>
  <c r="Z266" i="6"/>
  <c r="Z267" i="6"/>
  <c r="Z268" i="6"/>
  <c r="Z269" i="6"/>
  <c r="Z270" i="6"/>
  <c r="Z271" i="6"/>
  <c r="Z272" i="6"/>
  <c r="Z273" i="6"/>
  <c r="Z274" i="6"/>
  <c r="Z275" i="6"/>
  <c r="Z276" i="6"/>
  <c r="Z277" i="6"/>
  <c r="Z278" i="6"/>
  <c r="Z279" i="6"/>
  <c r="Z280" i="6"/>
  <c r="Z281" i="6"/>
  <c r="Z282" i="6"/>
  <c r="Z283" i="6"/>
  <c r="Z284" i="6"/>
  <c r="Z285" i="6"/>
  <c r="Z286" i="6"/>
  <c r="Z287" i="6"/>
  <c r="Z288" i="6"/>
  <c r="Z289" i="6"/>
  <c r="Z290" i="6"/>
  <c r="Z291" i="6"/>
  <c r="Z292" i="6"/>
  <c r="Z293" i="6"/>
  <c r="Z294" i="6"/>
  <c r="Z295" i="6"/>
  <c r="Z296" i="6"/>
  <c r="Z297" i="6"/>
  <c r="Z298" i="6"/>
  <c r="Z299" i="6"/>
  <c r="Z300" i="6"/>
  <c r="Z301" i="6"/>
  <c r="Z302" i="6"/>
  <c r="Z303" i="6"/>
  <c r="Z304" i="6"/>
  <c r="Z305" i="6"/>
  <c r="Z306" i="6"/>
  <c r="Z307" i="6"/>
  <c r="Z308" i="6"/>
  <c r="Z309" i="6"/>
  <c r="Z310" i="6"/>
  <c r="Z311" i="6"/>
  <c r="Z312" i="6"/>
  <c r="Z313" i="6"/>
  <c r="Z314" i="6"/>
  <c r="Z315" i="6"/>
  <c r="Z316" i="6"/>
  <c r="Z317" i="6"/>
  <c r="Z318" i="6"/>
  <c r="Z319" i="6"/>
  <c r="Z320" i="6"/>
  <c r="Z321" i="6"/>
  <c r="Z322" i="6"/>
  <c r="Z323" i="6"/>
  <c r="Z324" i="6"/>
  <c r="Z325" i="6"/>
  <c r="Z326" i="6"/>
  <c r="Z327" i="6"/>
  <c r="Z328" i="6"/>
  <c r="Z329" i="6"/>
  <c r="Z330" i="6"/>
  <c r="Z331" i="6"/>
  <c r="Z332" i="6"/>
  <c r="Z333" i="6"/>
  <c r="Z334" i="6"/>
  <c r="Z335" i="6"/>
  <c r="Z336" i="6"/>
  <c r="Z337" i="6"/>
  <c r="Z338" i="6"/>
  <c r="Z339" i="6"/>
  <c r="Z340" i="6"/>
  <c r="Z341" i="6"/>
  <c r="Z342" i="6"/>
  <c r="Z343" i="6"/>
  <c r="Z344" i="6"/>
  <c r="Z345" i="6"/>
  <c r="Z346" i="6"/>
  <c r="Z347" i="6"/>
  <c r="Z348" i="6"/>
  <c r="Z349" i="6"/>
  <c r="Z350" i="6"/>
  <c r="Z351" i="6"/>
  <c r="Z352" i="6"/>
  <c r="Z353" i="6"/>
  <c r="Z354" i="6"/>
  <c r="Z355" i="6"/>
  <c r="Z356" i="6"/>
  <c r="Z357" i="6"/>
  <c r="Z358" i="6"/>
  <c r="Z359" i="6"/>
  <c r="Z360" i="6"/>
  <c r="Z361" i="6"/>
  <c r="Z362" i="6"/>
  <c r="Z363" i="6"/>
  <c r="Z364" i="6"/>
  <c r="Z365" i="6"/>
  <c r="Z366" i="6"/>
  <c r="Z367" i="6"/>
  <c r="Z368" i="6"/>
  <c r="Z369" i="6"/>
  <c r="Z370" i="6"/>
  <c r="Z371" i="6"/>
  <c r="Z372" i="6"/>
  <c r="Z373" i="6"/>
  <c r="Z374" i="6"/>
  <c r="Z375" i="6"/>
  <c r="Z376" i="6"/>
  <c r="Z377" i="6"/>
  <c r="Z378" i="6"/>
  <c r="Z379" i="6"/>
  <c r="Z380" i="6"/>
  <c r="Z381" i="6"/>
  <c r="Z382" i="6"/>
  <c r="Z383" i="6"/>
  <c r="Z384" i="6"/>
  <c r="Z385" i="6"/>
  <c r="Z386" i="6"/>
  <c r="Z387" i="6"/>
  <c r="Z388" i="6"/>
  <c r="Z389" i="6"/>
  <c r="Z390" i="6"/>
  <c r="Z391" i="6"/>
  <c r="Z392" i="6"/>
  <c r="Z393" i="6"/>
  <c r="Z394" i="6"/>
  <c r="Z395" i="6"/>
  <c r="Z396" i="6"/>
  <c r="Z397" i="6"/>
  <c r="Z398" i="6"/>
  <c r="Z399" i="6"/>
  <c r="Z400" i="6"/>
  <c r="Z401" i="6"/>
  <c r="Z402" i="6"/>
  <c r="Z403" i="6"/>
  <c r="Z404" i="6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1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Z470" i="6"/>
  <c r="Z471" i="6"/>
  <c r="Z472" i="6"/>
  <c r="Z473" i="6"/>
  <c r="Z474" i="6"/>
  <c r="Z475" i="6"/>
  <c r="Z476" i="6"/>
  <c r="Z477" i="6"/>
  <c r="Z478" i="6"/>
  <c r="Z479" i="6"/>
  <c r="Z480" i="6"/>
  <c r="Z481" i="6"/>
  <c r="Z482" i="6"/>
  <c r="Z483" i="6"/>
  <c r="Z484" i="6"/>
  <c r="Z485" i="6"/>
  <c r="Z486" i="6"/>
  <c r="Z487" i="6"/>
  <c r="Z488" i="6"/>
  <c r="Z489" i="6"/>
  <c r="Z490" i="6"/>
  <c r="Z491" i="6"/>
  <c r="Z492" i="6"/>
  <c r="Z493" i="6"/>
  <c r="Z494" i="6"/>
  <c r="Z495" i="6"/>
  <c r="Z496" i="6"/>
  <c r="Z497" i="6"/>
  <c r="Z498" i="6"/>
  <c r="Z499" i="6"/>
  <c r="Z500" i="6"/>
  <c r="Z501" i="6"/>
  <c r="Z502" i="6"/>
  <c r="Z503" i="6"/>
  <c r="Z504" i="6"/>
  <c r="Z505" i="6"/>
  <c r="Z506" i="6"/>
  <c r="Z507" i="6"/>
  <c r="Z508" i="6"/>
  <c r="Z509" i="6"/>
  <c r="Z510" i="6"/>
  <c r="Z511" i="6"/>
  <c r="Z512" i="6"/>
  <c r="Z513" i="6"/>
  <c r="Z514" i="6"/>
  <c r="Z515" i="6"/>
  <c r="Z516" i="6"/>
  <c r="Z517" i="6"/>
  <c r="Z518" i="6"/>
  <c r="Z519" i="6"/>
  <c r="Z520" i="6"/>
  <c r="Z521" i="6"/>
  <c r="Z522" i="6"/>
  <c r="Z523" i="6"/>
  <c r="Z524" i="6"/>
  <c r="Z525" i="6"/>
  <c r="Z526" i="6"/>
  <c r="Z527" i="6"/>
  <c r="Z528" i="6"/>
  <c r="Z529" i="6"/>
  <c r="Z530" i="6"/>
  <c r="Z531" i="6"/>
  <c r="Z532" i="6"/>
  <c r="Z533" i="6"/>
  <c r="Z534" i="6"/>
  <c r="Z535" i="6"/>
  <c r="Z536" i="6"/>
  <c r="Z537" i="6"/>
  <c r="Z538" i="6"/>
  <c r="Z539" i="6"/>
  <c r="Z540" i="6"/>
  <c r="Z541" i="6"/>
  <c r="Z542" i="6"/>
  <c r="Z543" i="6"/>
  <c r="Z544" i="6"/>
  <c r="Z545" i="6"/>
  <c r="Z546" i="6"/>
  <c r="Z547" i="6"/>
  <c r="Z548" i="6"/>
  <c r="Z549" i="6"/>
  <c r="Z550" i="6"/>
  <c r="Z551" i="6"/>
  <c r="Z552" i="6"/>
  <c r="Z553" i="6"/>
  <c r="Z554" i="6"/>
  <c r="Z555" i="6"/>
  <c r="Z556" i="6"/>
  <c r="Z557" i="6"/>
  <c r="Z558" i="6"/>
  <c r="Z559" i="6"/>
  <c r="Z560" i="6"/>
  <c r="Z561" i="6"/>
  <c r="Z562" i="6"/>
  <c r="Z563" i="6"/>
  <c r="Z564" i="6"/>
  <c r="Z565" i="6"/>
  <c r="Z566" i="6"/>
  <c r="Z567" i="6"/>
  <c r="Z568" i="6"/>
  <c r="Z569" i="6"/>
  <c r="Z570" i="6"/>
  <c r="Z571" i="6"/>
  <c r="Z572" i="6"/>
  <c r="Z573" i="6"/>
  <c r="Z574" i="6"/>
  <c r="Z575" i="6"/>
  <c r="Z576" i="6"/>
  <c r="Z577" i="6"/>
  <c r="Z578" i="6"/>
  <c r="Z579" i="6"/>
  <c r="Z580" i="6"/>
  <c r="Z581" i="6"/>
  <c r="Z582" i="6"/>
  <c r="Z583" i="6"/>
  <c r="Z584" i="6"/>
  <c r="Z585" i="6"/>
  <c r="Z586" i="6"/>
  <c r="Z587" i="6"/>
  <c r="Z588" i="6"/>
  <c r="Z589" i="6"/>
  <c r="Z590" i="6"/>
  <c r="Z591" i="6"/>
  <c r="Z592" i="6"/>
  <c r="Z593" i="6"/>
  <c r="Z594" i="6"/>
  <c r="Z595" i="6"/>
  <c r="Z596" i="6"/>
  <c r="Z597" i="6"/>
  <c r="Z598" i="6"/>
  <c r="Z599" i="6"/>
  <c r="Z600" i="6"/>
  <c r="Z601" i="6"/>
  <c r="Z602" i="6"/>
  <c r="Z603" i="6"/>
  <c r="Z604" i="6"/>
  <c r="Z605" i="6"/>
  <c r="Z606" i="6"/>
  <c r="Z607" i="6"/>
  <c r="Z608" i="6"/>
  <c r="Z609" i="6"/>
  <c r="Z610" i="6"/>
  <c r="Z611" i="6"/>
  <c r="Z612" i="6"/>
  <c r="Z613" i="6"/>
  <c r="Z614" i="6"/>
  <c r="Z615" i="6"/>
  <c r="Z616" i="6"/>
  <c r="Z617" i="6"/>
  <c r="Z618" i="6"/>
  <c r="Z619" i="6"/>
  <c r="Z620" i="6"/>
  <c r="Z621" i="6"/>
  <c r="Z622" i="6"/>
  <c r="Z623" i="6"/>
  <c r="Z624" i="6"/>
  <c r="Z625" i="6"/>
  <c r="Z626" i="6"/>
  <c r="Z627" i="6"/>
  <c r="Z628" i="6"/>
  <c r="Z629" i="6"/>
  <c r="Z630" i="6"/>
  <c r="Z631" i="6"/>
  <c r="Z632" i="6"/>
  <c r="Z633" i="6"/>
  <c r="Z634" i="6"/>
  <c r="Z635" i="6"/>
  <c r="Z636" i="6"/>
  <c r="Z637" i="6"/>
  <c r="Z638" i="6"/>
  <c r="Z639" i="6"/>
  <c r="Z640" i="6"/>
  <c r="Z641" i="6"/>
  <c r="Z642" i="6"/>
  <c r="Z643" i="6"/>
  <c r="Z644" i="6"/>
  <c r="Z645" i="6"/>
  <c r="Z646" i="6"/>
  <c r="Z647" i="6"/>
  <c r="Z648" i="6"/>
  <c r="Z649" i="6"/>
  <c r="Z650" i="6"/>
  <c r="Z651" i="6"/>
  <c r="Z652" i="6"/>
  <c r="Z653" i="6"/>
  <c r="Z654" i="6"/>
  <c r="Z655" i="6"/>
  <c r="Z656" i="6"/>
  <c r="Z657" i="6"/>
  <c r="Z658" i="6"/>
  <c r="Z659" i="6"/>
  <c r="Z660" i="6"/>
  <c r="Z661" i="6"/>
  <c r="Z662" i="6"/>
  <c r="Z663" i="6"/>
  <c r="Z664" i="6"/>
  <c r="Z665" i="6"/>
  <c r="Z666" i="6"/>
  <c r="Z667" i="6"/>
  <c r="Z668" i="6"/>
  <c r="Z669" i="6"/>
  <c r="Z670" i="6"/>
  <c r="Z671" i="6"/>
  <c r="Z672" i="6"/>
  <c r="Z673" i="6"/>
  <c r="Z674" i="6"/>
  <c r="Z675" i="6"/>
  <c r="Z676" i="6"/>
  <c r="Z677" i="6"/>
  <c r="Z678" i="6"/>
  <c r="Z679" i="6"/>
  <c r="Z680" i="6"/>
  <c r="Z681" i="6"/>
  <c r="Z682" i="6"/>
  <c r="Z683" i="6"/>
  <c r="Z684" i="6"/>
  <c r="Z685" i="6"/>
  <c r="Z686" i="6"/>
  <c r="Z687" i="6"/>
  <c r="Z688" i="6"/>
  <c r="Z689" i="6"/>
  <c r="Z690" i="6"/>
  <c r="Z691" i="6"/>
  <c r="Z692" i="6"/>
  <c r="Z693" i="6"/>
  <c r="Z694" i="6"/>
  <c r="Z695" i="6"/>
  <c r="Z696" i="6"/>
  <c r="Z697" i="6"/>
  <c r="Z698" i="6"/>
  <c r="Z699" i="6"/>
  <c r="Z700" i="6"/>
  <c r="Z701" i="6"/>
  <c r="Z702" i="6"/>
  <c r="Z703" i="6"/>
  <c r="Z704" i="6"/>
  <c r="Z705" i="6"/>
  <c r="Z706" i="6"/>
  <c r="Z707" i="6"/>
  <c r="Z708" i="6"/>
  <c r="Z709" i="6"/>
  <c r="Z710" i="6"/>
  <c r="Z711" i="6"/>
  <c r="Z712" i="6"/>
  <c r="Z713" i="6"/>
  <c r="Z714" i="6"/>
  <c r="Z715" i="6"/>
  <c r="Z716" i="6"/>
  <c r="Z717" i="6"/>
  <c r="Z718" i="6"/>
  <c r="Z719" i="6"/>
  <c r="Z720" i="6"/>
  <c r="Z721" i="6"/>
  <c r="Z722" i="6"/>
  <c r="Z723" i="6"/>
  <c r="Z724" i="6"/>
  <c r="Z725" i="6"/>
  <c r="Z726" i="6"/>
  <c r="Z727" i="6"/>
  <c r="Z728" i="6"/>
  <c r="Z729" i="6"/>
  <c r="Z730" i="6"/>
  <c r="Z731" i="6"/>
  <c r="Z732" i="6"/>
  <c r="Z733" i="6"/>
  <c r="Z734" i="6"/>
  <c r="Z735" i="6"/>
  <c r="Z736" i="6"/>
  <c r="Z737" i="6"/>
  <c r="Z738" i="6"/>
  <c r="Z739" i="6"/>
  <c r="Z740" i="6"/>
  <c r="Z741" i="6"/>
  <c r="Z742" i="6"/>
  <c r="Z743" i="6"/>
  <c r="Z744" i="6"/>
  <c r="Z745" i="6"/>
  <c r="Z746" i="6"/>
  <c r="Z747" i="6"/>
  <c r="Z748" i="6"/>
  <c r="Z749" i="6"/>
  <c r="Z750" i="6"/>
  <c r="Z751" i="6"/>
  <c r="Z752" i="6"/>
  <c r="Z753" i="6"/>
  <c r="Z754" i="6"/>
  <c r="Z755" i="6"/>
  <c r="Z756" i="6"/>
  <c r="Z757" i="6"/>
  <c r="Z758" i="6"/>
  <c r="Z759" i="6"/>
  <c r="Z760" i="6"/>
  <c r="Z761" i="6"/>
  <c r="Z762" i="6"/>
  <c r="Z763" i="6"/>
  <c r="Z764" i="6"/>
  <c r="Z765" i="6"/>
  <c r="Z766" i="6"/>
  <c r="Z767" i="6"/>
  <c r="Z768" i="6"/>
  <c r="Z769" i="6"/>
  <c r="Z770" i="6"/>
  <c r="Z771" i="6"/>
  <c r="Z772" i="6"/>
  <c r="Z773" i="6"/>
  <c r="Z774" i="6"/>
  <c r="Z775" i="6"/>
  <c r="Z776" i="6"/>
  <c r="Z777" i="6"/>
  <c r="Z778" i="6"/>
  <c r="Z779" i="6"/>
  <c r="Z780" i="6"/>
  <c r="Z781" i="6"/>
  <c r="Z782" i="6"/>
  <c r="Z783" i="6"/>
  <c r="Z784" i="6"/>
  <c r="Z785" i="6"/>
  <c r="Z786" i="6"/>
  <c r="Z787" i="6"/>
  <c r="Z788" i="6"/>
  <c r="Z789" i="6"/>
  <c r="Z790" i="6"/>
  <c r="Z791" i="6"/>
  <c r="Z792" i="6"/>
  <c r="Z793" i="6"/>
  <c r="Z794" i="6"/>
  <c r="Z795" i="6"/>
  <c r="Z796" i="6"/>
  <c r="Z797" i="6"/>
  <c r="Z798" i="6"/>
  <c r="Z799" i="6"/>
  <c r="Z800" i="6"/>
  <c r="Z801" i="6"/>
  <c r="Z802" i="6"/>
  <c r="Z803" i="6"/>
  <c r="Z804" i="6"/>
  <c r="Z805" i="6"/>
  <c r="Z806" i="6"/>
  <c r="Z807" i="6"/>
  <c r="Z808" i="6"/>
  <c r="Z809" i="6"/>
  <c r="Z810" i="6"/>
  <c r="Z811" i="6"/>
  <c r="Z812" i="6"/>
  <c r="Z813" i="6"/>
  <c r="Z814" i="6"/>
  <c r="Z815" i="6"/>
  <c r="Z816" i="6"/>
  <c r="Z817" i="6"/>
  <c r="Z818" i="6"/>
  <c r="Z819" i="6"/>
  <c r="Z820" i="6"/>
  <c r="Z821" i="6"/>
  <c r="Z822" i="6"/>
  <c r="Z823" i="6"/>
  <c r="Z824" i="6"/>
  <c r="Z825" i="6"/>
  <c r="Z826" i="6"/>
  <c r="Z827" i="6"/>
  <c r="Z828" i="6"/>
  <c r="Z829" i="6"/>
  <c r="Z830" i="6"/>
  <c r="Z831" i="6"/>
  <c r="Z832" i="6"/>
  <c r="Z833" i="6"/>
  <c r="Z834" i="6"/>
  <c r="Z835" i="6"/>
  <c r="Z836" i="6"/>
  <c r="Z837" i="6"/>
  <c r="Z838" i="6"/>
  <c r="Z839" i="6"/>
  <c r="Z840" i="6"/>
  <c r="Z841" i="6"/>
  <c r="Z842" i="6"/>
  <c r="Z843" i="6"/>
  <c r="Z844" i="6"/>
  <c r="Z845" i="6"/>
  <c r="Z846" i="6"/>
  <c r="Z847" i="6"/>
  <c r="Z848" i="6"/>
  <c r="Z849" i="6"/>
  <c r="Z850" i="6"/>
  <c r="Z851" i="6"/>
  <c r="Z852" i="6"/>
  <c r="Z853" i="6"/>
  <c r="Z854" i="6"/>
  <c r="Z855" i="6"/>
  <c r="Z856" i="6"/>
  <c r="Z857" i="6"/>
  <c r="Z858" i="6"/>
  <c r="Z859" i="6"/>
  <c r="Z860" i="6"/>
  <c r="Z861" i="6"/>
  <c r="Z862" i="6"/>
  <c r="Z863" i="6"/>
  <c r="Z864" i="6"/>
  <c r="Z865" i="6"/>
  <c r="Z866" i="6"/>
  <c r="Z867" i="6"/>
  <c r="Z868" i="6"/>
  <c r="Z869" i="6"/>
  <c r="Z870" i="6"/>
  <c r="Z871" i="6"/>
  <c r="Z872" i="6"/>
  <c r="Z873" i="6"/>
  <c r="Z874" i="6"/>
  <c r="Z875" i="6"/>
  <c r="Z876" i="6"/>
  <c r="Z877" i="6"/>
  <c r="Z878" i="6"/>
  <c r="Z879" i="6"/>
  <c r="Z880" i="6"/>
  <c r="Z881" i="6"/>
  <c r="Z882" i="6"/>
  <c r="Z883" i="6"/>
  <c r="Z884" i="6"/>
  <c r="Z885" i="6"/>
  <c r="Z886" i="6"/>
  <c r="Z887" i="6"/>
  <c r="Z888" i="6"/>
  <c r="Z889" i="6"/>
  <c r="Z890" i="6"/>
  <c r="Z891" i="6"/>
  <c r="Z892" i="6"/>
  <c r="Z893" i="6"/>
  <c r="Z894" i="6"/>
  <c r="Z895" i="6"/>
  <c r="Z896" i="6"/>
  <c r="Z897" i="6"/>
  <c r="Z898" i="6"/>
  <c r="Z899" i="6"/>
  <c r="Z900" i="6"/>
  <c r="Z901" i="6"/>
  <c r="Z902" i="6"/>
  <c r="Z903" i="6"/>
  <c r="Z904" i="6"/>
  <c r="Z905" i="6"/>
  <c r="Z906" i="6"/>
  <c r="Z907" i="6"/>
  <c r="Z908" i="6"/>
  <c r="Z909" i="6"/>
  <c r="Z910" i="6"/>
  <c r="Z911" i="6"/>
  <c r="Z912" i="6"/>
  <c r="Z913" i="6"/>
  <c r="Z914" i="6"/>
  <c r="Z915" i="6"/>
  <c r="Z916" i="6"/>
  <c r="Z917" i="6"/>
  <c r="Z918" i="6"/>
  <c r="Z919" i="6"/>
  <c r="Z920" i="6"/>
  <c r="Z921" i="6"/>
  <c r="Z922" i="6"/>
  <c r="Z923" i="6"/>
  <c r="Z924" i="6"/>
  <c r="Z925" i="6"/>
  <c r="Z926" i="6"/>
  <c r="Z927" i="6"/>
  <c r="Z928" i="6"/>
  <c r="Z929" i="6"/>
  <c r="Z930" i="6"/>
  <c r="Z931" i="6"/>
  <c r="Z932" i="6"/>
  <c r="Z933" i="6"/>
  <c r="Z934" i="6"/>
  <c r="Z935" i="6"/>
  <c r="Z936" i="6"/>
  <c r="Z937" i="6"/>
  <c r="Z938" i="6"/>
  <c r="Z939" i="6"/>
  <c r="Z940" i="6"/>
  <c r="Z941" i="6"/>
  <c r="Z942" i="6"/>
  <c r="Z943" i="6"/>
  <c r="Z944" i="6"/>
  <c r="Z945" i="6"/>
  <c r="Z946" i="6"/>
  <c r="Z947" i="6"/>
  <c r="Z948" i="6"/>
  <c r="Z949" i="6"/>
  <c r="Z950" i="6"/>
  <c r="Z951" i="6"/>
  <c r="Z952" i="6"/>
  <c r="Z953" i="6"/>
  <c r="Z954" i="6"/>
  <c r="Z955" i="6"/>
  <c r="Z956" i="6"/>
  <c r="Z957" i="6"/>
  <c r="Z958" i="6"/>
  <c r="Z959" i="6"/>
  <c r="Z960" i="6"/>
  <c r="Z961" i="6"/>
  <c r="Z962" i="6"/>
  <c r="Z963" i="6"/>
  <c r="Z964" i="6"/>
  <c r="Z965" i="6"/>
  <c r="Z966" i="6"/>
  <c r="Z967" i="6"/>
  <c r="Z968" i="6"/>
  <c r="Z969" i="6"/>
  <c r="Z970" i="6"/>
  <c r="Z971" i="6"/>
  <c r="Z972" i="6"/>
  <c r="Z973" i="6"/>
  <c r="Z974" i="6"/>
  <c r="Z975" i="6"/>
  <c r="Z976" i="6"/>
  <c r="Z977" i="6"/>
  <c r="Z978" i="6"/>
  <c r="Z979" i="6"/>
  <c r="Z980" i="6"/>
  <c r="Z981" i="6"/>
  <c r="Z982" i="6"/>
  <c r="Z983" i="6"/>
  <c r="Z984" i="6"/>
  <c r="Z985" i="6"/>
  <c r="Z986" i="6"/>
  <c r="Z987" i="6"/>
  <c r="Z988" i="6"/>
  <c r="Z989" i="6"/>
  <c r="Z990" i="6"/>
  <c r="Z991" i="6"/>
  <c r="Z992" i="6"/>
  <c r="Z993" i="6"/>
  <c r="Z994" i="6"/>
  <c r="Z995" i="6"/>
  <c r="Z996" i="6"/>
  <c r="Z997" i="6"/>
  <c r="Z998" i="6"/>
  <c r="Z999" i="6"/>
  <c r="Z1000" i="6"/>
  <c r="Z1001" i="6"/>
  <c r="Y2" i="6"/>
  <c r="Y3" i="6"/>
  <c r="Y4" i="6"/>
  <c r="Y5" i="6"/>
  <c r="Y6" i="6"/>
  <c r="Y7" i="6"/>
  <c r="Y8" i="6"/>
  <c r="Y9" i="6"/>
  <c r="Y10" i="6"/>
  <c r="Y11" i="6"/>
  <c r="Y12" i="6"/>
  <c r="Y13" i="6"/>
  <c r="Y14" i="6"/>
  <c r="Y15" i="6"/>
  <c r="Y16" i="6"/>
  <c r="Y17" i="6"/>
  <c r="Y18" i="6"/>
  <c r="Y19" i="6"/>
  <c r="Y20" i="6"/>
  <c r="Y21" i="6"/>
  <c r="Y22" i="6"/>
  <c r="Y23" i="6"/>
  <c r="Y24" i="6"/>
  <c r="Y25" i="6"/>
  <c r="Y26" i="6"/>
  <c r="Y27" i="6"/>
  <c r="Y28" i="6"/>
  <c r="Y29" i="6"/>
  <c r="Y30" i="6"/>
  <c r="Y31" i="6"/>
  <c r="Y32" i="6"/>
  <c r="Y33" i="6"/>
  <c r="Y34" i="6"/>
  <c r="Y35" i="6"/>
  <c r="Y36" i="6"/>
  <c r="Y37" i="6"/>
  <c r="Y38" i="6"/>
  <c r="Y39" i="6"/>
  <c r="Y40" i="6"/>
  <c r="Y41" i="6"/>
  <c r="Y42" i="6"/>
  <c r="Y43" i="6"/>
  <c r="Y44" i="6"/>
  <c r="Y45" i="6"/>
  <c r="Y46" i="6"/>
  <c r="Y47" i="6"/>
  <c r="Y48" i="6"/>
  <c r="Y49" i="6"/>
  <c r="Y50" i="6"/>
  <c r="Y51" i="6"/>
  <c r="Y52" i="6"/>
  <c r="Y53" i="6"/>
  <c r="Y54" i="6"/>
  <c r="Y55" i="6"/>
  <c r="Y56" i="6"/>
  <c r="Y57" i="6"/>
  <c r="Y58" i="6"/>
  <c r="Y59" i="6"/>
  <c r="Y60" i="6"/>
  <c r="Y61" i="6"/>
  <c r="Y62" i="6"/>
  <c r="Y63" i="6"/>
  <c r="Y64" i="6"/>
  <c r="Y65" i="6"/>
  <c r="Y66" i="6"/>
  <c r="Y67" i="6"/>
  <c r="Y68" i="6"/>
  <c r="Y69" i="6"/>
  <c r="Y70" i="6"/>
  <c r="Y71" i="6"/>
  <c r="Y72" i="6"/>
  <c r="Y73" i="6"/>
  <c r="Y74" i="6"/>
  <c r="Y75" i="6"/>
  <c r="Y76" i="6"/>
  <c r="Y77" i="6"/>
  <c r="Y78" i="6"/>
  <c r="Y79" i="6"/>
  <c r="Y80" i="6"/>
  <c r="Y81" i="6"/>
  <c r="Y82" i="6"/>
  <c r="Y83" i="6"/>
  <c r="Y84" i="6"/>
  <c r="Y85" i="6"/>
  <c r="Y86" i="6"/>
  <c r="Y87" i="6"/>
  <c r="Y88" i="6"/>
  <c r="Y89" i="6"/>
  <c r="Y90" i="6"/>
  <c r="Y91" i="6"/>
  <c r="Y92" i="6"/>
  <c r="Y93" i="6"/>
  <c r="Y94" i="6"/>
  <c r="Y95" i="6"/>
  <c r="Y96" i="6"/>
  <c r="Y97" i="6"/>
  <c r="Y98" i="6"/>
  <c r="Y99" i="6"/>
  <c r="Y100" i="6"/>
  <c r="Y101" i="6"/>
  <c r="Y102" i="6"/>
  <c r="Y103" i="6"/>
  <c r="Y104" i="6"/>
  <c r="Y105" i="6"/>
  <c r="Y106" i="6"/>
  <c r="Y107" i="6"/>
  <c r="Y108" i="6"/>
  <c r="Y109" i="6"/>
  <c r="Y110" i="6"/>
  <c r="Y111" i="6"/>
  <c r="Y112" i="6"/>
  <c r="Y113" i="6"/>
  <c r="Y114" i="6"/>
  <c r="Y115" i="6"/>
  <c r="Y116" i="6"/>
  <c r="Y117" i="6"/>
  <c r="Y118" i="6"/>
  <c r="Y119" i="6"/>
  <c r="Y120" i="6"/>
  <c r="Y121" i="6"/>
  <c r="Y122" i="6"/>
  <c r="Y123" i="6"/>
  <c r="Y124" i="6"/>
  <c r="Y125" i="6"/>
  <c r="Y126" i="6"/>
  <c r="Y127" i="6"/>
  <c r="Y128" i="6"/>
  <c r="Y129" i="6"/>
  <c r="Y130" i="6"/>
  <c r="Y131" i="6"/>
  <c r="Y132" i="6"/>
  <c r="Y133" i="6"/>
  <c r="Y134" i="6"/>
  <c r="Y135" i="6"/>
  <c r="Y136" i="6"/>
  <c r="Y137" i="6"/>
  <c r="Y138" i="6"/>
  <c r="Y139" i="6"/>
  <c r="Y140" i="6"/>
  <c r="Y141" i="6"/>
  <c r="Y142" i="6"/>
  <c r="Y143" i="6"/>
  <c r="Y144" i="6"/>
  <c r="Y145" i="6"/>
  <c r="Y146" i="6"/>
  <c r="Y147" i="6"/>
  <c r="Y148" i="6"/>
  <c r="Y149" i="6"/>
  <c r="Y150" i="6"/>
  <c r="Y151" i="6"/>
  <c r="Y152" i="6"/>
  <c r="Y153" i="6"/>
  <c r="Y154" i="6"/>
  <c r="Y155" i="6"/>
  <c r="Y156" i="6"/>
  <c r="Y157" i="6"/>
  <c r="Y158" i="6"/>
  <c r="Y159" i="6"/>
  <c r="Y160" i="6"/>
  <c r="Y161" i="6"/>
  <c r="Y162" i="6"/>
  <c r="Y163" i="6"/>
  <c r="Y164" i="6"/>
  <c r="Y165" i="6"/>
  <c r="Y166" i="6"/>
  <c r="Y167" i="6"/>
  <c r="Y168" i="6"/>
  <c r="Y169" i="6"/>
  <c r="Y170" i="6"/>
  <c r="Y171" i="6"/>
  <c r="Y172" i="6"/>
  <c r="Y173" i="6"/>
  <c r="Y174" i="6"/>
  <c r="Y175" i="6"/>
  <c r="Y176" i="6"/>
  <c r="Y177" i="6"/>
  <c r="Y178" i="6"/>
  <c r="Y179" i="6"/>
  <c r="Y180" i="6"/>
  <c r="Y181" i="6"/>
  <c r="Y182" i="6"/>
  <c r="Y183" i="6"/>
  <c r="Y184" i="6"/>
  <c r="Y185" i="6"/>
  <c r="Y186" i="6"/>
  <c r="Y187" i="6"/>
  <c r="Y188" i="6"/>
  <c r="Y189" i="6"/>
  <c r="Y190" i="6"/>
  <c r="Y191" i="6"/>
  <c r="Y192" i="6"/>
  <c r="Y193" i="6"/>
  <c r="Y194" i="6"/>
  <c r="Y195" i="6"/>
  <c r="Y196" i="6"/>
  <c r="Y197" i="6"/>
  <c r="Y198" i="6"/>
  <c r="Y199" i="6"/>
  <c r="Y200" i="6"/>
  <c r="Y201" i="6"/>
  <c r="Y202" i="6"/>
  <c r="Y203" i="6"/>
  <c r="Y204" i="6"/>
  <c r="Y205" i="6"/>
  <c r="Y206" i="6"/>
  <c r="Y207" i="6"/>
  <c r="Y208" i="6"/>
  <c r="Y209" i="6"/>
  <c r="Y210" i="6"/>
  <c r="Y211" i="6"/>
  <c r="Y212" i="6"/>
  <c r="Y213" i="6"/>
  <c r="Y214" i="6"/>
  <c r="Y215" i="6"/>
  <c r="Y216" i="6"/>
  <c r="Y217" i="6"/>
  <c r="Y218" i="6"/>
  <c r="Y219" i="6"/>
  <c r="Y220" i="6"/>
  <c r="Y221" i="6"/>
  <c r="Y222" i="6"/>
  <c r="Y223" i="6"/>
  <c r="Y224" i="6"/>
  <c r="Y225" i="6"/>
  <c r="Y226" i="6"/>
  <c r="Y227" i="6"/>
  <c r="Y228" i="6"/>
  <c r="Y229" i="6"/>
  <c r="Y230" i="6"/>
  <c r="Y231" i="6"/>
  <c r="Y232" i="6"/>
  <c r="Y233" i="6"/>
  <c r="Y234" i="6"/>
  <c r="Y235" i="6"/>
  <c r="Y236" i="6"/>
  <c r="Y237" i="6"/>
  <c r="Y238" i="6"/>
  <c r="Y239" i="6"/>
  <c r="Y240" i="6"/>
  <c r="Y241" i="6"/>
  <c r="Y242" i="6"/>
  <c r="Y243" i="6"/>
  <c r="Y244" i="6"/>
  <c r="Y245" i="6"/>
  <c r="Y246" i="6"/>
  <c r="Y247" i="6"/>
  <c r="Y248" i="6"/>
  <c r="Y249" i="6"/>
  <c r="Y250" i="6"/>
  <c r="Y251" i="6"/>
  <c r="Y252" i="6"/>
  <c r="Y253" i="6"/>
  <c r="Y254" i="6"/>
  <c r="Y255" i="6"/>
  <c r="Y256" i="6"/>
  <c r="Y257" i="6"/>
  <c r="Y258" i="6"/>
  <c r="Y259" i="6"/>
  <c r="Y260" i="6"/>
  <c r="Y261" i="6"/>
  <c r="Y262" i="6"/>
  <c r="Y263" i="6"/>
  <c r="Y264" i="6"/>
  <c r="Y265" i="6"/>
  <c r="Y266" i="6"/>
  <c r="Y267" i="6"/>
  <c r="Y268" i="6"/>
  <c r="Y269" i="6"/>
  <c r="Y270" i="6"/>
  <c r="Y271" i="6"/>
  <c r="Y272" i="6"/>
  <c r="Y273" i="6"/>
  <c r="Y274" i="6"/>
  <c r="Y275" i="6"/>
  <c r="Y276" i="6"/>
  <c r="Y277" i="6"/>
  <c r="Y278" i="6"/>
  <c r="Y279" i="6"/>
  <c r="Y280" i="6"/>
  <c r="Y281" i="6"/>
  <c r="Y282" i="6"/>
  <c r="Y283" i="6"/>
  <c r="Y284" i="6"/>
  <c r="Y285" i="6"/>
  <c r="Y286" i="6"/>
  <c r="Y287" i="6"/>
  <c r="Y288" i="6"/>
  <c r="Y289" i="6"/>
  <c r="Y290" i="6"/>
  <c r="Y291" i="6"/>
  <c r="Y292" i="6"/>
  <c r="Y293" i="6"/>
  <c r="Y294" i="6"/>
  <c r="Y295" i="6"/>
  <c r="Y296" i="6"/>
  <c r="Y297" i="6"/>
  <c r="Y298" i="6"/>
  <c r="Y299" i="6"/>
  <c r="Y300" i="6"/>
  <c r="Y301" i="6"/>
  <c r="Y302" i="6"/>
  <c r="Y303" i="6"/>
  <c r="Y304" i="6"/>
  <c r="Y305" i="6"/>
  <c r="Y306" i="6"/>
  <c r="Y307" i="6"/>
  <c r="Y308" i="6"/>
  <c r="Y309" i="6"/>
  <c r="Y310" i="6"/>
  <c r="Y311" i="6"/>
  <c r="Y312" i="6"/>
  <c r="Y313" i="6"/>
  <c r="Y314" i="6"/>
  <c r="Y315" i="6"/>
  <c r="Y316" i="6"/>
  <c r="Y317" i="6"/>
  <c r="Y318" i="6"/>
  <c r="Y319" i="6"/>
  <c r="Y320" i="6"/>
  <c r="Y321" i="6"/>
  <c r="Y322" i="6"/>
  <c r="Y323" i="6"/>
  <c r="Y324" i="6"/>
  <c r="Y325" i="6"/>
  <c r="Y326" i="6"/>
  <c r="Y327" i="6"/>
  <c r="Y328" i="6"/>
  <c r="Y329" i="6"/>
  <c r="Y330" i="6"/>
  <c r="Y331" i="6"/>
  <c r="Y332" i="6"/>
  <c r="Y333" i="6"/>
  <c r="Y334" i="6"/>
  <c r="Y335" i="6"/>
  <c r="Y336" i="6"/>
  <c r="Y337" i="6"/>
  <c r="Y338" i="6"/>
  <c r="Y339" i="6"/>
  <c r="Y340" i="6"/>
  <c r="Y341" i="6"/>
  <c r="Y342" i="6"/>
  <c r="Y343" i="6"/>
  <c r="Y344" i="6"/>
  <c r="Y345" i="6"/>
  <c r="Y346" i="6"/>
  <c r="Y347" i="6"/>
  <c r="Y348" i="6"/>
  <c r="Y349" i="6"/>
  <c r="Y350" i="6"/>
  <c r="Y351" i="6"/>
  <c r="Y352" i="6"/>
  <c r="Y353" i="6"/>
  <c r="Y354" i="6"/>
  <c r="Y355" i="6"/>
  <c r="Y356" i="6"/>
  <c r="Y357" i="6"/>
  <c r="Y358" i="6"/>
  <c r="Y359" i="6"/>
  <c r="Y360" i="6"/>
  <c r="Y361" i="6"/>
  <c r="Y362" i="6"/>
  <c r="Y363" i="6"/>
  <c r="Y364" i="6"/>
  <c r="Y365" i="6"/>
  <c r="Y366" i="6"/>
  <c r="Y367" i="6"/>
  <c r="Y368" i="6"/>
  <c r="Y369" i="6"/>
  <c r="Y370" i="6"/>
  <c r="Y371" i="6"/>
  <c r="Y372" i="6"/>
  <c r="Y373" i="6"/>
  <c r="Y374" i="6"/>
  <c r="Y375" i="6"/>
  <c r="Y376" i="6"/>
  <c r="Y377" i="6"/>
  <c r="Y378" i="6"/>
  <c r="Y379" i="6"/>
  <c r="Y380" i="6"/>
  <c r="Y381" i="6"/>
  <c r="Y382" i="6"/>
  <c r="Y383" i="6"/>
  <c r="Y384" i="6"/>
  <c r="Y385" i="6"/>
  <c r="Y386" i="6"/>
  <c r="Y387" i="6"/>
  <c r="Y388" i="6"/>
  <c r="Y389" i="6"/>
  <c r="Y390" i="6"/>
  <c r="Y391" i="6"/>
  <c r="Y392" i="6"/>
  <c r="Y393" i="6"/>
  <c r="Y394" i="6"/>
  <c r="Y395" i="6"/>
  <c r="Y396" i="6"/>
  <c r="Y397" i="6"/>
  <c r="Y398" i="6"/>
  <c r="Y399" i="6"/>
  <c r="Y400" i="6"/>
  <c r="Y401" i="6"/>
  <c r="Y402" i="6"/>
  <c r="Y403" i="6"/>
  <c r="Y404" i="6"/>
  <c r="Y405" i="6"/>
  <c r="Y406" i="6"/>
  <c r="Y407" i="6"/>
  <c r="Y408" i="6"/>
  <c r="Y409" i="6"/>
  <c r="Y410" i="6"/>
  <c r="Y411" i="6"/>
  <c r="Y412" i="6"/>
  <c r="Y413" i="6"/>
  <c r="Y414" i="6"/>
  <c r="Y415" i="6"/>
  <c r="Y416" i="6"/>
  <c r="Y417" i="6"/>
  <c r="Y418" i="6"/>
  <c r="Y419" i="6"/>
  <c r="Y420" i="6"/>
  <c r="Y421" i="6"/>
  <c r="Y422" i="6"/>
  <c r="Y423" i="6"/>
  <c r="Y424" i="6"/>
  <c r="Y425" i="6"/>
  <c r="Y426" i="6"/>
  <c r="Y427" i="6"/>
  <c r="Y428" i="6"/>
  <c r="Y429" i="6"/>
  <c r="Y430" i="6"/>
  <c r="Y431" i="6"/>
  <c r="Y432" i="6"/>
  <c r="Y433" i="6"/>
  <c r="Y434" i="6"/>
  <c r="Y435" i="6"/>
  <c r="Y436" i="6"/>
  <c r="Y437" i="6"/>
  <c r="Y438" i="6"/>
  <c r="Y439" i="6"/>
  <c r="Y440" i="6"/>
  <c r="Y441" i="6"/>
  <c r="Y442" i="6"/>
  <c r="Y443" i="6"/>
  <c r="Y444" i="6"/>
  <c r="Y445" i="6"/>
  <c r="Y446" i="6"/>
  <c r="Y447" i="6"/>
  <c r="Y448" i="6"/>
  <c r="Y449" i="6"/>
  <c r="Y450" i="6"/>
  <c r="Y451" i="6"/>
  <c r="Y452" i="6"/>
  <c r="Y453" i="6"/>
  <c r="Y454" i="6"/>
  <c r="Y455" i="6"/>
  <c r="Y456" i="6"/>
  <c r="Y457" i="6"/>
  <c r="Y458" i="6"/>
  <c r="Y459" i="6"/>
  <c r="Y460" i="6"/>
  <c r="Y461" i="6"/>
  <c r="Y462" i="6"/>
  <c r="Y463" i="6"/>
  <c r="Y464" i="6"/>
  <c r="Y465" i="6"/>
  <c r="Y466" i="6"/>
  <c r="Y467" i="6"/>
  <c r="Y468" i="6"/>
  <c r="Y469" i="6"/>
  <c r="Y470" i="6"/>
  <c r="Y471" i="6"/>
  <c r="Y472" i="6"/>
  <c r="Y473" i="6"/>
  <c r="Y474" i="6"/>
  <c r="Y475" i="6"/>
  <c r="Y476" i="6"/>
  <c r="Y477" i="6"/>
  <c r="Y478" i="6"/>
  <c r="Y479" i="6"/>
  <c r="Y480" i="6"/>
  <c r="Y481" i="6"/>
  <c r="Y482" i="6"/>
  <c r="Y483" i="6"/>
  <c r="Y484" i="6"/>
  <c r="Y485" i="6"/>
  <c r="Y486" i="6"/>
  <c r="Y487" i="6"/>
  <c r="Y488" i="6"/>
  <c r="Y489" i="6"/>
  <c r="Y490" i="6"/>
  <c r="Y491" i="6"/>
  <c r="Y492" i="6"/>
  <c r="Y493" i="6"/>
  <c r="Y494" i="6"/>
  <c r="Y495" i="6"/>
  <c r="Y496" i="6"/>
  <c r="Y497" i="6"/>
  <c r="Y498" i="6"/>
  <c r="Y499" i="6"/>
  <c r="Y500" i="6"/>
  <c r="Y501" i="6"/>
  <c r="Y502" i="6"/>
  <c r="Y503" i="6"/>
  <c r="Y504" i="6"/>
  <c r="Y505" i="6"/>
  <c r="Y506" i="6"/>
  <c r="Y507" i="6"/>
  <c r="Y508" i="6"/>
  <c r="Y509" i="6"/>
  <c r="Y510" i="6"/>
  <c r="Y511" i="6"/>
  <c r="Y512" i="6"/>
  <c r="Y513" i="6"/>
  <c r="Y514" i="6"/>
  <c r="Y515" i="6"/>
  <c r="Y516" i="6"/>
  <c r="Y517" i="6"/>
  <c r="Y518" i="6"/>
  <c r="Y519" i="6"/>
  <c r="Y520" i="6"/>
  <c r="Y521" i="6"/>
  <c r="Y522" i="6"/>
  <c r="Y523" i="6"/>
  <c r="Y524" i="6"/>
  <c r="Y525" i="6"/>
  <c r="Y526" i="6"/>
  <c r="Y527" i="6"/>
  <c r="Y528" i="6"/>
  <c r="Y529" i="6"/>
  <c r="Y530" i="6"/>
  <c r="Y531" i="6"/>
  <c r="Y532" i="6"/>
  <c r="Y533" i="6"/>
  <c r="Y534" i="6"/>
  <c r="Y535" i="6"/>
  <c r="Y536" i="6"/>
  <c r="Y537" i="6"/>
  <c r="Y538" i="6"/>
  <c r="Y539" i="6"/>
  <c r="Y540" i="6"/>
  <c r="Y541" i="6"/>
  <c r="Y542" i="6"/>
  <c r="Y543" i="6"/>
  <c r="Y544" i="6"/>
  <c r="Y545" i="6"/>
  <c r="Y546" i="6"/>
  <c r="Y547" i="6"/>
  <c r="Y548" i="6"/>
  <c r="Y549" i="6"/>
  <c r="Y550" i="6"/>
  <c r="Y551" i="6"/>
  <c r="Y552" i="6"/>
  <c r="Y553" i="6"/>
  <c r="Y554" i="6"/>
  <c r="Y555" i="6"/>
  <c r="Y556" i="6"/>
  <c r="Y557" i="6"/>
  <c r="Y558" i="6"/>
  <c r="Y559" i="6"/>
  <c r="Y560" i="6"/>
  <c r="Y561" i="6"/>
  <c r="Y562" i="6"/>
  <c r="Y563" i="6"/>
  <c r="Y564" i="6"/>
  <c r="Y565" i="6"/>
  <c r="Y566" i="6"/>
  <c r="Y567" i="6"/>
  <c r="Y568" i="6"/>
  <c r="Y569" i="6"/>
  <c r="Y570" i="6"/>
  <c r="Y571" i="6"/>
  <c r="Y572" i="6"/>
  <c r="Y573" i="6"/>
  <c r="Y574" i="6"/>
  <c r="Y575" i="6"/>
  <c r="Y576" i="6"/>
  <c r="Y577" i="6"/>
  <c r="Y578" i="6"/>
  <c r="Y579" i="6"/>
  <c r="Y580" i="6"/>
  <c r="Y581" i="6"/>
  <c r="Y582" i="6"/>
  <c r="Y583" i="6"/>
  <c r="Y584" i="6"/>
  <c r="Y585" i="6"/>
  <c r="Y586" i="6"/>
  <c r="Y587" i="6"/>
  <c r="Y588" i="6"/>
  <c r="Y589" i="6"/>
  <c r="Y590" i="6"/>
  <c r="Y591" i="6"/>
  <c r="Y592" i="6"/>
  <c r="Y593" i="6"/>
  <c r="Y594" i="6"/>
  <c r="Y595" i="6"/>
  <c r="Y596" i="6"/>
  <c r="Y597" i="6"/>
  <c r="Y598" i="6"/>
  <c r="Y599" i="6"/>
  <c r="Y600" i="6"/>
  <c r="Y601" i="6"/>
  <c r="Y602" i="6"/>
  <c r="Y603" i="6"/>
  <c r="Y604" i="6"/>
  <c r="Y605" i="6"/>
  <c r="Y606" i="6"/>
  <c r="Y607" i="6"/>
  <c r="Y608" i="6"/>
  <c r="Y609" i="6"/>
  <c r="Y610" i="6"/>
  <c r="Y611" i="6"/>
  <c r="Y612" i="6"/>
  <c r="Y613" i="6"/>
  <c r="Y614" i="6"/>
  <c r="Y615" i="6"/>
  <c r="Y616" i="6"/>
  <c r="Y617" i="6"/>
  <c r="Y618" i="6"/>
  <c r="Y619" i="6"/>
  <c r="Y620" i="6"/>
  <c r="Y621" i="6"/>
  <c r="Y622" i="6"/>
  <c r="Y623" i="6"/>
  <c r="Y624" i="6"/>
  <c r="Y625" i="6"/>
  <c r="Y626" i="6"/>
  <c r="Y627" i="6"/>
  <c r="Y628" i="6"/>
  <c r="Y629" i="6"/>
  <c r="Y630" i="6"/>
  <c r="Y631" i="6"/>
  <c r="Y632" i="6"/>
  <c r="Y633" i="6"/>
  <c r="Y634" i="6"/>
  <c r="Y635" i="6"/>
  <c r="Y636" i="6"/>
  <c r="Y637" i="6"/>
  <c r="Y638" i="6"/>
  <c r="Y639" i="6"/>
  <c r="Y640" i="6"/>
  <c r="Y641" i="6"/>
  <c r="Y642" i="6"/>
  <c r="Y643" i="6"/>
  <c r="Y644" i="6"/>
  <c r="Y645" i="6"/>
  <c r="Y646" i="6"/>
  <c r="Y647" i="6"/>
  <c r="Y648" i="6"/>
  <c r="Y649" i="6"/>
  <c r="Y650" i="6"/>
  <c r="Y651" i="6"/>
  <c r="Y652" i="6"/>
  <c r="Y653" i="6"/>
  <c r="Y654" i="6"/>
  <c r="Y655" i="6"/>
  <c r="Y656" i="6"/>
  <c r="Y657" i="6"/>
  <c r="Y658" i="6"/>
  <c r="Y659" i="6"/>
  <c r="Y660" i="6"/>
  <c r="Y661" i="6"/>
  <c r="Y662" i="6"/>
  <c r="Y663" i="6"/>
  <c r="Y664" i="6"/>
  <c r="Y665" i="6"/>
  <c r="Y666" i="6"/>
  <c r="Y667" i="6"/>
  <c r="Y668" i="6"/>
  <c r="Y669" i="6"/>
  <c r="Y670" i="6"/>
  <c r="Y671" i="6"/>
  <c r="Y672" i="6"/>
  <c r="Y673" i="6"/>
  <c r="Y674" i="6"/>
  <c r="Y675" i="6"/>
  <c r="Y676" i="6"/>
  <c r="Y677" i="6"/>
  <c r="Y678" i="6"/>
  <c r="Y679" i="6"/>
  <c r="Y680" i="6"/>
  <c r="Y681" i="6"/>
  <c r="Y682" i="6"/>
  <c r="Y683" i="6"/>
  <c r="Y684" i="6"/>
  <c r="Y685" i="6"/>
  <c r="Y686" i="6"/>
  <c r="Y687" i="6"/>
  <c r="Y688" i="6"/>
  <c r="Y689" i="6"/>
  <c r="Y690" i="6"/>
  <c r="Y691" i="6"/>
  <c r="Y692" i="6"/>
  <c r="Y693" i="6"/>
  <c r="Y694" i="6"/>
  <c r="Y695" i="6"/>
  <c r="Y696" i="6"/>
  <c r="Y697" i="6"/>
  <c r="Y698" i="6"/>
  <c r="Y699" i="6"/>
  <c r="Y700" i="6"/>
  <c r="Y701" i="6"/>
  <c r="Y702" i="6"/>
  <c r="Y703" i="6"/>
  <c r="Y704" i="6"/>
  <c r="Y705" i="6"/>
  <c r="Y706" i="6"/>
  <c r="Y707" i="6"/>
  <c r="Y708" i="6"/>
  <c r="Y709" i="6"/>
  <c r="Y710" i="6"/>
  <c r="Y711" i="6"/>
  <c r="Y712" i="6"/>
  <c r="Y713" i="6"/>
  <c r="Y714" i="6"/>
  <c r="Y715" i="6"/>
  <c r="Y716" i="6"/>
  <c r="Y717" i="6"/>
  <c r="Y718" i="6"/>
  <c r="Y719" i="6"/>
  <c r="Y720" i="6"/>
  <c r="Y721" i="6"/>
  <c r="Y722" i="6"/>
  <c r="Y723" i="6"/>
  <c r="Y724" i="6"/>
  <c r="Y725" i="6"/>
  <c r="Y726" i="6"/>
  <c r="Y727" i="6"/>
  <c r="Y728" i="6"/>
  <c r="Y729" i="6"/>
  <c r="Y730" i="6"/>
  <c r="Y731" i="6"/>
  <c r="Y732" i="6"/>
  <c r="Y733" i="6"/>
  <c r="Y734" i="6"/>
  <c r="Y735" i="6"/>
  <c r="Y736" i="6"/>
  <c r="Y737" i="6"/>
  <c r="Y738" i="6"/>
  <c r="Y739" i="6"/>
  <c r="Y740" i="6"/>
  <c r="Y741" i="6"/>
  <c r="Y742" i="6"/>
  <c r="Y743" i="6"/>
  <c r="Y744" i="6"/>
  <c r="Y745" i="6"/>
  <c r="Y746" i="6"/>
  <c r="Y747" i="6"/>
  <c r="Y748" i="6"/>
  <c r="Y749" i="6"/>
  <c r="Y750" i="6"/>
  <c r="Y751" i="6"/>
  <c r="Y752" i="6"/>
  <c r="Y753" i="6"/>
  <c r="Y754" i="6"/>
  <c r="Y755" i="6"/>
  <c r="Y756" i="6"/>
  <c r="Y757" i="6"/>
  <c r="Y758" i="6"/>
  <c r="Y759" i="6"/>
  <c r="Y760" i="6"/>
  <c r="Y761" i="6"/>
  <c r="Y762" i="6"/>
  <c r="Y763" i="6"/>
  <c r="Y764" i="6"/>
  <c r="Y765" i="6"/>
  <c r="Y766" i="6"/>
  <c r="Y767" i="6"/>
  <c r="Y768" i="6"/>
  <c r="Y769" i="6"/>
  <c r="Y770" i="6"/>
  <c r="Y771" i="6"/>
  <c r="Y772" i="6"/>
  <c r="Y773" i="6"/>
  <c r="Y774" i="6"/>
  <c r="Y775" i="6"/>
  <c r="Y776" i="6"/>
  <c r="Y777" i="6"/>
  <c r="Y778" i="6"/>
  <c r="Y779" i="6"/>
  <c r="Y780" i="6"/>
  <c r="Y781" i="6"/>
  <c r="Y782" i="6"/>
  <c r="Y783" i="6"/>
  <c r="Y784" i="6"/>
  <c r="Y785" i="6"/>
  <c r="Y786" i="6"/>
  <c r="Y787" i="6"/>
  <c r="Y788" i="6"/>
  <c r="Y789" i="6"/>
  <c r="Y790" i="6"/>
  <c r="Y791" i="6"/>
  <c r="Y792" i="6"/>
  <c r="Y793" i="6"/>
  <c r="Y794" i="6"/>
  <c r="Y795" i="6"/>
  <c r="Y796" i="6"/>
  <c r="Y797" i="6"/>
  <c r="Y798" i="6"/>
  <c r="Y799" i="6"/>
  <c r="Y800" i="6"/>
  <c r="Y801" i="6"/>
  <c r="Y802" i="6"/>
  <c r="Y803" i="6"/>
  <c r="Y804" i="6"/>
  <c r="Y805" i="6"/>
  <c r="Y806" i="6"/>
  <c r="Y807" i="6"/>
  <c r="Y808" i="6"/>
  <c r="Y809" i="6"/>
  <c r="Y810" i="6"/>
  <c r="Y811" i="6"/>
  <c r="Y812" i="6"/>
  <c r="Y813" i="6"/>
  <c r="Y814" i="6"/>
  <c r="Y815" i="6"/>
  <c r="Y816" i="6"/>
  <c r="Y817" i="6"/>
  <c r="Y818" i="6"/>
  <c r="Y819" i="6"/>
  <c r="Y820" i="6"/>
  <c r="Y821" i="6"/>
  <c r="Y822" i="6"/>
  <c r="Y823" i="6"/>
  <c r="Y824" i="6"/>
  <c r="Y825" i="6"/>
  <c r="Y826" i="6"/>
  <c r="Y827" i="6"/>
  <c r="Y828" i="6"/>
  <c r="Y829" i="6"/>
  <c r="Y830" i="6"/>
  <c r="Y831" i="6"/>
  <c r="Y832" i="6"/>
  <c r="Y833" i="6"/>
  <c r="Y834" i="6"/>
  <c r="Y835" i="6"/>
  <c r="Y836" i="6"/>
  <c r="Y837" i="6"/>
  <c r="Y838" i="6"/>
  <c r="Y839" i="6"/>
  <c r="Y840" i="6"/>
  <c r="Y841" i="6"/>
  <c r="Y842" i="6"/>
  <c r="Y843" i="6"/>
  <c r="Y844" i="6"/>
  <c r="Y845" i="6"/>
  <c r="Y846" i="6"/>
  <c r="Y847" i="6"/>
  <c r="Y848" i="6"/>
  <c r="Y849" i="6"/>
  <c r="Y850" i="6"/>
  <c r="Y851" i="6"/>
  <c r="Y852" i="6"/>
  <c r="Y853" i="6"/>
  <c r="Y854" i="6"/>
  <c r="Y855" i="6"/>
  <c r="Y856" i="6"/>
  <c r="Y857" i="6"/>
  <c r="Y858" i="6"/>
  <c r="Y859" i="6"/>
  <c r="Y860" i="6"/>
  <c r="Y861" i="6"/>
  <c r="Y862" i="6"/>
  <c r="Y863" i="6"/>
  <c r="Y864" i="6"/>
  <c r="Y865" i="6"/>
  <c r="Y866" i="6"/>
  <c r="Y867" i="6"/>
  <c r="Y868" i="6"/>
  <c r="Y869" i="6"/>
  <c r="Y870" i="6"/>
  <c r="Y871" i="6"/>
  <c r="Y872" i="6"/>
  <c r="Y873" i="6"/>
  <c r="Y874" i="6"/>
  <c r="Y875" i="6"/>
  <c r="Y876" i="6"/>
  <c r="Y877" i="6"/>
  <c r="Y878" i="6"/>
  <c r="Y879" i="6"/>
  <c r="Y880" i="6"/>
  <c r="Y881" i="6"/>
  <c r="Y882" i="6"/>
  <c r="Y883" i="6"/>
  <c r="Y884" i="6"/>
  <c r="Y885" i="6"/>
  <c r="Y886" i="6"/>
  <c r="Y887" i="6"/>
  <c r="Y888" i="6"/>
  <c r="Y889" i="6"/>
  <c r="Y890" i="6"/>
  <c r="Y891" i="6"/>
  <c r="Y892" i="6"/>
  <c r="Y893" i="6"/>
  <c r="Y894" i="6"/>
  <c r="Y895" i="6"/>
  <c r="Y896" i="6"/>
  <c r="Y897" i="6"/>
  <c r="Y898" i="6"/>
  <c r="Y899" i="6"/>
  <c r="Y900" i="6"/>
  <c r="Y901" i="6"/>
  <c r="Y902" i="6"/>
  <c r="Y903" i="6"/>
  <c r="Y904" i="6"/>
  <c r="Y905" i="6"/>
  <c r="Y906" i="6"/>
  <c r="Y907" i="6"/>
  <c r="Y908" i="6"/>
  <c r="Y909" i="6"/>
  <c r="Y910" i="6"/>
  <c r="Y911" i="6"/>
  <c r="Y912" i="6"/>
  <c r="Y913" i="6"/>
  <c r="Y914" i="6"/>
  <c r="Y915" i="6"/>
  <c r="Y916" i="6"/>
  <c r="Y917" i="6"/>
  <c r="Y918" i="6"/>
  <c r="Y919" i="6"/>
  <c r="Y920" i="6"/>
  <c r="Y921" i="6"/>
  <c r="Y922" i="6"/>
  <c r="Y923" i="6"/>
  <c r="Y924" i="6"/>
  <c r="Y925" i="6"/>
  <c r="Y926" i="6"/>
  <c r="Y927" i="6"/>
  <c r="Y928" i="6"/>
  <c r="Y929" i="6"/>
  <c r="Y930" i="6"/>
  <c r="Y931" i="6"/>
  <c r="Y932" i="6"/>
  <c r="Y933" i="6"/>
  <c r="Y934" i="6"/>
  <c r="Y935" i="6"/>
  <c r="Y936" i="6"/>
  <c r="Y937" i="6"/>
  <c r="Y938" i="6"/>
  <c r="Y939" i="6"/>
  <c r="Y940" i="6"/>
  <c r="Y941" i="6"/>
  <c r="Y942" i="6"/>
  <c r="Y943" i="6"/>
  <c r="Y944" i="6"/>
  <c r="Y945" i="6"/>
  <c r="Y946" i="6"/>
  <c r="Y947" i="6"/>
  <c r="Y948" i="6"/>
  <c r="Y949" i="6"/>
  <c r="Y950" i="6"/>
  <c r="Y951" i="6"/>
  <c r="Y952" i="6"/>
  <c r="Y953" i="6"/>
  <c r="Y954" i="6"/>
  <c r="Y955" i="6"/>
  <c r="Y956" i="6"/>
  <c r="Y957" i="6"/>
  <c r="Y958" i="6"/>
  <c r="Y959" i="6"/>
  <c r="Y960" i="6"/>
  <c r="Y961" i="6"/>
  <c r="Y962" i="6"/>
  <c r="Y963" i="6"/>
  <c r="Y964" i="6"/>
  <c r="Y965" i="6"/>
  <c r="Y966" i="6"/>
  <c r="Y967" i="6"/>
  <c r="Y968" i="6"/>
  <c r="Y969" i="6"/>
  <c r="Y970" i="6"/>
  <c r="Y971" i="6"/>
  <c r="Y972" i="6"/>
  <c r="Y973" i="6"/>
  <c r="Y974" i="6"/>
  <c r="Y975" i="6"/>
  <c r="Y976" i="6"/>
  <c r="Y977" i="6"/>
  <c r="Y978" i="6"/>
  <c r="Y979" i="6"/>
  <c r="Y980" i="6"/>
  <c r="Y981" i="6"/>
  <c r="Y982" i="6"/>
  <c r="Y983" i="6"/>
  <c r="Y984" i="6"/>
  <c r="Y985" i="6"/>
  <c r="Y986" i="6"/>
  <c r="Y987" i="6"/>
  <c r="Y988" i="6"/>
  <c r="Y989" i="6"/>
  <c r="Y990" i="6"/>
  <c r="Y991" i="6"/>
  <c r="Y992" i="6"/>
  <c r="Y993" i="6"/>
  <c r="Y994" i="6"/>
  <c r="Y995" i="6"/>
  <c r="Y996" i="6"/>
  <c r="Y997" i="6"/>
  <c r="Y998" i="6"/>
  <c r="Y999" i="6"/>
  <c r="Y1000" i="6"/>
  <c r="Y1001" i="6"/>
  <c r="X2" i="6"/>
  <c r="X3" i="6"/>
  <c r="X4" i="6"/>
  <c r="X5" i="6"/>
  <c r="X6" i="6"/>
  <c r="X7" i="6"/>
  <c r="X8" i="6"/>
  <c r="X9" i="6"/>
  <c r="X10" i="6"/>
  <c r="X11" i="6"/>
  <c r="X12" i="6"/>
  <c r="X13" i="6"/>
  <c r="X14" i="6"/>
  <c r="X15" i="6"/>
  <c r="X16" i="6"/>
  <c r="X17" i="6"/>
  <c r="X18" i="6"/>
  <c r="X19" i="6"/>
  <c r="X20" i="6"/>
  <c r="X21" i="6"/>
  <c r="X22" i="6"/>
  <c r="X23" i="6"/>
  <c r="X24" i="6"/>
  <c r="X25" i="6"/>
  <c r="X26" i="6"/>
  <c r="X27" i="6"/>
  <c r="X28" i="6"/>
  <c r="X29" i="6"/>
  <c r="X30" i="6"/>
  <c r="X31" i="6"/>
  <c r="X32" i="6"/>
  <c r="X33" i="6"/>
  <c r="X34" i="6"/>
  <c r="X35" i="6"/>
  <c r="X36" i="6"/>
  <c r="X37" i="6"/>
  <c r="X38" i="6"/>
  <c r="X39" i="6"/>
  <c r="X40" i="6"/>
  <c r="X41" i="6"/>
  <c r="X42" i="6"/>
  <c r="X43" i="6"/>
  <c r="X44" i="6"/>
  <c r="X45" i="6"/>
  <c r="X46" i="6"/>
  <c r="X47" i="6"/>
  <c r="X48" i="6"/>
  <c r="X49" i="6"/>
  <c r="X50" i="6"/>
  <c r="X51" i="6"/>
  <c r="X52" i="6"/>
  <c r="X53" i="6"/>
  <c r="X54" i="6"/>
  <c r="X55" i="6"/>
  <c r="X56" i="6"/>
  <c r="X57" i="6"/>
  <c r="X58" i="6"/>
  <c r="X59" i="6"/>
  <c r="X60" i="6"/>
  <c r="X61" i="6"/>
  <c r="X62" i="6"/>
  <c r="X63" i="6"/>
  <c r="X64" i="6"/>
  <c r="X65" i="6"/>
  <c r="X66" i="6"/>
  <c r="X67" i="6"/>
  <c r="X68" i="6"/>
  <c r="X69" i="6"/>
  <c r="X70" i="6"/>
  <c r="X71" i="6"/>
  <c r="X72" i="6"/>
  <c r="X73" i="6"/>
  <c r="X74" i="6"/>
  <c r="X75" i="6"/>
  <c r="X76" i="6"/>
  <c r="X77" i="6"/>
  <c r="X78" i="6"/>
  <c r="X79" i="6"/>
  <c r="X80" i="6"/>
  <c r="X81" i="6"/>
  <c r="X82" i="6"/>
  <c r="X83" i="6"/>
  <c r="X84" i="6"/>
  <c r="X85" i="6"/>
  <c r="X86" i="6"/>
  <c r="X87" i="6"/>
  <c r="X88" i="6"/>
  <c r="X89" i="6"/>
  <c r="X90" i="6"/>
  <c r="X91" i="6"/>
  <c r="X92" i="6"/>
  <c r="X93" i="6"/>
  <c r="X94" i="6"/>
  <c r="X95" i="6"/>
  <c r="X96" i="6"/>
  <c r="X97" i="6"/>
  <c r="X98" i="6"/>
  <c r="X99" i="6"/>
  <c r="X100" i="6"/>
  <c r="X101" i="6"/>
  <c r="X102" i="6"/>
  <c r="X103" i="6"/>
  <c r="X104" i="6"/>
  <c r="X105" i="6"/>
  <c r="X106" i="6"/>
  <c r="X107" i="6"/>
  <c r="X108" i="6"/>
  <c r="X109" i="6"/>
  <c r="X110" i="6"/>
  <c r="X111" i="6"/>
  <c r="X112" i="6"/>
  <c r="X113" i="6"/>
  <c r="X114" i="6"/>
  <c r="X115" i="6"/>
  <c r="X116" i="6"/>
  <c r="X117" i="6"/>
  <c r="X118" i="6"/>
  <c r="X119" i="6"/>
  <c r="X120" i="6"/>
  <c r="X121" i="6"/>
  <c r="X122" i="6"/>
  <c r="X123" i="6"/>
  <c r="X124" i="6"/>
  <c r="X125" i="6"/>
  <c r="X126" i="6"/>
  <c r="X127" i="6"/>
  <c r="X128" i="6"/>
  <c r="X129" i="6"/>
  <c r="X130" i="6"/>
  <c r="X131" i="6"/>
  <c r="X132" i="6"/>
  <c r="X133" i="6"/>
  <c r="X134" i="6"/>
  <c r="X135" i="6"/>
  <c r="X136" i="6"/>
  <c r="X137" i="6"/>
  <c r="X138" i="6"/>
  <c r="X139" i="6"/>
  <c r="X140" i="6"/>
  <c r="X141" i="6"/>
  <c r="X142" i="6"/>
  <c r="X143" i="6"/>
  <c r="X144" i="6"/>
  <c r="X145" i="6"/>
  <c r="X146" i="6"/>
  <c r="X147" i="6"/>
  <c r="X148" i="6"/>
  <c r="X149" i="6"/>
  <c r="X150" i="6"/>
  <c r="X151" i="6"/>
  <c r="X152" i="6"/>
  <c r="X153" i="6"/>
  <c r="X154" i="6"/>
  <c r="X155" i="6"/>
  <c r="X156" i="6"/>
  <c r="X157" i="6"/>
  <c r="X158" i="6"/>
  <c r="X159" i="6"/>
  <c r="X160" i="6"/>
  <c r="X161" i="6"/>
  <c r="X162" i="6"/>
  <c r="X163" i="6"/>
  <c r="X164" i="6"/>
  <c r="X165" i="6"/>
  <c r="X166" i="6"/>
  <c r="X167" i="6"/>
  <c r="X168" i="6"/>
  <c r="X169" i="6"/>
  <c r="X170" i="6"/>
  <c r="X171" i="6"/>
  <c r="X172" i="6"/>
  <c r="X173" i="6"/>
  <c r="X174" i="6"/>
  <c r="X175" i="6"/>
  <c r="X176" i="6"/>
  <c r="X177" i="6"/>
  <c r="X178" i="6"/>
  <c r="X179" i="6"/>
  <c r="X180" i="6"/>
  <c r="X181" i="6"/>
  <c r="X182" i="6"/>
  <c r="X183" i="6"/>
  <c r="X184" i="6"/>
  <c r="X185" i="6"/>
  <c r="X186" i="6"/>
  <c r="X187" i="6"/>
  <c r="X188" i="6"/>
  <c r="X189" i="6"/>
  <c r="X190" i="6"/>
  <c r="X191" i="6"/>
  <c r="X192" i="6"/>
  <c r="X193" i="6"/>
  <c r="X194" i="6"/>
  <c r="X195" i="6"/>
  <c r="X196" i="6"/>
  <c r="X197" i="6"/>
  <c r="X198" i="6"/>
  <c r="X199" i="6"/>
  <c r="X200" i="6"/>
  <c r="X201" i="6"/>
  <c r="X202" i="6"/>
  <c r="X203" i="6"/>
  <c r="X204" i="6"/>
  <c r="X205" i="6"/>
  <c r="X206" i="6"/>
  <c r="X207" i="6"/>
  <c r="X208" i="6"/>
  <c r="X209" i="6"/>
  <c r="X210" i="6"/>
  <c r="X211" i="6"/>
  <c r="X212" i="6"/>
  <c r="X213" i="6"/>
  <c r="X214" i="6"/>
  <c r="X215" i="6"/>
  <c r="X216" i="6"/>
  <c r="X217" i="6"/>
  <c r="X218" i="6"/>
  <c r="X219" i="6"/>
  <c r="X220" i="6"/>
  <c r="X221" i="6"/>
  <c r="X222" i="6"/>
  <c r="X223" i="6"/>
  <c r="X224" i="6"/>
  <c r="X225" i="6"/>
  <c r="X226" i="6"/>
  <c r="X227" i="6"/>
  <c r="X228" i="6"/>
  <c r="X229" i="6"/>
  <c r="X230" i="6"/>
  <c r="X231" i="6"/>
  <c r="X232" i="6"/>
  <c r="X233" i="6"/>
  <c r="X234" i="6"/>
  <c r="X235" i="6"/>
  <c r="X236" i="6"/>
  <c r="X237" i="6"/>
  <c r="X238" i="6"/>
  <c r="X239" i="6"/>
  <c r="X240" i="6"/>
  <c r="X241" i="6"/>
  <c r="X242" i="6"/>
  <c r="X243" i="6"/>
  <c r="X244" i="6"/>
  <c r="X245" i="6"/>
  <c r="X246" i="6"/>
  <c r="X247" i="6"/>
  <c r="X248" i="6"/>
  <c r="X249" i="6"/>
  <c r="X250" i="6"/>
  <c r="X251" i="6"/>
  <c r="X252" i="6"/>
  <c r="X253" i="6"/>
  <c r="X254" i="6"/>
  <c r="X255" i="6"/>
  <c r="X256" i="6"/>
  <c r="X257" i="6"/>
  <c r="X258" i="6"/>
  <c r="X259" i="6"/>
  <c r="X260" i="6"/>
  <c r="X261" i="6"/>
  <c r="X262" i="6"/>
  <c r="X263" i="6"/>
  <c r="X264" i="6"/>
  <c r="X265" i="6"/>
  <c r="X266" i="6"/>
  <c r="X267" i="6"/>
  <c r="X268" i="6"/>
  <c r="X269" i="6"/>
  <c r="X270" i="6"/>
  <c r="X271" i="6"/>
  <c r="X272" i="6"/>
  <c r="X273" i="6"/>
  <c r="X274" i="6"/>
  <c r="X275" i="6"/>
  <c r="X276" i="6"/>
  <c r="X277" i="6"/>
  <c r="X278" i="6"/>
  <c r="X279" i="6"/>
  <c r="X280" i="6"/>
  <c r="X281" i="6"/>
  <c r="X282" i="6"/>
  <c r="X283" i="6"/>
  <c r="X284" i="6"/>
  <c r="X285" i="6"/>
  <c r="X286" i="6"/>
  <c r="X287" i="6"/>
  <c r="X288" i="6"/>
  <c r="X289" i="6"/>
  <c r="X290" i="6"/>
  <c r="X291" i="6"/>
  <c r="X292" i="6"/>
  <c r="X293" i="6"/>
  <c r="X294" i="6"/>
  <c r="X295" i="6"/>
  <c r="X296" i="6"/>
  <c r="X297" i="6"/>
  <c r="X298" i="6"/>
  <c r="X299" i="6"/>
  <c r="X300" i="6"/>
  <c r="X301" i="6"/>
  <c r="X302" i="6"/>
  <c r="X303" i="6"/>
  <c r="X304" i="6"/>
  <c r="X305" i="6"/>
  <c r="X306" i="6"/>
  <c r="X307" i="6"/>
  <c r="X308" i="6"/>
  <c r="X309" i="6"/>
  <c r="X310" i="6"/>
  <c r="X311" i="6"/>
  <c r="X312" i="6"/>
  <c r="X313" i="6"/>
  <c r="X314" i="6"/>
  <c r="X315" i="6"/>
  <c r="X316" i="6"/>
  <c r="X317" i="6"/>
  <c r="X318" i="6"/>
  <c r="X319" i="6"/>
  <c r="X320" i="6"/>
  <c r="X321" i="6"/>
  <c r="X322" i="6"/>
  <c r="X323" i="6"/>
  <c r="X324" i="6"/>
  <c r="X325" i="6"/>
  <c r="X326" i="6"/>
  <c r="X327" i="6"/>
  <c r="X328" i="6"/>
  <c r="X329" i="6"/>
  <c r="X330" i="6"/>
  <c r="X331" i="6"/>
  <c r="X332" i="6"/>
  <c r="X333" i="6"/>
  <c r="X334" i="6"/>
  <c r="X335" i="6"/>
  <c r="X336" i="6"/>
  <c r="X337" i="6"/>
  <c r="X338" i="6"/>
  <c r="X339" i="6"/>
  <c r="X340" i="6"/>
  <c r="X341" i="6"/>
  <c r="X342" i="6"/>
  <c r="X343" i="6"/>
  <c r="X344" i="6"/>
  <c r="X345" i="6"/>
  <c r="X346" i="6"/>
  <c r="X347" i="6"/>
  <c r="X348" i="6"/>
  <c r="X349" i="6"/>
  <c r="X350" i="6"/>
  <c r="X351" i="6"/>
  <c r="X352" i="6"/>
  <c r="X353" i="6"/>
  <c r="X354" i="6"/>
  <c r="X355" i="6"/>
  <c r="X356" i="6"/>
  <c r="X357" i="6"/>
  <c r="X358" i="6"/>
  <c r="X359" i="6"/>
  <c r="X360" i="6"/>
  <c r="X361" i="6"/>
  <c r="X362" i="6"/>
  <c r="X363" i="6"/>
  <c r="X364" i="6"/>
  <c r="X365" i="6"/>
  <c r="X366" i="6"/>
  <c r="X367" i="6"/>
  <c r="X368" i="6"/>
  <c r="X369" i="6"/>
  <c r="X370" i="6"/>
  <c r="X371" i="6"/>
  <c r="X372" i="6"/>
  <c r="X373" i="6"/>
  <c r="X374" i="6"/>
  <c r="X375" i="6"/>
  <c r="X376" i="6"/>
  <c r="X377" i="6"/>
  <c r="X378" i="6"/>
  <c r="X379" i="6"/>
  <c r="X380" i="6"/>
  <c r="X381" i="6"/>
  <c r="X382" i="6"/>
  <c r="X383" i="6"/>
  <c r="X384" i="6"/>
  <c r="X385" i="6"/>
  <c r="X386" i="6"/>
  <c r="X387" i="6"/>
  <c r="X388" i="6"/>
  <c r="X389" i="6"/>
  <c r="X390" i="6"/>
  <c r="X391" i="6"/>
  <c r="X392" i="6"/>
  <c r="X393" i="6"/>
  <c r="X394" i="6"/>
  <c r="X395" i="6"/>
  <c r="X396" i="6"/>
  <c r="X397" i="6"/>
  <c r="X398" i="6"/>
  <c r="X399" i="6"/>
  <c r="X400" i="6"/>
  <c r="X401" i="6"/>
  <c r="X402" i="6"/>
  <c r="X403" i="6"/>
  <c r="X404" i="6"/>
  <c r="X405" i="6"/>
  <c r="X406" i="6"/>
  <c r="X407" i="6"/>
  <c r="X408" i="6"/>
  <c r="X409" i="6"/>
  <c r="X410" i="6"/>
  <c r="X411" i="6"/>
  <c r="X412" i="6"/>
  <c r="X413" i="6"/>
  <c r="X414" i="6"/>
  <c r="X415" i="6"/>
  <c r="X416" i="6"/>
  <c r="X417" i="6"/>
  <c r="X418" i="6"/>
  <c r="X419" i="6"/>
  <c r="X420" i="6"/>
  <c r="X421" i="6"/>
  <c r="X422" i="6"/>
  <c r="X423" i="6"/>
  <c r="X424" i="6"/>
  <c r="X425" i="6"/>
  <c r="X426" i="6"/>
  <c r="X427" i="6"/>
  <c r="X428" i="6"/>
  <c r="X429" i="6"/>
  <c r="X430" i="6"/>
  <c r="X431" i="6"/>
  <c r="X432" i="6"/>
  <c r="X433" i="6"/>
  <c r="X434" i="6"/>
  <c r="X435" i="6"/>
  <c r="X436" i="6"/>
  <c r="X437" i="6"/>
  <c r="X438" i="6"/>
  <c r="X439" i="6"/>
  <c r="X440" i="6"/>
  <c r="X441" i="6"/>
  <c r="X442" i="6"/>
  <c r="X443" i="6"/>
  <c r="X444" i="6"/>
  <c r="X445" i="6"/>
  <c r="X446" i="6"/>
  <c r="X447" i="6"/>
  <c r="X448" i="6"/>
  <c r="X449" i="6"/>
  <c r="X450" i="6"/>
  <c r="X451" i="6"/>
  <c r="X452" i="6"/>
  <c r="X453" i="6"/>
  <c r="X454" i="6"/>
  <c r="X455" i="6"/>
  <c r="X456" i="6"/>
  <c r="X457" i="6"/>
  <c r="X458" i="6"/>
  <c r="X459" i="6"/>
  <c r="X460" i="6"/>
  <c r="X461" i="6"/>
  <c r="X462" i="6"/>
  <c r="X463" i="6"/>
  <c r="X464" i="6"/>
  <c r="X465" i="6"/>
  <c r="X466" i="6"/>
  <c r="X467" i="6"/>
  <c r="X468" i="6"/>
  <c r="X469" i="6"/>
  <c r="X470" i="6"/>
  <c r="X471" i="6"/>
  <c r="X472" i="6"/>
  <c r="X473" i="6"/>
  <c r="X474" i="6"/>
  <c r="X475" i="6"/>
  <c r="X476" i="6"/>
  <c r="X477" i="6"/>
  <c r="X478" i="6"/>
  <c r="X479" i="6"/>
  <c r="X480" i="6"/>
  <c r="X481" i="6"/>
  <c r="X482" i="6"/>
  <c r="X483" i="6"/>
  <c r="X484" i="6"/>
  <c r="X485" i="6"/>
  <c r="X486" i="6"/>
  <c r="X487" i="6"/>
  <c r="X488" i="6"/>
  <c r="X489" i="6"/>
  <c r="X490" i="6"/>
  <c r="X491" i="6"/>
  <c r="X492" i="6"/>
  <c r="X493" i="6"/>
  <c r="X494" i="6"/>
  <c r="X495" i="6"/>
  <c r="X496" i="6"/>
  <c r="X497" i="6"/>
  <c r="X498" i="6"/>
  <c r="X499" i="6"/>
  <c r="X500" i="6"/>
  <c r="X501" i="6"/>
  <c r="X502" i="6"/>
  <c r="X503" i="6"/>
  <c r="X504" i="6"/>
  <c r="X505" i="6"/>
  <c r="X506" i="6"/>
  <c r="X507" i="6"/>
  <c r="X508" i="6"/>
  <c r="X509" i="6"/>
  <c r="X510" i="6"/>
  <c r="X511" i="6"/>
  <c r="X512" i="6"/>
  <c r="X513" i="6"/>
  <c r="X514" i="6"/>
  <c r="X515" i="6"/>
  <c r="X516" i="6"/>
  <c r="X517" i="6"/>
  <c r="X518" i="6"/>
  <c r="X519" i="6"/>
  <c r="X520" i="6"/>
  <c r="X521" i="6"/>
  <c r="X522" i="6"/>
  <c r="X523" i="6"/>
  <c r="X524" i="6"/>
  <c r="X525" i="6"/>
  <c r="X526" i="6"/>
  <c r="X527" i="6"/>
  <c r="X528" i="6"/>
  <c r="X529" i="6"/>
  <c r="X530" i="6"/>
  <c r="X531" i="6"/>
  <c r="X532" i="6"/>
  <c r="X533" i="6"/>
  <c r="X534" i="6"/>
  <c r="X535" i="6"/>
  <c r="X536" i="6"/>
  <c r="X537" i="6"/>
  <c r="X538" i="6"/>
  <c r="X539" i="6"/>
  <c r="X540" i="6"/>
  <c r="X541" i="6"/>
  <c r="X542" i="6"/>
  <c r="X543" i="6"/>
  <c r="X544" i="6"/>
  <c r="X545" i="6"/>
  <c r="X546" i="6"/>
  <c r="X547" i="6"/>
  <c r="X548" i="6"/>
  <c r="X549" i="6"/>
  <c r="X550" i="6"/>
  <c r="X551" i="6"/>
  <c r="X552" i="6"/>
  <c r="X553" i="6"/>
  <c r="X554" i="6"/>
  <c r="X555" i="6"/>
  <c r="X556" i="6"/>
  <c r="X557" i="6"/>
  <c r="X558" i="6"/>
  <c r="X559" i="6"/>
  <c r="X560" i="6"/>
  <c r="X561" i="6"/>
  <c r="X562" i="6"/>
  <c r="X563" i="6"/>
  <c r="X564" i="6"/>
  <c r="X565" i="6"/>
  <c r="X566" i="6"/>
  <c r="X567" i="6"/>
  <c r="X568" i="6"/>
  <c r="X569" i="6"/>
  <c r="X570" i="6"/>
  <c r="X571" i="6"/>
  <c r="X572" i="6"/>
  <c r="X573" i="6"/>
  <c r="X574" i="6"/>
  <c r="X575" i="6"/>
  <c r="X576" i="6"/>
  <c r="X577" i="6"/>
  <c r="X578" i="6"/>
  <c r="X579" i="6"/>
  <c r="X580" i="6"/>
  <c r="X581" i="6"/>
  <c r="X582" i="6"/>
  <c r="X583" i="6"/>
  <c r="X584" i="6"/>
  <c r="X585" i="6"/>
  <c r="X586" i="6"/>
  <c r="X587" i="6"/>
  <c r="X588" i="6"/>
  <c r="X589" i="6"/>
  <c r="X590" i="6"/>
  <c r="X591" i="6"/>
  <c r="X592" i="6"/>
  <c r="X593" i="6"/>
  <c r="X594" i="6"/>
  <c r="X595" i="6"/>
  <c r="X596" i="6"/>
  <c r="X597" i="6"/>
  <c r="X598" i="6"/>
  <c r="X599" i="6"/>
  <c r="X600" i="6"/>
  <c r="X601" i="6"/>
  <c r="X602" i="6"/>
  <c r="X603" i="6"/>
  <c r="X604" i="6"/>
  <c r="X605" i="6"/>
  <c r="X606" i="6"/>
  <c r="X607" i="6"/>
  <c r="X608" i="6"/>
  <c r="X609" i="6"/>
  <c r="X610" i="6"/>
  <c r="X611" i="6"/>
  <c r="X612" i="6"/>
  <c r="X613" i="6"/>
  <c r="X614" i="6"/>
  <c r="X615" i="6"/>
  <c r="X616" i="6"/>
  <c r="X617" i="6"/>
  <c r="X618" i="6"/>
  <c r="X619" i="6"/>
  <c r="X620" i="6"/>
  <c r="X621" i="6"/>
  <c r="X622" i="6"/>
  <c r="X623" i="6"/>
  <c r="X624" i="6"/>
  <c r="X625" i="6"/>
  <c r="X626" i="6"/>
  <c r="X627" i="6"/>
  <c r="X628" i="6"/>
  <c r="X629" i="6"/>
  <c r="X630" i="6"/>
  <c r="X631" i="6"/>
  <c r="X632" i="6"/>
  <c r="X633" i="6"/>
  <c r="X634" i="6"/>
  <c r="X635" i="6"/>
  <c r="X636" i="6"/>
  <c r="X637" i="6"/>
  <c r="X638" i="6"/>
  <c r="X639" i="6"/>
  <c r="X640" i="6"/>
  <c r="X641" i="6"/>
  <c r="X642" i="6"/>
  <c r="X643" i="6"/>
  <c r="X644" i="6"/>
  <c r="X645" i="6"/>
  <c r="X646" i="6"/>
  <c r="X647" i="6"/>
  <c r="X648" i="6"/>
  <c r="X649" i="6"/>
  <c r="X650" i="6"/>
  <c r="X651" i="6"/>
  <c r="X652" i="6"/>
  <c r="X653" i="6"/>
  <c r="X654" i="6"/>
  <c r="X655" i="6"/>
  <c r="X656" i="6"/>
  <c r="X657" i="6"/>
  <c r="X658" i="6"/>
  <c r="X659" i="6"/>
  <c r="X660" i="6"/>
  <c r="X661" i="6"/>
  <c r="X662" i="6"/>
  <c r="X663" i="6"/>
  <c r="X664" i="6"/>
  <c r="X665" i="6"/>
  <c r="X666" i="6"/>
  <c r="X667" i="6"/>
  <c r="X668" i="6"/>
  <c r="X669" i="6"/>
  <c r="X670" i="6"/>
  <c r="X671" i="6"/>
  <c r="X672" i="6"/>
  <c r="X673" i="6"/>
  <c r="X674" i="6"/>
  <c r="X675" i="6"/>
  <c r="X676" i="6"/>
  <c r="X677" i="6"/>
  <c r="X678" i="6"/>
  <c r="X679" i="6"/>
  <c r="X680" i="6"/>
  <c r="X681" i="6"/>
  <c r="X682" i="6"/>
  <c r="X683" i="6"/>
  <c r="X684" i="6"/>
  <c r="X685" i="6"/>
  <c r="X686" i="6"/>
  <c r="X687" i="6"/>
  <c r="X688" i="6"/>
  <c r="X689" i="6"/>
  <c r="X690" i="6"/>
  <c r="X691" i="6"/>
  <c r="X692" i="6"/>
  <c r="X693" i="6"/>
  <c r="X694" i="6"/>
  <c r="X695" i="6"/>
  <c r="X696" i="6"/>
  <c r="X697" i="6"/>
  <c r="X698" i="6"/>
  <c r="X699" i="6"/>
  <c r="X700" i="6"/>
  <c r="X701" i="6"/>
  <c r="X702" i="6"/>
  <c r="X703" i="6"/>
  <c r="X704" i="6"/>
  <c r="X705" i="6"/>
  <c r="X706" i="6"/>
  <c r="X707" i="6"/>
  <c r="X708" i="6"/>
  <c r="X709" i="6"/>
  <c r="X710" i="6"/>
  <c r="X711" i="6"/>
  <c r="X712" i="6"/>
  <c r="X713" i="6"/>
  <c r="X714" i="6"/>
  <c r="X715" i="6"/>
  <c r="X716" i="6"/>
  <c r="X717" i="6"/>
  <c r="X718" i="6"/>
  <c r="X719" i="6"/>
  <c r="X720" i="6"/>
  <c r="X721" i="6"/>
  <c r="X722" i="6"/>
  <c r="X723" i="6"/>
  <c r="X724" i="6"/>
  <c r="X725" i="6"/>
  <c r="X726" i="6"/>
  <c r="X727" i="6"/>
  <c r="X728" i="6"/>
  <c r="X729" i="6"/>
  <c r="X730" i="6"/>
  <c r="X731" i="6"/>
  <c r="X732" i="6"/>
  <c r="X733" i="6"/>
  <c r="X734" i="6"/>
  <c r="X735" i="6"/>
  <c r="X736" i="6"/>
  <c r="X737" i="6"/>
  <c r="X738" i="6"/>
  <c r="X739" i="6"/>
  <c r="X740" i="6"/>
  <c r="X741" i="6"/>
  <c r="X742" i="6"/>
  <c r="X743" i="6"/>
  <c r="X744" i="6"/>
  <c r="X745" i="6"/>
  <c r="X746" i="6"/>
  <c r="X747" i="6"/>
  <c r="X748" i="6"/>
  <c r="X749" i="6"/>
  <c r="X750" i="6"/>
  <c r="X751" i="6"/>
  <c r="X752" i="6"/>
  <c r="X753" i="6"/>
  <c r="X754" i="6"/>
  <c r="X755" i="6"/>
  <c r="X756" i="6"/>
  <c r="X757" i="6"/>
  <c r="X758" i="6"/>
  <c r="X759" i="6"/>
  <c r="X760" i="6"/>
  <c r="X761" i="6"/>
  <c r="X762" i="6"/>
  <c r="X763" i="6"/>
  <c r="X764" i="6"/>
  <c r="X765" i="6"/>
  <c r="X766" i="6"/>
  <c r="X767" i="6"/>
  <c r="X768" i="6"/>
  <c r="X769" i="6"/>
  <c r="X770" i="6"/>
  <c r="X771" i="6"/>
  <c r="X772" i="6"/>
  <c r="X773" i="6"/>
  <c r="X774" i="6"/>
  <c r="X775" i="6"/>
  <c r="X776" i="6"/>
  <c r="X777" i="6"/>
  <c r="X778" i="6"/>
  <c r="X779" i="6"/>
  <c r="X780" i="6"/>
  <c r="X781" i="6"/>
  <c r="X782" i="6"/>
  <c r="X783" i="6"/>
  <c r="X784" i="6"/>
  <c r="X785" i="6"/>
  <c r="X786" i="6"/>
  <c r="X787" i="6"/>
  <c r="X788" i="6"/>
  <c r="X789" i="6"/>
  <c r="X790" i="6"/>
  <c r="X791" i="6"/>
  <c r="X792" i="6"/>
  <c r="X793" i="6"/>
  <c r="X794" i="6"/>
  <c r="X795" i="6"/>
  <c r="X796" i="6"/>
  <c r="X797" i="6"/>
  <c r="X798" i="6"/>
  <c r="X799" i="6"/>
  <c r="X800" i="6"/>
  <c r="X801" i="6"/>
  <c r="X802" i="6"/>
  <c r="X803" i="6"/>
  <c r="X804" i="6"/>
  <c r="X805" i="6"/>
  <c r="X806" i="6"/>
  <c r="X807" i="6"/>
  <c r="X808" i="6"/>
  <c r="X809" i="6"/>
  <c r="X810" i="6"/>
  <c r="X811" i="6"/>
  <c r="X812" i="6"/>
  <c r="X813" i="6"/>
  <c r="X814" i="6"/>
  <c r="X815" i="6"/>
  <c r="X816" i="6"/>
  <c r="X817" i="6"/>
  <c r="X818" i="6"/>
  <c r="X819" i="6"/>
  <c r="X820" i="6"/>
  <c r="X821" i="6"/>
  <c r="X822" i="6"/>
  <c r="X823" i="6"/>
  <c r="X824" i="6"/>
  <c r="X825" i="6"/>
  <c r="X826" i="6"/>
  <c r="X827" i="6"/>
  <c r="X828" i="6"/>
  <c r="X829" i="6"/>
  <c r="X830" i="6"/>
  <c r="X831" i="6"/>
  <c r="X832" i="6"/>
  <c r="X833" i="6"/>
  <c r="X834" i="6"/>
  <c r="X835" i="6"/>
  <c r="X836" i="6"/>
  <c r="X837" i="6"/>
  <c r="X838" i="6"/>
  <c r="X839" i="6"/>
  <c r="X840" i="6"/>
  <c r="X841" i="6"/>
  <c r="X842" i="6"/>
  <c r="X843" i="6"/>
  <c r="X844" i="6"/>
  <c r="X845" i="6"/>
  <c r="X846" i="6"/>
  <c r="X847" i="6"/>
  <c r="X848" i="6"/>
  <c r="X849" i="6"/>
  <c r="X850" i="6"/>
  <c r="X851" i="6"/>
  <c r="X852" i="6"/>
  <c r="X853" i="6"/>
  <c r="X854" i="6"/>
  <c r="X855" i="6"/>
  <c r="X856" i="6"/>
  <c r="X857" i="6"/>
  <c r="X858" i="6"/>
  <c r="X859" i="6"/>
  <c r="X860" i="6"/>
  <c r="X861" i="6"/>
  <c r="X862" i="6"/>
  <c r="X863" i="6"/>
  <c r="X864" i="6"/>
  <c r="X865" i="6"/>
  <c r="X866" i="6"/>
  <c r="X867" i="6"/>
  <c r="X868" i="6"/>
  <c r="X869" i="6"/>
  <c r="X870" i="6"/>
  <c r="X871" i="6"/>
  <c r="X872" i="6"/>
  <c r="X873" i="6"/>
  <c r="X874" i="6"/>
  <c r="X875" i="6"/>
  <c r="X876" i="6"/>
  <c r="X877" i="6"/>
  <c r="X878" i="6"/>
  <c r="X879" i="6"/>
  <c r="X880" i="6"/>
  <c r="X881" i="6"/>
  <c r="X882" i="6"/>
  <c r="X883" i="6"/>
  <c r="X884" i="6"/>
  <c r="X885" i="6"/>
  <c r="X886" i="6"/>
  <c r="X887" i="6"/>
  <c r="X888" i="6"/>
  <c r="X889" i="6"/>
  <c r="X890" i="6"/>
  <c r="X891" i="6"/>
  <c r="X892" i="6"/>
  <c r="X893" i="6"/>
  <c r="X894" i="6"/>
  <c r="X895" i="6"/>
  <c r="X896" i="6"/>
  <c r="X897" i="6"/>
  <c r="X898" i="6"/>
  <c r="X899" i="6"/>
  <c r="X900" i="6"/>
  <c r="X901" i="6"/>
  <c r="X902" i="6"/>
  <c r="X903" i="6"/>
  <c r="X904" i="6"/>
  <c r="X905" i="6"/>
  <c r="X906" i="6"/>
  <c r="X907" i="6"/>
  <c r="X908" i="6"/>
  <c r="X909" i="6"/>
  <c r="X910" i="6"/>
  <c r="X911" i="6"/>
  <c r="X912" i="6"/>
  <c r="X913" i="6"/>
  <c r="X914" i="6"/>
  <c r="X915" i="6"/>
  <c r="X916" i="6"/>
  <c r="X917" i="6"/>
  <c r="X918" i="6"/>
  <c r="X919" i="6"/>
  <c r="X920" i="6"/>
  <c r="X921" i="6"/>
  <c r="X922" i="6"/>
  <c r="X923" i="6"/>
  <c r="X924" i="6"/>
  <c r="X925" i="6"/>
  <c r="X926" i="6"/>
  <c r="X927" i="6"/>
  <c r="X928" i="6"/>
  <c r="X929" i="6"/>
  <c r="X930" i="6"/>
  <c r="X931" i="6"/>
  <c r="X932" i="6"/>
  <c r="X933" i="6"/>
  <c r="X934" i="6"/>
  <c r="X935" i="6"/>
  <c r="X936" i="6"/>
  <c r="X937" i="6"/>
  <c r="X938" i="6"/>
  <c r="X939" i="6"/>
  <c r="X940" i="6"/>
  <c r="X941" i="6"/>
  <c r="X942" i="6"/>
  <c r="X943" i="6"/>
  <c r="X944" i="6"/>
  <c r="X945" i="6"/>
  <c r="X946" i="6"/>
  <c r="X947" i="6"/>
  <c r="X948" i="6"/>
  <c r="X949" i="6"/>
  <c r="X950" i="6"/>
  <c r="X951" i="6"/>
  <c r="X952" i="6"/>
  <c r="X953" i="6"/>
  <c r="X954" i="6"/>
  <c r="X955" i="6"/>
  <c r="X956" i="6"/>
  <c r="X957" i="6"/>
  <c r="X958" i="6"/>
  <c r="X959" i="6"/>
  <c r="X960" i="6"/>
  <c r="X961" i="6"/>
  <c r="X962" i="6"/>
  <c r="X963" i="6"/>
  <c r="X964" i="6"/>
  <c r="X965" i="6"/>
  <c r="X966" i="6"/>
  <c r="X967" i="6"/>
  <c r="X968" i="6"/>
  <c r="X969" i="6"/>
  <c r="X970" i="6"/>
  <c r="X971" i="6"/>
  <c r="X972" i="6"/>
  <c r="X973" i="6"/>
  <c r="X974" i="6"/>
  <c r="X975" i="6"/>
  <c r="X976" i="6"/>
  <c r="X977" i="6"/>
  <c r="X978" i="6"/>
  <c r="X979" i="6"/>
  <c r="X980" i="6"/>
  <c r="X981" i="6"/>
  <c r="X982" i="6"/>
  <c r="X983" i="6"/>
  <c r="X984" i="6"/>
  <c r="X985" i="6"/>
  <c r="X986" i="6"/>
  <c r="X987" i="6"/>
  <c r="X988" i="6"/>
  <c r="X989" i="6"/>
  <c r="X990" i="6"/>
  <c r="X991" i="6"/>
  <c r="X992" i="6"/>
  <c r="X993" i="6"/>
  <c r="X994" i="6"/>
  <c r="X995" i="6"/>
  <c r="X996" i="6"/>
  <c r="X997" i="6"/>
  <c r="X998" i="6"/>
  <c r="X999" i="6"/>
  <c r="X1000" i="6"/>
  <c r="X1001" i="6"/>
  <c r="V2" i="6"/>
  <c r="V3" i="6"/>
  <c r="V4" i="6"/>
  <c r="V5" i="6"/>
  <c r="V6" i="6"/>
  <c r="V7" i="6"/>
  <c r="V8" i="6"/>
  <c r="V9" i="6"/>
  <c r="V10" i="6"/>
  <c r="V11" i="6"/>
  <c r="V12" i="6"/>
  <c r="V13" i="6"/>
  <c r="V14" i="6"/>
  <c r="V15" i="6"/>
  <c r="V16" i="6"/>
  <c r="V17" i="6"/>
  <c r="V18" i="6"/>
  <c r="V19" i="6"/>
  <c r="V20" i="6"/>
  <c r="V21" i="6"/>
  <c r="V22" i="6"/>
  <c r="V23" i="6"/>
  <c r="V24" i="6"/>
  <c r="V25" i="6"/>
  <c r="V26" i="6"/>
  <c r="V27" i="6"/>
  <c r="V28" i="6"/>
  <c r="V29" i="6"/>
  <c r="V30" i="6"/>
  <c r="V31" i="6"/>
  <c r="V32" i="6"/>
  <c r="V33" i="6"/>
  <c r="V34" i="6"/>
  <c r="V35" i="6"/>
  <c r="V36" i="6"/>
  <c r="V37" i="6"/>
  <c r="V38" i="6"/>
  <c r="V39" i="6"/>
  <c r="V40" i="6"/>
  <c r="V41" i="6"/>
  <c r="V42" i="6"/>
  <c r="V43" i="6"/>
  <c r="V44" i="6"/>
  <c r="V45" i="6"/>
  <c r="V46" i="6"/>
  <c r="V47" i="6"/>
  <c r="V48" i="6"/>
  <c r="V49" i="6"/>
  <c r="V50" i="6"/>
  <c r="V51" i="6"/>
  <c r="V52" i="6"/>
  <c r="V53" i="6"/>
  <c r="V54" i="6"/>
  <c r="V55" i="6"/>
  <c r="V56" i="6"/>
  <c r="V57" i="6"/>
  <c r="V58" i="6"/>
  <c r="V59" i="6"/>
  <c r="V60" i="6"/>
  <c r="V61" i="6"/>
  <c r="V62" i="6"/>
  <c r="V63" i="6"/>
  <c r="V64" i="6"/>
  <c r="V65" i="6"/>
  <c r="V66" i="6"/>
  <c r="V67" i="6"/>
  <c r="V68" i="6"/>
  <c r="V69" i="6"/>
  <c r="V70" i="6"/>
  <c r="V71" i="6"/>
  <c r="V72" i="6"/>
  <c r="V73" i="6"/>
  <c r="V74" i="6"/>
  <c r="V75" i="6"/>
  <c r="V76" i="6"/>
  <c r="V77" i="6"/>
  <c r="V78" i="6"/>
  <c r="V79" i="6"/>
  <c r="V80" i="6"/>
  <c r="V81" i="6"/>
  <c r="V82" i="6"/>
  <c r="V83" i="6"/>
  <c r="V84" i="6"/>
  <c r="V85" i="6"/>
  <c r="V86" i="6"/>
  <c r="V87" i="6"/>
  <c r="V88" i="6"/>
  <c r="V89" i="6"/>
  <c r="V90" i="6"/>
  <c r="V91" i="6"/>
  <c r="V92" i="6"/>
  <c r="V93" i="6"/>
  <c r="V94" i="6"/>
  <c r="V95" i="6"/>
  <c r="V96" i="6"/>
  <c r="V97" i="6"/>
  <c r="V98" i="6"/>
  <c r="V99" i="6"/>
  <c r="V100" i="6"/>
  <c r="V101" i="6"/>
  <c r="V102" i="6"/>
  <c r="V103" i="6"/>
  <c r="V104" i="6"/>
  <c r="V105" i="6"/>
  <c r="V106" i="6"/>
  <c r="V107" i="6"/>
  <c r="V108" i="6"/>
  <c r="V109" i="6"/>
  <c r="V110" i="6"/>
  <c r="V111" i="6"/>
  <c r="V112" i="6"/>
  <c r="V113" i="6"/>
  <c r="V114" i="6"/>
  <c r="V115" i="6"/>
  <c r="V116" i="6"/>
  <c r="V117" i="6"/>
  <c r="V118" i="6"/>
  <c r="V119" i="6"/>
  <c r="V120" i="6"/>
  <c r="V121" i="6"/>
  <c r="V122" i="6"/>
  <c r="V123" i="6"/>
  <c r="V124" i="6"/>
  <c r="V125" i="6"/>
  <c r="V126" i="6"/>
  <c r="V127" i="6"/>
  <c r="V128" i="6"/>
  <c r="V129" i="6"/>
  <c r="V130" i="6"/>
  <c r="V131" i="6"/>
  <c r="V132" i="6"/>
  <c r="V133" i="6"/>
  <c r="V134" i="6"/>
  <c r="V135" i="6"/>
  <c r="V136" i="6"/>
  <c r="V137" i="6"/>
  <c r="V138" i="6"/>
  <c r="V139" i="6"/>
  <c r="V140" i="6"/>
  <c r="V141" i="6"/>
  <c r="V142" i="6"/>
  <c r="V143" i="6"/>
  <c r="V144" i="6"/>
  <c r="V145" i="6"/>
  <c r="V146" i="6"/>
  <c r="V147" i="6"/>
  <c r="V148" i="6"/>
  <c r="V149" i="6"/>
  <c r="V150" i="6"/>
  <c r="V151" i="6"/>
  <c r="V152" i="6"/>
  <c r="V153" i="6"/>
  <c r="V154" i="6"/>
  <c r="V155" i="6"/>
  <c r="V156" i="6"/>
  <c r="V157" i="6"/>
  <c r="V158" i="6"/>
  <c r="V159" i="6"/>
  <c r="V160" i="6"/>
  <c r="V161" i="6"/>
  <c r="V162" i="6"/>
  <c r="V163" i="6"/>
  <c r="V164" i="6"/>
  <c r="V165" i="6"/>
  <c r="V166" i="6"/>
  <c r="V167" i="6"/>
  <c r="V168" i="6"/>
  <c r="V169" i="6"/>
  <c r="V170" i="6"/>
  <c r="V171" i="6"/>
  <c r="V172" i="6"/>
  <c r="V173" i="6"/>
  <c r="V174" i="6"/>
  <c r="V175" i="6"/>
  <c r="V176" i="6"/>
  <c r="V177" i="6"/>
  <c r="V178" i="6"/>
  <c r="V179" i="6"/>
  <c r="V180" i="6"/>
  <c r="V181" i="6"/>
  <c r="V182" i="6"/>
  <c r="V183" i="6"/>
  <c r="V184" i="6"/>
  <c r="V185" i="6"/>
  <c r="V186" i="6"/>
  <c r="V187" i="6"/>
  <c r="V188" i="6"/>
  <c r="V189" i="6"/>
  <c r="V190" i="6"/>
  <c r="V191" i="6"/>
  <c r="V192" i="6"/>
  <c r="V193" i="6"/>
  <c r="V194" i="6"/>
  <c r="V195" i="6"/>
  <c r="V196" i="6"/>
  <c r="V197" i="6"/>
  <c r="V198" i="6"/>
  <c r="V199" i="6"/>
  <c r="V200" i="6"/>
  <c r="V201" i="6"/>
  <c r="V202" i="6"/>
  <c r="V203" i="6"/>
  <c r="V204" i="6"/>
  <c r="V205" i="6"/>
  <c r="V206" i="6"/>
  <c r="V207" i="6"/>
  <c r="V208" i="6"/>
  <c r="V209" i="6"/>
  <c r="V210" i="6"/>
  <c r="V211" i="6"/>
  <c r="V212" i="6"/>
  <c r="V213" i="6"/>
  <c r="V214" i="6"/>
  <c r="V215" i="6"/>
  <c r="V216" i="6"/>
  <c r="V217" i="6"/>
  <c r="V218" i="6"/>
  <c r="V219" i="6"/>
  <c r="V220" i="6"/>
  <c r="V221" i="6"/>
  <c r="V222" i="6"/>
  <c r="V223" i="6"/>
  <c r="V224" i="6"/>
  <c r="V225" i="6"/>
  <c r="V226" i="6"/>
  <c r="V227" i="6"/>
  <c r="V228" i="6"/>
  <c r="V229" i="6"/>
  <c r="V230" i="6"/>
  <c r="V231" i="6"/>
  <c r="V232" i="6"/>
  <c r="V233" i="6"/>
  <c r="V234" i="6"/>
  <c r="V235" i="6"/>
  <c r="V236" i="6"/>
  <c r="V237" i="6"/>
  <c r="V238" i="6"/>
  <c r="V239" i="6"/>
  <c r="V240" i="6"/>
  <c r="V241" i="6"/>
  <c r="V242" i="6"/>
  <c r="V243" i="6"/>
  <c r="V244" i="6"/>
  <c r="V245" i="6"/>
  <c r="V246" i="6"/>
  <c r="V247" i="6"/>
  <c r="V248" i="6"/>
  <c r="V249" i="6"/>
  <c r="V250" i="6"/>
  <c r="V251" i="6"/>
  <c r="V252" i="6"/>
  <c r="V253" i="6"/>
  <c r="V254" i="6"/>
  <c r="V255" i="6"/>
  <c r="V256" i="6"/>
  <c r="V257" i="6"/>
  <c r="V258" i="6"/>
  <c r="V259" i="6"/>
  <c r="V260" i="6"/>
  <c r="V261" i="6"/>
  <c r="V262" i="6"/>
  <c r="V263" i="6"/>
  <c r="V264" i="6"/>
  <c r="V265" i="6"/>
  <c r="V266" i="6"/>
  <c r="V267" i="6"/>
  <c r="V268" i="6"/>
  <c r="V269" i="6"/>
  <c r="V270" i="6"/>
  <c r="V271" i="6"/>
  <c r="V272" i="6"/>
  <c r="V273" i="6"/>
  <c r="V274" i="6"/>
  <c r="V275" i="6"/>
  <c r="V276" i="6"/>
  <c r="V277" i="6"/>
  <c r="V278" i="6"/>
  <c r="V279" i="6"/>
  <c r="V280" i="6"/>
  <c r="V281" i="6"/>
  <c r="V282" i="6"/>
  <c r="V283" i="6"/>
  <c r="V284" i="6"/>
  <c r="V285" i="6"/>
  <c r="V286" i="6"/>
  <c r="V287" i="6"/>
  <c r="V288" i="6"/>
  <c r="V289" i="6"/>
  <c r="V290" i="6"/>
  <c r="V291" i="6"/>
  <c r="V292" i="6"/>
  <c r="V293" i="6"/>
  <c r="V294" i="6"/>
  <c r="V295" i="6"/>
  <c r="V296" i="6"/>
  <c r="V297" i="6"/>
  <c r="V298" i="6"/>
  <c r="V299" i="6"/>
  <c r="V300" i="6"/>
  <c r="V301" i="6"/>
  <c r="V302" i="6"/>
  <c r="V303" i="6"/>
  <c r="V304" i="6"/>
  <c r="V305" i="6"/>
  <c r="V306" i="6"/>
  <c r="V307" i="6"/>
  <c r="V308" i="6"/>
  <c r="V309" i="6"/>
  <c r="V310" i="6"/>
  <c r="V311" i="6"/>
  <c r="V312" i="6"/>
  <c r="V313" i="6"/>
  <c r="V314" i="6"/>
  <c r="V315" i="6"/>
  <c r="V316" i="6"/>
  <c r="V317" i="6"/>
  <c r="V318" i="6"/>
  <c r="V319" i="6"/>
  <c r="V320" i="6"/>
  <c r="V321" i="6"/>
  <c r="V322" i="6"/>
  <c r="V323" i="6"/>
  <c r="V324" i="6"/>
  <c r="V325" i="6"/>
  <c r="V326" i="6"/>
  <c r="V327" i="6"/>
  <c r="V328" i="6"/>
  <c r="V329" i="6"/>
  <c r="V330" i="6"/>
  <c r="V331" i="6"/>
  <c r="V332" i="6"/>
  <c r="V333" i="6"/>
  <c r="V334" i="6"/>
  <c r="V335" i="6"/>
  <c r="V336" i="6"/>
  <c r="V337" i="6"/>
  <c r="V338" i="6"/>
  <c r="V339" i="6"/>
  <c r="V340" i="6"/>
  <c r="V341" i="6"/>
  <c r="V342" i="6"/>
  <c r="V343" i="6"/>
  <c r="V344" i="6"/>
  <c r="V345" i="6"/>
  <c r="V346" i="6"/>
  <c r="V347" i="6"/>
  <c r="V348" i="6"/>
  <c r="V349" i="6"/>
  <c r="V350" i="6"/>
  <c r="V351" i="6"/>
  <c r="V352" i="6"/>
  <c r="V353" i="6"/>
  <c r="V354" i="6"/>
  <c r="V355" i="6"/>
  <c r="V356" i="6"/>
  <c r="V357" i="6"/>
  <c r="V358" i="6"/>
  <c r="V359" i="6"/>
  <c r="V360" i="6"/>
  <c r="V361" i="6"/>
  <c r="V362" i="6"/>
  <c r="V363" i="6"/>
  <c r="V364" i="6"/>
  <c r="V365" i="6"/>
  <c r="V366" i="6"/>
  <c r="V367" i="6"/>
  <c r="V368" i="6"/>
  <c r="V369" i="6"/>
  <c r="V370" i="6"/>
  <c r="V371" i="6"/>
  <c r="V372" i="6"/>
  <c r="V373" i="6"/>
  <c r="V374" i="6"/>
  <c r="V375" i="6"/>
  <c r="V376" i="6"/>
  <c r="V377" i="6"/>
  <c r="V378" i="6"/>
  <c r="V379" i="6"/>
  <c r="V380" i="6"/>
  <c r="V381" i="6"/>
  <c r="V382" i="6"/>
  <c r="V383" i="6"/>
  <c r="V384" i="6"/>
  <c r="V385" i="6"/>
  <c r="V386" i="6"/>
  <c r="V387" i="6"/>
  <c r="V388" i="6"/>
  <c r="V389" i="6"/>
  <c r="V390" i="6"/>
  <c r="V391" i="6"/>
  <c r="V392" i="6"/>
  <c r="V393" i="6"/>
  <c r="V394" i="6"/>
  <c r="V395" i="6"/>
  <c r="V396" i="6"/>
  <c r="V397" i="6"/>
  <c r="V398" i="6"/>
  <c r="V399" i="6"/>
  <c r="V400" i="6"/>
  <c r="V401" i="6"/>
  <c r="V402" i="6"/>
  <c r="V403" i="6"/>
  <c r="V404" i="6"/>
  <c r="V405" i="6"/>
  <c r="V406" i="6"/>
  <c r="V407" i="6"/>
  <c r="V408" i="6"/>
  <c r="V409" i="6"/>
  <c r="V410" i="6"/>
  <c r="V411" i="6"/>
  <c r="V412" i="6"/>
  <c r="V413" i="6"/>
  <c r="V414" i="6"/>
  <c r="V415" i="6"/>
  <c r="V416" i="6"/>
  <c r="V417" i="6"/>
  <c r="V418" i="6"/>
  <c r="V419" i="6"/>
  <c r="V420" i="6"/>
  <c r="V421" i="6"/>
  <c r="V422" i="6"/>
  <c r="V423" i="6"/>
  <c r="V424" i="6"/>
  <c r="V425" i="6"/>
  <c r="V426" i="6"/>
  <c r="V427" i="6"/>
  <c r="V428" i="6"/>
  <c r="V429" i="6"/>
  <c r="V430" i="6"/>
  <c r="V431" i="6"/>
  <c r="V432" i="6"/>
  <c r="V433" i="6"/>
  <c r="V434" i="6"/>
  <c r="V435" i="6"/>
  <c r="V436" i="6"/>
  <c r="V437" i="6"/>
  <c r="V438" i="6"/>
  <c r="V439" i="6"/>
  <c r="V440" i="6"/>
  <c r="V441" i="6"/>
  <c r="V442" i="6"/>
  <c r="V443" i="6"/>
  <c r="V444" i="6"/>
  <c r="V445" i="6"/>
  <c r="V446" i="6"/>
  <c r="V447" i="6"/>
  <c r="V448" i="6"/>
  <c r="V449" i="6"/>
  <c r="V450" i="6"/>
  <c r="V451" i="6"/>
  <c r="V452" i="6"/>
  <c r="V453" i="6"/>
  <c r="V454" i="6"/>
  <c r="V455" i="6"/>
  <c r="V456" i="6"/>
  <c r="V457" i="6"/>
  <c r="V458" i="6"/>
  <c r="V459" i="6"/>
  <c r="V460" i="6"/>
  <c r="V461" i="6"/>
  <c r="V462" i="6"/>
  <c r="V463" i="6"/>
  <c r="V464" i="6"/>
  <c r="V465" i="6"/>
  <c r="V466" i="6"/>
  <c r="V467" i="6"/>
  <c r="V468" i="6"/>
  <c r="V469" i="6"/>
  <c r="V470" i="6"/>
  <c r="V471" i="6"/>
  <c r="V472" i="6"/>
  <c r="V473" i="6"/>
  <c r="V474" i="6"/>
  <c r="V475" i="6"/>
  <c r="V476" i="6"/>
  <c r="V477" i="6"/>
  <c r="V478" i="6"/>
  <c r="V479" i="6"/>
  <c r="V480" i="6"/>
  <c r="V481" i="6"/>
  <c r="V482" i="6"/>
  <c r="V483" i="6"/>
  <c r="V484" i="6"/>
  <c r="V485" i="6"/>
  <c r="V486" i="6"/>
  <c r="V487" i="6"/>
  <c r="V488" i="6"/>
  <c r="V489" i="6"/>
  <c r="V490" i="6"/>
  <c r="V491" i="6"/>
  <c r="V492" i="6"/>
  <c r="V493" i="6"/>
  <c r="V494" i="6"/>
  <c r="V495" i="6"/>
  <c r="V496" i="6"/>
  <c r="V497" i="6"/>
  <c r="V498" i="6"/>
  <c r="V499" i="6"/>
  <c r="V500" i="6"/>
  <c r="V501" i="6"/>
  <c r="V502" i="6"/>
  <c r="V503" i="6"/>
  <c r="V504" i="6"/>
  <c r="V505" i="6"/>
  <c r="V506" i="6"/>
  <c r="V507" i="6"/>
  <c r="V508" i="6"/>
  <c r="V509" i="6"/>
  <c r="V510" i="6"/>
  <c r="V511" i="6"/>
  <c r="V512" i="6"/>
  <c r="V513" i="6"/>
  <c r="V514" i="6"/>
  <c r="V515" i="6"/>
  <c r="V516" i="6"/>
  <c r="V517" i="6"/>
  <c r="V518" i="6"/>
  <c r="V519" i="6"/>
  <c r="V520" i="6"/>
  <c r="V521" i="6"/>
  <c r="V522" i="6"/>
  <c r="V523" i="6"/>
  <c r="V524" i="6"/>
  <c r="V525" i="6"/>
  <c r="V526" i="6"/>
  <c r="V527" i="6"/>
  <c r="V528" i="6"/>
  <c r="V529" i="6"/>
  <c r="V530" i="6"/>
  <c r="V531" i="6"/>
  <c r="V532" i="6"/>
  <c r="V533" i="6"/>
  <c r="V534" i="6"/>
  <c r="V535" i="6"/>
  <c r="V536" i="6"/>
  <c r="V537" i="6"/>
  <c r="V538" i="6"/>
  <c r="V539" i="6"/>
  <c r="V540" i="6"/>
  <c r="V541" i="6"/>
  <c r="V542" i="6"/>
  <c r="V543" i="6"/>
  <c r="V544" i="6"/>
  <c r="V545" i="6"/>
  <c r="V546" i="6"/>
  <c r="V547" i="6"/>
  <c r="V548" i="6"/>
  <c r="V549" i="6"/>
  <c r="V550" i="6"/>
  <c r="V551" i="6"/>
  <c r="V552" i="6"/>
  <c r="V553" i="6"/>
  <c r="V554" i="6"/>
  <c r="V555" i="6"/>
  <c r="V556" i="6"/>
  <c r="V557" i="6"/>
  <c r="V558" i="6"/>
  <c r="V559" i="6"/>
  <c r="V560" i="6"/>
  <c r="V561" i="6"/>
  <c r="V562" i="6"/>
  <c r="V563" i="6"/>
  <c r="V564" i="6"/>
  <c r="V565" i="6"/>
  <c r="V566" i="6"/>
  <c r="V567" i="6"/>
  <c r="V568" i="6"/>
  <c r="V569" i="6"/>
  <c r="V570" i="6"/>
  <c r="V571" i="6"/>
  <c r="V572" i="6"/>
  <c r="V573" i="6"/>
  <c r="V574" i="6"/>
  <c r="V575" i="6"/>
  <c r="V576" i="6"/>
  <c r="V577" i="6"/>
  <c r="V578" i="6"/>
  <c r="V579" i="6"/>
  <c r="V580" i="6"/>
  <c r="V581" i="6"/>
  <c r="V582" i="6"/>
  <c r="V583" i="6"/>
  <c r="V584" i="6"/>
  <c r="V585" i="6"/>
  <c r="V586" i="6"/>
  <c r="V587" i="6"/>
  <c r="V588" i="6"/>
  <c r="V589" i="6"/>
  <c r="V590" i="6"/>
  <c r="V591" i="6"/>
  <c r="V592" i="6"/>
  <c r="V593" i="6"/>
  <c r="V594" i="6"/>
  <c r="V595" i="6"/>
  <c r="V596" i="6"/>
  <c r="V597" i="6"/>
  <c r="V598" i="6"/>
  <c r="V599" i="6"/>
  <c r="V600" i="6"/>
  <c r="V601" i="6"/>
  <c r="V602" i="6"/>
  <c r="V603" i="6"/>
  <c r="V604" i="6"/>
  <c r="V605" i="6"/>
  <c r="V606" i="6"/>
  <c r="V607" i="6"/>
  <c r="V608" i="6"/>
  <c r="V609" i="6"/>
  <c r="V610" i="6"/>
  <c r="V611" i="6"/>
  <c r="V612" i="6"/>
  <c r="V613" i="6"/>
  <c r="V614" i="6"/>
  <c r="V615" i="6"/>
  <c r="V616" i="6"/>
  <c r="V617" i="6"/>
  <c r="V618" i="6"/>
  <c r="V619" i="6"/>
  <c r="V620" i="6"/>
  <c r="V621" i="6"/>
  <c r="V622" i="6"/>
  <c r="V623" i="6"/>
  <c r="V624" i="6"/>
  <c r="V625" i="6"/>
  <c r="V626" i="6"/>
  <c r="V627" i="6"/>
  <c r="V628" i="6"/>
  <c r="V629" i="6"/>
  <c r="V630" i="6"/>
  <c r="V631" i="6"/>
  <c r="V632" i="6"/>
  <c r="V633" i="6"/>
  <c r="V634" i="6"/>
  <c r="V635" i="6"/>
  <c r="V636" i="6"/>
  <c r="V637" i="6"/>
  <c r="V638" i="6"/>
  <c r="V639" i="6"/>
  <c r="V640" i="6"/>
  <c r="V641" i="6"/>
  <c r="V642" i="6"/>
  <c r="V643" i="6"/>
  <c r="V644" i="6"/>
  <c r="V645" i="6"/>
  <c r="V646" i="6"/>
  <c r="V647" i="6"/>
  <c r="V648" i="6"/>
  <c r="V649" i="6"/>
  <c r="V650" i="6"/>
  <c r="V651" i="6"/>
  <c r="V652" i="6"/>
  <c r="V653" i="6"/>
  <c r="V654" i="6"/>
  <c r="V655" i="6"/>
  <c r="V656" i="6"/>
  <c r="V657" i="6"/>
  <c r="V658" i="6"/>
  <c r="V659" i="6"/>
  <c r="V660" i="6"/>
  <c r="V661" i="6"/>
  <c r="V662" i="6"/>
  <c r="V663" i="6"/>
  <c r="V664" i="6"/>
  <c r="V665" i="6"/>
  <c r="V666" i="6"/>
  <c r="V667" i="6"/>
  <c r="V668" i="6"/>
  <c r="V669" i="6"/>
  <c r="V670" i="6"/>
  <c r="V671" i="6"/>
  <c r="V672" i="6"/>
  <c r="V673" i="6"/>
  <c r="V674" i="6"/>
  <c r="V675" i="6"/>
  <c r="V676" i="6"/>
  <c r="V677" i="6"/>
  <c r="V678" i="6"/>
  <c r="V679" i="6"/>
  <c r="V680" i="6"/>
  <c r="V681" i="6"/>
  <c r="V682" i="6"/>
  <c r="V683" i="6"/>
  <c r="V684" i="6"/>
  <c r="V685" i="6"/>
  <c r="V686" i="6"/>
  <c r="V687" i="6"/>
  <c r="V688" i="6"/>
  <c r="V689" i="6"/>
  <c r="V690" i="6"/>
  <c r="V691" i="6"/>
  <c r="V692" i="6"/>
  <c r="V693" i="6"/>
  <c r="V694" i="6"/>
  <c r="V695" i="6"/>
  <c r="V696" i="6"/>
  <c r="V697" i="6"/>
  <c r="V698" i="6"/>
  <c r="V699" i="6"/>
  <c r="V700" i="6"/>
  <c r="V701" i="6"/>
  <c r="V702" i="6"/>
  <c r="V703" i="6"/>
  <c r="V704" i="6"/>
  <c r="V705" i="6"/>
  <c r="V706" i="6"/>
  <c r="V707" i="6"/>
  <c r="V708" i="6"/>
  <c r="V709" i="6"/>
  <c r="V710" i="6"/>
  <c r="V711" i="6"/>
  <c r="V712" i="6"/>
  <c r="V713" i="6"/>
  <c r="V714" i="6"/>
  <c r="V715" i="6"/>
  <c r="V716" i="6"/>
  <c r="V717" i="6"/>
  <c r="V718" i="6"/>
  <c r="V719" i="6"/>
  <c r="V720" i="6"/>
  <c r="V721" i="6"/>
  <c r="V722" i="6"/>
  <c r="V723" i="6"/>
  <c r="V724" i="6"/>
  <c r="V725" i="6"/>
  <c r="V726" i="6"/>
  <c r="V727" i="6"/>
  <c r="V728" i="6"/>
  <c r="V729" i="6"/>
  <c r="V730" i="6"/>
  <c r="V731" i="6"/>
  <c r="V732" i="6"/>
  <c r="V733" i="6"/>
  <c r="V734" i="6"/>
  <c r="V735" i="6"/>
  <c r="V736" i="6"/>
  <c r="V737" i="6"/>
  <c r="V738" i="6"/>
  <c r="V739" i="6"/>
  <c r="V740" i="6"/>
  <c r="V741" i="6"/>
  <c r="V742" i="6"/>
  <c r="V743" i="6"/>
  <c r="V744" i="6"/>
  <c r="V745" i="6"/>
  <c r="V746" i="6"/>
  <c r="V747" i="6"/>
  <c r="V748" i="6"/>
  <c r="V749" i="6"/>
  <c r="V750" i="6"/>
  <c r="V751" i="6"/>
  <c r="V752" i="6"/>
  <c r="V753" i="6"/>
  <c r="V754" i="6"/>
  <c r="V755" i="6"/>
  <c r="V756" i="6"/>
  <c r="V757" i="6"/>
  <c r="V758" i="6"/>
  <c r="V759" i="6"/>
  <c r="V760" i="6"/>
  <c r="V761" i="6"/>
  <c r="V762" i="6"/>
  <c r="V763" i="6"/>
  <c r="V764" i="6"/>
  <c r="V765" i="6"/>
  <c r="V766" i="6"/>
  <c r="V767" i="6"/>
  <c r="V768" i="6"/>
  <c r="V769" i="6"/>
  <c r="V770" i="6"/>
  <c r="V771" i="6"/>
  <c r="V772" i="6"/>
  <c r="V773" i="6"/>
  <c r="V774" i="6"/>
  <c r="V775" i="6"/>
  <c r="V776" i="6"/>
  <c r="V777" i="6"/>
  <c r="V778" i="6"/>
  <c r="V779" i="6"/>
  <c r="V780" i="6"/>
  <c r="V781" i="6"/>
  <c r="V782" i="6"/>
  <c r="V783" i="6"/>
  <c r="V784" i="6"/>
  <c r="V785" i="6"/>
  <c r="V786" i="6"/>
  <c r="V787" i="6"/>
  <c r="V788" i="6"/>
  <c r="V789" i="6"/>
  <c r="V790" i="6"/>
  <c r="V791" i="6"/>
  <c r="V792" i="6"/>
  <c r="V793" i="6"/>
  <c r="V794" i="6"/>
  <c r="V795" i="6"/>
  <c r="V796" i="6"/>
  <c r="V797" i="6"/>
  <c r="V798" i="6"/>
  <c r="V799" i="6"/>
  <c r="V800" i="6"/>
  <c r="V801" i="6"/>
  <c r="V802" i="6"/>
  <c r="V803" i="6"/>
  <c r="V804" i="6"/>
  <c r="V805" i="6"/>
  <c r="V806" i="6"/>
  <c r="V807" i="6"/>
  <c r="V808" i="6"/>
  <c r="V809" i="6"/>
  <c r="V810" i="6"/>
  <c r="V811" i="6"/>
  <c r="V812" i="6"/>
  <c r="V813" i="6"/>
  <c r="V814" i="6"/>
  <c r="V815" i="6"/>
  <c r="V816" i="6"/>
  <c r="V817" i="6"/>
  <c r="V818" i="6"/>
  <c r="V819" i="6"/>
  <c r="V820" i="6"/>
  <c r="V821" i="6"/>
  <c r="V822" i="6"/>
  <c r="V823" i="6"/>
  <c r="V824" i="6"/>
  <c r="V825" i="6"/>
  <c r="V826" i="6"/>
  <c r="V827" i="6"/>
  <c r="V828" i="6"/>
  <c r="V829" i="6"/>
  <c r="V830" i="6"/>
  <c r="V831" i="6"/>
  <c r="V832" i="6"/>
  <c r="V833" i="6"/>
  <c r="V834" i="6"/>
  <c r="V835" i="6"/>
  <c r="V836" i="6"/>
  <c r="V837" i="6"/>
  <c r="V838" i="6"/>
  <c r="V839" i="6"/>
  <c r="V840" i="6"/>
  <c r="V841" i="6"/>
  <c r="V842" i="6"/>
  <c r="V843" i="6"/>
  <c r="V844" i="6"/>
  <c r="V845" i="6"/>
  <c r="V846" i="6"/>
  <c r="V847" i="6"/>
  <c r="V848" i="6"/>
  <c r="V849" i="6"/>
  <c r="V850" i="6"/>
  <c r="V851" i="6"/>
  <c r="V852" i="6"/>
  <c r="V853" i="6"/>
  <c r="V854" i="6"/>
  <c r="V855" i="6"/>
  <c r="V856" i="6"/>
  <c r="V857" i="6"/>
  <c r="V858" i="6"/>
  <c r="V859" i="6"/>
  <c r="V860" i="6"/>
  <c r="V861" i="6"/>
  <c r="V862" i="6"/>
  <c r="V863" i="6"/>
  <c r="V864" i="6"/>
  <c r="V865" i="6"/>
  <c r="V866" i="6"/>
  <c r="V867" i="6"/>
  <c r="V868" i="6"/>
  <c r="V869" i="6"/>
  <c r="V870" i="6"/>
  <c r="V871" i="6"/>
  <c r="V872" i="6"/>
  <c r="V873" i="6"/>
  <c r="V874" i="6"/>
  <c r="V875" i="6"/>
  <c r="V876" i="6"/>
  <c r="V877" i="6"/>
  <c r="V878" i="6"/>
  <c r="V879" i="6"/>
  <c r="V880" i="6"/>
  <c r="V881" i="6"/>
  <c r="V882" i="6"/>
  <c r="V883" i="6"/>
  <c r="V884" i="6"/>
  <c r="V885" i="6"/>
  <c r="V886" i="6"/>
  <c r="V887" i="6"/>
  <c r="V888" i="6"/>
  <c r="V889" i="6"/>
  <c r="V890" i="6"/>
  <c r="V891" i="6"/>
  <c r="V892" i="6"/>
  <c r="V893" i="6"/>
  <c r="V894" i="6"/>
  <c r="V895" i="6"/>
  <c r="V896" i="6"/>
  <c r="V897" i="6"/>
  <c r="V898" i="6"/>
  <c r="V899" i="6"/>
  <c r="V900" i="6"/>
  <c r="V901" i="6"/>
  <c r="V902" i="6"/>
  <c r="V903" i="6"/>
  <c r="V904" i="6"/>
  <c r="V905" i="6"/>
  <c r="V906" i="6"/>
  <c r="V907" i="6"/>
  <c r="V908" i="6"/>
  <c r="V909" i="6"/>
  <c r="V910" i="6"/>
  <c r="V911" i="6"/>
  <c r="V912" i="6"/>
  <c r="V913" i="6"/>
  <c r="V914" i="6"/>
  <c r="V915" i="6"/>
  <c r="V916" i="6"/>
  <c r="V917" i="6"/>
  <c r="V918" i="6"/>
  <c r="V919" i="6"/>
  <c r="V920" i="6"/>
  <c r="V921" i="6"/>
  <c r="V922" i="6"/>
  <c r="V923" i="6"/>
  <c r="V924" i="6"/>
  <c r="V925" i="6"/>
  <c r="V926" i="6"/>
  <c r="V927" i="6"/>
  <c r="V928" i="6"/>
  <c r="V929" i="6"/>
  <c r="V930" i="6"/>
  <c r="V931" i="6"/>
  <c r="V932" i="6"/>
  <c r="V933" i="6"/>
  <c r="V934" i="6"/>
  <c r="V935" i="6"/>
  <c r="V936" i="6"/>
  <c r="V937" i="6"/>
  <c r="V938" i="6"/>
  <c r="V939" i="6"/>
  <c r="V940" i="6"/>
  <c r="V941" i="6"/>
  <c r="V942" i="6"/>
  <c r="V943" i="6"/>
  <c r="V944" i="6"/>
  <c r="V945" i="6"/>
  <c r="V946" i="6"/>
  <c r="V947" i="6"/>
  <c r="V948" i="6"/>
  <c r="V949" i="6"/>
  <c r="V950" i="6"/>
  <c r="V951" i="6"/>
  <c r="V952" i="6"/>
  <c r="V953" i="6"/>
  <c r="V954" i="6"/>
  <c r="V955" i="6"/>
  <c r="V956" i="6"/>
  <c r="V957" i="6"/>
  <c r="V958" i="6"/>
  <c r="V959" i="6"/>
  <c r="V960" i="6"/>
  <c r="V961" i="6"/>
  <c r="V962" i="6"/>
  <c r="V963" i="6"/>
  <c r="V964" i="6"/>
  <c r="V965" i="6"/>
  <c r="V966" i="6"/>
  <c r="V967" i="6"/>
  <c r="V968" i="6"/>
  <c r="V969" i="6"/>
  <c r="V970" i="6"/>
  <c r="V971" i="6"/>
  <c r="V972" i="6"/>
  <c r="V973" i="6"/>
  <c r="V974" i="6"/>
  <c r="V975" i="6"/>
  <c r="V976" i="6"/>
  <c r="V977" i="6"/>
  <c r="V978" i="6"/>
  <c r="V979" i="6"/>
  <c r="V980" i="6"/>
  <c r="V981" i="6"/>
  <c r="V982" i="6"/>
  <c r="V983" i="6"/>
  <c r="V984" i="6"/>
  <c r="V985" i="6"/>
  <c r="V986" i="6"/>
  <c r="V987" i="6"/>
  <c r="V988" i="6"/>
  <c r="V989" i="6"/>
  <c r="V990" i="6"/>
  <c r="V991" i="6"/>
  <c r="V992" i="6"/>
  <c r="V993" i="6"/>
  <c r="V994" i="6"/>
  <c r="V995" i="6"/>
  <c r="V996" i="6"/>
  <c r="V997" i="6"/>
  <c r="V998" i="6"/>
  <c r="V999" i="6"/>
  <c r="V1000" i="6"/>
  <c r="V1001" i="6"/>
  <c r="R1001" i="6" a="1"/>
  <c r="R1001" i="6" s="1"/>
  <c r="W1001" i="6" s="1" a="1"/>
  <c r="W1001" i="6" s="1"/>
  <c r="R1000" i="6" a="1"/>
  <c r="R1000" i="6" s="1"/>
  <c r="U1000" i="6" s="1"/>
  <c r="R999" i="6" a="1"/>
  <c r="R999" i="6" s="1"/>
  <c r="W999" i="6" s="1" a="1"/>
  <c r="W999" i="6" s="1"/>
  <c r="R998" i="6" a="1"/>
  <c r="R998" i="6" s="1"/>
  <c r="W998" i="6" s="1" a="1"/>
  <c r="W998" i="6" s="1"/>
  <c r="R997" i="6" a="1"/>
  <c r="R997" i="6" s="1"/>
  <c r="W997" i="6" s="1" a="1"/>
  <c r="W997" i="6" s="1"/>
  <c r="R996" i="6" a="1"/>
  <c r="R996" i="6" s="1"/>
  <c r="U996" i="6" s="1"/>
  <c r="R995" i="6" a="1"/>
  <c r="R995" i="6" s="1"/>
  <c r="W995" i="6" s="1" a="1"/>
  <c r="W995" i="6" s="1"/>
  <c r="R994" i="6" a="1"/>
  <c r="R994" i="6" s="1"/>
  <c r="W994" i="6" s="1" a="1"/>
  <c r="W994" i="6" s="1"/>
  <c r="R993" i="6" a="1"/>
  <c r="R993" i="6" s="1"/>
  <c r="W993" i="6" s="1" a="1"/>
  <c r="W993" i="6" s="1"/>
  <c r="R992" i="6" a="1"/>
  <c r="R992" i="6" s="1"/>
  <c r="U992" i="6" s="1"/>
  <c r="R991" i="6" a="1"/>
  <c r="R991" i="6" s="1"/>
  <c r="W991" i="6" s="1" a="1"/>
  <c r="W991" i="6" s="1"/>
  <c r="R990" i="6" a="1"/>
  <c r="R990" i="6" s="1"/>
  <c r="W990" i="6" s="1" a="1"/>
  <c r="W990" i="6" s="1"/>
  <c r="R989" i="6" a="1"/>
  <c r="R989" i="6" s="1"/>
  <c r="W989" i="6" s="1" a="1"/>
  <c r="W989" i="6" s="1"/>
  <c r="R988" i="6" a="1"/>
  <c r="R988" i="6" s="1"/>
  <c r="U988" i="6" s="1"/>
  <c r="R987" i="6" a="1"/>
  <c r="R987" i="6" s="1"/>
  <c r="W987" i="6" s="1" a="1"/>
  <c r="W987" i="6" s="1"/>
  <c r="R986" i="6" a="1"/>
  <c r="R986" i="6" s="1"/>
  <c r="W986" i="6" s="1" a="1"/>
  <c r="W986" i="6" s="1"/>
  <c r="R985" i="6" a="1"/>
  <c r="R985" i="6" s="1"/>
  <c r="W985" i="6" s="1" a="1"/>
  <c r="W985" i="6" s="1"/>
  <c r="R984" i="6" a="1"/>
  <c r="R984" i="6" s="1"/>
  <c r="U984" i="6" s="1"/>
  <c r="R983" i="6" a="1"/>
  <c r="R983" i="6" s="1"/>
  <c r="W983" i="6" s="1" a="1"/>
  <c r="W983" i="6" s="1"/>
  <c r="R982" i="6" a="1"/>
  <c r="R982" i="6" s="1"/>
  <c r="W982" i="6" s="1" a="1"/>
  <c r="W982" i="6" s="1"/>
  <c r="R981" i="6" a="1"/>
  <c r="R981" i="6" s="1"/>
  <c r="W981" i="6" s="1" a="1"/>
  <c r="W981" i="6" s="1"/>
  <c r="R980" i="6" a="1"/>
  <c r="R980" i="6" s="1"/>
  <c r="U980" i="6" s="1"/>
  <c r="R979" i="6" a="1"/>
  <c r="R979" i="6" s="1"/>
  <c r="W979" i="6" s="1" a="1"/>
  <c r="W979" i="6" s="1"/>
  <c r="R978" i="6" a="1"/>
  <c r="R978" i="6" s="1"/>
  <c r="T978" i="6" s="1"/>
  <c r="R977" i="6" a="1"/>
  <c r="R977" i="6" s="1"/>
  <c r="W977" i="6" s="1" a="1"/>
  <c r="W977" i="6" s="1"/>
  <c r="R976" i="6" a="1"/>
  <c r="R976" i="6" s="1"/>
  <c r="W976" i="6" s="1" a="1"/>
  <c r="W976" i="6" s="1"/>
  <c r="R975" i="6" a="1"/>
  <c r="R975" i="6" s="1"/>
  <c r="U975" i="6" s="1"/>
  <c r="R974" i="6" a="1"/>
  <c r="R974" i="6" s="1"/>
  <c r="W974" i="6" s="1" a="1"/>
  <c r="W974" i="6" s="1"/>
  <c r="R973" i="6" a="1"/>
  <c r="R973" i="6" s="1"/>
  <c r="S973" i="6" s="1"/>
  <c r="R972" i="6" a="1"/>
  <c r="R972" i="6" s="1"/>
  <c r="W972" i="6" s="1" a="1"/>
  <c r="W972" i="6" s="1"/>
  <c r="R971" i="6" a="1"/>
  <c r="R971" i="6" s="1"/>
  <c r="W971" i="6" s="1" a="1"/>
  <c r="W971" i="6" s="1"/>
  <c r="R970" i="6" a="1"/>
  <c r="R970" i="6" s="1"/>
  <c r="W970" i="6" s="1" a="1"/>
  <c r="W970" i="6" s="1"/>
  <c r="R969" i="6" a="1"/>
  <c r="R969" i="6" s="1"/>
  <c r="W969" i="6" s="1" a="1"/>
  <c r="W969" i="6" s="1"/>
  <c r="R968" i="6" a="1"/>
  <c r="R968" i="6" s="1"/>
  <c r="U968" i="6" s="1"/>
  <c r="R967" i="6" a="1"/>
  <c r="R967" i="6" s="1"/>
  <c r="U967" i="6" s="1"/>
  <c r="R966" i="6" a="1"/>
  <c r="R966" i="6" s="1"/>
  <c r="W966" i="6" s="1" a="1"/>
  <c r="W966" i="6" s="1"/>
  <c r="R965" i="6" a="1"/>
  <c r="R965" i="6" s="1"/>
  <c r="S965" i="6" s="1"/>
  <c r="R964" i="6" a="1"/>
  <c r="R964" i="6" s="1"/>
  <c r="W964" i="6" s="1" a="1"/>
  <c r="W964" i="6" s="1"/>
  <c r="R963" i="6" a="1"/>
  <c r="R963" i="6" s="1"/>
  <c r="U963" i="6" s="1"/>
  <c r="R962" i="6" a="1"/>
  <c r="R962" i="6" s="1"/>
  <c r="W962" i="6" s="1" a="1"/>
  <c r="W962" i="6" s="1"/>
  <c r="R961" i="6" a="1"/>
  <c r="R961" i="6" s="1"/>
  <c r="S961" i="6" s="1"/>
  <c r="R960" i="6" a="1"/>
  <c r="R960" i="6" s="1"/>
  <c r="W960" i="6" s="1" a="1"/>
  <c r="W960" i="6" s="1"/>
  <c r="R959" i="6" a="1"/>
  <c r="R959" i="6" s="1"/>
  <c r="U959" i="6" s="1"/>
  <c r="R958" i="6" a="1"/>
  <c r="R958" i="6" s="1"/>
  <c r="W958" i="6" s="1" a="1"/>
  <c r="W958" i="6" s="1"/>
  <c r="R957" i="6" a="1"/>
  <c r="R957" i="6" s="1"/>
  <c r="S957" i="6" s="1"/>
  <c r="R956" i="6" a="1"/>
  <c r="R956" i="6" s="1"/>
  <c r="W956" i="6" s="1" a="1"/>
  <c r="W956" i="6" s="1"/>
  <c r="R955" i="6" a="1"/>
  <c r="R955" i="6" s="1"/>
  <c r="W955" i="6" s="1" a="1"/>
  <c r="W955" i="6" s="1"/>
  <c r="R954" i="6" a="1"/>
  <c r="R954" i="6" s="1"/>
  <c r="W954" i="6" s="1" a="1"/>
  <c r="W954" i="6" s="1"/>
  <c r="R953" i="6" a="1"/>
  <c r="R953" i="6" s="1"/>
  <c r="W953" i="6" s="1" a="1"/>
  <c r="W953" i="6" s="1"/>
  <c r="R952" i="6" a="1"/>
  <c r="R952" i="6" s="1"/>
  <c r="U952" i="6" s="1"/>
  <c r="R951" i="6" a="1"/>
  <c r="R951" i="6" s="1"/>
  <c r="U951" i="6" s="1"/>
  <c r="R950" i="6" a="1"/>
  <c r="R950" i="6" s="1"/>
  <c r="W950" i="6" s="1" a="1"/>
  <c r="W950" i="6" s="1"/>
  <c r="R949" i="6" a="1"/>
  <c r="R949" i="6" s="1"/>
  <c r="S949" i="6" s="1"/>
  <c r="R948" i="6" a="1"/>
  <c r="R948" i="6" s="1"/>
  <c r="U948" i="6" s="1"/>
  <c r="R947" i="6" a="1"/>
  <c r="R947" i="6" s="1"/>
  <c r="U947" i="6" s="1"/>
  <c r="R946" i="6" a="1"/>
  <c r="R946" i="6" s="1"/>
  <c r="W946" i="6" s="1" a="1"/>
  <c r="W946" i="6" s="1"/>
  <c r="R945" i="6" a="1"/>
  <c r="R945" i="6" s="1"/>
  <c r="S945" i="6" s="1"/>
  <c r="R944" i="6" a="1"/>
  <c r="R944" i="6" s="1"/>
  <c r="W944" i="6" s="1" a="1"/>
  <c r="W944" i="6" s="1"/>
  <c r="R943" i="6" a="1"/>
  <c r="R943" i="6" s="1"/>
  <c r="U943" i="6" s="1"/>
  <c r="R942" i="6" a="1"/>
  <c r="R942" i="6" s="1"/>
  <c r="W942" i="6" s="1" a="1"/>
  <c r="W942" i="6" s="1"/>
  <c r="R941" i="6" a="1"/>
  <c r="R941" i="6" s="1"/>
  <c r="S941" i="6" s="1"/>
  <c r="R940" i="6" a="1"/>
  <c r="R940" i="6" s="1"/>
  <c r="U940" i="6" s="1"/>
  <c r="R939" i="6" a="1"/>
  <c r="R939" i="6" s="1"/>
  <c r="W939" i="6" s="1" a="1"/>
  <c r="W939" i="6" s="1"/>
  <c r="R938" i="6" a="1"/>
  <c r="R938" i="6" s="1"/>
  <c r="W938" i="6" s="1" a="1"/>
  <c r="W938" i="6" s="1"/>
  <c r="R937" i="6" a="1"/>
  <c r="R937" i="6" s="1"/>
  <c r="W937" i="6" s="1" a="1"/>
  <c r="W937" i="6" s="1"/>
  <c r="R936" i="6" a="1"/>
  <c r="R936" i="6" s="1"/>
  <c r="U936" i="6" s="1"/>
  <c r="R935" i="6" a="1"/>
  <c r="R935" i="6" s="1"/>
  <c r="U935" i="6" s="1"/>
  <c r="R934" i="6" a="1"/>
  <c r="R934" i="6" s="1"/>
  <c r="W934" i="6" s="1" a="1"/>
  <c r="W934" i="6" s="1"/>
  <c r="R933" i="6" a="1"/>
  <c r="R933" i="6" s="1"/>
  <c r="S933" i="6" s="1"/>
  <c r="R932" i="6" a="1"/>
  <c r="R932" i="6" s="1"/>
  <c r="W932" i="6" s="1" a="1"/>
  <c r="W932" i="6" s="1"/>
  <c r="R931" i="6" a="1"/>
  <c r="R931" i="6" s="1"/>
  <c r="S931" i="6" s="1"/>
  <c r="R930" i="6" a="1"/>
  <c r="R930" i="6" s="1"/>
  <c r="W930" i="6" s="1" a="1"/>
  <c r="W930" i="6" s="1"/>
  <c r="R929" i="6" a="1"/>
  <c r="R929" i="6" s="1"/>
  <c r="S929" i="6" s="1"/>
  <c r="R928" i="6" a="1"/>
  <c r="R928" i="6" s="1"/>
  <c r="W928" i="6" s="1" a="1"/>
  <c r="W928" i="6" s="1"/>
  <c r="R927" i="6" a="1"/>
  <c r="R927" i="6" s="1"/>
  <c r="S927" i="6" s="1"/>
  <c r="R926" i="6" a="1"/>
  <c r="R926" i="6" s="1"/>
  <c r="W926" i="6" s="1" a="1"/>
  <c r="W926" i="6" s="1"/>
  <c r="R925" i="6" a="1"/>
  <c r="R925" i="6" s="1"/>
  <c r="S925" i="6" s="1"/>
  <c r="R924" i="6" a="1"/>
  <c r="R924" i="6" s="1"/>
  <c r="W924" i="6" s="1" a="1"/>
  <c r="W924" i="6" s="1"/>
  <c r="R923" i="6" a="1"/>
  <c r="R923" i="6" s="1"/>
  <c r="S923" i="6" s="1"/>
  <c r="R922" i="6" a="1"/>
  <c r="R922" i="6" s="1"/>
  <c r="W922" i="6" s="1" a="1"/>
  <c r="W922" i="6" s="1"/>
  <c r="R921" i="6" a="1"/>
  <c r="R921" i="6" s="1"/>
  <c r="S921" i="6" s="1"/>
  <c r="R920" i="6" a="1"/>
  <c r="R920" i="6" s="1"/>
  <c r="U920" i="6" s="1"/>
  <c r="R919" i="6" a="1"/>
  <c r="R919" i="6" s="1"/>
  <c r="S919" i="6" s="1"/>
  <c r="R918" i="6" a="1"/>
  <c r="R918" i="6" s="1"/>
  <c r="W918" i="6" s="1" a="1"/>
  <c r="W918" i="6" s="1"/>
  <c r="R917" i="6" a="1"/>
  <c r="R917" i="6" s="1"/>
  <c r="S917" i="6" s="1"/>
  <c r="R916" i="6" a="1"/>
  <c r="R916" i="6" s="1"/>
  <c r="S916" i="6" s="1"/>
  <c r="R915" i="6" a="1"/>
  <c r="R915" i="6" s="1"/>
  <c r="W915" i="6" s="1" a="1"/>
  <c r="W915" i="6" s="1"/>
  <c r="R914" i="6" a="1"/>
  <c r="R914" i="6" s="1"/>
  <c r="W914" i="6" s="1" a="1"/>
  <c r="W914" i="6" s="1"/>
  <c r="R913" i="6" a="1"/>
  <c r="R913" i="6" s="1"/>
  <c r="W913" i="6" s="1" a="1"/>
  <c r="W913" i="6" s="1"/>
  <c r="R912" i="6" a="1"/>
  <c r="R912" i="6" s="1"/>
  <c r="S912" i="6" s="1"/>
  <c r="R911" i="6" a="1"/>
  <c r="R911" i="6" s="1"/>
  <c r="W911" i="6" s="1" a="1"/>
  <c r="W911" i="6" s="1"/>
  <c r="R910" i="6" a="1"/>
  <c r="R910" i="6" s="1"/>
  <c r="W910" i="6" s="1" a="1"/>
  <c r="W910" i="6" s="1"/>
  <c r="R909" i="6" a="1"/>
  <c r="R909" i="6" s="1"/>
  <c r="U909" i="6" s="1"/>
  <c r="R908" i="6" a="1"/>
  <c r="R908" i="6" s="1"/>
  <c r="S908" i="6" s="1"/>
  <c r="R907" i="6" a="1"/>
  <c r="R907" i="6" s="1"/>
  <c r="W907" i="6" s="1" a="1"/>
  <c r="W907" i="6" s="1"/>
  <c r="R906" i="6" a="1"/>
  <c r="R906" i="6" s="1"/>
  <c r="W906" i="6" s="1" a="1"/>
  <c r="W906" i="6" s="1"/>
  <c r="R905" i="6" a="1"/>
  <c r="R905" i="6" s="1"/>
  <c r="W905" i="6" s="1" a="1"/>
  <c r="W905" i="6" s="1"/>
  <c r="R904" i="6" a="1"/>
  <c r="R904" i="6" s="1"/>
  <c r="S904" i="6" s="1"/>
  <c r="R903" i="6" a="1"/>
  <c r="R903" i="6" s="1"/>
  <c r="T903" i="6" s="1"/>
  <c r="R902" i="6" a="1"/>
  <c r="R902" i="6" s="1"/>
  <c r="U902" i="6" s="1"/>
  <c r="R901" i="6" a="1"/>
  <c r="R901" i="6" s="1"/>
  <c r="W901" i="6" s="1" a="1"/>
  <c r="W901" i="6" s="1"/>
  <c r="R900" i="6" a="1"/>
  <c r="R900" i="6" s="1"/>
  <c r="S900" i="6" s="1"/>
  <c r="R899" i="6" a="1"/>
  <c r="R899" i="6" s="1"/>
  <c r="W899" i="6" s="1" a="1"/>
  <c r="W899" i="6" s="1"/>
  <c r="R898" i="6" a="1"/>
  <c r="R898" i="6" s="1"/>
  <c r="W898" i="6" s="1" a="1"/>
  <c r="W898" i="6" s="1"/>
  <c r="R897" i="6" a="1"/>
  <c r="R897" i="6" s="1"/>
  <c r="W897" i="6" s="1" a="1"/>
  <c r="W897" i="6" s="1"/>
  <c r="R896" i="6" a="1"/>
  <c r="R896" i="6" s="1"/>
  <c r="S896" i="6" s="1"/>
  <c r="R895" i="6" a="1"/>
  <c r="R895" i="6" s="1"/>
  <c r="R894" i="6" a="1"/>
  <c r="R894" i="6" s="1"/>
  <c r="U894" i="6" s="1"/>
  <c r="R893" i="6" a="1"/>
  <c r="R893" i="6" s="1"/>
  <c r="W893" i="6" s="1" a="1"/>
  <c r="W893" i="6" s="1"/>
  <c r="R892" i="6" a="1"/>
  <c r="R892" i="6" s="1"/>
  <c r="S892" i="6" s="1"/>
  <c r="R891" i="6" a="1"/>
  <c r="R891" i="6" s="1"/>
  <c r="W891" i="6" s="1" a="1"/>
  <c r="W891" i="6" s="1"/>
  <c r="R890" i="6" a="1"/>
  <c r="R890" i="6" s="1"/>
  <c r="W890" i="6" s="1" a="1"/>
  <c r="W890" i="6" s="1"/>
  <c r="R889" i="6" a="1"/>
  <c r="R889" i="6" s="1"/>
  <c r="W889" i="6" s="1" a="1"/>
  <c r="W889" i="6" s="1"/>
  <c r="R888" i="6" a="1"/>
  <c r="R888" i="6" s="1"/>
  <c r="S888" i="6" s="1"/>
  <c r="R887" i="6" a="1"/>
  <c r="R887" i="6" s="1"/>
  <c r="T887" i="6" s="1"/>
  <c r="R886" i="6" a="1"/>
  <c r="R886" i="6" s="1"/>
  <c r="R885" i="6" a="1"/>
  <c r="R885" i="6" s="1"/>
  <c r="W885" i="6" s="1" a="1"/>
  <c r="W885" i="6" s="1"/>
  <c r="R884" i="6" a="1"/>
  <c r="R884" i="6" s="1"/>
  <c r="S884" i="6" s="1"/>
  <c r="R883" i="6" a="1"/>
  <c r="R883" i="6" s="1"/>
  <c r="W883" i="6" s="1" a="1"/>
  <c r="W883" i="6" s="1"/>
  <c r="R882" i="6" a="1"/>
  <c r="R882" i="6" s="1"/>
  <c r="W882" i="6" s="1" a="1"/>
  <c r="W882" i="6" s="1"/>
  <c r="R881" i="6" a="1"/>
  <c r="R881" i="6" s="1"/>
  <c r="W881" i="6" s="1" a="1"/>
  <c r="W881" i="6" s="1"/>
  <c r="R880" i="6" a="1"/>
  <c r="R880" i="6" s="1"/>
  <c r="S880" i="6" s="1"/>
  <c r="R879" i="6" a="1"/>
  <c r="R879" i="6" s="1"/>
  <c r="T879" i="6" s="1"/>
  <c r="R878" i="6" a="1"/>
  <c r="R878" i="6" s="1"/>
  <c r="R877" i="6" a="1"/>
  <c r="R877" i="6" s="1"/>
  <c r="W877" i="6" s="1" a="1"/>
  <c r="W877" i="6" s="1"/>
  <c r="R876" i="6" a="1"/>
  <c r="R876" i="6" s="1"/>
  <c r="S876" i="6" s="1"/>
  <c r="R875" i="6" a="1"/>
  <c r="R875" i="6" s="1"/>
  <c r="W875" i="6" s="1" a="1"/>
  <c r="W875" i="6" s="1"/>
  <c r="R874" i="6" a="1"/>
  <c r="R874" i="6" s="1"/>
  <c r="W874" i="6" s="1" a="1"/>
  <c r="W874" i="6" s="1"/>
  <c r="R873" i="6" a="1"/>
  <c r="R873" i="6" s="1"/>
  <c r="W873" i="6" s="1" a="1"/>
  <c r="W873" i="6" s="1"/>
  <c r="R872" i="6" a="1"/>
  <c r="R872" i="6" s="1"/>
  <c r="W872" i="6" s="1" a="1"/>
  <c r="W872" i="6" s="1"/>
  <c r="R871" i="6" a="1"/>
  <c r="R871" i="6" s="1"/>
  <c r="R870" i="6" a="1"/>
  <c r="R870" i="6" s="1"/>
  <c r="R869" i="6" a="1"/>
  <c r="R869" i="6" s="1"/>
  <c r="W869" i="6" s="1" a="1"/>
  <c r="W869" i="6" s="1"/>
  <c r="R868" i="6" a="1"/>
  <c r="R868" i="6" s="1"/>
  <c r="W868" i="6" s="1" a="1"/>
  <c r="W868" i="6" s="1"/>
  <c r="R867" i="6" a="1"/>
  <c r="R867" i="6" s="1"/>
  <c r="W867" i="6" s="1" a="1"/>
  <c r="W867" i="6" s="1"/>
  <c r="R866" i="6" a="1"/>
  <c r="R866" i="6" s="1"/>
  <c r="W866" i="6" s="1" a="1"/>
  <c r="W866" i="6" s="1"/>
  <c r="R865" i="6" a="1"/>
  <c r="R865" i="6" s="1"/>
  <c r="W865" i="6" s="1" a="1"/>
  <c r="W865" i="6" s="1"/>
  <c r="R864" i="6" a="1"/>
  <c r="R864" i="6" s="1"/>
  <c r="W864" i="6" s="1" a="1"/>
  <c r="W864" i="6" s="1"/>
  <c r="R863" i="6" a="1"/>
  <c r="R863" i="6" s="1"/>
  <c r="W863" i="6" s="1" a="1"/>
  <c r="W863" i="6" s="1"/>
  <c r="R862" i="6" a="1"/>
  <c r="R862" i="6" s="1"/>
  <c r="W862" i="6" s="1" a="1"/>
  <c r="W862" i="6" s="1"/>
  <c r="R861" i="6" a="1"/>
  <c r="R861" i="6" s="1"/>
  <c r="S861" i="6" s="1"/>
  <c r="R860" i="6" a="1"/>
  <c r="R860" i="6" s="1"/>
  <c r="U860" i="6" s="1"/>
  <c r="R859" i="6" a="1"/>
  <c r="R859" i="6" s="1"/>
  <c r="R858" i="6" a="1"/>
  <c r="R858" i="6" s="1"/>
  <c r="R857" i="6" a="1"/>
  <c r="R857" i="6" s="1"/>
  <c r="R856" i="6" a="1"/>
  <c r="R856" i="6" s="1"/>
  <c r="W856" i="6" s="1" a="1"/>
  <c r="W856" i="6" s="1"/>
  <c r="R855" i="6" a="1"/>
  <c r="R855" i="6" s="1"/>
  <c r="R854" i="6" a="1"/>
  <c r="R854" i="6" s="1"/>
  <c r="R853" i="6" a="1"/>
  <c r="R853" i="6" s="1"/>
  <c r="R852" i="6" a="1"/>
  <c r="R852" i="6" s="1"/>
  <c r="W852" i="6" s="1" a="1"/>
  <c r="W852" i="6" s="1"/>
  <c r="R851" i="6" a="1"/>
  <c r="R851" i="6" s="1"/>
  <c r="R850" i="6" a="1"/>
  <c r="R850" i="6" s="1"/>
  <c r="R849" i="6" a="1"/>
  <c r="R849" i="6" s="1"/>
  <c r="R848" i="6" a="1"/>
  <c r="R848" i="6" s="1"/>
  <c r="W848" i="6" s="1" a="1"/>
  <c r="W848" i="6" s="1"/>
  <c r="R847" i="6" a="1"/>
  <c r="R847" i="6" s="1"/>
  <c r="R846" i="6" a="1"/>
  <c r="R846" i="6" s="1"/>
  <c r="R845" i="6" a="1"/>
  <c r="R845" i="6" s="1"/>
  <c r="W845" i="6" s="1" a="1"/>
  <c r="W845" i="6" s="1"/>
  <c r="R844" i="6" a="1"/>
  <c r="R844" i="6" s="1"/>
  <c r="W844" i="6" s="1" a="1"/>
  <c r="W844" i="6" s="1"/>
  <c r="R843" i="6" a="1"/>
  <c r="R843" i="6" s="1"/>
  <c r="R842" i="6" a="1"/>
  <c r="R842" i="6" s="1"/>
  <c r="W842" i="6" s="1" a="1"/>
  <c r="W842" i="6" s="1"/>
  <c r="R841" i="6" a="1"/>
  <c r="R841" i="6" s="1"/>
  <c r="W841" i="6" s="1" a="1"/>
  <c r="W841" i="6" s="1"/>
  <c r="R840" i="6" a="1"/>
  <c r="R840" i="6" s="1"/>
  <c r="W840" i="6" s="1" a="1"/>
  <c r="W840" i="6" s="1"/>
  <c r="R839" i="6" a="1"/>
  <c r="R839" i="6" s="1"/>
  <c r="R838" i="6" a="1"/>
  <c r="R838" i="6" s="1"/>
  <c r="W838" i="6" s="1" a="1"/>
  <c r="W838" i="6" s="1"/>
  <c r="R837" i="6" a="1"/>
  <c r="R837" i="6" s="1"/>
  <c r="W837" i="6" s="1" a="1"/>
  <c r="W837" i="6" s="1"/>
  <c r="R836" i="6" a="1"/>
  <c r="R836" i="6" s="1"/>
  <c r="W836" i="6" s="1" a="1"/>
  <c r="W836" i="6" s="1"/>
  <c r="R835" i="6" a="1"/>
  <c r="R835" i="6" s="1"/>
  <c r="R834" i="6" a="1"/>
  <c r="R834" i="6" s="1"/>
  <c r="W834" i="6" s="1" a="1"/>
  <c r="W834" i="6" s="1"/>
  <c r="R833" i="6" a="1"/>
  <c r="R833" i="6" s="1"/>
  <c r="W833" i="6" s="1" a="1"/>
  <c r="W833" i="6" s="1"/>
  <c r="R832" i="6" a="1"/>
  <c r="R832" i="6" s="1"/>
  <c r="W832" i="6" s="1" a="1"/>
  <c r="W832" i="6" s="1"/>
  <c r="R831" i="6" a="1"/>
  <c r="R831" i="6" s="1"/>
  <c r="R830" i="6" a="1"/>
  <c r="R830" i="6" s="1"/>
  <c r="W830" i="6" s="1" a="1"/>
  <c r="W830" i="6" s="1"/>
  <c r="R829" i="6" a="1"/>
  <c r="R829" i="6" s="1"/>
  <c r="W829" i="6" s="1" a="1"/>
  <c r="W829" i="6" s="1"/>
  <c r="R828" i="6" a="1"/>
  <c r="R828" i="6" s="1"/>
  <c r="W828" i="6" s="1" a="1"/>
  <c r="W828" i="6" s="1"/>
  <c r="R827" i="6" a="1"/>
  <c r="R827" i="6" s="1"/>
  <c r="R826" i="6" a="1"/>
  <c r="R826" i="6" s="1"/>
  <c r="W826" i="6" s="1" a="1"/>
  <c r="W826" i="6" s="1"/>
  <c r="R825" i="6" a="1"/>
  <c r="R825" i="6" s="1"/>
  <c r="W825" i="6" s="1" a="1"/>
  <c r="W825" i="6" s="1"/>
  <c r="R824" i="6" a="1"/>
  <c r="R824" i="6" s="1"/>
  <c r="W824" i="6" s="1" a="1"/>
  <c r="W824" i="6" s="1"/>
  <c r="R823" i="6" a="1"/>
  <c r="R823" i="6" s="1"/>
  <c r="R822" i="6" a="1"/>
  <c r="R822" i="6" s="1"/>
  <c r="W822" i="6" s="1" a="1"/>
  <c r="W822" i="6" s="1"/>
  <c r="R821" i="6" a="1"/>
  <c r="R821" i="6" s="1"/>
  <c r="W821" i="6" s="1" a="1"/>
  <c r="W821" i="6" s="1"/>
  <c r="R820" i="6" a="1"/>
  <c r="R820" i="6" s="1"/>
  <c r="W820" i="6" s="1" a="1"/>
  <c r="W820" i="6" s="1"/>
  <c r="R819" i="6" a="1"/>
  <c r="R819" i="6" s="1"/>
  <c r="R818" i="6" a="1"/>
  <c r="R818" i="6" s="1"/>
  <c r="W818" i="6" s="1" a="1"/>
  <c r="W818" i="6" s="1"/>
  <c r="R817" i="6" a="1"/>
  <c r="R817" i="6" s="1"/>
  <c r="W817" i="6" s="1" a="1"/>
  <c r="W817" i="6" s="1"/>
  <c r="R816" i="6" a="1"/>
  <c r="R816" i="6" s="1"/>
  <c r="W816" i="6" s="1" a="1"/>
  <c r="W816" i="6" s="1"/>
  <c r="R815" i="6" a="1"/>
  <c r="R815" i="6" s="1"/>
  <c r="R814" i="6" a="1"/>
  <c r="R814" i="6" s="1"/>
  <c r="W814" i="6" s="1" a="1"/>
  <c r="W814" i="6" s="1"/>
  <c r="R813" i="6" a="1"/>
  <c r="R813" i="6" s="1"/>
  <c r="W813" i="6" s="1" a="1"/>
  <c r="W813" i="6" s="1"/>
  <c r="R812" i="6" a="1"/>
  <c r="R812" i="6" s="1"/>
  <c r="W812" i="6" s="1" a="1"/>
  <c r="W812" i="6" s="1"/>
  <c r="R811" i="6" a="1"/>
  <c r="R811" i="6" s="1"/>
  <c r="R810" i="6" a="1"/>
  <c r="R810" i="6" s="1"/>
  <c r="W810" i="6" s="1" a="1"/>
  <c r="W810" i="6" s="1"/>
  <c r="R809" i="6" a="1"/>
  <c r="R809" i="6" s="1"/>
  <c r="W809" i="6" s="1" a="1"/>
  <c r="W809" i="6" s="1"/>
  <c r="R808" i="6" a="1"/>
  <c r="R808" i="6" s="1"/>
  <c r="W808" i="6" s="1" a="1"/>
  <c r="W808" i="6" s="1"/>
  <c r="R807" i="6" a="1"/>
  <c r="R807" i="6" s="1"/>
  <c r="R806" i="6" a="1"/>
  <c r="R806" i="6" s="1"/>
  <c r="W806" i="6" s="1" a="1"/>
  <c r="W806" i="6" s="1"/>
  <c r="R805" i="6" a="1"/>
  <c r="R805" i="6" s="1"/>
  <c r="W805" i="6" s="1" a="1"/>
  <c r="W805" i="6" s="1"/>
  <c r="R804" i="6" a="1"/>
  <c r="R804" i="6" s="1"/>
  <c r="W804" i="6" s="1" a="1"/>
  <c r="W804" i="6" s="1"/>
  <c r="R803" i="6" a="1"/>
  <c r="R803" i="6" s="1"/>
  <c r="R802" i="6" a="1"/>
  <c r="R802" i="6" s="1"/>
  <c r="W802" i="6" s="1" a="1"/>
  <c r="W802" i="6" s="1"/>
  <c r="R801" i="6" a="1"/>
  <c r="R801" i="6" s="1"/>
  <c r="W801" i="6" s="1" a="1"/>
  <c r="W801" i="6" s="1"/>
  <c r="R800" i="6" a="1"/>
  <c r="R800" i="6" s="1"/>
  <c r="W800" i="6" s="1" a="1"/>
  <c r="W800" i="6" s="1"/>
  <c r="R799" i="6" a="1"/>
  <c r="R799" i="6" s="1"/>
  <c r="R798" i="6" a="1"/>
  <c r="R798" i="6" s="1"/>
  <c r="W798" i="6" s="1" a="1"/>
  <c r="W798" i="6" s="1"/>
  <c r="R797" i="6" a="1"/>
  <c r="R797" i="6" s="1"/>
  <c r="W797" i="6" s="1" a="1"/>
  <c r="W797" i="6" s="1"/>
  <c r="R796" i="6" a="1"/>
  <c r="R796" i="6" s="1"/>
  <c r="W796" i="6" s="1" a="1"/>
  <c r="W796" i="6" s="1"/>
  <c r="R795" i="6" a="1"/>
  <c r="R795" i="6" s="1"/>
  <c r="R794" i="6" a="1"/>
  <c r="R794" i="6" s="1"/>
  <c r="W794" i="6" s="1" a="1"/>
  <c r="W794" i="6" s="1"/>
  <c r="R793" i="6" a="1"/>
  <c r="R793" i="6" s="1"/>
  <c r="W793" i="6" s="1" a="1"/>
  <c r="W793" i="6" s="1"/>
  <c r="R792" i="6" a="1"/>
  <c r="R792" i="6" s="1"/>
  <c r="W792" i="6" s="1" a="1"/>
  <c r="W792" i="6" s="1"/>
  <c r="R791" i="6" a="1"/>
  <c r="R791" i="6" s="1"/>
  <c r="R790" i="6" a="1"/>
  <c r="R790" i="6" s="1"/>
  <c r="W790" i="6" s="1" a="1"/>
  <c r="W790" i="6" s="1"/>
  <c r="R789" i="6" a="1"/>
  <c r="R789" i="6" s="1"/>
  <c r="W789" i="6" s="1" a="1"/>
  <c r="W789" i="6" s="1"/>
  <c r="R788" i="6" a="1"/>
  <c r="R788" i="6" s="1"/>
  <c r="W788" i="6" s="1" a="1"/>
  <c r="W788" i="6" s="1"/>
  <c r="R787" i="6" a="1"/>
  <c r="R787" i="6" s="1"/>
  <c r="R786" i="6" a="1"/>
  <c r="R786" i="6" s="1"/>
  <c r="W786" i="6" s="1" a="1"/>
  <c r="W786" i="6" s="1"/>
  <c r="R785" i="6" a="1"/>
  <c r="R785" i="6" s="1"/>
  <c r="W785" i="6" s="1" a="1"/>
  <c r="W785" i="6" s="1"/>
  <c r="R784" i="6" a="1"/>
  <c r="R784" i="6" s="1"/>
  <c r="W784" i="6" s="1" a="1"/>
  <c r="W784" i="6" s="1"/>
  <c r="R783" i="6" a="1"/>
  <c r="R783" i="6" s="1"/>
  <c r="W783" i="6" s="1" a="1"/>
  <c r="W783" i="6" s="1"/>
  <c r="R782" i="6" a="1"/>
  <c r="R782" i="6" s="1"/>
  <c r="W782" i="6" s="1" a="1"/>
  <c r="W782" i="6" s="1"/>
  <c r="R781" i="6" a="1"/>
  <c r="R781" i="6" s="1"/>
  <c r="R780" i="6" a="1"/>
  <c r="R780" i="6" s="1"/>
  <c r="W780" i="6" s="1" a="1"/>
  <c r="W780" i="6" s="1"/>
  <c r="R779" i="6" a="1"/>
  <c r="R779" i="6" s="1"/>
  <c r="W779" i="6" s="1" a="1"/>
  <c r="W779" i="6" s="1"/>
  <c r="R778" i="6" a="1"/>
  <c r="R778" i="6" s="1"/>
  <c r="W778" i="6" s="1" a="1"/>
  <c r="W778" i="6" s="1"/>
  <c r="R777" i="6" a="1"/>
  <c r="R777" i="6" s="1"/>
  <c r="W777" i="6" s="1" a="1"/>
  <c r="W777" i="6" s="1"/>
  <c r="R776" i="6" a="1"/>
  <c r="R776" i="6" s="1"/>
  <c r="W776" i="6" s="1" a="1"/>
  <c r="W776" i="6" s="1"/>
  <c r="R775" i="6" a="1"/>
  <c r="R775" i="6" s="1"/>
  <c r="R774" i="6" a="1"/>
  <c r="R774" i="6" s="1"/>
  <c r="R773" i="6" a="1"/>
  <c r="R773" i="6" s="1"/>
  <c r="R772" i="6" a="1"/>
  <c r="R772" i="6" s="1"/>
  <c r="W772" i="6" s="1" a="1"/>
  <c r="W772" i="6" s="1"/>
  <c r="R771" i="6" a="1"/>
  <c r="R771" i="6" s="1"/>
  <c r="R770" i="6" a="1"/>
  <c r="R770" i="6" s="1"/>
  <c r="W770" i="6" s="1" a="1"/>
  <c r="W770" i="6" s="1"/>
  <c r="R769" i="6" a="1"/>
  <c r="R769" i="6" s="1"/>
  <c r="W769" i="6" s="1" a="1"/>
  <c r="W769" i="6" s="1"/>
  <c r="R768" i="6" a="1"/>
  <c r="R768" i="6" s="1"/>
  <c r="R767" i="6" a="1"/>
  <c r="R767" i="6" s="1"/>
  <c r="W767" i="6" s="1" a="1"/>
  <c r="W767" i="6" s="1"/>
  <c r="R766" i="6" a="1"/>
  <c r="R766" i="6" s="1"/>
  <c r="W766" i="6" s="1" a="1"/>
  <c r="W766" i="6" s="1"/>
  <c r="R765" i="6" a="1"/>
  <c r="R765" i="6" s="1"/>
  <c r="W765" i="6" s="1" a="1"/>
  <c r="W765" i="6" s="1"/>
  <c r="R764" i="6" a="1"/>
  <c r="R764" i="6" s="1"/>
  <c r="W764" i="6" s="1" a="1"/>
  <c r="W764" i="6" s="1"/>
  <c r="R763" i="6" a="1"/>
  <c r="R763" i="6" s="1"/>
  <c r="R762" i="6" a="1"/>
  <c r="R762" i="6" s="1"/>
  <c r="W762" i="6" s="1" a="1"/>
  <c r="W762" i="6" s="1"/>
  <c r="R761" i="6" a="1"/>
  <c r="R761" i="6" s="1"/>
  <c r="W761" i="6" s="1" a="1"/>
  <c r="W761" i="6" s="1"/>
  <c r="R760" i="6" a="1"/>
  <c r="R760" i="6" s="1"/>
  <c r="R759" i="6" a="1"/>
  <c r="R759" i="6" s="1"/>
  <c r="W759" i="6" s="1" a="1"/>
  <c r="W759" i="6" s="1"/>
  <c r="R758" i="6" a="1"/>
  <c r="R758" i="6" s="1"/>
  <c r="W758" i="6" s="1" a="1"/>
  <c r="W758" i="6" s="1"/>
  <c r="R757" i="6" a="1"/>
  <c r="R757" i="6" s="1"/>
  <c r="W757" i="6" s="1" a="1"/>
  <c r="W757" i="6" s="1"/>
  <c r="R756" i="6" a="1"/>
  <c r="R756" i="6" s="1"/>
  <c r="W756" i="6" s="1" a="1"/>
  <c r="W756" i="6" s="1"/>
  <c r="R755" i="6" a="1"/>
  <c r="R755" i="6" s="1"/>
  <c r="R754" i="6" a="1"/>
  <c r="R754" i="6" s="1"/>
  <c r="W754" i="6" s="1" a="1"/>
  <c r="W754" i="6" s="1"/>
  <c r="R753" i="6" a="1"/>
  <c r="R753" i="6" s="1"/>
  <c r="W753" i="6" s="1" a="1"/>
  <c r="W753" i="6" s="1"/>
  <c r="R752" i="6" a="1"/>
  <c r="R752" i="6" s="1"/>
  <c r="W752" i="6" s="1" a="1"/>
  <c r="W752" i="6" s="1"/>
  <c r="R751" i="6" a="1"/>
  <c r="R751" i="6" s="1"/>
  <c r="R750" i="6" a="1"/>
  <c r="R750" i="6" s="1"/>
  <c r="W750" i="6" s="1" a="1"/>
  <c r="W750" i="6" s="1"/>
  <c r="R749" i="6" a="1"/>
  <c r="R749" i="6" s="1"/>
  <c r="W749" i="6" s="1" a="1"/>
  <c r="W749" i="6" s="1"/>
  <c r="R748" i="6" a="1"/>
  <c r="R748" i="6" s="1"/>
  <c r="W748" i="6" s="1" a="1"/>
  <c r="W748" i="6" s="1"/>
  <c r="R747" i="6" a="1"/>
  <c r="R747" i="6" s="1"/>
  <c r="R746" i="6" a="1"/>
  <c r="R746" i="6" s="1"/>
  <c r="W746" i="6" s="1" a="1"/>
  <c r="W746" i="6" s="1"/>
  <c r="R745" i="6" a="1"/>
  <c r="R745" i="6" s="1"/>
  <c r="W745" i="6" s="1" a="1"/>
  <c r="W745" i="6" s="1"/>
  <c r="R744" i="6" a="1"/>
  <c r="R744" i="6" s="1"/>
  <c r="W744" i="6" s="1" a="1"/>
  <c r="W744" i="6" s="1"/>
  <c r="R743" i="6" a="1"/>
  <c r="R743" i="6" s="1"/>
  <c r="R742" i="6" a="1"/>
  <c r="R742" i="6" s="1"/>
  <c r="W742" i="6" s="1" a="1"/>
  <c r="W742" i="6" s="1"/>
  <c r="R741" i="6" a="1"/>
  <c r="R741" i="6" s="1"/>
  <c r="W741" i="6" s="1" a="1"/>
  <c r="W741" i="6" s="1"/>
  <c r="R740" i="6" a="1"/>
  <c r="R740" i="6" s="1"/>
  <c r="W740" i="6" s="1" a="1"/>
  <c r="W740" i="6" s="1"/>
  <c r="R739" i="6" a="1"/>
  <c r="R739" i="6" s="1"/>
  <c r="W739" i="6" s="1" a="1"/>
  <c r="W739" i="6" s="1"/>
  <c r="R738" i="6" a="1"/>
  <c r="R738" i="6" s="1"/>
  <c r="W738" i="6" s="1" a="1"/>
  <c r="W738" i="6" s="1"/>
  <c r="R737" i="6" a="1"/>
  <c r="R737" i="6" s="1"/>
  <c r="W737" i="6" s="1" a="1"/>
  <c r="W737" i="6" s="1"/>
  <c r="R736" i="6" a="1"/>
  <c r="R736" i="6" s="1"/>
  <c r="R735" i="6" a="1"/>
  <c r="R735" i="6" s="1"/>
  <c r="W735" i="6" s="1" a="1"/>
  <c r="W735" i="6" s="1"/>
  <c r="R734" i="6" a="1"/>
  <c r="R734" i="6" s="1"/>
  <c r="W734" i="6" s="1" a="1"/>
  <c r="W734" i="6" s="1"/>
  <c r="R733" i="6" a="1"/>
  <c r="R733" i="6" s="1"/>
  <c r="W733" i="6" s="1" a="1"/>
  <c r="W733" i="6" s="1"/>
  <c r="R732" i="6" a="1"/>
  <c r="R732" i="6" s="1"/>
  <c r="R731" i="6" a="1"/>
  <c r="R731" i="6" s="1"/>
  <c r="R730" i="6" a="1"/>
  <c r="R730" i="6" s="1"/>
  <c r="W730" i="6" s="1" a="1"/>
  <c r="W730" i="6" s="1"/>
  <c r="R729" i="6" a="1"/>
  <c r="R729" i="6" s="1"/>
  <c r="W729" i="6" s="1" a="1"/>
  <c r="W729" i="6" s="1"/>
  <c r="R728" i="6" a="1"/>
  <c r="R728" i="6" s="1"/>
  <c r="R727" i="6" a="1"/>
  <c r="R727" i="6" s="1"/>
  <c r="W727" i="6" s="1" a="1"/>
  <c r="W727" i="6" s="1"/>
  <c r="R726" i="6" a="1"/>
  <c r="R726" i="6" s="1"/>
  <c r="W726" i="6" s="1" a="1"/>
  <c r="W726" i="6" s="1"/>
  <c r="R725" i="6" a="1"/>
  <c r="R725" i="6" s="1"/>
  <c r="W725" i="6" s="1" a="1"/>
  <c r="W725" i="6" s="1"/>
  <c r="R724" i="6" a="1"/>
  <c r="R724" i="6" s="1"/>
  <c r="W724" i="6" s="1" a="1"/>
  <c r="W724" i="6" s="1"/>
  <c r="R723" i="6" a="1"/>
  <c r="R723" i="6" s="1"/>
  <c r="W723" i="6" s="1" a="1"/>
  <c r="W723" i="6" s="1"/>
  <c r="R722" i="6" a="1"/>
  <c r="R722" i="6" s="1"/>
  <c r="W722" i="6" s="1" a="1"/>
  <c r="W722" i="6" s="1"/>
  <c r="R721" i="6" a="1"/>
  <c r="R721" i="6" s="1"/>
  <c r="W721" i="6" s="1" a="1"/>
  <c r="W721" i="6" s="1"/>
  <c r="R720" i="6" a="1"/>
  <c r="R720" i="6" s="1"/>
  <c r="R719" i="6" a="1"/>
  <c r="R719" i="6" s="1"/>
  <c r="R718" i="6" a="1"/>
  <c r="R718" i="6" s="1"/>
  <c r="W718" i="6" s="1" a="1"/>
  <c r="W718" i="6" s="1"/>
  <c r="R717" i="6" a="1"/>
  <c r="R717" i="6" s="1"/>
  <c r="W717" i="6" s="1" a="1"/>
  <c r="W717" i="6" s="1"/>
  <c r="R716" i="6" a="1"/>
  <c r="R716" i="6" s="1"/>
  <c r="W716" i="6" s="1" a="1"/>
  <c r="W716" i="6" s="1"/>
  <c r="R715" i="6" a="1"/>
  <c r="R715" i="6" s="1"/>
  <c r="W715" i="6" s="1" a="1"/>
  <c r="W715" i="6" s="1"/>
  <c r="R714" i="6" a="1"/>
  <c r="R714" i="6" s="1"/>
  <c r="W714" i="6" s="1" a="1"/>
  <c r="W714" i="6" s="1"/>
  <c r="R713" i="6" a="1"/>
  <c r="R713" i="6" s="1"/>
  <c r="W713" i="6" s="1" a="1"/>
  <c r="W713" i="6" s="1"/>
  <c r="R712" i="6" a="1"/>
  <c r="R712" i="6" s="1"/>
  <c r="W712" i="6" s="1" a="1"/>
  <c r="W712" i="6" s="1"/>
  <c r="R711" i="6" a="1"/>
  <c r="R711" i="6" s="1"/>
  <c r="R710" i="6" a="1"/>
  <c r="R710" i="6" s="1"/>
  <c r="W710" i="6" s="1" a="1"/>
  <c r="W710" i="6" s="1"/>
  <c r="R709" i="6" a="1"/>
  <c r="R709" i="6" s="1"/>
  <c r="W709" i="6" s="1" a="1"/>
  <c r="W709" i="6" s="1"/>
  <c r="R708" i="6" a="1"/>
  <c r="R708" i="6" s="1"/>
  <c r="R707" i="6" a="1"/>
  <c r="R707" i="6" s="1"/>
  <c r="W707" i="6" s="1" a="1"/>
  <c r="W707" i="6" s="1"/>
  <c r="R706" i="6" a="1"/>
  <c r="R706" i="6" s="1"/>
  <c r="W706" i="6" s="1" a="1"/>
  <c r="W706" i="6" s="1"/>
  <c r="R705" i="6" a="1"/>
  <c r="R705" i="6" s="1"/>
  <c r="W705" i="6" s="1" a="1"/>
  <c r="W705" i="6" s="1"/>
  <c r="R704" i="6" a="1"/>
  <c r="R704" i="6" s="1"/>
  <c r="R703" i="6" a="1"/>
  <c r="R703" i="6" s="1"/>
  <c r="W703" i="6" s="1" a="1"/>
  <c r="W703" i="6" s="1"/>
  <c r="R702" i="6" a="1"/>
  <c r="R702" i="6" s="1"/>
  <c r="W702" i="6" s="1" a="1"/>
  <c r="W702" i="6" s="1"/>
  <c r="R701" i="6" a="1"/>
  <c r="R701" i="6" s="1"/>
  <c r="W701" i="6" s="1" a="1"/>
  <c r="W701" i="6" s="1"/>
  <c r="R700" i="6" a="1"/>
  <c r="R700" i="6" s="1"/>
  <c r="R699" i="6" a="1"/>
  <c r="R699" i="6" s="1"/>
  <c r="W699" i="6" s="1" a="1"/>
  <c r="W699" i="6" s="1"/>
  <c r="R698" i="6" a="1"/>
  <c r="R698" i="6" s="1"/>
  <c r="W698" i="6" s="1" a="1"/>
  <c r="W698" i="6" s="1"/>
  <c r="R697" i="6" a="1"/>
  <c r="R697" i="6" s="1"/>
  <c r="W697" i="6" s="1" a="1"/>
  <c r="W697" i="6" s="1"/>
  <c r="R696" i="6" a="1"/>
  <c r="R696" i="6" s="1"/>
  <c r="R695" i="6" a="1"/>
  <c r="R695" i="6" s="1"/>
  <c r="R694" i="6" a="1"/>
  <c r="R694" i="6" s="1"/>
  <c r="W694" i="6" s="1" a="1"/>
  <c r="W694" i="6" s="1"/>
  <c r="R693" i="6" a="1"/>
  <c r="R693" i="6" s="1"/>
  <c r="W693" i="6" s="1" a="1"/>
  <c r="W693" i="6" s="1"/>
  <c r="R692" i="6" a="1"/>
  <c r="R692" i="6" s="1"/>
  <c r="W692" i="6" s="1" a="1"/>
  <c r="W692" i="6" s="1"/>
  <c r="R691" i="6" a="1"/>
  <c r="R691" i="6" s="1"/>
  <c r="R690" i="6" a="1"/>
  <c r="R690" i="6" s="1"/>
  <c r="W690" i="6" s="1" a="1"/>
  <c r="W690" i="6" s="1"/>
  <c r="R689" i="6" a="1"/>
  <c r="R689" i="6" s="1"/>
  <c r="W689" i="6" s="1" a="1"/>
  <c r="W689" i="6" s="1"/>
  <c r="R688" i="6" a="1"/>
  <c r="R688" i="6" s="1"/>
  <c r="W688" i="6" s="1" a="1"/>
  <c r="W688" i="6" s="1"/>
  <c r="R687" i="6" a="1"/>
  <c r="R687" i="6" s="1"/>
  <c r="W687" i="6" s="1" a="1"/>
  <c r="W687" i="6" s="1"/>
  <c r="R686" i="6" a="1"/>
  <c r="R686" i="6" s="1"/>
  <c r="W686" i="6" s="1" a="1"/>
  <c r="W686" i="6" s="1"/>
  <c r="R685" i="6" a="1"/>
  <c r="R685" i="6" s="1"/>
  <c r="W685" i="6" s="1" a="1"/>
  <c r="W685" i="6" s="1"/>
  <c r="R684" i="6" a="1"/>
  <c r="R684" i="6" s="1"/>
  <c r="W684" i="6" s="1" a="1"/>
  <c r="W684" i="6" s="1"/>
  <c r="R683" i="6" a="1"/>
  <c r="R683" i="6" s="1"/>
  <c r="W683" i="6" s="1" a="1"/>
  <c r="W683" i="6" s="1"/>
  <c r="R682" i="6" a="1"/>
  <c r="R682" i="6" s="1"/>
  <c r="W682" i="6" s="1" a="1"/>
  <c r="W682" i="6" s="1"/>
  <c r="R681" i="6" a="1"/>
  <c r="R681" i="6" s="1"/>
  <c r="W681" i="6" s="1" a="1"/>
  <c r="W681" i="6" s="1"/>
  <c r="R680" i="6" a="1"/>
  <c r="R680" i="6" s="1"/>
  <c r="R679" i="6" a="1"/>
  <c r="R679" i="6" s="1"/>
  <c r="R678" i="6" a="1"/>
  <c r="R678" i="6" s="1"/>
  <c r="W678" i="6" s="1" a="1"/>
  <c r="W678" i="6" s="1"/>
  <c r="R677" i="6" a="1"/>
  <c r="R677" i="6" s="1"/>
  <c r="W677" i="6" s="1" a="1"/>
  <c r="W677" i="6" s="1"/>
  <c r="R676" i="6" a="1"/>
  <c r="R676" i="6" s="1"/>
  <c r="R675" i="6" a="1"/>
  <c r="R675" i="6" s="1"/>
  <c r="W675" i="6" s="1" a="1"/>
  <c r="W675" i="6" s="1"/>
  <c r="R674" i="6" a="1"/>
  <c r="R674" i="6" s="1"/>
  <c r="W674" i="6" s="1" a="1"/>
  <c r="W674" i="6" s="1"/>
  <c r="R673" i="6" a="1"/>
  <c r="R673" i="6" s="1"/>
  <c r="W673" i="6" s="1" a="1"/>
  <c r="W673" i="6" s="1"/>
  <c r="R672" i="6" a="1"/>
  <c r="R672" i="6" s="1"/>
  <c r="W672" i="6" s="1" a="1"/>
  <c r="W672" i="6" s="1"/>
  <c r="R671" i="6" a="1"/>
  <c r="R671" i="6" s="1"/>
  <c r="W671" i="6" s="1" a="1"/>
  <c r="W671" i="6" s="1"/>
  <c r="R670" i="6" a="1"/>
  <c r="R670" i="6" s="1"/>
  <c r="W670" i="6" s="1" a="1"/>
  <c r="W670" i="6" s="1"/>
  <c r="R669" i="6" a="1"/>
  <c r="R669" i="6" s="1"/>
  <c r="W669" i="6" s="1" a="1"/>
  <c r="W669" i="6" s="1"/>
  <c r="R668" i="6" a="1"/>
  <c r="R668" i="6" s="1"/>
  <c r="W668" i="6" s="1" a="1"/>
  <c r="W668" i="6" s="1"/>
  <c r="R667" i="6" a="1"/>
  <c r="R667" i="6" s="1"/>
  <c r="R666" i="6" a="1"/>
  <c r="R666" i="6" s="1"/>
  <c r="W666" i="6" s="1" a="1"/>
  <c r="W666" i="6" s="1"/>
  <c r="R665" i="6" a="1"/>
  <c r="R665" i="6" s="1"/>
  <c r="W665" i="6" s="1" a="1"/>
  <c r="W665" i="6" s="1"/>
  <c r="R664" i="6" a="1"/>
  <c r="R664" i="6" s="1"/>
  <c r="W664" i="6" s="1" a="1"/>
  <c r="W664" i="6" s="1"/>
  <c r="R663" i="6" a="1"/>
  <c r="R663" i="6" s="1"/>
  <c r="R662" i="6" a="1"/>
  <c r="R662" i="6" s="1"/>
  <c r="R661" i="6" a="1"/>
  <c r="R661" i="6" s="1"/>
  <c r="R660" i="6" a="1"/>
  <c r="R660" i="6" s="1"/>
  <c r="W660" i="6" s="1" a="1"/>
  <c r="W660" i="6" s="1"/>
  <c r="R659" i="6" a="1"/>
  <c r="R659" i="6" s="1"/>
  <c r="W659" i="6" s="1" a="1"/>
  <c r="W659" i="6" s="1"/>
  <c r="R658" i="6" a="1"/>
  <c r="R658" i="6" s="1"/>
  <c r="W658" i="6" s="1" a="1"/>
  <c r="W658" i="6" s="1"/>
  <c r="R657" i="6" a="1"/>
  <c r="R657" i="6" s="1"/>
  <c r="W657" i="6" s="1" a="1"/>
  <c r="W657" i="6" s="1"/>
  <c r="R656" i="6" a="1"/>
  <c r="R656" i="6" s="1"/>
  <c r="R655" i="6" a="1"/>
  <c r="R655" i="6" s="1"/>
  <c r="W655" i="6" s="1" a="1"/>
  <c r="W655" i="6" s="1"/>
  <c r="R654" i="6" a="1"/>
  <c r="R654" i="6" s="1"/>
  <c r="W654" i="6" s="1" a="1"/>
  <c r="W654" i="6" s="1"/>
  <c r="R653" i="6" a="1"/>
  <c r="R653" i="6" s="1"/>
  <c r="W653" i="6" s="1" a="1"/>
  <c r="W653" i="6" s="1"/>
  <c r="R652" i="6" a="1"/>
  <c r="R652" i="6" s="1"/>
  <c r="R651" i="6" a="1"/>
  <c r="R651" i="6" s="1"/>
  <c r="W651" i="6" s="1" a="1"/>
  <c r="W651" i="6" s="1"/>
  <c r="R650" i="6" a="1"/>
  <c r="R650" i="6" s="1"/>
  <c r="W650" i="6" s="1" a="1"/>
  <c r="W650" i="6" s="1"/>
  <c r="R649" i="6" a="1"/>
  <c r="R649" i="6" s="1"/>
  <c r="W649" i="6" s="1" a="1"/>
  <c r="W649" i="6" s="1"/>
  <c r="R648" i="6" a="1"/>
  <c r="R648" i="6" s="1"/>
  <c r="R647" i="6" a="1"/>
  <c r="R647" i="6" s="1"/>
  <c r="W647" i="6" s="1" a="1"/>
  <c r="W647" i="6" s="1"/>
  <c r="R646" i="6" a="1"/>
  <c r="R646" i="6" s="1"/>
  <c r="W646" i="6" s="1" a="1"/>
  <c r="W646" i="6" s="1"/>
  <c r="R645" i="6" a="1"/>
  <c r="R645" i="6" s="1"/>
  <c r="W645" i="6" s="1" a="1"/>
  <c r="W645" i="6" s="1"/>
  <c r="R644" i="6" a="1"/>
  <c r="R644" i="6" s="1"/>
  <c r="R643" i="6" a="1"/>
  <c r="R643" i="6" s="1"/>
  <c r="W643" i="6" s="1" a="1"/>
  <c r="W643" i="6" s="1"/>
  <c r="R642" i="6" a="1"/>
  <c r="R642" i="6" s="1"/>
  <c r="W642" i="6" s="1" a="1"/>
  <c r="W642" i="6" s="1"/>
  <c r="R641" i="6" a="1"/>
  <c r="R641" i="6" s="1"/>
  <c r="W641" i="6" s="1" a="1"/>
  <c r="W641" i="6" s="1"/>
  <c r="R640" i="6" a="1"/>
  <c r="R640" i="6" s="1"/>
  <c r="R639" i="6" a="1"/>
  <c r="R639" i="6" s="1"/>
  <c r="W639" i="6" s="1" a="1"/>
  <c r="W639" i="6" s="1"/>
  <c r="R638" i="6" a="1"/>
  <c r="R638" i="6" s="1"/>
  <c r="W638" i="6" s="1" a="1"/>
  <c r="W638" i="6" s="1"/>
  <c r="R637" i="6" a="1"/>
  <c r="R637" i="6" s="1"/>
  <c r="W637" i="6" s="1" a="1"/>
  <c r="W637" i="6" s="1"/>
  <c r="R636" i="6" a="1"/>
  <c r="R636" i="6" s="1"/>
  <c r="R635" i="6" a="1"/>
  <c r="R635" i="6" s="1"/>
  <c r="W635" i="6" s="1" a="1"/>
  <c r="W635" i="6" s="1"/>
  <c r="R634" i="6" a="1"/>
  <c r="R634" i="6" s="1"/>
  <c r="W634" i="6" s="1" a="1"/>
  <c r="W634" i="6" s="1"/>
  <c r="R633" i="6" a="1"/>
  <c r="R633" i="6" s="1"/>
  <c r="W633" i="6" s="1" a="1"/>
  <c r="W633" i="6" s="1"/>
  <c r="R632" i="6" a="1"/>
  <c r="R632" i="6" s="1"/>
  <c r="R631" i="6" a="1"/>
  <c r="R631" i="6" s="1"/>
  <c r="W631" i="6" s="1" a="1"/>
  <c r="W631" i="6" s="1"/>
  <c r="R630" i="6" a="1"/>
  <c r="R630" i="6" s="1"/>
  <c r="W630" i="6" s="1" a="1"/>
  <c r="W630" i="6" s="1"/>
  <c r="R629" i="6" a="1"/>
  <c r="R629" i="6" s="1"/>
  <c r="W629" i="6" s="1" a="1"/>
  <c r="W629" i="6" s="1"/>
  <c r="R628" i="6" a="1"/>
  <c r="R628" i="6" s="1"/>
  <c r="R627" i="6" a="1"/>
  <c r="R627" i="6" s="1"/>
  <c r="W627" i="6" s="1" a="1"/>
  <c r="W627" i="6" s="1"/>
  <c r="R626" i="6" a="1"/>
  <c r="R626" i="6" s="1"/>
  <c r="W626" i="6" s="1" a="1"/>
  <c r="W626" i="6" s="1"/>
  <c r="R625" i="6" a="1"/>
  <c r="R625" i="6" s="1"/>
  <c r="W625" i="6" s="1" a="1"/>
  <c r="W625" i="6" s="1"/>
  <c r="R624" i="6" a="1"/>
  <c r="R624" i="6" s="1"/>
  <c r="R623" i="6" a="1"/>
  <c r="R623" i="6" s="1"/>
  <c r="W623" i="6" s="1" a="1"/>
  <c r="W623" i="6" s="1"/>
  <c r="R622" i="6" a="1"/>
  <c r="R622" i="6" s="1"/>
  <c r="W622" i="6" s="1" a="1"/>
  <c r="W622" i="6" s="1"/>
  <c r="R621" i="6" a="1"/>
  <c r="R621" i="6" s="1"/>
  <c r="W621" i="6" s="1" a="1"/>
  <c r="W621" i="6" s="1"/>
  <c r="R620" i="6" a="1"/>
  <c r="R620" i="6" s="1"/>
  <c r="R619" i="6" a="1"/>
  <c r="R619" i="6" s="1"/>
  <c r="W619" i="6" s="1" a="1"/>
  <c r="W619" i="6" s="1"/>
  <c r="R618" i="6" a="1"/>
  <c r="R618" i="6" s="1"/>
  <c r="W618" i="6" s="1" a="1"/>
  <c r="W618" i="6" s="1"/>
  <c r="R617" i="6" a="1"/>
  <c r="R617" i="6" s="1"/>
  <c r="W617" i="6" s="1" a="1"/>
  <c r="W617" i="6" s="1"/>
  <c r="R616" i="6" a="1"/>
  <c r="R616" i="6" s="1"/>
  <c r="R615" i="6" a="1"/>
  <c r="R615" i="6" s="1"/>
  <c r="W615" i="6" s="1" a="1"/>
  <c r="W615" i="6" s="1"/>
  <c r="R614" i="6" a="1"/>
  <c r="R614" i="6" s="1"/>
  <c r="W614" i="6" s="1" a="1"/>
  <c r="W614" i="6" s="1"/>
  <c r="R613" i="6" a="1"/>
  <c r="R613" i="6" s="1"/>
  <c r="W613" i="6" s="1" a="1"/>
  <c r="W613" i="6" s="1"/>
  <c r="R612" i="6" a="1"/>
  <c r="R612" i="6" s="1"/>
  <c r="R611" i="6" a="1"/>
  <c r="R611" i="6" s="1"/>
  <c r="W611" i="6" s="1" a="1"/>
  <c r="W611" i="6" s="1"/>
  <c r="R610" i="6" a="1"/>
  <c r="R610" i="6" s="1"/>
  <c r="W610" i="6" s="1" a="1"/>
  <c r="W610" i="6" s="1"/>
  <c r="R609" i="6" a="1"/>
  <c r="R609" i="6" s="1"/>
  <c r="W609" i="6" s="1" a="1"/>
  <c r="W609" i="6" s="1"/>
  <c r="R608" i="6" a="1"/>
  <c r="R608" i="6" s="1"/>
  <c r="R607" i="6" a="1"/>
  <c r="R607" i="6" s="1"/>
  <c r="W607" i="6" s="1" a="1"/>
  <c r="W607" i="6" s="1"/>
  <c r="R606" i="6" a="1"/>
  <c r="R606" i="6" s="1"/>
  <c r="W606" i="6" s="1" a="1"/>
  <c r="W606" i="6" s="1"/>
  <c r="R605" i="6" a="1"/>
  <c r="R605" i="6" s="1"/>
  <c r="W605" i="6" s="1" a="1"/>
  <c r="W605" i="6" s="1"/>
  <c r="R604" i="6" a="1"/>
  <c r="R604" i="6" s="1"/>
  <c r="R603" i="6" a="1"/>
  <c r="R603" i="6" s="1"/>
  <c r="W603" i="6" s="1" a="1"/>
  <c r="W603" i="6" s="1"/>
  <c r="R602" i="6" a="1"/>
  <c r="R602" i="6" s="1"/>
  <c r="W602" i="6" s="1" a="1"/>
  <c r="W602" i="6" s="1"/>
  <c r="R601" i="6" a="1"/>
  <c r="R601" i="6" s="1"/>
  <c r="R600" i="6" a="1"/>
  <c r="R600" i="6" s="1"/>
  <c r="W600" i="6" s="1" a="1"/>
  <c r="W600" i="6" s="1"/>
  <c r="R599" i="6" a="1"/>
  <c r="R599" i="6" s="1"/>
  <c r="W599" i="6" s="1" a="1"/>
  <c r="W599" i="6" s="1"/>
  <c r="R598" i="6" a="1"/>
  <c r="R598" i="6" s="1"/>
  <c r="W598" i="6" s="1" a="1"/>
  <c r="W598" i="6" s="1"/>
  <c r="R597" i="6" a="1"/>
  <c r="R597" i="6" s="1"/>
  <c r="R596" i="6" a="1"/>
  <c r="R596" i="6" s="1"/>
  <c r="W596" i="6" s="1" a="1"/>
  <c r="W596" i="6" s="1"/>
  <c r="R595" i="6" a="1"/>
  <c r="R595" i="6" s="1"/>
  <c r="W595" i="6" s="1" a="1"/>
  <c r="W595" i="6" s="1"/>
  <c r="R594" i="6" a="1"/>
  <c r="R594" i="6" s="1"/>
  <c r="W594" i="6" s="1" a="1"/>
  <c r="W594" i="6" s="1"/>
  <c r="R593" i="6" a="1"/>
  <c r="R593" i="6" s="1"/>
  <c r="R592" i="6" a="1"/>
  <c r="R592" i="6" s="1"/>
  <c r="W592" i="6" s="1" a="1"/>
  <c r="W592" i="6" s="1"/>
  <c r="R591" i="6" a="1"/>
  <c r="R591" i="6" s="1"/>
  <c r="W591" i="6" s="1" a="1"/>
  <c r="W591" i="6" s="1"/>
  <c r="R590" i="6" a="1"/>
  <c r="R590" i="6" s="1"/>
  <c r="W590" i="6" s="1" a="1"/>
  <c r="W590" i="6" s="1"/>
  <c r="R589" i="6" a="1"/>
  <c r="R589" i="6" s="1"/>
  <c r="R588" i="6" a="1"/>
  <c r="R588" i="6" s="1"/>
  <c r="R587" i="6" a="1"/>
  <c r="R587" i="6" s="1"/>
  <c r="W587" i="6" s="1" a="1"/>
  <c r="W587" i="6" s="1"/>
  <c r="R586" i="6" a="1"/>
  <c r="R586" i="6" s="1"/>
  <c r="W586" i="6" s="1" a="1"/>
  <c r="W586" i="6" s="1"/>
  <c r="R585" i="6" a="1"/>
  <c r="R585" i="6" s="1"/>
  <c r="R584" i="6" a="1"/>
  <c r="R584" i="6" s="1"/>
  <c r="W584" i="6" s="1" a="1"/>
  <c r="W584" i="6" s="1"/>
  <c r="R583" i="6" a="1"/>
  <c r="R583" i="6" s="1"/>
  <c r="W583" i="6" s="1" a="1"/>
  <c r="W583" i="6" s="1"/>
  <c r="R582" i="6" a="1"/>
  <c r="R582" i="6" s="1"/>
  <c r="W582" i="6" s="1" a="1"/>
  <c r="W582" i="6" s="1"/>
  <c r="R581" i="6" a="1"/>
  <c r="R581" i="6" s="1"/>
  <c r="R580" i="6" a="1"/>
  <c r="R580" i="6" s="1"/>
  <c r="W580" i="6" s="1" a="1"/>
  <c r="W580" i="6" s="1"/>
  <c r="R579" i="6" a="1"/>
  <c r="R579" i="6" s="1"/>
  <c r="W579" i="6" s="1" a="1"/>
  <c r="W579" i="6" s="1"/>
  <c r="R578" i="6" a="1"/>
  <c r="R578" i="6" s="1"/>
  <c r="W578" i="6" s="1" a="1"/>
  <c r="W578" i="6" s="1"/>
  <c r="R577" i="6" a="1"/>
  <c r="R577" i="6" s="1"/>
  <c r="R576" i="6" a="1"/>
  <c r="R576" i="6" s="1"/>
  <c r="R575" i="6" a="1"/>
  <c r="R575" i="6" s="1"/>
  <c r="W575" i="6" s="1" a="1"/>
  <c r="W575" i="6" s="1"/>
  <c r="R574" i="6" a="1"/>
  <c r="R574" i="6" s="1"/>
  <c r="W574" i="6" s="1" a="1"/>
  <c r="W574" i="6" s="1"/>
  <c r="R573" i="6" a="1"/>
  <c r="R573" i="6" s="1"/>
  <c r="R572" i="6" a="1"/>
  <c r="R572" i="6" s="1"/>
  <c r="W572" i="6" s="1" a="1"/>
  <c r="W572" i="6" s="1"/>
  <c r="R571" i="6" a="1"/>
  <c r="R571" i="6" s="1"/>
  <c r="W571" i="6" s="1" a="1"/>
  <c r="W571" i="6" s="1"/>
  <c r="R570" i="6" a="1"/>
  <c r="R570" i="6" s="1"/>
  <c r="W570" i="6" s="1" a="1"/>
  <c r="W570" i="6" s="1"/>
  <c r="R569" i="6" a="1"/>
  <c r="R569" i="6" s="1"/>
  <c r="R568" i="6" a="1"/>
  <c r="R568" i="6" s="1"/>
  <c r="W568" i="6" s="1" a="1"/>
  <c r="W568" i="6" s="1"/>
  <c r="R567" i="6" a="1"/>
  <c r="R567" i="6" s="1"/>
  <c r="W567" i="6" s="1" a="1"/>
  <c r="W567" i="6" s="1"/>
  <c r="R566" i="6" a="1"/>
  <c r="R566" i="6" s="1"/>
  <c r="W566" i="6" s="1" a="1"/>
  <c r="W566" i="6" s="1"/>
  <c r="R565" i="6" a="1"/>
  <c r="R565" i="6" s="1"/>
  <c r="R564" i="6" a="1"/>
  <c r="R564" i="6" s="1"/>
  <c r="W564" i="6" s="1" a="1"/>
  <c r="W564" i="6" s="1"/>
  <c r="R563" i="6" a="1"/>
  <c r="R563" i="6" s="1"/>
  <c r="W563" i="6" s="1" a="1"/>
  <c r="W563" i="6" s="1"/>
  <c r="R562" i="6" a="1"/>
  <c r="R562" i="6" s="1"/>
  <c r="W562" i="6" s="1" a="1"/>
  <c r="W562" i="6" s="1"/>
  <c r="R561" i="6" a="1"/>
  <c r="R561" i="6" s="1"/>
  <c r="R560" i="6" a="1"/>
  <c r="R560" i="6" s="1"/>
  <c r="W560" i="6" s="1" a="1"/>
  <c r="W560" i="6" s="1"/>
  <c r="R559" i="6" a="1"/>
  <c r="R559" i="6" s="1"/>
  <c r="W559" i="6" s="1" a="1"/>
  <c r="W559" i="6" s="1"/>
  <c r="R558" i="6" a="1"/>
  <c r="R558" i="6" s="1"/>
  <c r="W558" i="6" s="1" a="1"/>
  <c r="W558" i="6" s="1"/>
  <c r="R557" i="6" a="1"/>
  <c r="R557" i="6" s="1"/>
  <c r="R556" i="6" a="1"/>
  <c r="R556" i="6" s="1"/>
  <c r="W556" i="6" s="1" a="1"/>
  <c r="W556" i="6" s="1"/>
  <c r="R555" i="6" a="1"/>
  <c r="R555" i="6" s="1"/>
  <c r="W555" i="6" s="1" a="1"/>
  <c r="W555" i="6" s="1"/>
  <c r="R554" i="6" a="1"/>
  <c r="R554" i="6" s="1"/>
  <c r="W554" i="6" s="1" a="1"/>
  <c r="W554" i="6" s="1"/>
  <c r="R553" i="6" a="1"/>
  <c r="R553" i="6" s="1"/>
  <c r="R552" i="6" a="1"/>
  <c r="R552" i="6" s="1"/>
  <c r="W552" i="6" s="1" a="1"/>
  <c r="W552" i="6" s="1"/>
  <c r="R551" i="6" a="1"/>
  <c r="R551" i="6" s="1"/>
  <c r="W551" i="6" s="1" a="1"/>
  <c r="W551" i="6" s="1"/>
  <c r="R550" i="6" a="1"/>
  <c r="R550" i="6" s="1"/>
  <c r="W550" i="6" s="1" a="1"/>
  <c r="W550" i="6" s="1"/>
  <c r="R549" i="6" a="1"/>
  <c r="R549" i="6" s="1"/>
  <c r="R548" i="6" a="1"/>
  <c r="R548" i="6" s="1"/>
  <c r="W548" i="6" s="1" a="1"/>
  <c r="W548" i="6" s="1"/>
  <c r="R547" i="6" a="1"/>
  <c r="R547" i="6" s="1"/>
  <c r="W547" i="6" s="1" a="1"/>
  <c r="W547" i="6" s="1"/>
  <c r="R546" i="6" a="1"/>
  <c r="R546" i="6" s="1"/>
  <c r="W546" i="6" s="1" a="1"/>
  <c r="W546" i="6" s="1"/>
  <c r="R545" i="6" a="1"/>
  <c r="R545" i="6" s="1"/>
  <c r="R544" i="6" a="1"/>
  <c r="R544" i="6" s="1"/>
  <c r="W544" i="6" s="1" a="1"/>
  <c r="W544" i="6" s="1"/>
  <c r="R543" i="6" a="1"/>
  <c r="R543" i="6" s="1"/>
  <c r="W543" i="6" s="1" a="1"/>
  <c r="W543" i="6" s="1"/>
  <c r="R542" i="6" a="1"/>
  <c r="R542" i="6" s="1"/>
  <c r="W542" i="6" s="1" a="1"/>
  <c r="W542" i="6" s="1"/>
  <c r="R541" i="6" a="1"/>
  <c r="R541" i="6" s="1"/>
  <c r="R540" i="6" a="1"/>
  <c r="R540" i="6" s="1"/>
  <c r="W540" i="6" s="1" a="1"/>
  <c r="W540" i="6" s="1"/>
  <c r="R539" i="6" a="1"/>
  <c r="R539" i="6" s="1"/>
  <c r="W539" i="6" s="1" a="1"/>
  <c r="W539" i="6" s="1"/>
  <c r="R538" i="6" a="1"/>
  <c r="R538" i="6" s="1"/>
  <c r="W538" i="6" s="1" a="1"/>
  <c r="W538" i="6" s="1"/>
  <c r="R537" i="6" a="1"/>
  <c r="R537" i="6" s="1"/>
  <c r="W537" i="6" s="1" a="1"/>
  <c r="W537" i="6" s="1"/>
  <c r="R536" i="6" a="1"/>
  <c r="R536" i="6" s="1"/>
  <c r="W536" i="6" s="1" a="1"/>
  <c r="W536" i="6" s="1"/>
  <c r="R535" i="6" a="1"/>
  <c r="R535" i="6" s="1"/>
  <c r="W535" i="6" s="1" a="1"/>
  <c r="W535" i="6" s="1"/>
  <c r="R534" i="6" a="1"/>
  <c r="R534" i="6" s="1"/>
  <c r="W534" i="6" s="1" a="1"/>
  <c r="W534" i="6" s="1"/>
  <c r="R533" i="6" a="1"/>
  <c r="R533" i="6" s="1"/>
  <c r="W533" i="6" s="1" a="1"/>
  <c r="W533" i="6" s="1"/>
  <c r="R532" i="6" a="1"/>
  <c r="R532" i="6" s="1"/>
  <c r="W532" i="6" s="1" a="1"/>
  <c r="W532" i="6" s="1"/>
  <c r="R531" i="6" a="1"/>
  <c r="R531" i="6" s="1"/>
  <c r="W531" i="6" s="1" a="1"/>
  <c r="W531" i="6" s="1"/>
  <c r="R530" i="6" a="1"/>
  <c r="R530" i="6" s="1"/>
  <c r="W530" i="6" s="1" a="1"/>
  <c r="W530" i="6" s="1"/>
  <c r="R529" i="6" a="1"/>
  <c r="R529" i="6" s="1"/>
  <c r="W529" i="6" s="1" a="1"/>
  <c r="W529" i="6" s="1"/>
  <c r="R528" i="6" a="1"/>
  <c r="R528" i="6" s="1"/>
  <c r="W528" i="6" s="1" a="1"/>
  <c r="W528" i="6" s="1"/>
  <c r="R527" i="6" a="1"/>
  <c r="R527" i="6" s="1"/>
  <c r="W527" i="6" s="1" a="1"/>
  <c r="W527" i="6" s="1"/>
  <c r="R526" i="6" a="1"/>
  <c r="R526" i="6" s="1"/>
  <c r="W526" i="6" s="1" a="1"/>
  <c r="W526" i="6" s="1"/>
  <c r="R525" i="6" a="1"/>
  <c r="R525" i="6" s="1"/>
  <c r="W525" i="6" s="1" a="1"/>
  <c r="W525" i="6" s="1"/>
  <c r="R524" i="6" a="1"/>
  <c r="R524" i="6" s="1"/>
  <c r="W524" i="6" s="1" a="1"/>
  <c r="W524" i="6" s="1"/>
  <c r="R523" i="6" a="1"/>
  <c r="R523" i="6" s="1"/>
  <c r="W523" i="6" s="1" a="1"/>
  <c r="W523" i="6" s="1"/>
  <c r="R522" i="6" a="1"/>
  <c r="R522" i="6" s="1"/>
  <c r="W522" i="6" s="1" a="1"/>
  <c r="W522" i="6" s="1"/>
  <c r="R521" i="6" a="1"/>
  <c r="R521" i="6" s="1"/>
  <c r="W521" i="6" s="1" a="1"/>
  <c r="W521" i="6" s="1"/>
  <c r="R520" i="6" a="1"/>
  <c r="R520" i="6" s="1"/>
  <c r="W520" i="6" s="1" a="1"/>
  <c r="W520" i="6" s="1"/>
  <c r="R519" i="6" a="1"/>
  <c r="R519" i="6" s="1"/>
  <c r="W519" i="6" s="1" a="1"/>
  <c r="W519" i="6" s="1"/>
  <c r="R518" i="6" a="1"/>
  <c r="R518" i="6" s="1"/>
  <c r="W518" i="6" s="1" a="1"/>
  <c r="W518" i="6" s="1"/>
  <c r="R517" i="6" a="1"/>
  <c r="R517" i="6" s="1"/>
  <c r="W517" i="6" s="1" a="1"/>
  <c r="W517" i="6" s="1"/>
  <c r="R516" i="6" a="1"/>
  <c r="R516" i="6" s="1"/>
  <c r="W516" i="6" s="1" a="1"/>
  <c r="W516" i="6" s="1"/>
  <c r="R515" i="6" a="1"/>
  <c r="R515" i="6" s="1"/>
  <c r="W515" i="6" s="1" a="1"/>
  <c r="W515" i="6" s="1"/>
  <c r="R514" i="6" a="1"/>
  <c r="R514" i="6" s="1"/>
  <c r="W514" i="6" s="1" a="1"/>
  <c r="W514" i="6" s="1"/>
  <c r="R513" i="6" a="1"/>
  <c r="R513" i="6" s="1"/>
  <c r="W513" i="6" s="1" a="1"/>
  <c r="W513" i="6" s="1"/>
  <c r="R512" i="6" a="1"/>
  <c r="R512" i="6" s="1"/>
  <c r="W512" i="6" s="1" a="1"/>
  <c r="W512" i="6" s="1"/>
  <c r="R511" i="6" a="1"/>
  <c r="R511" i="6" s="1"/>
  <c r="W511" i="6" s="1" a="1"/>
  <c r="W511" i="6" s="1"/>
  <c r="R510" i="6" a="1"/>
  <c r="R510" i="6" s="1"/>
  <c r="W510" i="6" s="1" a="1"/>
  <c r="W510" i="6" s="1"/>
  <c r="R509" i="6" a="1"/>
  <c r="R509" i="6" s="1"/>
  <c r="W509" i="6" s="1" a="1"/>
  <c r="W509" i="6" s="1"/>
  <c r="R508" i="6" a="1"/>
  <c r="R508" i="6" s="1"/>
  <c r="W508" i="6" s="1" a="1"/>
  <c r="W508" i="6" s="1"/>
  <c r="R507" i="6" a="1"/>
  <c r="R507" i="6" s="1"/>
  <c r="W507" i="6" s="1" a="1"/>
  <c r="W507" i="6" s="1"/>
  <c r="R506" i="6" a="1"/>
  <c r="R506" i="6" s="1"/>
  <c r="W506" i="6" s="1" a="1"/>
  <c r="W506" i="6" s="1"/>
  <c r="R505" i="6" a="1"/>
  <c r="R505" i="6" s="1"/>
  <c r="W505" i="6" s="1" a="1"/>
  <c r="W505" i="6" s="1"/>
  <c r="R504" i="6" a="1"/>
  <c r="R504" i="6" s="1"/>
  <c r="W504" i="6" s="1" a="1"/>
  <c r="W504" i="6" s="1"/>
  <c r="R503" i="6" a="1"/>
  <c r="R503" i="6" s="1"/>
  <c r="W503" i="6" s="1" a="1"/>
  <c r="W503" i="6" s="1"/>
  <c r="R502" i="6" a="1"/>
  <c r="R502" i="6" s="1"/>
  <c r="W502" i="6" s="1" a="1"/>
  <c r="W502" i="6" s="1"/>
  <c r="R501" i="6" a="1"/>
  <c r="R501" i="6" s="1"/>
  <c r="W501" i="6" s="1" a="1"/>
  <c r="W501" i="6" s="1"/>
  <c r="R500" i="6" a="1"/>
  <c r="R500" i="6" s="1"/>
  <c r="W500" i="6" s="1" a="1"/>
  <c r="W500" i="6" s="1"/>
  <c r="R499" i="6" a="1"/>
  <c r="R499" i="6" s="1"/>
  <c r="W499" i="6" s="1" a="1"/>
  <c r="W499" i="6" s="1"/>
  <c r="R498" i="6" a="1"/>
  <c r="R498" i="6" s="1"/>
  <c r="W498" i="6" s="1" a="1"/>
  <c r="W498" i="6" s="1"/>
  <c r="R497" i="6" a="1"/>
  <c r="R497" i="6" s="1"/>
  <c r="W497" i="6" s="1" a="1"/>
  <c r="W497" i="6" s="1"/>
  <c r="R496" i="6" a="1"/>
  <c r="R496" i="6" s="1"/>
  <c r="W496" i="6" s="1" a="1"/>
  <c r="W496" i="6" s="1"/>
  <c r="R495" i="6" a="1"/>
  <c r="R495" i="6" s="1"/>
  <c r="R494" i="6" a="1"/>
  <c r="R494" i="6" s="1"/>
  <c r="W494" i="6" s="1" a="1"/>
  <c r="W494" i="6" s="1"/>
  <c r="R493" i="6" a="1"/>
  <c r="R493" i="6" s="1"/>
  <c r="W493" i="6" s="1" a="1"/>
  <c r="W493" i="6" s="1"/>
  <c r="R492" i="6" a="1"/>
  <c r="R492" i="6" s="1"/>
  <c r="W492" i="6" s="1" a="1"/>
  <c r="W492" i="6" s="1"/>
  <c r="R491" i="6" a="1"/>
  <c r="R491" i="6" s="1"/>
  <c r="R490" i="6" a="1"/>
  <c r="R490" i="6" s="1"/>
  <c r="R489" i="6" a="1"/>
  <c r="R489" i="6" s="1"/>
  <c r="W489" i="6" s="1" a="1"/>
  <c r="W489" i="6" s="1"/>
  <c r="R488" i="6" a="1"/>
  <c r="R488" i="6" s="1"/>
  <c r="W488" i="6" s="1" a="1"/>
  <c r="W488" i="6" s="1"/>
  <c r="R487" i="6" a="1"/>
  <c r="R487" i="6" s="1"/>
  <c r="R486" i="6" a="1"/>
  <c r="R486" i="6" s="1"/>
  <c r="R485" i="6" a="1"/>
  <c r="R485" i="6" s="1"/>
  <c r="W485" i="6" s="1" a="1"/>
  <c r="W485" i="6" s="1"/>
  <c r="R484" i="6" a="1"/>
  <c r="R484" i="6" s="1"/>
  <c r="W484" i="6" s="1" a="1"/>
  <c r="W484" i="6" s="1"/>
  <c r="R483" i="6" a="1"/>
  <c r="R483" i="6" s="1"/>
  <c r="W483" i="6" s="1" a="1"/>
  <c r="W483" i="6" s="1"/>
  <c r="R482" i="6" a="1"/>
  <c r="R482" i="6" s="1"/>
  <c r="W482" i="6" s="1" a="1"/>
  <c r="W482" i="6" s="1"/>
  <c r="R481" i="6" a="1"/>
  <c r="R481" i="6" s="1"/>
  <c r="W481" i="6" s="1" a="1"/>
  <c r="W481" i="6" s="1"/>
  <c r="R480" i="6" a="1"/>
  <c r="R480" i="6" s="1"/>
  <c r="W480" i="6" s="1" a="1"/>
  <c r="W480" i="6" s="1"/>
  <c r="R479" i="6" a="1"/>
  <c r="R479" i="6" s="1"/>
  <c r="R478" i="6" a="1"/>
  <c r="R478" i="6" s="1"/>
  <c r="S478" i="6" s="1"/>
  <c r="R477" i="6" a="1"/>
  <c r="R477" i="6" s="1"/>
  <c r="W477" i="6" s="1" a="1"/>
  <c r="W477" i="6" s="1"/>
  <c r="R476" i="6" a="1"/>
  <c r="R476" i="6" s="1"/>
  <c r="W476" i="6" s="1" a="1"/>
  <c r="W476" i="6" s="1"/>
  <c r="R475" i="6" a="1"/>
  <c r="R475" i="6" s="1"/>
  <c r="W475" i="6" s="1" a="1"/>
  <c r="W475" i="6" s="1"/>
  <c r="R474" i="6" a="1"/>
  <c r="R474" i="6" s="1"/>
  <c r="W474" i="6" s="1" a="1"/>
  <c r="W474" i="6" s="1"/>
  <c r="R473" i="6" a="1"/>
  <c r="R473" i="6" s="1"/>
  <c r="W473" i="6" s="1" a="1"/>
  <c r="W473" i="6" s="1"/>
  <c r="R472" i="6" a="1"/>
  <c r="R472" i="6" s="1"/>
  <c r="W472" i="6" s="1" a="1"/>
  <c r="W472" i="6" s="1"/>
  <c r="R471" i="6" a="1"/>
  <c r="R471" i="6" s="1"/>
  <c r="W471" i="6" s="1" a="1"/>
  <c r="W471" i="6" s="1"/>
  <c r="R470" i="6" a="1"/>
  <c r="R470" i="6" s="1"/>
  <c r="R469" i="6" a="1"/>
  <c r="R469" i="6" s="1"/>
  <c r="W469" i="6" s="1" a="1"/>
  <c r="W469" i="6" s="1"/>
  <c r="R468" i="6" a="1"/>
  <c r="R468" i="6" s="1"/>
  <c r="W468" i="6" s="1" a="1"/>
  <c r="W468" i="6" s="1"/>
  <c r="R467" i="6" a="1"/>
  <c r="R467" i="6" s="1"/>
  <c r="R466" i="6" a="1"/>
  <c r="R466" i="6" s="1"/>
  <c r="R465" i="6" a="1"/>
  <c r="R465" i="6" s="1"/>
  <c r="W465" i="6" s="1" a="1"/>
  <c r="W465" i="6" s="1"/>
  <c r="R464" i="6" a="1"/>
  <c r="R464" i="6" s="1"/>
  <c r="W464" i="6" s="1" a="1"/>
  <c r="W464" i="6" s="1"/>
  <c r="R463" i="6" a="1"/>
  <c r="R463" i="6" s="1"/>
  <c r="R462" i="6" a="1"/>
  <c r="R462" i="6" s="1"/>
  <c r="W462" i="6" s="1" a="1"/>
  <c r="W462" i="6" s="1"/>
  <c r="R461" i="6" a="1"/>
  <c r="R461" i="6" s="1"/>
  <c r="W461" i="6" s="1" a="1"/>
  <c r="W461" i="6" s="1"/>
  <c r="R460" i="6" a="1"/>
  <c r="R460" i="6" s="1"/>
  <c r="W460" i="6" s="1" a="1"/>
  <c r="W460" i="6" s="1"/>
  <c r="R459" i="6" a="1"/>
  <c r="R459" i="6" s="1"/>
  <c r="W459" i="6" s="1" a="1"/>
  <c r="W459" i="6" s="1"/>
  <c r="R458" i="6" a="1"/>
  <c r="R458" i="6" s="1"/>
  <c r="R457" i="6" a="1"/>
  <c r="R457" i="6" s="1"/>
  <c r="W457" i="6" s="1" a="1"/>
  <c r="W457" i="6" s="1"/>
  <c r="R456" i="6" a="1"/>
  <c r="R456" i="6" s="1"/>
  <c r="W456" i="6" s="1" a="1"/>
  <c r="W456" i="6" s="1"/>
  <c r="R455" i="6" a="1"/>
  <c r="R455" i="6" s="1"/>
  <c r="R454" i="6" a="1"/>
  <c r="R454" i="6" s="1"/>
  <c r="W454" i="6" s="1" a="1"/>
  <c r="W454" i="6" s="1"/>
  <c r="R453" i="6" a="1"/>
  <c r="R453" i="6" s="1"/>
  <c r="W453" i="6" s="1" a="1"/>
  <c r="W453" i="6" s="1"/>
  <c r="R452" i="6" a="1"/>
  <c r="R452" i="6" s="1"/>
  <c r="W452" i="6" s="1" a="1"/>
  <c r="W452" i="6" s="1"/>
  <c r="R451" i="6" a="1"/>
  <c r="R451" i="6" s="1"/>
  <c r="W451" i="6" s="1" a="1"/>
  <c r="W451" i="6" s="1"/>
  <c r="R450" i="6" a="1"/>
  <c r="R450" i="6" s="1"/>
  <c r="W450" i="6" s="1" a="1"/>
  <c r="W450" i="6" s="1"/>
  <c r="R449" i="6" a="1"/>
  <c r="R449" i="6" s="1"/>
  <c r="W449" i="6" s="1" a="1"/>
  <c r="W449" i="6" s="1"/>
  <c r="R448" i="6" a="1"/>
  <c r="R448" i="6" s="1"/>
  <c r="W448" i="6" s="1" a="1"/>
  <c r="W448" i="6" s="1"/>
  <c r="R447" i="6" a="1"/>
  <c r="R447" i="6" s="1"/>
  <c r="R446" i="6" a="1"/>
  <c r="R446" i="6" s="1"/>
  <c r="R445" i="6" a="1"/>
  <c r="R445" i="6" s="1"/>
  <c r="W445" i="6" s="1" a="1"/>
  <c r="W445" i="6" s="1"/>
  <c r="R444" i="6" a="1"/>
  <c r="R444" i="6" s="1"/>
  <c r="W444" i="6" s="1" a="1"/>
  <c r="W444" i="6" s="1"/>
  <c r="R443" i="6" a="1"/>
  <c r="R443" i="6" s="1"/>
  <c r="R442" i="6" a="1"/>
  <c r="R442" i="6" s="1"/>
  <c r="R441" i="6" a="1"/>
  <c r="R441" i="6" s="1"/>
  <c r="W441" i="6" s="1" a="1"/>
  <c r="W441" i="6" s="1"/>
  <c r="R440" i="6" a="1"/>
  <c r="R440" i="6" s="1"/>
  <c r="W440" i="6" s="1" a="1"/>
  <c r="W440" i="6" s="1"/>
  <c r="R439" i="6" a="1"/>
  <c r="R439" i="6" s="1"/>
  <c r="R438" i="6" a="1"/>
  <c r="R438" i="6" s="1"/>
  <c r="W438" i="6" s="1" a="1"/>
  <c r="W438" i="6" s="1"/>
  <c r="R437" i="6" a="1"/>
  <c r="R437" i="6" s="1"/>
  <c r="W437" i="6" s="1" a="1"/>
  <c r="W437" i="6" s="1"/>
  <c r="R436" i="6" a="1"/>
  <c r="R436" i="6" s="1"/>
  <c r="W436" i="6" s="1" a="1"/>
  <c r="W436" i="6" s="1"/>
  <c r="R435" i="6" a="1"/>
  <c r="R435" i="6" s="1"/>
  <c r="R434" i="6" a="1"/>
  <c r="R434" i="6" s="1"/>
  <c r="W434" i="6" s="1" a="1"/>
  <c r="W434" i="6" s="1"/>
  <c r="R433" i="6" a="1"/>
  <c r="R433" i="6" s="1"/>
  <c r="W433" i="6" s="1" a="1"/>
  <c r="W433" i="6" s="1"/>
  <c r="R432" i="6" a="1"/>
  <c r="R432" i="6" s="1"/>
  <c r="W432" i="6" s="1" a="1"/>
  <c r="W432" i="6" s="1"/>
  <c r="R431" i="6" a="1"/>
  <c r="R431" i="6" s="1"/>
  <c r="R430" i="6" a="1"/>
  <c r="R430" i="6" s="1"/>
  <c r="W430" i="6" s="1" a="1"/>
  <c r="W430" i="6" s="1"/>
  <c r="R429" i="6" a="1"/>
  <c r="R429" i="6" s="1"/>
  <c r="W429" i="6" s="1" a="1"/>
  <c r="W429" i="6" s="1"/>
  <c r="R428" i="6" a="1"/>
  <c r="R428" i="6" s="1"/>
  <c r="W428" i="6" s="1" a="1"/>
  <c r="W428" i="6" s="1"/>
  <c r="R427" i="6" a="1"/>
  <c r="R427" i="6" s="1"/>
  <c r="R426" i="6" a="1"/>
  <c r="R426" i="6" s="1"/>
  <c r="R425" i="6" a="1"/>
  <c r="R425" i="6" s="1"/>
  <c r="W425" i="6" s="1" a="1"/>
  <c r="W425" i="6" s="1"/>
  <c r="R424" i="6" a="1"/>
  <c r="R424" i="6" s="1"/>
  <c r="W424" i="6" s="1" a="1"/>
  <c r="W424" i="6" s="1"/>
  <c r="R423" i="6" a="1"/>
  <c r="R423" i="6" s="1"/>
  <c r="R422" i="6" a="1"/>
  <c r="R422" i="6" s="1"/>
  <c r="W422" i="6" s="1" a="1"/>
  <c r="W422" i="6" s="1"/>
  <c r="R421" i="6" a="1"/>
  <c r="R421" i="6" s="1"/>
  <c r="W421" i="6" s="1" a="1"/>
  <c r="W421" i="6" s="1"/>
  <c r="R420" i="6" a="1"/>
  <c r="R420" i="6" s="1"/>
  <c r="W420" i="6" s="1" a="1"/>
  <c r="W420" i="6" s="1"/>
  <c r="R419" i="6" a="1"/>
  <c r="R419" i="6" s="1"/>
  <c r="R418" i="6" a="1"/>
  <c r="R418" i="6" s="1"/>
  <c r="W418" i="6" s="1" a="1"/>
  <c r="W418" i="6" s="1"/>
  <c r="R417" i="6" a="1"/>
  <c r="R417" i="6" s="1"/>
  <c r="W417" i="6" s="1" a="1"/>
  <c r="W417" i="6" s="1"/>
  <c r="R416" i="6" a="1"/>
  <c r="R416" i="6" s="1"/>
  <c r="W416" i="6" s="1" a="1"/>
  <c r="W416" i="6" s="1"/>
  <c r="R415" i="6" a="1"/>
  <c r="R415" i="6" s="1"/>
  <c r="W415" i="6" s="1" a="1"/>
  <c r="W415" i="6" s="1"/>
  <c r="R414" i="6" a="1"/>
  <c r="R414" i="6" s="1"/>
  <c r="R413" i="6" a="1"/>
  <c r="R413" i="6" s="1"/>
  <c r="W413" i="6" s="1" a="1"/>
  <c r="W413" i="6" s="1"/>
  <c r="R412" i="6" a="1"/>
  <c r="R412" i="6" s="1"/>
  <c r="W412" i="6" s="1" a="1"/>
  <c r="W412" i="6" s="1"/>
  <c r="R411" i="6" a="1"/>
  <c r="R411" i="6" s="1"/>
  <c r="W411" i="6" s="1" a="1"/>
  <c r="W411" i="6" s="1"/>
  <c r="R410" i="6" a="1"/>
  <c r="R410" i="6" s="1"/>
  <c r="W410" i="6" s="1" a="1"/>
  <c r="W410" i="6" s="1"/>
  <c r="R409" i="6" a="1"/>
  <c r="R409" i="6" s="1"/>
  <c r="W409" i="6" s="1" a="1"/>
  <c r="W409" i="6" s="1"/>
  <c r="R408" i="6" a="1"/>
  <c r="R408" i="6" s="1"/>
  <c r="W408" i="6" s="1" a="1"/>
  <c r="W408" i="6" s="1"/>
  <c r="R407" i="6" a="1"/>
  <c r="R407" i="6" s="1"/>
  <c r="R406" i="6" a="1"/>
  <c r="R406" i="6" s="1"/>
  <c r="R405" i="6" a="1"/>
  <c r="R405" i="6" s="1"/>
  <c r="W405" i="6" s="1" a="1"/>
  <c r="W405" i="6" s="1"/>
  <c r="R404" i="6" a="1"/>
  <c r="R404" i="6" s="1"/>
  <c r="W404" i="6" s="1" a="1"/>
  <c r="W404" i="6" s="1"/>
  <c r="R403" i="6" a="1"/>
  <c r="R403" i="6" s="1"/>
  <c r="R402" i="6" a="1"/>
  <c r="R402" i="6" s="1"/>
  <c r="R401" i="6" a="1"/>
  <c r="R401" i="6" s="1"/>
  <c r="W401" i="6" s="1" a="1"/>
  <c r="W401" i="6" s="1"/>
  <c r="R400" i="6" a="1"/>
  <c r="R400" i="6" s="1"/>
  <c r="W400" i="6" s="1" a="1"/>
  <c r="W400" i="6" s="1"/>
  <c r="R399" i="6" a="1"/>
  <c r="R399" i="6" s="1"/>
  <c r="W399" i="6" s="1" a="1"/>
  <c r="W399" i="6" s="1"/>
  <c r="R398" i="6" a="1"/>
  <c r="R398" i="6" s="1"/>
  <c r="W398" i="6" s="1" a="1"/>
  <c r="W398" i="6" s="1"/>
  <c r="R397" i="6" a="1"/>
  <c r="R397" i="6" s="1"/>
  <c r="W397" i="6" s="1" a="1"/>
  <c r="W397" i="6" s="1"/>
  <c r="R396" i="6" a="1"/>
  <c r="R396" i="6" s="1"/>
  <c r="W396" i="6" s="1" a="1"/>
  <c r="W396" i="6" s="1"/>
  <c r="R395" i="6" a="1"/>
  <c r="R395" i="6" s="1"/>
  <c r="R394" i="6" a="1"/>
  <c r="R394" i="6" s="1"/>
  <c r="R393" i="6" a="1"/>
  <c r="R393" i="6" s="1"/>
  <c r="W393" i="6" s="1" a="1"/>
  <c r="W393" i="6" s="1"/>
  <c r="R392" i="6" a="1"/>
  <c r="R392" i="6" s="1"/>
  <c r="W392" i="6" s="1" a="1"/>
  <c r="W392" i="6" s="1"/>
  <c r="R391" i="6" a="1"/>
  <c r="R391" i="6" s="1"/>
  <c r="R390" i="6" a="1"/>
  <c r="R390" i="6" s="1"/>
  <c r="R389" i="6" a="1"/>
  <c r="R389" i="6" s="1"/>
  <c r="W389" i="6" s="1" a="1"/>
  <c r="W389" i="6" s="1"/>
  <c r="R388" i="6" a="1"/>
  <c r="R388" i="6" s="1"/>
  <c r="W388" i="6" s="1" a="1"/>
  <c r="W388" i="6" s="1"/>
  <c r="R387" i="6" a="1"/>
  <c r="R387" i="6" s="1"/>
  <c r="R386" i="6" a="1"/>
  <c r="R386" i="6" s="1"/>
  <c r="W386" i="6" s="1" a="1"/>
  <c r="W386" i="6" s="1"/>
  <c r="R385" i="6" a="1"/>
  <c r="R385" i="6" s="1"/>
  <c r="W385" i="6" s="1" a="1"/>
  <c r="W385" i="6" s="1"/>
  <c r="R384" i="6" a="1"/>
  <c r="R384" i="6" s="1"/>
  <c r="W384" i="6" s="1" a="1"/>
  <c r="W384" i="6" s="1"/>
  <c r="R383" i="6" a="1"/>
  <c r="R383" i="6" s="1"/>
  <c r="R382" i="6" a="1"/>
  <c r="R382" i="6" s="1"/>
  <c r="W382" i="6" s="1" a="1"/>
  <c r="W382" i="6" s="1"/>
  <c r="R381" i="6" a="1"/>
  <c r="R381" i="6" s="1"/>
  <c r="W381" i="6" s="1" a="1"/>
  <c r="W381" i="6" s="1"/>
  <c r="R380" i="6" a="1"/>
  <c r="R380" i="6" s="1"/>
  <c r="W380" i="6" s="1" a="1"/>
  <c r="W380" i="6" s="1"/>
  <c r="R379" i="6" a="1"/>
  <c r="R379" i="6" s="1"/>
  <c r="W379" i="6" s="1" a="1"/>
  <c r="W379" i="6" s="1"/>
  <c r="R378" i="6" a="1"/>
  <c r="R378" i="6" s="1"/>
  <c r="R377" i="6" a="1"/>
  <c r="R377" i="6" s="1"/>
  <c r="W377" i="6" s="1" a="1"/>
  <c r="W377" i="6" s="1"/>
  <c r="R376" i="6" a="1"/>
  <c r="R376" i="6" s="1"/>
  <c r="W376" i="6" s="1" a="1"/>
  <c r="W376" i="6" s="1"/>
  <c r="R375" i="6" a="1"/>
  <c r="R375" i="6" s="1"/>
  <c r="R374" i="6" a="1"/>
  <c r="R374" i="6" s="1"/>
  <c r="W374" i="6" s="1" a="1"/>
  <c r="W374" i="6" s="1"/>
  <c r="R373" i="6" a="1"/>
  <c r="R373" i="6" s="1"/>
  <c r="W373" i="6" s="1" a="1"/>
  <c r="W373" i="6" s="1"/>
  <c r="R372" i="6" a="1"/>
  <c r="R372" i="6" s="1"/>
  <c r="W372" i="6" s="1" a="1"/>
  <c r="W372" i="6" s="1"/>
  <c r="R371" i="6" a="1"/>
  <c r="R371" i="6" s="1"/>
  <c r="R370" i="6" a="1"/>
  <c r="R370" i="6" s="1"/>
  <c r="W370" i="6" s="1" a="1"/>
  <c r="W370" i="6" s="1"/>
  <c r="R369" i="6" a="1"/>
  <c r="R369" i="6" s="1"/>
  <c r="W369" i="6" s="1" a="1"/>
  <c r="W369" i="6" s="1"/>
  <c r="R368" i="6" a="1"/>
  <c r="R368" i="6" s="1"/>
  <c r="W368" i="6" s="1" a="1"/>
  <c r="W368" i="6" s="1"/>
  <c r="R367" i="6" a="1"/>
  <c r="R367" i="6" s="1"/>
  <c r="R366" i="6" a="1"/>
  <c r="R366" i="6" s="1"/>
  <c r="W366" i="6" s="1" a="1"/>
  <c r="W366" i="6" s="1"/>
  <c r="R365" i="6" a="1"/>
  <c r="R365" i="6" s="1"/>
  <c r="W365" i="6" s="1" a="1"/>
  <c r="W365" i="6" s="1"/>
  <c r="R364" i="6" a="1"/>
  <c r="R364" i="6" s="1"/>
  <c r="W364" i="6" s="1" a="1"/>
  <c r="W364" i="6" s="1"/>
  <c r="R363" i="6" a="1"/>
  <c r="R363" i="6" s="1"/>
  <c r="R362" i="6" a="1"/>
  <c r="R362" i="6" s="1"/>
  <c r="R361" i="6" a="1"/>
  <c r="R361" i="6" s="1"/>
  <c r="W361" i="6" s="1" a="1"/>
  <c r="W361" i="6" s="1"/>
  <c r="R360" i="6" a="1"/>
  <c r="R360" i="6" s="1"/>
  <c r="W360" i="6" s="1" a="1"/>
  <c r="W360" i="6" s="1"/>
  <c r="R359" i="6" a="1"/>
  <c r="R359" i="6" s="1"/>
  <c r="R358" i="6" a="1"/>
  <c r="R358" i="6" s="1"/>
  <c r="W358" i="6" s="1" a="1"/>
  <c r="W358" i="6" s="1"/>
  <c r="R357" i="6" a="1"/>
  <c r="R357" i="6" s="1"/>
  <c r="W357" i="6" s="1" a="1"/>
  <c r="W357" i="6" s="1"/>
  <c r="R356" i="6" a="1"/>
  <c r="R356" i="6" s="1"/>
  <c r="W356" i="6" s="1" a="1"/>
  <c r="W356" i="6" s="1"/>
  <c r="R355" i="6" a="1"/>
  <c r="R355" i="6" s="1"/>
  <c r="R354" i="6" a="1"/>
  <c r="R354" i="6" s="1"/>
  <c r="W354" i="6" s="1" a="1"/>
  <c r="W354" i="6" s="1"/>
  <c r="R353" i="6" a="1"/>
  <c r="R353" i="6" s="1"/>
  <c r="W353" i="6" s="1" a="1"/>
  <c r="W353" i="6" s="1"/>
  <c r="R352" i="6" a="1"/>
  <c r="R352" i="6" s="1"/>
  <c r="W352" i="6" s="1" a="1"/>
  <c r="W352" i="6" s="1"/>
  <c r="R351" i="6" a="1"/>
  <c r="R351" i="6" s="1"/>
  <c r="R350" i="6" a="1"/>
  <c r="R350" i="6" s="1"/>
  <c r="R349" i="6" a="1"/>
  <c r="R349" i="6" s="1"/>
  <c r="W349" i="6" s="1" a="1"/>
  <c r="W349" i="6" s="1"/>
  <c r="R348" i="6" a="1"/>
  <c r="R348" i="6" s="1"/>
  <c r="W348" i="6" s="1" a="1"/>
  <c r="W348" i="6" s="1"/>
  <c r="R347" i="6" a="1"/>
  <c r="R347" i="6" s="1"/>
  <c r="R346" i="6" a="1"/>
  <c r="R346" i="6" s="1"/>
  <c r="R345" i="6" a="1"/>
  <c r="R345" i="6" s="1"/>
  <c r="W345" i="6" s="1" a="1"/>
  <c r="W345" i="6" s="1"/>
  <c r="R344" i="6" a="1"/>
  <c r="R344" i="6" s="1"/>
  <c r="W344" i="6" s="1" a="1"/>
  <c r="W344" i="6" s="1"/>
  <c r="R343" i="6" a="1"/>
  <c r="R343" i="6" s="1"/>
  <c r="W343" i="6" s="1" a="1"/>
  <c r="W343" i="6" s="1"/>
  <c r="R342" i="6" a="1"/>
  <c r="R342" i="6" s="1"/>
  <c r="R341" i="6" a="1"/>
  <c r="R341" i="6" s="1"/>
  <c r="R340" i="6" a="1"/>
  <c r="R340" i="6" s="1"/>
  <c r="R339" i="6" a="1"/>
  <c r="R339" i="6" s="1"/>
  <c r="W339" i="6" s="1" a="1"/>
  <c r="W339" i="6" s="1"/>
  <c r="R338" i="6" a="1"/>
  <c r="R338" i="6" s="1"/>
  <c r="W338" i="6" s="1" a="1"/>
  <c r="W338" i="6" s="1"/>
  <c r="R337" i="6" a="1"/>
  <c r="R337" i="6" s="1"/>
  <c r="W337" i="6" s="1" a="1"/>
  <c r="W337" i="6" s="1"/>
  <c r="R336" i="6" a="1"/>
  <c r="R336" i="6" s="1"/>
  <c r="W336" i="6" s="1" a="1"/>
  <c r="W336" i="6" s="1"/>
  <c r="R335" i="6" a="1"/>
  <c r="R335" i="6" s="1"/>
  <c r="W335" i="6" s="1" a="1"/>
  <c r="W335" i="6" s="1"/>
  <c r="R334" i="6" a="1"/>
  <c r="R334" i="6" s="1"/>
  <c r="R333" i="6" a="1"/>
  <c r="R333" i="6" s="1"/>
  <c r="W333" i="6" s="1" a="1"/>
  <c r="W333" i="6" s="1"/>
  <c r="R332" i="6" a="1"/>
  <c r="R332" i="6" s="1"/>
  <c r="R331" i="6" a="1"/>
  <c r="R331" i="6" s="1"/>
  <c r="W331" i="6" s="1" a="1"/>
  <c r="W331" i="6" s="1"/>
  <c r="R330" i="6" a="1"/>
  <c r="R330" i="6" s="1"/>
  <c r="W330" i="6" s="1" a="1"/>
  <c r="W330" i="6" s="1"/>
  <c r="R329" i="6" a="1"/>
  <c r="R329" i="6" s="1"/>
  <c r="W329" i="6" s="1" a="1"/>
  <c r="W329" i="6" s="1"/>
  <c r="R328" i="6" a="1"/>
  <c r="R328" i="6" s="1"/>
  <c r="W328" i="6" s="1" a="1"/>
  <c r="W328" i="6" s="1"/>
  <c r="R327" i="6" a="1"/>
  <c r="R327" i="6" s="1"/>
  <c r="W327" i="6" s="1" a="1"/>
  <c r="W327" i="6" s="1"/>
  <c r="R326" i="6" a="1"/>
  <c r="R326" i="6" s="1"/>
  <c r="R325" i="6" a="1"/>
  <c r="R325" i="6" s="1"/>
  <c r="W325" i="6" s="1" a="1"/>
  <c r="W325" i="6" s="1"/>
  <c r="R324" i="6" a="1"/>
  <c r="R324" i="6" s="1"/>
  <c r="R323" i="6" a="1"/>
  <c r="R323" i="6" s="1"/>
  <c r="W323" i="6" s="1" a="1"/>
  <c r="W323" i="6" s="1"/>
  <c r="R322" i="6" a="1"/>
  <c r="R322" i="6" s="1"/>
  <c r="W322" i="6" s="1" a="1"/>
  <c r="W322" i="6" s="1"/>
  <c r="R321" i="6" a="1"/>
  <c r="R321" i="6" s="1"/>
  <c r="W321" i="6" s="1" a="1"/>
  <c r="W321" i="6" s="1"/>
  <c r="R320" i="6" a="1"/>
  <c r="R320" i="6" s="1"/>
  <c r="W320" i="6" s="1" a="1"/>
  <c r="W320" i="6" s="1"/>
  <c r="R319" i="6" a="1"/>
  <c r="R319" i="6" s="1"/>
  <c r="W319" i="6" s="1" a="1"/>
  <c r="W319" i="6" s="1"/>
  <c r="R318" i="6" a="1"/>
  <c r="R318" i="6" s="1"/>
  <c r="R317" i="6" a="1"/>
  <c r="R317" i="6" s="1"/>
  <c r="W317" i="6" s="1" a="1"/>
  <c r="W317" i="6" s="1"/>
  <c r="R316" i="6" a="1"/>
  <c r="R316" i="6" s="1"/>
  <c r="R315" i="6" a="1"/>
  <c r="R315" i="6" s="1"/>
  <c r="W315" i="6" s="1" a="1"/>
  <c r="W315" i="6" s="1"/>
  <c r="R314" i="6" a="1"/>
  <c r="R314" i="6" s="1"/>
  <c r="W314" i="6" s="1" a="1"/>
  <c r="W314" i="6" s="1"/>
  <c r="R313" i="6" a="1"/>
  <c r="R313" i="6" s="1"/>
  <c r="W313" i="6" s="1" a="1"/>
  <c r="W313" i="6" s="1"/>
  <c r="R312" i="6" a="1"/>
  <c r="R312" i="6" s="1"/>
  <c r="W312" i="6" s="1" a="1"/>
  <c r="W312" i="6" s="1"/>
  <c r="R311" i="6" a="1"/>
  <c r="R311" i="6" s="1"/>
  <c r="W311" i="6" s="1" a="1"/>
  <c r="W311" i="6" s="1"/>
  <c r="R310" i="6" a="1"/>
  <c r="R310" i="6" s="1"/>
  <c r="R309" i="6" a="1"/>
  <c r="R309" i="6" s="1"/>
  <c r="W309" i="6" s="1" a="1"/>
  <c r="W309" i="6" s="1"/>
  <c r="R308" i="6" a="1"/>
  <c r="R308" i="6" s="1"/>
  <c r="R307" i="6" a="1"/>
  <c r="R307" i="6" s="1"/>
  <c r="W307" i="6" s="1" a="1"/>
  <c r="W307" i="6" s="1"/>
  <c r="R306" i="6" a="1"/>
  <c r="R306" i="6" s="1"/>
  <c r="W306" i="6" s="1" a="1"/>
  <c r="W306" i="6" s="1"/>
  <c r="R305" i="6" a="1"/>
  <c r="R305" i="6" s="1"/>
  <c r="W305" i="6" s="1" a="1"/>
  <c r="W305" i="6" s="1"/>
  <c r="R304" i="6" a="1"/>
  <c r="R304" i="6" s="1"/>
  <c r="W304" i="6" s="1" a="1"/>
  <c r="W304" i="6" s="1"/>
  <c r="R303" i="6" a="1"/>
  <c r="R303" i="6" s="1"/>
  <c r="R302" i="6" a="1"/>
  <c r="R302" i="6" s="1"/>
  <c r="R301" i="6" a="1"/>
  <c r="R301" i="6" s="1"/>
  <c r="W301" i="6" s="1" a="1"/>
  <c r="W301" i="6" s="1"/>
  <c r="R300" i="6" a="1"/>
  <c r="R300" i="6" s="1"/>
  <c r="R299" i="6" a="1"/>
  <c r="R299" i="6" s="1"/>
  <c r="W299" i="6" s="1" a="1"/>
  <c r="W299" i="6" s="1"/>
  <c r="R298" i="6" a="1"/>
  <c r="R298" i="6" s="1"/>
  <c r="W298" i="6" s="1" a="1"/>
  <c r="W298" i="6" s="1"/>
  <c r="R297" i="6" a="1"/>
  <c r="R297" i="6" s="1"/>
  <c r="W297" i="6" s="1" a="1"/>
  <c r="W297" i="6" s="1"/>
  <c r="R296" i="6" a="1"/>
  <c r="R296" i="6" s="1"/>
  <c r="W296" i="6" s="1" a="1"/>
  <c r="W296" i="6" s="1"/>
  <c r="R295" i="6" a="1"/>
  <c r="R295" i="6" s="1"/>
  <c r="R294" i="6" a="1"/>
  <c r="R294" i="6" s="1"/>
  <c r="R293" i="6" a="1"/>
  <c r="R293" i="6" s="1"/>
  <c r="W293" i="6" s="1" a="1"/>
  <c r="W293" i="6" s="1"/>
  <c r="R292" i="6" a="1"/>
  <c r="R292" i="6" s="1"/>
  <c r="R291" i="6" a="1"/>
  <c r="R291" i="6" s="1"/>
  <c r="W291" i="6" s="1" a="1"/>
  <c r="W291" i="6" s="1"/>
  <c r="R290" i="6" a="1"/>
  <c r="R290" i="6" s="1"/>
  <c r="W290" i="6" s="1" a="1"/>
  <c r="W290" i="6" s="1"/>
  <c r="R289" i="6" a="1"/>
  <c r="R289" i="6" s="1"/>
  <c r="W289" i="6" s="1" a="1"/>
  <c r="W289" i="6" s="1"/>
  <c r="R288" i="6" a="1"/>
  <c r="R288" i="6" s="1"/>
  <c r="W288" i="6" s="1" a="1"/>
  <c r="W288" i="6" s="1"/>
  <c r="R287" i="6" a="1"/>
  <c r="R287" i="6" s="1"/>
  <c r="R286" i="6" a="1"/>
  <c r="R286" i="6" s="1"/>
  <c r="R285" i="6" a="1"/>
  <c r="R285" i="6" s="1"/>
  <c r="W285" i="6" s="1" a="1"/>
  <c r="W285" i="6" s="1"/>
  <c r="R284" i="6" a="1"/>
  <c r="R284" i="6" s="1"/>
  <c r="R283" i="6" a="1"/>
  <c r="R283" i="6" s="1"/>
  <c r="W283" i="6" s="1" a="1"/>
  <c r="W283" i="6" s="1"/>
  <c r="R282" i="6" a="1"/>
  <c r="R282" i="6" s="1"/>
  <c r="W282" i="6" s="1" a="1"/>
  <c r="W282" i="6" s="1"/>
  <c r="R281" i="6" a="1"/>
  <c r="R281" i="6" s="1"/>
  <c r="W281" i="6" s="1" a="1"/>
  <c r="W281" i="6" s="1"/>
  <c r="R280" i="6" a="1"/>
  <c r="R280" i="6" s="1"/>
  <c r="W280" i="6" s="1" a="1"/>
  <c r="W280" i="6" s="1"/>
  <c r="R279" i="6" a="1"/>
  <c r="R279" i="6" s="1"/>
  <c r="R278" i="6" a="1"/>
  <c r="R278" i="6" s="1"/>
  <c r="R277" i="6" a="1"/>
  <c r="R277" i="6" s="1"/>
  <c r="W277" i="6" s="1" a="1"/>
  <c r="W277" i="6" s="1"/>
  <c r="R276" i="6" a="1"/>
  <c r="R276" i="6" s="1"/>
  <c r="R275" i="6" a="1"/>
  <c r="R275" i="6" s="1"/>
  <c r="W275" i="6" s="1" a="1"/>
  <c r="W275" i="6" s="1"/>
  <c r="R274" i="6" a="1"/>
  <c r="R274" i="6" s="1"/>
  <c r="W274" i="6" s="1" a="1"/>
  <c r="W274" i="6" s="1"/>
  <c r="R273" i="6" a="1"/>
  <c r="R273" i="6" s="1"/>
  <c r="W273" i="6" s="1" a="1"/>
  <c r="W273" i="6" s="1"/>
  <c r="R272" i="6" a="1"/>
  <c r="R272" i="6" s="1"/>
  <c r="W272" i="6" s="1" a="1"/>
  <c r="W272" i="6" s="1"/>
  <c r="R271" i="6" a="1"/>
  <c r="R271" i="6" s="1"/>
  <c r="R270" i="6" a="1"/>
  <c r="R270" i="6" s="1"/>
  <c r="R269" i="6" a="1"/>
  <c r="R269" i="6" s="1"/>
  <c r="W269" i="6" s="1" a="1"/>
  <c r="W269" i="6" s="1"/>
  <c r="R268" i="6" a="1"/>
  <c r="R268" i="6" s="1"/>
  <c r="R267" i="6" a="1"/>
  <c r="R267" i="6" s="1"/>
  <c r="W267" i="6" s="1" a="1"/>
  <c r="W267" i="6" s="1"/>
  <c r="R266" i="6" a="1"/>
  <c r="R266" i="6" s="1"/>
  <c r="W266" i="6" s="1" a="1"/>
  <c r="W266" i="6" s="1"/>
  <c r="R265" i="6" a="1"/>
  <c r="R265" i="6" s="1"/>
  <c r="W265" i="6" s="1" a="1"/>
  <c r="W265" i="6" s="1"/>
  <c r="R264" i="6" a="1"/>
  <c r="R264" i="6" s="1"/>
  <c r="W264" i="6" s="1" a="1"/>
  <c r="W264" i="6" s="1"/>
  <c r="R263" i="6" a="1"/>
  <c r="R263" i="6" s="1"/>
  <c r="R262" i="6" a="1"/>
  <c r="R262" i="6" s="1"/>
  <c r="R261" i="6" a="1"/>
  <c r="R261" i="6" s="1"/>
  <c r="W261" i="6" s="1" a="1"/>
  <c r="W261" i="6" s="1"/>
  <c r="R260" i="6" a="1"/>
  <c r="R260" i="6" s="1"/>
  <c r="R259" i="6" a="1"/>
  <c r="R259" i="6" s="1"/>
  <c r="W259" i="6" s="1" a="1"/>
  <c r="W259" i="6" s="1"/>
  <c r="R258" i="6" a="1"/>
  <c r="R258" i="6" s="1"/>
  <c r="W258" i="6" s="1" a="1"/>
  <c r="W258" i="6" s="1"/>
  <c r="R257" i="6" a="1"/>
  <c r="R257" i="6" s="1"/>
  <c r="W257" i="6" s="1" a="1"/>
  <c r="W257" i="6" s="1"/>
  <c r="R256" i="6" a="1"/>
  <c r="R256" i="6" s="1"/>
  <c r="W256" i="6" s="1" a="1"/>
  <c r="W256" i="6" s="1"/>
  <c r="R255" i="6" a="1"/>
  <c r="R255" i="6" s="1"/>
  <c r="R254" i="6" a="1"/>
  <c r="R254" i="6" s="1"/>
  <c r="R253" i="6" a="1"/>
  <c r="R253" i="6" s="1"/>
  <c r="W253" i="6" s="1" a="1"/>
  <c r="W253" i="6" s="1"/>
  <c r="R252" i="6" a="1"/>
  <c r="R252" i="6" s="1"/>
  <c r="R251" i="6" a="1"/>
  <c r="R251" i="6" s="1"/>
  <c r="W251" i="6" s="1" a="1"/>
  <c r="W251" i="6" s="1"/>
  <c r="R250" i="6" a="1"/>
  <c r="R250" i="6" s="1"/>
  <c r="W250" i="6" s="1" a="1"/>
  <c r="W250" i="6" s="1"/>
  <c r="R249" i="6" a="1"/>
  <c r="R249" i="6" s="1"/>
  <c r="W249" i="6" s="1" a="1"/>
  <c r="W249" i="6" s="1"/>
  <c r="R248" i="6" a="1"/>
  <c r="R248" i="6" s="1"/>
  <c r="W248" i="6" s="1" a="1"/>
  <c r="W248" i="6" s="1"/>
  <c r="R247" i="6" a="1"/>
  <c r="R247" i="6" s="1"/>
  <c r="R246" i="6" a="1"/>
  <c r="R246" i="6" s="1"/>
  <c r="R245" i="6" a="1"/>
  <c r="R245" i="6" s="1"/>
  <c r="W245" i="6" s="1" a="1"/>
  <c r="W245" i="6" s="1"/>
  <c r="R244" i="6" a="1"/>
  <c r="R244" i="6" s="1"/>
  <c r="R243" i="6" a="1"/>
  <c r="R243" i="6" s="1"/>
  <c r="W243" i="6" s="1" a="1"/>
  <c r="W243" i="6" s="1"/>
  <c r="R242" i="6" a="1"/>
  <c r="R242" i="6" s="1"/>
  <c r="W242" i="6" s="1" a="1"/>
  <c r="W242" i="6" s="1"/>
  <c r="R241" i="6" a="1"/>
  <c r="R241" i="6" s="1"/>
  <c r="W241" i="6" s="1" a="1"/>
  <c r="W241" i="6" s="1"/>
  <c r="R240" i="6" a="1"/>
  <c r="R240" i="6" s="1"/>
  <c r="W240" i="6" s="1" a="1"/>
  <c r="W240" i="6" s="1"/>
  <c r="R239" i="6" a="1"/>
  <c r="R239" i="6" s="1"/>
  <c r="R238" i="6" a="1"/>
  <c r="R238" i="6" s="1"/>
  <c r="R237" i="6" a="1"/>
  <c r="R237" i="6" s="1"/>
  <c r="W237" i="6" s="1" a="1"/>
  <c r="W237" i="6" s="1"/>
  <c r="R236" i="6" a="1"/>
  <c r="R236" i="6" s="1"/>
  <c r="R235" i="6" a="1"/>
  <c r="R235" i="6" s="1"/>
  <c r="W235" i="6" s="1" a="1"/>
  <c r="W235" i="6" s="1"/>
  <c r="R234" i="6" a="1"/>
  <c r="R234" i="6" s="1"/>
  <c r="W234" i="6" s="1" a="1"/>
  <c r="W234" i="6" s="1"/>
  <c r="R233" i="6" a="1"/>
  <c r="R233" i="6" s="1"/>
  <c r="W233" i="6" s="1" a="1"/>
  <c r="W233" i="6" s="1"/>
  <c r="R232" i="6" a="1"/>
  <c r="R232" i="6" s="1"/>
  <c r="W232" i="6" s="1" a="1"/>
  <c r="W232" i="6" s="1"/>
  <c r="R231" i="6" a="1"/>
  <c r="R231" i="6" s="1"/>
  <c r="R230" i="6" a="1"/>
  <c r="R230" i="6" s="1"/>
  <c r="R229" i="6" a="1"/>
  <c r="R229" i="6" s="1"/>
  <c r="W229" i="6" s="1" a="1"/>
  <c r="W229" i="6" s="1"/>
  <c r="R228" i="6" a="1"/>
  <c r="R228" i="6" s="1"/>
  <c r="R227" i="6" a="1"/>
  <c r="R227" i="6" s="1"/>
  <c r="W227" i="6" s="1" a="1"/>
  <c r="W227" i="6" s="1"/>
  <c r="R226" i="6" a="1"/>
  <c r="R226" i="6" s="1"/>
  <c r="W226" i="6" s="1" a="1"/>
  <c r="W226" i="6" s="1"/>
  <c r="R225" i="6" a="1"/>
  <c r="R225" i="6" s="1"/>
  <c r="W225" i="6" s="1" a="1"/>
  <c r="W225" i="6" s="1"/>
  <c r="R224" i="6" a="1"/>
  <c r="R224" i="6" s="1"/>
  <c r="W224" i="6" s="1" a="1"/>
  <c r="W224" i="6" s="1"/>
  <c r="R223" i="6" a="1"/>
  <c r="R223" i="6" s="1"/>
  <c r="R222" i="6" a="1"/>
  <c r="R222" i="6" s="1"/>
  <c r="R221" i="6" a="1"/>
  <c r="R221" i="6" s="1"/>
  <c r="W221" i="6" s="1" a="1"/>
  <c r="W221" i="6" s="1"/>
  <c r="R220" i="6" a="1"/>
  <c r="R220" i="6" s="1"/>
  <c r="R219" i="6" a="1"/>
  <c r="R219" i="6" s="1"/>
  <c r="W219" i="6" s="1" a="1"/>
  <c r="W219" i="6" s="1"/>
  <c r="R218" i="6" a="1"/>
  <c r="R218" i="6" s="1"/>
  <c r="W218" i="6" s="1" a="1"/>
  <c r="W218" i="6" s="1"/>
  <c r="R217" i="6" a="1"/>
  <c r="R217" i="6" s="1"/>
  <c r="W217" i="6" s="1" a="1"/>
  <c r="W217" i="6" s="1"/>
  <c r="R216" i="6" a="1"/>
  <c r="R216" i="6" s="1"/>
  <c r="W216" i="6" s="1" a="1"/>
  <c r="W216" i="6" s="1"/>
  <c r="R215" i="6" a="1"/>
  <c r="R215" i="6" s="1"/>
  <c r="R214" i="6" a="1"/>
  <c r="R214" i="6" s="1"/>
  <c r="W214" i="6" s="1" a="1"/>
  <c r="W214" i="6" s="1"/>
  <c r="R213" i="6" a="1"/>
  <c r="R213" i="6" s="1"/>
  <c r="W213" i="6" s="1" a="1"/>
  <c r="W213" i="6" s="1"/>
  <c r="R212" i="6" a="1"/>
  <c r="R212" i="6" s="1"/>
  <c r="W212" i="6" s="1" a="1"/>
  <c r="W212" i="6" s="1"/>
  <c r="R211" i="6" a="1"/>
  <c r="R211" i="6" s="1"/>
  <c r="W211" i="6" s="1" a="1"/>
  <c r="W211" i="6" s="1"/>
  <c r="R210" i="6" a="1"/>
  <c r="R210" i="6" s="1"/>
  <c r="R209" i="6" a="1"/>
  <c r="R209" i="6" s="1"/>
  <c r="W209" i="6" s="1" a="1"/>
  <c r="W209" i="6" s="1"/>
  <c r="R208" i="6" a="1"/>
  <c r="R208" i="6" s="1"/>
  <c r="R207" i="6" a="1"/>
  <c r="R207" i="6" s="1"/>
  <c r="W207" i="6" s="1" a="1"/>
  <c r="W207" i="6" s="1"/>
  <c r="R206" i="6" a="1"/>
  <c r="R206" i="6" s="1"/>
  <c r="R205" i="6" a="1"/>
  <c r="R205" i="6" s="1"/>
  <c r="W205" i="6" s="1" a="1"/>
  <c r="W205" i="6" s="1"/>
  <c r="R204" i="6" a="1"/>
  <c r="R204" i="6" s="1"/>
  <c r="S204" i="6" s="1"/>
  <c r="R203" i="6" a="1"/>
  <c r="R203" i="6" s="1"/>
  <c r="R202" i="6" a="1"/>
  <c r="R202" i="6" s="1"/>
  <c r="W202" i="6" s="1" a="1"/>
  <c r="W202" i="6" s="1"/>
  <c r="R201" i="6" a="1"/>
  <c r="R201" i="6" s="1"/>
  <c r="W201" i="6" s="1" a="1"/>
  <c r="W201" i="6" s="1"/>
  <c r="R200" i="6" a="1"/>
  <c r="R200" i="6" s="1"/>
  <c r="W200" i="6" s="1" a="1"/>
  <c r="W200" i="6" s="1"/>
  <c r="R199" i="6" a="1"/>
  <c r="R199" i="6" s="1"/>
  <c r="R198" i="6" a="1"/>
  <c r="R198" i="6" s="1"/>
  <c r="W198" i="6" s="1" a="1"/>
  <c r="W198" i="6" s="1"/>
  <c r="R197" i="6" a="1"/>
  <c r="R197" i="6" s="1"/>
  <c r="W197" i="6" s="1" a="1"/>
  <c r="W197" i="6" s="1"/>
  <c r="R196" i="6" a="1"/>
  <c r="R196" i="6" s="1"/>
  <c r="W196" i="6" s="1" a="1"/>
  <c r="W196" i="6" s="1"/>
  <c r="R195" i="6" a="1"/>
  <c r="R195" i="6" s="1"/>
  <c r="W195" i="6" s="1" a="1"/>
  <c r="W195" i="6" s="1"/>
  <c r="R194" i="6" a="1"/>
  <c r="R194" i="6" s="1"/>
  <c r="R193" i="6" a="1"/>
  <c r="R193" i="6" s="1"/>
  <c r="W193" i="6" s="1" a="1"/>
  <c r="W193" i="6" s="1"/>
  <c r="R192" i="6" a="1"/>
  <c r="R192" i="6" s="1"/>
  <c r="W192" i="6" s="1" a="1"/>
  <c r="W192" i="6" s="1"/>
  <c r="R191" i="6" a="1"/>
  <c r="R191" i="6" s="1"/>
  <c r="W191" i="6" s="1" a="1"/>
  <c r="W191" i="6" s="1"/>
  <c r="R190" i="6" a="1"/>
  <c r="R190" i="6" s="1"/>
  <c r="W190" i="6" s="1" a="1"/>
  <c r="W190" i="6" s="1"/>
  <c r="R189" i="6" a="1"/>
  <c r="R189" i="6" s="1"/>
  <c r="W189" i="6" s="1" a="1"/>
  <c r="W189" i="6" s="1"/>
  <c r="R188" i="6" a="1"/>
  <c r="R188" i="6" s="1"/>
  <c r="R187" i="6" a="1"/>
  <c r="R187" i="6" s="1"/>
  <c r="R186" i="6" a="1"/>
  <c r="R186" i="6" s="1"/>
  <c r="W186" i="6" s="1" a="1"/>
  <c r="W186" i="6" s="1"/>
  <c r="R185" i="6" a="1"/>
  <c r="R185" i="6" s="1"/>
  <c r="W185" i="6" s="1" a="1"/>
  <c r="W185" i="6" s="1"/>
  <c r="R184" i="6" a="1"/>
  <c r="R184" i="6" s="1"/>
  <c r="W184" i="6" s="1" a="1"/>
  <c r="W184" i="6" s="1"/>
  <c r="R183" i="6" a="1"/>
  <c r="R183" i="6" s="1"/>
  <c r="W183" i="6" s="1" a="1"/>
  <c r="W183" i="6" s="1"/>
  <c r="R182" i="6" a="1"/>
  <c r="R182" i="6" s="1"/>
  <c r="W182" i="6" s="1" a="1"/>
  <c r="W182" i="6" s="1"/>
  <c r="R181" i="6" a="1"/>
  <c r="R181" i="6" s="1"/>
  <c r="W181" i="6" s="1" a="1"/>
  <c r="W181" i="6" s="1"/>
  <c r="R180" i="6" a="1"/>
  <c r="R180" i="6" s="1"/>
  <c r="W180" i="6" s="1" a="1"/>
  <c r="W180" i="6" s="1"/>
  <c r="R179" i="6" a="1"/>
  <c r="R179" i="6" s="1"/>
  <c r="W179" i="6" s="1" a="1"/>
  <c r="W179" i="6" s="1"/>
  <c r="R178" i="6" a="1"/>
  <c r="R178" i="6" s="1"/>
  <c r="W178" i="6" s="1" a="1"/>
  <c r="W178" i="6" s="1"/>
  <c r="R177" i="6" a="1"/>
  <c r="R177" i="6" s="1"/>
  <c r="W177" i="6" s="1" a="1"/>
  <c r="W177" i="6" s="1"/>
  <c r="R176" i="6" a="1"/>
  <c r="R176" i="6" s="1"/>
  <c r="R175" i="6" a="1"/>
  <c r="R175" i="6" s="1"/>
  <c r="W175" i="6" s="1" a="1"/>
  <c r="W175" i="6" s="1"/>
  <c r="R174" i="6" a="1"/>
  <c r="R174" i="6" s="1"/>
  <c r="R173" i="6" a="1"/>
  <c r="R173" i="6" s="1"/>
  <c r="W173" i="6" s="1" a="1"/>
  <c r="W173" i="6" s="1"/>
  <c r="R172" i="6" a="1"/>
  <c r="R172" i="6" s="1"/>
  <c r="R171" i="6" a="1"/>
  <c r="R171" i="6" s="1"/>
  <c r="W171" i="6" s="1" a="1"/>
  <c r="W171" i="6" s="1"/>
  <c r="R170" i="6" a="1"/>
  <c r="R170" i="6" s="1"/>
  <c r="W170" i="6" s="1" a="1"/>
  <c r="W170" i="6" s="1"/>
  <c r="R169" i="6" a="1"/>
  <c r="R169" i="6" s="1"/>
  <c r="W169" i="6" s="1" a="1"/>
  <c r="W169" i="6" s="1"/>
  <c r="R168" i="6" a="1"/>
  <c r="R168" i="6" s="1"/>
  <c r="W168" i="6" s="1" a="1"/>
  <c r="W168" i="6" s="1"/>
  <c r="R167" i="6" a="1"/>
  <c r="R167" i="6" s="1"/>
  <c r="R166" i="6" a="1"/>
  <c r="R166" i="6" s="1"/>
  <c r="W166" i="6" s="1" a="1"/>
  <c r="W166" i="6" s="1"/>
  <c r="R165" i="6" a="1"/>
  <c r="R165" i="6" s="1"/>
  <c r="W165" i="6" s="1" a="1"/>
  <c r="W165" i="6" s="1"/>
  <c r="R164" i="6" a="1"/>
  <c r="R164" i="6" s="1"/>
  <c r="W164" i="6" s="1" a="1"/>
  <c r="W164" i="6" s="1"/>
  <c r="R163" i="6" a="1"/>
  <c r="R163" i="6" s="1"/>
  <c r="W163" i="6" s="1" a="1"/>
  <c r="W163" i="6" s="1"/>
  <c r="R162" i="6" a="1"/>
  <c r="R162" i="6" s="1"/>
  <c r="W162" i="6" s="1" a="1"/>
  <c r="W162" i="6" s="1"/>
  <c r="R161" i="6" a="1"/>
  <c r="R161" i="6" s="1"/>
  <c r="W161" i="6" s="1" a="1"/>
  <c r="W161" i="6" s="1"/>
  <c r="R160" i="6" a="1"/>
  <c r="R160" i="6" s="1"/>
  <c r="W160" i="6" s="1" a="1"/>
  <c r="W160" i="6" s="1"/>
  <c r="R159" i="6" a="1"/>
  <c r="R159" i="6" s="1"/>
  <c r="W159" i="6" s="1" a="1"/>
  <c r="W159" i="6" s="1"/>
  <c r="R158" i="6" a="1"/>
  <c r="R158" i="6" s="1"/>
  <c r="R157" i="6" a="1"/>
  <c r="R157" i="6" s="1"/>
  <c r="W157" i="6" s="1" a="1"/>
  <c r="W157" i="6" s="1"/>
  <c r="R156" i="6" a="1"/>
  <c r="R156" i="6" s="1"/>
  <c r="W156" i="6" s="1" a="1"/>
  <c r="W156" i="6" s="1"/>
  <c r="R155" i="6" a="1"/>
  <c r="R155" i="6" s="1"/>
  <c r="W155" i="6" s="1" a="1"/>
  <c r="W155" i="6" s="1"/>
  <c r="R154" i="6" a="1"/>
  <c r="R154" i="6" s="1"/>
  <c r="R153" i="6" a="1"/>
  <c r="R153" i="6" s="1"/>
  <c r="W153" i="6" s="1" a="1"/>
  <c r="W153" i="6" s="1"/>
  <c r="R152" i="6" a="1"/>
  <c r="R152" i="6" s="1"/>
  <c r="W152" i="6" s="1" a="1"/>
  <c r="W152" i="6" s="1"/>
  <c r="R151" i="6" a="1"/>
  <c r="R151" i="6" s="1"/>
  <c r="W151" i="6" s="1" a="1"/>
  <c r="W151" i="6" s="1"/>
  <c r="R150" i="6" a="1"/>
  <c r="R150" i="6" s="1"/>
  <c r="R149" i="6" a="1"/>
  <c r="R149" i="6" s="1"/>
  <c r="W149" i="6" s="1" a="1"/>
  <c r="W149" i="6" s="1"/>
  <c r="R148" i="6" a="1"/>
  <c r="R148" i="6" s="1"/>
  <c r="W148" i="6" s="1" a="1"/>
  <c r="W148" i="6" s="1"/>
  <c r="R147" i="6" a="1"/>
  <c r="R147" i="6" s="1"/>
  <c r="R146" i="6" a="1"/>
  <c r="R146" i="6" s="1"/>
  <c r="R145" i="6" a="1"/>
  <c r="R145" i="6" s="1"/>
  <c r="W145" i="6" s="1" a="1"/>
  <c r="W145" i="6" s="1"/>
  <c r="R144" i="6" a="1"/>
  <c r="R144" i="6" s="1"/>
  <c r="W144" i="6" s="1" a="1"/>
  <c r="W144" i="6" s="1"/>
  <c r="R143" i="6" a="1"/>
  <c r="R143" i="6" s="1"/>
  <c r="W143" i="6" s="1" a="1"/>
  <c r="W143" i="6" s="1"/>
  <c r="R142" i="6" a="1"/>
  <c r="R142" i="6" s="1"/>
  <c r="R141" i="6" a="1"/>
  <c r="R141" i="6" s="1"/>
  <c r="W141" i="6" s="1" a="1"/>
  <c r="W141" i="6" s="1"/>
  <c r="R140" i="6" a="1"/>
  <c r="R140" i="6" s="1"/>
  <c r="W140" i="6" s="1" a="1"/>
  <c r="W140" i="6" s="1"/>
  <c r="R139" i="6" a="1"/>
  <c r="R139" i="6" s="1"/>
  <c r="W139" i="6" s="1" a="1"/>
  <c r="W139" i="6" s="1"/>
  <c r="R138" i="6" a="1"/>
  <c r="R138" i="6" s="1"/>
  <c r="R137" i="6" a="1"/>
  <c r="R137" i="6" s="1"/>
  <c r="W137" i="6" s="1" a="1"/>
  <c r="W137" i="6" s="1"/>
  <c r="R136" i="6" a="1"/>
  <c r="R136" i="6" s="1"/>
  <c r="W136" i="6" s="1" a="1"/>
  <c r="W136" i="6" s="1"/>
  <c r="R135" i="6" a="1"/>
  <c r="R135" i="6" s="1"/>
  <c r="W135" i="6" s="1" a="1"/>
  <c r="W135" i="6" s="1"/>
  <c r="R134" i="6" a="1"/>
  <c r="R134" i="6" s="1"/>
  <c r="R133" i="6" a="1"/>
  <c r="R133" i="6" s="1"/>
  <c r="W133" i="6" s="1" a="1"/>
  <c r="W133" i="6" s="1"/>
  <c r="R132" i="6" a="1"/>
  <c r="R132" i="6" s="1"/>
  <c r="W132" i="6" s="1" a="1"/>
  <c r="W132" i="6" s="1"/>
  <c r="R131" i="6" a="1"/>
  <c r="R131" i="6" s="1"/>
  <c r="R130" i="6" a="1"/>
  <c r="R130" i="6" s="1"/>
  <c r="R129" i="6" a="1"/>
  <c r="R129" i="6" s="1"/>
  <c r="W129" i="6" s="1" a="1"/>
  <c r="W129" i="6" s="1"/>
  <c r="R128" i="6" a="1"/>
  <c r="R128" i="6" s="1"/>
  <c r="W128" i="6" s="1" a="1"/>
  <c r="W128" i="6" s="1"/>
  <c r="R127" i="6" a="1"/>
  <c r="R127" i="6" s="1"/>
  <c r="W127" i="6" s="1" a="1"/>
  <c r="W127" i="6" s="1"/>
  <c r="R126" i="6" a="1"/>
  <c r="R126" i="6" s="1"/>
  <c r="R125" i="6" a="1"/>
  <c r="R125" i="6" s="1"/>
  <c r="W125" i="6" s="1" a="1"/>
  <c r="W125" i="6" s="1"/>
  <c r="R124" i="6" a="1"/>
  <c r="R124" i="6" s="1"/>
  <c r="W124" i="6" s="1" a="1"/>
  <c r="W124" i="6" s="1"/>
  <c r="R123" i="6" a="1"/>
  <c r="R123" i="6" s="1"/>
  <c r="W123" i="6" s="1" a="1"/>
  <c r="W123" i="6" s="1"/>
  <c r="R122" i="6" a="1"/>
  <c r="R122" i="6" s="1"/>
  <c r="R121" i="6" a="1"/>
  <c r="R121" i="6" s="1"/>
  <c r="W121" i="6" s="1" a="1"/>
  <c r="W121" i="6" s="1"/>
  <c r="R120" i="6" a="1"/>
  <c r="R120" i="6" s="1"/>
  <c r="W120" i="6" s="1" a="1"/>
  <c r="W120" i="6" s="1"/>
  <c r="R119" i="6" a="1"/>
  <c r="R119" i="6" s="1"/>
  <c r="W119" i="6" s="1" a="1"/>
  <c r="W119" i="6" s="1"/>
  <c r="R118" i="6" a="1"/>
  <c r="R118" i="6" s="1"/>
  <c r="R117" i="6" a="1"/>
  <c r="R117" i="6" s="1"/>
  <c r="W117" i="6" s="1" a="1"/>
  <c r="W117" i="6" s="1"/>
  <c r="R116" i="6" a="1"/>
  <c r="R116" i="6" s="1"/>
  <c r="W116" i="6" s="1" a="1"/>
  <c r="W116" i="6" s="1"/>
  <c r="R115" i="6" a="1"/>
  <c r="R115" i="6" s="1"/>
  <c r="R114" i="6" a="1"/>
  <c r="R114" i="6" s="1"/>
  <c r="R113" i="6" a="1"/>
  <c r="R113" i="6" s="1"/>
  <c r="W113" i="6" s="1" a="1"/>
  <c r="W113" i="6" s="1"/>
  <c r="R112" i="6" a="1"/>
  <c r="R112" i="6" s="1"/>
  <c r="W112" i="6" s="1" a="1"/>
  <c r="W112" i="6" s="1"/>
  <c r="R111" i="6" a="1"/>
  <c r="R111" i="6" s="1"/>
  <c r="W111" i="6" s="1" a="1"/>
  <c r="W111" i="6" s="1"/>
  <c r="R110" i="6" a="1"/>
  <c r="R110" i="6" s="1"/>
  <c r="R109" i="6" a="1"/>
  <c r="R109" i="6" s="1"/>
  <c r="W109" i="6" s="1" a="1"/>
  <c r="W109" i="6" s="1"/>
  <c r="R108" i="6" a="1"/>
  <c r="R108" i="6" s="1"/>
  <c r="W108" i="6" s="1" a="1"/>
  <c r="W108" i="6" s="1"/>
  <c r="R107" i="6" a="1"/>
  <c r="R107" i="6" s="1"/>
  <c r="W107" i="6" s="1" a="1"/>
  <c r="W107" i="6" s="1"/>
  <c r="R106" i="6" a="1"/>
  <c r="R106" i="6" s="1"/>
  <c r="R105" i="6" a="1"/>
  <c r="R105" i="6" s="1"/>
  <c r="W105" i="6" s="1" a="1"/>
  <c r="W105" i="6" s="1"/>
  <c r="R104" i="6" a="1"/>
  <c r="R104" i="6" s="1"/>
  <c r="W104" i="6" s="1" a="1"/>
  <c r="W104" i="6" s="1"/>
  <c r="R103" i="6" a="1"/>
  <c r="R103" i="6" s="1"/>
  <c r="W103" i="6" s="1" a="1"/>
  <c r="W103" i="6" s="1"/>
  <c r="R102" i="6" a="1"/>
  <c r="R102" i="6" s="1"/>
  <c r="R101" i="6" a="1"/>
  <c r="R101" i="6" s="1"/>
  <c r="W101" i="6" s="1" a="1"/>
  <c r="W101" i="6" s="1"/>
  <c r="R100" i="6" a="1"/>
  <c r="R100" i="6" s="1"/>
  <c r="W100" i="6" s="1" a="1"/>
  <c r="W100" i="6" s="1"/>
  <c r="R99" i="6" a="1"/>
  <c r="R99" i="6" s="1"/>
  <c r="R98" i="6" a="1"/>
  <c r="R98" i="6" s="1"/>
  <c r="R97" i="6" a="1"/>
  <c r="R97" i="6" s="1"/>
  <c r="W97" i="6" s="1" a="1"/>
  <c r="W97" i="6" s="1"/>
  <c r="R96" i="6" a="1"/>
  <c r="R96" i="6" s="1"/>
  <c r="W96" i="6" s="1" a="1"/>
  <c r="W96" i="6" s="1"/>
  <c r="R95" i="6" a="1"/>
  <c r="R95" i="6" s="1"/>
  <c r="W95" i="6" s="1" a="1"/>
  <c r="W95" i="6" s="1"/>
  <c r="R94" i="6" a="1"/>
  <c r="R94" i="6" s="1"/>
  <c r="R93" i="6" a="1"/>
  <c r="R93" i="6" s="1"/>
  <c r="W93" i="6" s="1" a="1"/>
  <c r="W93" i="6" s="1"/>
  <c r="R92" i="6" a="1"/>
  <c r="R92" i="6" s="1"/>
  <c r="W92" i="6" s="1" a="1"/>
  <c r="W92" i="6" s="1"/>
  <c r="R91" i="6" a="1"/>
  <c r="R91" i="6" s="1"/>
  <c r="W91" i="6" s="1" a="1"/>
  <c r="W91" i="6" s="1"/>
  <c r="R90" i="6" a="1"/>
  <c r="R90" i="6" s="1"/>
  <c r="R89" i="6" a="1"/>
  <c r="R89" i="6" s="1"/>
  <c r="W89" i="6" s="1" a="1"/>
  <c r="W89" i="6" s="1"/>
  <c r="R88" i="6" a="1"/>
  <c r="R88" i="6" s="1"/>
  <c r="W88" i="6" s="1" a="1"/>
  <c r="W88" i="6" s="1"/>
  <c r="R87" i="6" a="1"/>
  <c r="R87" i="6" s="1"/>
  <c r="W87" i="6" s="1" a="1"/>
  <c r="W87" i="6" s="1"/>
  <c r="R86" i="6" a="1"/>
  <c r="R86" i="6" s="1"/>
  <c r="R85" i="6" a="1"/>
  <c r="R85" i="6" s="1"/>
  <c r="W85" i="6" s="1" a="1"/>
  <c r="W85" i="6" s="1"/>
  <c r="R84" i="6" a="1"/>
  <c r="R84" i="6" s="1"/>
  <c r="W84" i="6" s="1" a="1"/>
  <c r="W84" i="6" s="1"/>
  <c r="R83" i="6" a="1"/>
  <c r="R83" i="6" s="1"/>
  <c r="R82" i="6" a="1"/>
  <c r="R82" i="6" s="1"/>
  <c r="R81" i="6" a="1"/>
  <c r="R81" i="6" s="1"/>
  <c r="W81" i="6" s="1" a="1"/>
  <c r="W81" i="6" s="1"/>
  <c r="R80" i="6" a="1"/>
  <c r="R80" i="6" s="1"/>
  <c r="W80" i="6" s="1" a="1"/>
  <c r="W80" i="6" s="1"/>
  <c r="R79" i="6" a="1"/>
  <c r="R79" i="6" s="1"/>
  <c r="W79" i="6" s="1" a="1"/>
  <c r="W79" i="6" s="1"/>
  <c r="R78" i="6" a="1"/>
  <c r="R78" i="6" s="1"/>
  <c r="R77" i="6" a="1"/>
  <c r="R77" i="6" s="1"/>
  <c r="W77" i="6" s="1" a="1"/>
  <c r="W77" i="6" s="1"/>
  <c r="R76" i="6" a="1"/>
  <c r="R76" i="6" s="1"/>
  <c r="W76" i="6" s="1" a="1"/>
  <c r="W76" i="6" s="1"/>
  <c r="R75" i="6" a="1"/>
  <c r="R75" i="6" s="1"/>
  <c r="W75" i="6" s="1" a="1"/>
  <c r="W75" i="6" s="1"/>
  <c r="R74" i="6" a="1"/>
  <c r="R74" i="6" s="1"/>
  <c r="R73" i="6" a="1"/>
  <c r="R73" i="6" s="1"/>
  <c r="W73" i="6" s="1" a="1"/>
  <c r="W73" i="6" s="1"/>
  <c r="R72" i="6" a="1"/>
  <c r="R72" i="6" s="1"/>
  <c r="W72" i="6" s="1" a="1"/>
  <c r="W72" i="6" s="1"/>
  <c r="R71" i="6" a="1"/>
  <c r="R71" i="6" s="1"/>
  <c r="W71" i="6" s="1" a="1"/>
  <c r="W71" i="6" s="1"/>
  <c r="R70" i="6" a="1"/>
  <c r="R70" i="6" s="1"/>
  <c r="R69" i="6" a="1"/>
  <c r="R69" i="6" s="1"/>
  <c r="W69" i="6" s="1" a="1"/>
  <c r="W69" i="6" s="1"/>
  <c r="R68" i="6" a="1"/>
  <c r="R68" i="6" s="1"/>
  <c r="W68" i="6" s="1" a="1"/>
  <c r="W68" i="6" s="1"/>
  <c r="R67" i="6" a="1"/>
  <c r="R67" i="6" s="1"/>
  <c r="R66" i="6" a="1"/>
  <c r="R66" i="6" s="1"/>
  <c r="R65" i="6" a="1"/>
  <c r="R65" i="6" s="1"/>
  <c r="W65" i="6" s="1" a="1"/>
  <c r="W65" i="6" s="1"/>
  <c r="R64" i="6" a="1"/>
  <c r="R64" i="6" s="1"/>
  <c r="W64" i="6" s="1" a="1"/>
  <c r="W64" i="6" s="1"/>
  <c r="R63" i="6" a="1"/>
  <c r="R63" i="6" s="1"/>
  <c r="W63" i="6" s="1" a="1"/>
  <c r="W63" i="6" s="1"/>
  <c r="R62" i="6" a="1"/>
  <c r="R62" i="6" s="1"/>
  <c r="R61" i="6" a="1"/>
  <c r="R61" i="6" s="1"/>
  <c r="W61" i="6" s="1" a="1"/>
  <c r="W61" i="6" s="1"/>
  <c r="R60" i="6" a="1"/>
  <c r="R60" i="6" s="1"/>
  <c r="W60" i="6" s="1" a="1"/>
  <c r="W60" i="6" s="1"/>
  <c r="R59" i="6" a="1"/>
  <c r="R59" i="6" s="1"/>
  <c r="W59" i="6" s="1" a="1"/>
  <c r="W59" i="6" s="1"/>
  <c r="R58" i="6" a="1"/>
  <c r="R58" i="6" s="1"/>
  <c r="R57" i="6" a="1"/>
  <c r="R57" i="6" s="1"/>
  <c r="W57" i="6" s="1" a="1"/>
  <c r="W57" i="6" s="1"/>
  <c r="R56" i="6" a="1"/>
  <c r="R56" i="6" s="1"/>
  <c r="W56" i="6" s="1" a="1"/>
  <c r="W56" i="6" s="1"/>
  <c r="R55" i="6" a="1"/>
  <c r="R55" i="6" s="1"/>
  <c r="W55" i="6" s="1" a="1"/>
  <c r="W55" i="6" s="1"/>
  <c r="R54" i="6" a="1"/>
  <c r="R54" i="6" s="1"/>
  <c r="R53" i="6" a="1"/>
  <c r="R53" i="6" s="1"/>
  <c r="W53" i="6" s="1" a="1"/>
  <c r="W53" i="6" s="1"/>
  <c r="R52" i="6" a="1"/>
  <c r="R52" i="6" s="1"/>
  <c r="W52" i="6" s="1" a="1"/>
  <c r="W52" i="6" s="1"/>
  <c r="R51" i="6" a="1"/>
  <c r="R51" i="6" s="1"/>
  <c r="R50" i="6" a="1"/>
  <c r="R50" i="6" s="1"/>
  <c r="R49" i="6" a="1"/>
  <c r="R49" i="6" s="1"/>
  <c r="W49" i="6" s="1" a="1"/>
  <c r="W49" i="6" s="1"/>
  <c r="R48" i="6" a="1"/>
  <c r="R48" i="6" s="1"/>
  <c r="W48" i="6" s="1" a="1"/>
  <c r="W48" i="6" s="1"/>
  <c r="R47" i="6" a="1"/>
  <c r="R47" i="6" s="1"/>
  <c r="W47" i="6" s="1" a="1"/>
  <c r="W47" i="6" s="1"/>
  <c r="R46" i="6" a="1"/>
  <c r="R46" i="6" s="1"/>
  <c r="R45" i="6" a="1"/>
  <c r="R45" i="6" s="1"/>
  <c r="W45" i="6" s="1" a="1"/>
  <c r="W45" i="6" s="1"/>
  <c r="R44" i="6" a="1"/>
  <c r="R44" i="6" s="1"/>
  <c r="W44" i="6" s="1" a="1"/>
  <c r="W44" i="6" s="1"/>
  <c r="R43" i="6" a="1"/>
  <c r="R43" i="6" s="1"/>
  <c r="W43" i="6" s="1" a="1"/>
  <c r="W43" i="6" s="1"/>
  <c r="R42" i="6" a="1"/>
  <c r="R42" i="6" s="1"/>
  <c r="R41" i="6" a="1"/>
  <c r="R41" i="6" s="1"/>
  <c r="W41" i="6" s="1" a="1"/>
  <c r="W41" i="6" s="1"/>
  <c r="R40" i="6" a="1"/>
  <c r="R40" i="6" s="1"/>
  <c r="W40" i="6" s="1" a="1"/>
  <c r="W40" i="6" s="1"/>
  <c r="R39" i="6" a="1"/>
  <c r="R39" i="6" s="1"/>
  <c r="W39" i="6" s="1" a="1"/>
  <c r="W39" i="6" s="1"/>
  <c r="R38" i="6" a="1"/>
  <c r="R38" i="6" s="1"/>
  <c r="R37" i="6" a="1"/>
  <c r="R37" i="6" s="1"/>
  <c r="W37" i="6" s="1" a="1"/>
  <c r="W37" i="6" s="1"/>
  <c r="R36" i="6" a="1"/>
  <c r="R36" i="6" s="1"/>
  <c r="W36" i="6" s="1" a="1"/>
  <c r="W36" i="6" s="1"/>
  <c r="R35" i="6" a="1"/>
  <c r="R35" i="6" s="1"/>
  <c r="R34" i="6" a="1"/>
  <c r="R34" i="6" s="1"/>
  <c r="R33" i="6" a="1"/>
  <c r="R33" i="6" s="1"/>
  <c r="W33" i="6" s="1" a="1"/>
  <c r="W33" i="6" s="1"/>
  <c r="R32" i="6" a="1"/>
  <c r="R32" i="6" s="1"/>
  <c r="W32" i="6" s="1" a="1"/>
  <c r="W32" i="6" s="1"/>
  <c r="R31" i="6" a="1"/>
  <c r="R31" i="6" s="1"/>
  <c r="W31" i="6" s="1" a="1"/>
  <c r="W31" i="6" s="1"/>
  <c r="R30" i="6" a="1"/>
  <c r="R30" i="6" s="1"/>
  <c r="R29" i="6" a="1"/>
  <c r="R29" i="6" s="1"/>
  <c r="W29" i="6" s="1" a="1"/>
  <c r="W29" i="6" s="1"/>
  <c r="R28" i="6" a="1"/>
  <c r="R28" i="6" s="1"/>
  <c r="W28" i="6" s="1" a="1"/>
  <c r="W28" i="6" s="1"/>
  <c r="R27" i="6" a="1"/>
  <c r="R27" i="6" s="1"/>
  <c r="W27" i="6" s="1" a="1"/>
  <c r="W27" i="6" s="1"/>
  <c r="R26" i="6" a="1"/>
  <c r="R26" i="6" s="1"/>
  <c r="R25" i="6" a="1"/>
  <c r="R25" i="6" s="1"/>
  <c r="W25" i="6" s="1" a="1"/>
  <c r="W25" i="6" s="1"/>
  <c r="R24" i="6" a="1"/>
  <c r="R24" i="6" s="1"/>
  <c r="W24" i="6" s="1" a="1"/>
  <c r="W24" i="6" s="1"/>
  <c r="R23" i="6" a="1"/>
  <c r="R23" i="6" s="1"/>
  <c r="W23" i="6" s="1" a="1"/>
  <c r="W23" i="6" s="1"/>
  <c r="R22" i="6" a="1"/>
  <c r="R22" i="6" s="1"/>
  <c r="R21" i="6" a="1"/>
  <c r="R21" i="6" s="1"/>
  <c r="W21" i="6" s="1" a="1"/>
  <c r="W21" i="6" s="1"/>
  <c r="R20" i="6" a="1"/>
  <c r="R20" i="6" s="1"/>
  <c r="W20" i="6" s="1" a="1"/>
  <c r="W20" i="6" s="1"/>
  <c r="R19" i="6" a="1"/>
  <c r="R19" i="6" s="1"/>
  <c r="W19" i="6" s="1" a="1"/>
  <c r="W19" i="6" s="1"/>
  <c r="R18" i="6" a="1"/>
  <c r="R18" i="6" s="1"/>
  <c r="R17" i="6" a="1"/>
  <c r="R17" i="6" s="1"/>
  <c r="W17" i="6" s="1" a="1"/>
  <c r="W17" i="6" s="1"/>
  <c r="R16" i="6" a="1"/>
  <c r="R16" i="6" s="1"/>
  <c r="W16" i="6" s="1" a="1"/>
  <c r="W16" i="6" s="1"/>
  <c r="R15" i="6" a="1"/>
  <c r="R15" i="6" s="1"/>
  <c r="W15" i="6" s="1" a="1"/>
  <c r="W15" i="6" s="1"/>
  <c r="R14" i="6" a="1"/>
  <c r="R14" i="6" s="1"/>
  <c r="R13" i="6" a="1"/>
  <c r="R13" i="6" s="1"/>
  <c r="W13" i="6" s="1" a="1"/>
  <c r="W13" i="6" s="1"/>
  <c r="R12" i="6" a="1"/>
  <c r="R12" i="6" s="1"/>
  <c r="W12" i="6" s="1" a="1"/>
  <c r="W12" i="6" s="1"/>
  <c r="R11" i="6" a="1"/>
  <c r="R11" i="6" s="1"/>
  <c r="W11" i="6" s="1" a="1"/>
  <c r="W11" i="6" s="1"/>
  <c r="R10" i="6" a="1"/>
  <c r="R10" i="6" s="1"/>
  <c r="R9" i="6" a="1"/>
  <c r="R9" i="6" s="1"/>
  <c r="W9" i="6" s="1" a="1"/>
  <c r="W9" i="6" s="1"/>
  <c r="R8" i="6" a="1"/>
  <c r="R8" i="6" s="1"/>
  <c r="W8" i="6" s="1" a="1"/>
  <c r="W8" i="6" s="1"/>
  <c r="R7" i="6" a="1"/>
  <c r="R7" i="6" s="1"/>
  <c r="W7" i="6" s="1" a="1"/>
  <c r="W7" i="6" s="1"/>
  <c r="R6" i="6" a="1"/>
  <c r="R6" i="6" s="1"/>
  <c r="R5" i="6" a="1"/>
  <c r="R5" i="6" s="1"/>
  <c r="W5" i="6" s="1" a="1"/>
  <c r="W5" i="6" s="1"/>
  <c r="R4" i="6" a="1"/>
  <c r="R4" i="6" s="1"/>
  <c r="W4" i="6" s="1" a="1"/>
  <c r="W4" i="6" s="1"/>
  <c r="R3" i="6" a="1"/>
  <c r="R3" i="6" s="1"/>
  <c r="W3" i="6" s="1" a="1"/>
  <c r="W3" i="6" s="1"/>
  <c r="R2" i="6" a="1"/>
  <c r="R2" i="6" s="1"/>
  <c r="U2" i="3"/>
  <c r="U3" i="3"/>
  <c r="U4" i="3"/>
  <c r="U5" i="3"/>
  <c r="U6" i="3"/>
  <c r="U7" i="3"/>
  <c r="U8" i="3"/>
  <c r="U9" i="3"/>
  <c r="U10" i="3"/>
  <c r="U11" i="3"/>
  <c r="U12" i="3"/>
  <c r="U13" i="3"/>
  <c r="U14" i="3"/>
  <c r="U15" i="3"/>
  <c r="U16" i="3"/>
  <c r="U17" i="3"/>
  <c r="U18" i="3"/>
  <c r="U19" i="3"/>
  <c r="U20" i="3"/>
  <c r="U21" i="3"/>
  <c r="U22" i="3"/>
  <c r="U23" i="3"/>
  <c r="U24" i="3"/>
  <c r="U25" i="3"/>
  <c r="U26" i="3"/>
  <c r="U27" i="3"/>
  <c r="U28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82" i="3"/>
  <c r="U83" i="3"/>
  <c r="U84" i="3"/>
  <c r="U85" i="3"/>
  <c r="U86" i="3"/>
  <c r="U87" i="3"/>
  <c r="U88" i="3"/>
  <c r="U89" i="3"/>
  <c r="U90" i="3"/>
  <c r="U91" i="3"/>
  <c r="U92" i="3"/>
  <c r="U93" i="3"/>
  <c r="U94" i="3"/>
  <c r="U95" i="3"/>
  <c r="U96" i="3"/>
  <c r="U97" i="3"/>
  <c r="U98" i="3"/>
  <c r="U99" i="3"/>
  <c r="U100" i="3"/>
  <c r="U101" i="3"/>
  <c r="U102" i="3"/>
  <c r="U103" i="3"/>
  <c r="U104" i="3"/>
  <c r="U105" i="3"/>
  <c r="U106" i="3"/>
  <c r="U107" i="3"/>
  <c r="U108" i="3"/>
  <c r="U109" i="3"/>
  <c r="U110" i="3"/>
  <c r="U111" i="3"/>
  <c r="U112" i="3"/>
  <c r="U113" i="3"/>
  <c r="U114" i="3"/>
  <c r="U115" i="3"/>
  <c r="U116" i="3"/>
  <c r="U117" i="3"/>
  <c r="U118" i="3"/>
  <c r="U119" i="3"/>
  <c r="U120" i="3"/>
  <c r="U121" i="3"/>
  <c r="U122" i="3"/>
  <c r="U123" i="3"/>
  <c r="U124" i="3"/>
  <c r="U125" i="3"/>
  <c r="U126" i="3"/>
  <c r="U127" i="3"/>
  <c r="U128" i="3"/>
  <c r="U129" i="3"/>
  <c r="U130" i="3"/>
  <c r="U131" i="3"/>
  <c r="U132" i="3"/>
  <c r="U133" i="3"/>
  <c r="U134" i="3"/>
  <c r="U135" i="3"/>
  <c r="U136" i="3"/>
  <c r="U137" i="3"/>
  <c r="U138" i="3"/>
  <c r="U139" i="3"/>
  <c r="U140" i="3"/>
  <c r="U141" i="3"/>
  <c r="U142" i="3"/>
  <c r="U143" i="3"/>
  <c r="U144" i="3"/>
  <c r="U145" i="3"/>
  <c r="U146" i="3"/>
  <c r="U147" i="3"/>
  <c r="U148" i="3"/>
  <c r="U149" i="3"/>
  <c r="U150" i="3"/>
  <c r="U151" i="3"/>
  <c r="U152" i="3"/>
  <c r="U153" i="3"/>
  <c r="U154" i="3"/>
  <c r="U155" i="3"/>
  <c r="U156" i="3"/>
  <c r="U157" i="3"/>
  <c r="U158" i="3"/>
  <c r="U159" i="3"/>
  <c r="U160" i="3"/>
  <c r="U161" i="3"/>
  <c r="U162" i="3"/>
  <c r="U163" i="3"/>
  <c r="U164" i="3"/>
  <c r="U165" i="3"/>
  <c r="U166" i="3"/>
  <c r="U167" i="3"/>
  <c r="U168" i="3"/>
  <c r="U169" i="3"/>
  <c r="U170" i="3"/>
  <c r="U171" i="3"/>
  <c r="U172" i="3"/>
  <c r="U173" i="3"/>
  <c r="U174" i="3"/>
  <c r="U175" i="3"/>
  <c r="U176" i="3"/>
  <c r="U177" i="3"/>
  <c r="U178" i="3"/>
  <c r="U179" i="3"/>
  <c r="U180" i="3"/>
  <c r="U181" i="3"/>
  <c r="U182" i="3"/>
  <c r="U183" i="3"/>
  <c r="U184" i="3"/>
  <c r="U185" i="3"/>
  <c r="U186" i="3"/>
  <c r="U187" i="3"/>
  <c r="U188" i="3"/>
  <c r="U189" i="3"/>
  <c r="U190" i="3"/>
  <c r="U191" i="3"/>
  <c r="U192" i="3"/>
  <c r="U193" i="3"/>
  <c r="U194" i="3"/>
  <c r="U195" i="3"/>
  <c r="U196" i="3"/>
  <c r="U197" i="3"/>
  <c r="U198" i="3"/>
  <c r="U199" i="3"/>
  <c r="U200" i="3"/>
  <c r="U201" i="3"/>
  <c r="U202" i="3"/>
  <c r="U203" i="3"/>
  <c r="U204" i="3"/>
  <c r="U205" i="3"/>
  <c r="U206" i="3"/>
  <c r="U207" i="3"/>
  <c r="U208" i="3"/>
  <c r="U209" i="3"/>
  <c r="U210" i="3"/>
  <c r="U211" i="3"/>
  <c r="U212" i="3"/>
  <c r="U213" i="3"/>
  <c r="U214" i="3"/>
  <c r="U215" i="3"/>
  <c r="U216" i="3"/>
  <c r="U217" i="3"/>
  <c r="U218" i="3"/>
  <c r="U219" i="3"/>
  <c r="U220" i="3"/>
  <c r="U221" i="3"/>
  <c r="U222" i="3"/>
  <c r="U223" i="3"/>
  <c r="U224" i="3"/>
  <c r="U225" i="3"/>
  <c r="U226" i="3"/>
  <c r="U227" i="3"/>
  <c r="U228" i="3"/>
  <c r="U229" i="3"/>
  <c r="U230" i="3"/>
  <c r="U231" i="3"/>
  <c r="U232" i="3"/>
  <c r="U233" i="3"/>
  <c r="U234" i="3"/>
  <c r="U235" i="3"/>
  <c r="U236" i="3"/>
  <c r="U237" i="3"/>
  <c r="U238" i="3"/>
  <c r="U239" i="3"/>
  <c r="U240" i="3"/>
  <c r="U241" i="3"/>
  <c r="U242" i="3"/>
  <c r="U243" i="3"/>
  <c r="U244" i="3"/>
  <c r="U245" i="3"/>
  <c r="U246" i="3"/>
  <c r="U247" i="3"/>
  <c r="U248" i="3"/>
  <c r="U249" i="3"/>
  <c r="U250" i="3"/>
  <c r="U251" i="3"/>
  <c r="U252" i="3"/>
  <c r="U253" i="3"/>
  <c r="U254" i="3"/>
  <c r="U255" i="3"/>
  <c r="U256" i="3"/>
  <c r="U257" i="3"/>
  <c r="U258" i="3"/>
  <c r="U259" i="3"/>
  <c r="U260" i="3"/>
  <c r="U261" i="3"/>
  <c r="U262" i="3"/>
  <c r="U263" i="3"/>
  <c r="U264" i="3"/>
  <c r="U265" i="3"/>
  <c r="U266" i="3"/>
  <c r="U267" i="3"/>
  <c r="U268" i="3"/>
  <c r="U269" i="3"/>
  <c r="U270" i="3"/>
  <c r="U271" i="3"/>
  <c r="U272" i="3"/>
  <c r="U273" i="3"/>
  <c r="U274" i="3"/>
  <c r="U275" i="3"/>
  <c r="U276" i="3"/>
  <c r="U277" i="3"/>
  <c r="U278" i="3"/>
  <c r="U279" i="3"/>
  <c r="U280" i="3"/>
  <c r="U281" i="3"/>
  <c r="U282" i="3"/>
  <c r="U283" i="3"/>
  <c r="U284" i="3"/>
  <c r="U285" i="3"/>
  <c r="U286" i="3"/>
  <c r="U287" i="3"/>
  <c r="U288" i="3"/>
  <c r="U289" i="3"/>
  <c r="U290" i="3"/>
  <c r="U291" i="3"/>
  <c r="U292" i="3"/>
  <c r="U293" i="3"/>
  <c r="U294" i="3"/>
  <c r="U295" i="3"/>
  <c r="U296" i="3"/>
  <c r="U297" i="3"/>
  <c r="U298" i="3"/>
  <c r="U299" i="3"/>
  <c r="U300" i="3"/>
  <c r="U301" i="3"/>
  <c r="U302" i="3"/>
  <c r="U303" i="3"/>
  <c r="U304" i="3"/>
  <c r="U305" i="3"/>
  <c r="U306" i="3"/>
  <c r="U307" i="3"/>
  <c r="U308" i="3"/>
  <c r="U309" i="3"/>
  <c r="U310" i="3"/>
  <c r="U311" i="3"/>
  <c r="U312" i="3"/>
  <c r="U313" i="3"/>
  <c r="U314" i="3"/>
  <c r="U315" i="3"/>
  <c r="U316" i="3"/>
  <c r="U317" i="3"/>
  <c r="U318" i="3"/>
  <c r="U319" i="3"/>
  <c r="U320" i="3"/>
  <c r="U321" i="3"/>
  <c r="U322" i="3"/>
  <c r="U323" i="3"/>
  <c r="U324" i="3"/>
  <c r="U325" i="3"/>
  <c r="U326" i="3"/>
  <c r="U327" i="3"/>
  <c r="U328" i="3"/>
  <c r="U329" i="3"/>
  <c r="U330" i="3"/>
  <c r="U331" i="3"/>
  <c r="U332" i="3"/>
  <c r="U333" i="3"/>
  <c r="U334" i="3"/>
  <c r="U335" i="3"/>
  <c r="U336" i="3"/>
  <c r="U337" i="3"/>
  <c r="U338" i="3"/>
  <c r="U339" i="3"/>
  <c r="U340" i="3"/>
  <c r="U341" i="3"/>
  <c r="U342" i="3"/>
  <c r="U343" i="3"/>
  <c r="U344" i="3"/>
  <c r="U345" i="3"/>
  <c r="U346" i="3"/>
  <c r="U347" i="3"/>
  <c r="U348" i="3"/>
  <c r="U349" i="3"/>
  <c r="U350" i="3"/>
  <c r="U351" i="3"/>
  <c r="U352" i="3"/>
  <c r="U353" i="3"/>
  <c r="U354" i="3"/>
  <c r="U355" i="3"/>
  <c r="U356" i="3"/>
  <c r="U357" i="3"/>
  <c r="U358" i="3"/>
  <c r="U359" i="3"/>
  <c r="U360" i="3"/>
  <c r="U361" i="3"/>
  <c r="U362" i="3"/>
  <c r="U363" i="3"/>
  <c r="U364" i="3"/>
  <c r="U365" i="3"/>
  <c r="U366" i="3"/>
  <c r="U367" i="3"/>
  <c r="U368" i="3"/>
  <c r="U369" i="3"/>
  <c r="U370" i="3"/>
  <c r="U371" i="3"/>
  <c r="U372" i="3"/>
  <c r="U373" i="3"/>
  <c r="U374" i="3"/>
  <c r="U375" i="3"/>
  <c r="U376" i="3"/>
  <c r="U377" i="3"/>
  <c r="U378" i="3"/>
  <c r="U379" i="3"/>
  <c r="U380" i="3"/>
  <c r="U381" i="3"/>
  <c r="U382" i="3"/>
  <c r="U383" i="3"/>
  <c r="U384" i="3"/>
  <c r="U385" i="3"/>
  <c r="U386" i="3"/>
  <c r="U387" i="3"/>
  <c r="U388" i="3"/>
  <c r="U389" i="3"/>
  <c r="U390" i="3"/>
  <c r="U391" i="3"/>
  <c r="U392" i="3"/>
  <c r="U393" i="3"/>
  <c r="U394" i="3"/>
  <c r="U395" i="3"/>
  <c r="U396" i="3"/>
  <c r="U397" i="3"/>
  <c r="U398" i="3"/>
  <c r="U399" i="3"/>
  <c r="U400" i="3"/>
  <c r="U401" i="3"/>
  <c r="U402" i="3"/>
  <c r="U403" i="3"/>
  <c r="U404" i="3"/>
  <c r="U405" i="3"/>
  <c r="U406" i="3"/>
  <c r="U407" i="3"/>
  <c r="U408" i="3"/>
  <c r="U409" i="3"/>
  <c r="U410" i="3"/>
  <c r="U411" i="3"/>
  <c r="U412" i="3"/>
  <c r="U413" i="3"/>
  <c r="U414" i="3"/>
  <c r="U415" i="3"/>
  <c r="U416" i="3"/>
  <c r="U417" i="3"/>
  <c r="U418" i="3"/>
  <c r="U419" i="3"/>
  <c r="U420" i="3"/>
  <c r="U421" i="3"/>
  <c r="U422" i="3"/>
  <c r="U423" i="3"/>
  <c r="U424" i="3"/>
  <c r="U425" i="3"/>
  <c r="U426" i="3"/>
  <c r="U427" i="3"/>
  <c r="U428" i="3"/>
  <c r="U429" i="3"/>
  <c r="U430" i="3"/>
  <c r="U431" i="3"/>
  <c r="U432" i="3"/>
  <c r="U433" i="3"/>
  <c r="U434" i="3"/>
  <c r="U435" i="3"/>
  <c r="U436" i="3"/>
  <c r="U437" i="3"/>
  <c r="U438" i="3"/>
  <c r="U439" i="3"/>
  <c r="U440" i="3"/>
  <c r="U441" i="3"/>
  <c r="U442" i="3"/>
  <c r="U443" i="3"/>
  <c r="U444" i="3"/>
  <c r="U445" i="3"/>
  <c r="U446" i="3"/>
  <c r="U447" i="3"/>
  <c r="U448" i="3"/>
  <c r="U449" i="3"/>
  <c r="U450" i="3"/>
  <c r="U451" i="3"/>
  <c r="U452" i="3"/>
  <c r="U453" i="3"/>
  <c r="U454" i="3"/>
  <c r="U455" i="3"/>
  <c r="U456" i="3"/>
  <c r="U457" i="3"/>
  <c r="U458" i="3"/>
  <c r="U459" i="3"/>
  <c r="U460" i="3"/>
  <c r="U461" i="3"/>
  <c r="U462" i="3"/>
  <c r="U463" i="3"/>
  <c r="U464" i="3"/>
  <c r="U465" i="3"/>
  <c r="U466" i="3"/>
  <c r="U467" i="3"/>
  <c r="U468" i="3"/>
  <c r="U469" i="3"/>
  <c r="U470" i="3"/>
  <c r="U471" i="3"/>
  <c r="U472" i="3"/>
  <c r="U473" i="3"/>
  <c r="U474" i="3"/>
  <c r="U475" i="3"/>
  <c r="U476" i="3"/>
  <c r="U477" i="3"/>
  <c r="U478" i="3"/>
  <c r="U479" i="3"/>
  <c r="U480" i="3"/>
  <c r="U481" i="3"/>
  <c r="U482" i="3"/>
  <c r="U483" i="3"/>
  <c r="U484" i="3"/>
  <c r="U485" i="3"/>
  <c r="U486" i="3"/>
  <c r="U487" i="3"/>
  <c r="U488" i="3"/>
  <c r="U489" i="3"/>
  <c r="U490" i="3"/>
  <c r="U491" i="3"/>
  <c r="U492" i="3"/>
  <c r="U493" i="3"/>
  <c r="U494" i="3"/>
  <c r="U495" i="3"/>
  <c r="U496" i="3"/>
  <c r="U497" i="3"/>
  <c r="U498" i="3"/>
  <c r="U499" i="3"/>
  <c r="U500" i="3"/>
  <c r="U501" i="3"/>
  <c r="U502" i="3"/>
  <c r="U503" i="3"/>
  <c r="U504" i="3"/>
  <c r="U505" i="3"/>
  <c r="U506" i="3"/>
  <c r="U507" i="3"/>
  <c r="U508" i="3"/>
  <c r="U509" i="3"/>
  <c r="U510" i="3"/>
  <c r="U511" i="3"/>
  <c r="U512" i="3"/>
  <c r="U513" i="3"/>
  <c r="U514" i="3"/>
  <c r="U515" i="3"/>
  <c r="U516" i="3"/>
  <c r="U517" i="3"/>
  <c r="U518" i="3"/>
  <c r="U519" i="3"/>
  <c r="U520" i="3"/>
  <c r="U521" i="3"/>
  <c r="U522" i="3"/>
  <c r="U523" i="3"/>
  <c r="U524" i="3"/>
  <c r="U525" i="3"/>
  <c r="U526" i="3"/>
  <c r="U527" i="3"/>
  <c r="U528" i="3"/>
  <c r="U529" i="3"/>
  <c r="U530" i="3"/>
  <c r="U531" i="3"/>
  <c r="U532" i="3"/>
  <c r="U533" i="3"/>
  <c r="U534" i="3"/>
  <c r="U535" i="3"/>
  <c r="U536" i="3"/>
  <c r="U537" i="3"/>
  <c r="U538" i="3"/>
  <c r="U539" i="3"/>
  <c r="U540" i="3"/>
  <c r="U541" i="3"/>
  <c r="U542" i="3"/>
  <c r="U543" i="3"/>
  <c r="U544" i="3"/>
  <c r="U545" i="3"/>
  <c r="U546" i="3"/>
  <c r="U547" i="3"/>
  <c r="U548" i="3"/>
  <c r="U549" i="3"/>
  <c r="U550" i="3"/>
  <c r="U551" i="3"/>
  <c r="U552" i="3"/>
  <c r="U553" i="3"/>
  <c r="U554" i="3"/>
  <c r="U555" i="3"/>
  <c r="U556" i="3"/>
  <c r="U557" i="3"/>
  <c r="U558" i="3"/>
  <c r="U559" i="3"/>
  <c r="U560" i="3"/>
  <c r="U561" i="3"/>
  <c r="U562" i="3"/>
  <c r="U563" i="3"/>
  <c r="U564" i="3"/>
  <c r="U565" i="3"/>
  <c r="U566" i="3"/>
  <c r="U567" i="3"/>
  <c r="U568" i="3"/>
  <c r="U569" i="3"/>
  <c r="U570" i="3"/>
  <c r="U571" i="3"/>
  <c r="U572" i="3"/>
  <c r="U573" i="3"/>
  <c r="U574" i="3"/>
  <c r="U575" i="3"/>
  <c r="U576" i="3"/>
  <c r="U577" i="3"/>
  <c r="U578" i="3"/>
  <c r="U579" i="3"/>
  <c r="U580" i="3"/>
  <c r="U581" i="3"/>
  <c r="U582" i="3"/>
  <c r="U583" i="3"/>
  <c r="U584" i="3"/>
  <c r="U585" i="3"/>
  <c r="U586" i="3"/>
  <c r="U587" i="3"/>
  <c r="U588" i="3"/>
  <c r="U589" i="3"/>
  <c r="U590" i="3"/>
  <c r="U591" i="3"/>
  <c r="U592" i="3"/>
  <c r="U593" i="3"/>
  <c r="U594" i="3"/>
  <c r="U595" i="3"/>
  <c r="U596" i="3"/>
  <c r="U597" i="3"/>
  <c r="U598" i="3"/>
  <c r="U599" i="3"/>
  <c r="U600" i="3"/>
  <c r="U601" i="3"/>
  <c r="U602" i="3"/>
  <c r="U603" i="3"/>
  <c r="U604" i="3"/>
  <c r="U605" i="3"/>
  <c r="U606" i="3"/>
  <c r="U607" i="3"/>
  <c r="U608" i="3"/>
  <c r="U609" i="3"/>
  <c r="U610" i="3"/>
  <c r="U611" i="3"/>
  <c r="U612" i="3"/>
  <c r="U613" i="3"/>
  <c r="U614" i="3"/>
  <c r="U615" i="3"/>
  <c r="U616" i="3"/>
  <c r="U617" i="3"/>
  <c r="U618" i="3"/>
  <c r="U619" i="3"/>
  <c r="U620" i="3"/>
  <c r="U621" i="3"/>
  <c r="U622" i="3"/>
  <c r="U623" i="3"/>
  <c r="U624" i="3"/>
  <c r="U625" i="3"/>
  <c r="U626" i="3"/>
  <c r="U627" i="3"/>
  <c r="U628" i="3"/>
  <c r="U629" i="3"/>
  <c r="U630" i="3"/>
  <c r="U631" i="3"/>
  <c r="U632" i="3"/>
  <c r="U633" i="3"/>
  <c r="U634" i="3"/>
  <c r="U635" i="3"/>
  <c r="U636" i="3"/>
  <c r="U637" i="3"/>
  <c r="U638" i="3"/>
  <c r="U639" i="3"/>
  <c r="U640" i="3"/>
  <c r="U641" i="3"/>
  <c r="U642" i="3"/>
  <c r="U643" i="3"/>
  <c r="U644" i="3"/>
  <c r="U645" i="3"/>
  <c r="U646" i="3"/>
  <c r="U647" i="3"/>
  <c r="U648" i="3"/>
  <c r="U649" i="3"/>
  <c r="U650" i="3"/>
  <c r="U651" i="3"/>
  <c r="U652" i="3"/>
  <c r="U653" i="3"/>
  <c r="U654" i="3"/>
  <c r="U655" i="3"/>
  <c r="U656" i="3"/>
  <c r="U657" i="3"/>
  <c r="U658" i="3"/>
  <c r="U659" i="3"/>
  <c r="U660" i="3"/>
  <c r="U661" i="3"/>
  <c r="U662" i="3"/>
  <c r="U663" i="3"/>
  <c r="U664" i="3"/>
  <c r="U665" i="3"/>
  <c r="U666" i="3"/>
  <c r="U667" i="3"/>
  <c r="U668" i="3"/>
  <c r="U669" i="3"/>
  <c r="U670" i="3"/>
  <c r="U671" i="3"/>
  <c r="U672" i="3"/>
  <c r="U673" i="3"/>
  <c r="U674" i="3"/>
  <c r="U675" i="3"/>
  <c r="U676" i="3"/>
  <c r="U677" i="3"/>
  <c r="U678" i="3"/>
  <c r="U679" i="3"/>
  <c r="U680" i="3"/>
  <c r="U681" i="3"/>
  <c r="U682" i="3"/>
  <c r="U683" i="3"/>
  <c r="U684" i="3"/>
  <c r="U685" i="3"/>
  <c r="U686" i="3"/>
  <c r="U687" i="3"/>
  <c r="U688" i="3"/>
  <c r="U689" i="3"/>
  <c r="U690" i="3"/>
  <c r="U691" i="3"/>
  <c r="U692" i="3"/>
  <c r="U693" i="3"/>
  <c r="U694" i="3"/>
  <c r="U695" i="3"/>
  <c r="U696" i="3"/>
  <c r="U697" i="3"/>
  <c r="U698" i="3"/>
  <c r="U699" i="3"/>
  <c r="U700" i="3"/>
  <c r="U701" i="3"/>
  <c r="U702" i="3"/>
  <c r="U703" i="3"/>
  <c r="U704" i="3"/>
  <c r="U705" i="3"/>
  <c r="U706" i="3"/>
  <c r="U707" i="3"/>
  <c r="U708" i="3"/>
  <c r="U709" i="3"/>
  <c r="U710" i="3"/>
  <c r="U711" i="3"/>
  <c r="U712" i="3"/>
  <c r="U713" i="3"/>
  <c r="U714" i="3"/>
  <c r="U715" i="3"/>
  <c r="U716" i="3"/>
  <c r="U717" i="3"/>
  <c r="U718" i="3"/>
  <c r="U719" i="3"/>
  <c r="U720" i="3"/>
  <c r="U721" i="3"/>
  <c r="U722" i="3"/>
  <c r="U723" i="3"/>
  <c r="U724" i="3"/>
  <c r="U725" i="3"/>
  <c r="U726" i="3"/>
  <c r="U727" i="3"/>
  <c r="U728" i="3"/>
  <c r="U729" i="3"/>
  <c r="U730" i="3"/>
  <c r="U731" i="3"/>
  <c r="U732" i="3"/>
  <c r="U733" i="3"/>
  <c r="U734" i="3"/>
  <c r="U735" i="3"/>
  <c r="U736" i="3"/>
  <c r="U737" i="3"/>
  <c r="U738" i="3"/>
  <c r="U739" i="3"/>
  <c r="U740" i="3"/>
  <c r="U741" i="3"/>
  <c r="U742" i="3"/>
  <c r="U743" i="3"/>
  <c r="U744" i="3"/>
  <c r="U745" i="3"/>
  <c r="U746" i="3"/>
  <c r="U747" i="3"/>
  <c r="U748" i="3"/>
  <c r="U749" i="3"/>
  <c r="U750" i="3"/>
  <c r="U751" i="3"/>
  <c r="U752" i="3"/>
  <c r="U753" i="3"/>
  <c r="U754" i="3"/>
  <c r="U755" i="3"/>
  <c r="U756" i="3"/>
  <c r="U757" i="3"/>
  <c r="U758" i="3"/>
  <c r="U759" i="3"/>
  <c r="U760" i="3"/>
  <c r="U761" i="3"/>
  <c r="U762" i="3"/>
  <c r="U763" i="3"/>
  <c r="U764" i="3"/>
  <c r="U765" i="3"/>
  <c r="U766" i="3"/>
  <c r="U767" i="3"/>
  <c r="U768" i="3"/>
  <c r="U769" i="3"/>
  <c r="U770" i="3"/>
  <c r="U771" i="3"/>
  <c r="U772" i="3"/>
  <c r="U773" i="3"/>
  <c r="U774" i="3"/>
  <c r="U775" i="3"/>
  <c r="U776" i="3"/>
  <c r="U777" i="3"/>
  <c r="U778" i="3"/>
  <c r="U779" i="3"/>
  <c r="U780" i="3"/>
  <c r="U781" i="3"/>
  <c r="U782" i="3"/>
  <c r="U783" i="3"/>
  <c r="U784" i="3"/>
  <c r="U785" i="3"/>
  <c r="U786" i="3"/>
  <c r="U787" i="3"/>
  <c r="U788" i="3"/>
  <c r="U789" i="3"/>
  <c r="U790" i="3"/>
  <c r="U791" i="3"/>
  <c r="U792" i="3"/>
  <c r="U793" i="3"/>
  <c r="U794" i="3"/>
  <c r="U795" i="3"/>
  <c r="U796" i="3"/>
  <c r="U797" i="3"/>
  <c r="U798" i="3"/>
  <c r="U799" i="3"/>
  <c r="U800" i="3"/>
  <c r="U801" i="3"/>
  <c r="U802" i="3"/>
  <c r="U803" i="3"/>
  <c r="U804" i="3"/>
  <c r="U805" i="3"/>
  <c r="U806" i="3"/>
  <c r="U807" i="3"/>
  <c r="U808" i="3"/>
  <c r="U809" i="3"/>
  <c r="U810" i="3"/>
  <c r="U811" i="3"/>
  <c r="U812" i="3"/>
  <c r="U813" i="3"/>
  <c r="U814" i="3"/>
  <c r="U815" i="3"/>
  <c r="U816" i="3"/>
  <c r="U817" i="3"/>
  <c r="U818" i="3"/>
  <c r="U819" i="3"/>
  <c r="U820" i="3"/>
  <c r="U821" i="3"/>
  <c r="U822" i="3"/>
  <c r="U823" i="3"/>
  <c r="U824" i="3"/>
  <c r="U825" i="3"/>
  <c r="U826" i="3"/>
  <c r="U827" i="3"/>
  <c r="U828" i="3"/>
  <c r="U829" i="3"/>
  <c r="U830" i="3"/>
  <c r="U831" i="3"/>
  <c r="U832" i="3"/>
  <c r="U833" i="3"/>
  <c r="U834" i="3"/>
  <c r="U835" i="3"/>
  <c r="U836" i="3"/>
  <c r="U837" i="3"/>
  <c r="U838" i="3"/>
  <c r="U839" i="3"/>
  <c r="U840" i="3"/>
  <c r="U841" i="3"/>
  <c r="U842" i="3"/>
  <c r="U843" i="3"/>
  <c r="U844" i="3"/>
  <c r="U845" i="3"/>
  <c r="U846" i="3"/>
  <c r="U847" i="3"/>
  <c r="U848" i="3"/>
  <c r="U849" i="3"/>
  <c r="U850" i="3"/>
  <c r="U851" i="3"/>
  <c r="U852" i="3"/>
  <c r="U853" i="3"/>
  <c r="U854" i="3"/>
  <c r="U855" i="3"/>
  <c r="U856" i="3"/>
  <c r="U857" i="3"/>
  <c r="U858" i="3"/>
  <c r="U859" i="3"/>
  <c r="U860" i="3"/>
  <c r="U861" i="3"/>
  <c r="U862" i="3"/>
  <c r="U863" i="3"/>
  <c r="U864" i="3"/>
  <c r="U865" i="3"/>
  <c r="U866" i="3"/>
  <c r="U867" i="3"/>
  <c r="U868" i="3"/>
  <c r="U869" i="3"/>
  <c r="U870" i="3"/>
  <c r="U871" i="3"/>
  <c r="U872" i="3"/>
  <c r="U873" i="3"/>
  <c r="U874" i="3"/>
  <c r="U875" i="3"/>
  <c r="U876" i="3"/>
  <c r="U877" i="3"/>
  <c r="U878" i="3"/>
  <c r="U879" i="3"/>
  <c r="U880" i="3"/>
  <c r="U881" i="3"/>
  <c r="U882" i="3"/>
  <c r="U883" i="3"/>
  <c r="U884" i="3"/>
  <c r="U885" i="3"/>
  <c r="U886" i="3"/>
  <c r="U887" i="3"/>
  <c r="U888" i="3"/>
  <c r="U889" i="3"/>
  <c r="U890" i="3"/>
  <c r="U891" i="3"/>
  <c r="U892" i="3"/>
  <c r="U893" i="3"/>
  <c r="U894" i="3"/>
  <c r="U895" i="3"/>
  <c r="U896" i="3"/>
  <c r="U897" i="3"/>
  <c r="U898" i="3"/>
  <c r="U899" i="3"/>
  <c r="U900" i="3"/>
  <c r="U901" i="3"/>
  <c r="U902" i="3"/>
  <c r="U903" i="3"/>
  <c r="U904" i="3"/>
  <c r="U905" i="3"/>
  <c r="U906" i="3"/>
  <c r="U907" i="3"/>
  <c r="U908" i="3"/>
  <c r="U909" i="3"/>
  <c r="U910" i="3"/>
  <c r="U911" i="3"/>
  <c r="U912" i="3"/>
  <c r="U913" i="3"/>
  <c r="U914" i="3"/>
  <c r="U915" i="3"/>
  <c r="U916" i="3"/>
  <c r="U917" i="3"/>
  <c r="U918" i="3"/>
  <c r="U919" i="3"/>
  <c r="U920" i="3"/>
  <c r="U921" i="3"/>
  <c r="U922" i="3"/>
  <c r="U923" i="3"/>
  <c r="U924" i="3"/>
  <c r="U925" i="3"/>
  <c r="U926" i="3"/>
  <c r="U927" i="3"/>
  <c r="U928" i="3"/>
  <c r="U929" i="3"/>
  <c r="U930" i="3"/>
  <c r="U931" i="3"/>
  <c r="U932" i="3"/>
  <c r="U933" i="3"/>
  <c r="U934" i="3"/>
  <c r="U935" i="3"/>
  <c r="U936" i="3"/>
  <c r="U937" i="3"/>
  <c r="U938" i="3"/>
  <c r="U939" i="3"/>
  <c r="U940" i="3"/>
  <c r="U941" i="3"/>
  <c r="U942" i="3"/>
  <c r="U943" i="3"/>
  <c r="U944" i="3"/>
  <c r="U945" i="3"/>
  <c r="U946" i="3"/>
  <c r="U947" i="3"/>
  <c r="U948" i="3"/>
  <c r="U949" i="3"/>
  <c r="U950" i="3"/>
  <c r="U951" i="3"/>
  <c r="U952" i="3"/>
  <c r="U953" i="3"/>
  <c r="U954" i="3"/>
  <c r="U955" i="3"/>
  <c r="U956" i="3"/>
  <c r="U957" i="3"/>
  <c r="U958" i="3"/>
  <c r="U959" i="3"/>
  <c r="U960" i="3"/>
  <c r="U961" i="3"/>
  <c r="U962" i="3"/>
  <c r="U963" i="3"/>
  <c r="U964" i="3"/>
  <c r="U965" i="3"/>
  <c r="U966" i="3"/>
  <c r="U967" i="3"/>
  <c r="U968" i="3"/>
  <c r="U969" i="3"/>
  <c r="U970" i="3"/>
  <c r="U971" i="3"/>
  <c r="U972" i="3"/>
  <c r="U973" i="3"/>
  <c r="U974" i="3"/>
  <c r="U975" i="3"/>
  <c r="U976" i="3"/>
  <c r="U977" i="3"/>
  <c r="U978" i="3"/>
  <c r="U979" i="3"/>
  <c r="U980" i="3"/>
  <c r="U981" i="3"/>
  <c r="U982" i="3"/>
  <c r="U983" i="3"/>
  <c r="U984" i="3"/>
  <c r="U985" i="3"/>
  <c r="U986" i="3"/>
  <c r="U987" i="3"/>
  <c r="U988" i="3"/>
  <c r="U989" i="3"/>
  <c r="U990" i="3"/>
  <c r="U991" i="3"/>
  <c r="U992" i="3"/>
  <c r="U993" i="3"/>
  <c r="U994" i="3"/>
  <c r="U995" i="3"/>
  <c r="U996" i="3"/>
  <c r="U997" i="3"/>
  <c r="U998" i="3"/>
  <c r="U999" i="3"/>
  <c r="U1000" i="3"/>
  <c r="U1001" i="3"/>
  <c r="S2" i="3"/>
  <c r="S3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42" i="3"/>
  <c r="S43" i="3"/>
  <c r="S44" i="3"/>
  <c r="S45" i="3"/>
  <c r="S46" i="3"/>
  <c r="S47" i="3"/>
  <c r="S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64" i="3"/>
  <c r="S65" i="3"/>
  <c r="S66" i="3"/>
  <c r="S67" i="3"/>
  <c r="S68" i="3"/>
  <c r="S69" i="3"/>
  <c r="S70" i="3"/>
  <c r="S71" i="3"/>
  <c r="S72" i="3"/>
  <c r="S73" i="3"/>
  <c r="S74" i="3"/>
  <c r="S75" i="3"/>
  <c r="S76" i="3"/>
  <c r="S77" i="3"/>
  <c r="S78" i="3"/>
  <c r="S79" i="3"/>
  <c r="S80" i="3"/>
  <c r="S81" i="3"/>
  <c r="S82" i="3"/>
  <c r="S83" i="3"/>
  <c r="S84" i="3"/>
  <c r="S85" i="3"/>
  <c r="S86" i="3"/>
  <c r="S87" i="3"/>
  <c r="S88" i="3"/>
  <c r="S89" i="3"/>
  <c r="S90" i="3"/>
  <c r="S91" i="3"/>
  <c r="S92" i="3"/>
  <c r="S93" i="3"/>
  <c r="S94" i="3"/>
  <c r="S95" i="3"/>
  <c r="S96" i="3"/>
  <c r="S97" i="3"/>
  <c r="S98" i="3"/>
  <c r="S99" i="3"/>
  <c r="S100" i="3"/>
  <c r="S101" i="3"/>
  <c r="S102" i="3"/>
  <c r="S103" i="3"/>
  <c r="S104" i="3"/>
  <c r="S105" i="3"/>
  <c r="S106" i="3"/>
  <c r="S107" i="3"/>
  <c r="S108" i="3"/>
  <c r="S109" i="3"/>
  <c r="S110" i="3"/>
  <c r="S111" i="3"/>
  <c r="S112" i="3"/>
  <c r="S113" i="3"/>
  <c r="S114" i="3"/>
  <c r="S115" i="3"/>
  <c r="S116" i="3"/>
  <c r="S117" i="3"/>
  <c r="S118" i="3"/>
  <c r="S119" i="3"/>
  <c r="S120" i="3"/>
  <c r="S121" i="3"/>
  <c r="S122" i="3"/>
  <c r="S123" i="3"/>
  <c r="S124" i="3"/>
  <c r="S125" i="3"/>
  <c r="S126" i="3"/>
  <c r="S127" i="3"/>
  <c r="S128" i="3"/>
  <c r="S129" i="3"/>
  <c r="S130" i="3"/>
  <c r="S131" i="3"/>
  <c r="S132" i="3"/>
  <c r="S133" i="3"/>
  <c r="S134" i="3"/>
  <c r="S135" i="3"/>
  <c r="S136" i="3"/>
  <c r="S137" i="3"/>
  <c r="S138" i="3"/>
  <c r="S139" i="3"/>
  <c r="S140" i="3"/>
  <c r="S141" i="3"/>
  <c r="S142" i="3"/>
  <c r="S143" i="3"/>
  <c r="S144" i="3"/>
  <c r="S145" i="3"/>
  <c r="S146" i="3"/>
  <c r="S147" i="3"/>
  <c r="S148" i="3"/>
  <c r="S149" i="3"/>
  <c r="S150" i="3"/>
  <c r="S151" i="3"/>
  <c r="S152" i="3"/>
  <c r="S153" i="3"/>
  <c r="S154" i="3"/>
  <c r="S155" i="3"/>
  <c r="S156" i="3"/>
  <c r="S157" i="3"/>
  <c r="S158" i="3"/>
  <c r="S159" i="3"/>
  <c r="S160" i="3"/>
  <c r="S161" i="3"/>
  <c r="S162" i="3"/>
  <c r="S163" i="3"/>
  <c r="S164" i="3"/>
  <c r="S165" i="3"/>
  <c r="S166" i="3"/>
  <c r="S167" i="3"/>
  <c r="S168" i="3"/>
  <c r="S169" i="3"/>
  <c r="S170" i="3"/>
  <c r="S171" i="3"/>
  <c r="S172" i="3"/>
  <c r="S173" i="3"/>
  <c r="S174" i="3"/>
  <c r="S175" i="3"/>
  <c r="S176" i="3"/>
  <c r="S177" i="3"/>
  <c r="S178" i="3"/>
  <c r="S179" i="3"/>
  <c r="S180" i="3"/>
  <c r="S181" i="3"/>
  <c r="S182" i="3"/>
  <c r="S183" i="3"/>
  <c r="S184" i="3"/>
  <c r="S185" i="3"/>
  <c r="S186" i="3"/>
  <c r="S187" i="3"/>
  <c r="S188" i="3"/>
  <c r="S189" i="3"/>
  <c r="S190" i="3"/>
  <c r="S191" i="3"/>
  <c r="S192" i="3"/>
  <c r="S193" i="3"/>
  <c r="S194" i="3"/>
  <c r="S195" i="3"/>
  <c r="S196" i="3"/>
  <c r="S197" i="3"/>
  <c r="S198" i="3"/>
  <c r="S199" i="3"/>
  <c r="S200" i="3"/>
  <c r="S201" i="3"/>
  <c r="S202" i="3"/>
  <c r="S203" i="3"/>
  <c r="S204" i="3"/>
  <c r="S205" i="3"/>
  <c r="S206" i="3"/>
  <c r="S207" i="3"/>
  <c r="S208" i="3"/>
  <c r="S209" i="3"/>
  <c r="S210" i="3"/>
  <c r="S211" i="3"/>
  <c r="S212" i="3"/>
  <c r="S213" i="3"/>
  <c r="S214" i="3"/>
  <c r="S215" i="3"/>
  <c r="S216" i="3"/>
  <c r="S217" i="3"/>
  <c r="S218" i="3"/>
  <c r="S219" i="3"/>
  <c r="S220" i="3"/>
  <c r="S221" i="3"/>
  <c r="S222" i="3"/>
  <c r="S223" i="3"/>
  <c r="S224" i="3"/>
  <c r="S225" i="3"/>
  <c r="S226" i="3"/>
  <c r="S227" i="3"/>
  <c r="S228" i="3"/>
  <c r="S229" i="3"/>
  <c r="S230" i="3"/>
  <c r="S231" i="3"/>
  <c r="S232" i="3"/>
  <c r="S233" i="3"/>
  <c r="S234" i="3"/>
  <c r="S235" i="3"/>
  <c r="S236" i="3"/>
  <c r="S237" i="3"/>
  <c r="S238" i="3"/>
  <c r="S239" i="3"/>
  <c r="S240" i="3"/>
  <c r="S241" i="3"/>
  <c r="S242" i="3"/>
  <c r="S243" i="3"/>
  <c r="S244" i="3"/>
  <c r="S245" i="3"/>
  <c r="S246" i="3"/>
  <c r="S247" i="3"/>
  <c r="S248" i="3"/>
  <c r="S249" i="3"/>
  <c r="S250" i="3"/>
  <c r="S251" i="3"/>
  <c r="S252" i="3"/>
  <c r="S253" i="3"/>
  <c r="S254" i="3"/>
  <c r="S255" i="3"/>
  <c r="S256" i="3"/>
  <c r="S257" i="3"/>
  <c r="S258" i="3"/>
  <c r="S259" i="3"/>
  <c r="S260" i="3"/>
  <c r="S261" i="3"/>
  <c r="S262" i="3"/>
  <c r="S263" i="3"/>
  <c r="S264" i="3"/>
  <c r="S265" i="3"/>
  <c r="S266" i="3"/>
  <c r="S267" i="3"/>
  <c r="S268" i="3"/>
  <c r="S269" i="3"/>
  <c r="S270" i="3"/>
  <c r="S271" i="3"/>
  <c r="S272" i="3"/>
  <c r="S273" i="3"/>
  <c r="S274" i="3"/>
  <c r="S275" i="3"/>
  <c r="S276" i="3"/>
  <c r="S277" i="3"/>
  <c r="S278" i="3"/>
  <c r="S279" i="3"/>
  <c r="S280" i="3"/>
  <c r="S281" i="3"/>
  <c r="S282" i="3"/>
  <c r="S283" i="3"/>
  <c r="S284" i="3"/>
  <c r="S285" i="3"/>
  <c r="S286" i="3"/>
  <c r="S287" i="3"/>
  <c r="S288" i="3"/>
  <c r="S289" i="3"/>
  <c r="S290" i="3"/>
  <c r="S291" i="3"/>
  <c r="S292" i="3"/>
  <c r="S293" i="3"/>
  <c r="S294" i="3"/>
  <c r="S295" i="3"/>
  <c r="S296" i="3"/>
  <c r="S297" i="3"/>
  <c r="S298" i="3"/>
  <c r="S299" i="3"/>
  <c r="S300" i="3"/>
  <c r="S301" i="3"/>
  <c r="S302" i="3"/>
  <c r="S303" i="3"/>
  <c r="S304" i="3"/>
  <c r="S305" i="3"/>
  <c r="S306" i="3"/>
  <c r="S307" i="3"/>
  <c r="S308" i="3"/>
  <c r="S309" i="3"/>
  <c r="S310" i="3"/>
  <c r="S311" i="3"/>
  <c r="S312" i="3"/>
  <c r="S313" i="3"/>
  <c r="S314" i="3"/>
  <c r="S315" i="3"/>
  <c r="S316" i="3"/>
  <c r="S317" i="3"/>
  <c r="S318" i="3"/>
  <c r="S319" i="3"/>
  <c r="S320" i="3"/>
  <c r="S321" i="3"/>
  <c r="S322" i="3"/>
  <c r="S323" i="3"/>
  <c r="S324" i="3"/>
  <c r="S325" i="3"/>
  <c r="S326" i="3"/>
  <c r="S327" i="3"/>
  <c r="S328" i="3"/>
  <c r="S329" i="3"/>
  <c r="S330" i="3"/>
  <c r="S331" i="3"/>
  <c r="S332" i="3"/>
  <c r="S333" i="3"/>
  <c r="S334" i="3"/>
  <c r="S335" i="3"/>
  <c r="S336" i="3"/>
  <c r="S337" i="3"/>
  <c r="S338" i="3"/>
  <c r="S339" i="3"/>
  <c r="S340" i="3"/>
  <c r="S341" i="3"/>
  <c r="S342" i="3"/>
  <c r="S343" i="3"/>
  <c r="S344" i="3"/>
  <c r="S345" i="3"/>
  <c r="S346" i="3"/>
  <c r="S347" i="3"/>
  <c r="S348" i="3"/>
  <c r="S349" i="3"/>
  <c r="S350" i="3"/>
  <c r="S351" i="3"/>
  <c r="S352" i="3"/>
  <c r="S353" i="3"/>
  <c r="S354" i="3"/>
  <c r="S355" i="3"/>
  <c r="S356" i="3"/>
  <c r="S357" i="3"/>
  <c r="S358" i="3"/>
  <c r="S359" i="3"/>
  <c r="S360" i="3"/>
  <c r="S361" i="3"/>
  <c r="S362" i="3"/>
  <c r="S363" i="3"/>
  <c r="S364" i="3"/>
  <c r="S365" i="3"/>
  <c r="S366" i="3"/>
  <c r="S367" i="3"/>
  <c r="S368" i="3"/>
  <c r="S369" i="3"/>
  <c r="S370" i="3"/>
  <c r="S371" i="3"/>
  <c r="S372" i="3"/>
  <c r="S373" i="3"/>
  <c r="S374" i="3"/>
  <c r="S375" i="3"/>
  <c r="S376" i="3"/>
  <c r="S377" i="3"/>
  <c r="S378" i="3"/>
  <c r="S379" i="3"/>
  <c r="S380" i="3"/>
  <c r="S381" i="3"/>
  <c r="S382" i="3"/>
  <c r="S383" i="3"/>
  <c r="S384" i="3"/>
  <c r="S385" i="3"/>
  <c r="S386" i="3"/>
  <c r="S387" i="3"/>
  <c r="S388" i="3"/>
  <c r="S389" i="3"/>
  <c r="S390" i="3"/>
  <c r="S391" i="3"/>
  <c r="S392" i="3"/>
  <c r="S393" i="3"/>
  <c r="S394" i="3"/>
  <c r="S395" i="3"/>
  <c r="S396" i="3"/>
  <c r="S397" i="3"/>
  <c r="S398" i="3"/>
  <c r="S399" i="3"/>
  <c r="S400" i="3"/>
  <c r="S401" i="3"/>
  <c r="S402" i="3"/>
  <c r="S403" i="3"/>
  <c r="S404" i="3"/>
  <c r="S405" i="3"/>
  <c r="S406" i="3"/>
  <c r="S407" i="3"/>
  <c r="S408" i="3"/>
  <c r="S409" i="3"/>
  <c r="S410" i="3"/>
  <c r="S411" i="3"/>
  <c r="S412" i="3"/>
  <c r="S413" i="3"/>
  <c r="S414" i="3"/>
  <c r="S415" i="3"/>
  <c r="S416" i="3"/>
  <c r="S417" i="3"/>
  <c r="S418" i="3"/>
  <c r="S419" i="3"/>
  <c r="S420" i="3"/>
  <c r="S421" i="3"/>
  <c r="S422" i="3"/>
  <c r="S423" i="3"/>
  <c r="S424" i="3"/>
  <c r="S425" i="3"/>
  <c r="S426" i="3"/>
  <c r="S427" i="3"/>
  <c r="S428" i="3"/>
  <c r="S429" i="3"/>
  <c r="S430" i="3"/>
  <c r="S431" i="3"/>
  <c r="S432" i="3"/>
  <c r="S433" i="3"/>
  <c r="S434" i="3"/>
  <c r="S435" i="3"/>
  <c r="S436" i="3"/>
  <c r="S437" i="3"/>
  <c r="S438" i="3"/>
  <c r="S439" i="3"/>
  <c r="S440" i="3"/>
  <c r="S441" i="3"/>
  <c r="S442" i="3"/>
  <c r="S443" i="3"/>
  <c r="S444" i="3"/>
  <c r="S445" i="3"/>
  <c r="S446" i="3"/>
  <c r="S447" i="3"/>
  <c r="S448" i="3"/>
  <c r="S449" i="3"/>
  <c r="S450" i="3"/>
  <c r="S451" i="3"/>
  <c r="S452" i="3"/>
  <c r="S453" i="3"/>
  <c r="S454" i="3"/>
  <c r="S455" i="3"/>
  <c r="S456" i="3"/>
  <c r="S457" i="3"/>
  <c r="S458" i="3"/>
  <c r="S459" i="3"/>
  <c r="S460" i="3"/>
  <c r="S461" i="3"/>
  <c r="S462" i="3"/>
  <c r="S463" i="3"/>
  <c r="S464" i="3"/>
  <c r="S465" i="3"/>
  <c r="S466" i="3"/>
  <c r="S467" i="3"/>
  <c r="S468" i="3"/>
  <c r="S469" i="3"/>
  <c r="S470" i="3"/>
  <c r="S471" i="3"/>
  <c r="S472" i="3"/>
  <c r="S473" i="3"/>
  <c r="S474" i="3"/>
  <c r="S475" i="3"/>
  <c r="S476" i="3"/>
  <c r="S477" i="3"/>
  <c r="S478" i="3"/>
  <c r="S479" i="3"/>
  <c r="S480" i="3"/>
  <c r="S481" i="3"/>
  <c r="S482" i="3"/>
  <c r="S483" i="3"/>
  <c r="S484" i="3"/>
  <c r="S485" i="3"/>
  <c r="S486" i="3"/>
  <c r="S487" i="3"/>
  <c r="S488" i="3"/>
  <c r="S489" i="3"/>
  <c r="S490" i="3"/>
  <c r="S491" i="3"/>
  <c r="S492" i="3"/>
  <c r="S493" i="3"/>
  <c r="S494" i="3"/>
  <c r="S495" i="3"/>
  <c r="S496" i="3"/>
  <c r="S497" i="3"/>
  <c r="S498" i="3"/>
  <c r="S499" i="3"/>
  <c r="S500" i="3"/>
  <c r="S501" i="3"/>
  <c r="S502" i="3"/>
  <c r="S503" i="3"/>
  <c r="S504" i="3"/>
  <c r="S505" i="3"/>
  <c r="S506" i="3"/>
  <c r="S507" i="3"/>
  <c r="S508" i="3"/>
  <c r="S509" i="3"/>
  <c r="S510" i="3"/>
  <c r="S511" i="3"/>
  <c r="S512" i="3"/>
  <c r="S513" i="3"/>
  <c r="S514" i="3"/>
  <c r="S515" i="3"/>
  <c r="S516" i="3"/>
  <c r="S517" i="3"/>
  <c r="S518" i="3"/>
  <c r="S519" i="3"/>
  <c r="S520" i="3"/>
  <c r="S521" i="3"/>
  <c r="S522" i="3"/>
  <c r="S523" i="3"/>
  <c r="S524" i="3"/>
  <c r="S525" i="3"/>
  <c r="S526" i="3"/>
  <c r="S527" i="3"/>
  <c r="S528" i="3"/>
  <c r="S529" i="3"/>
  <c r="S530" i="3"/>
  <c r="S531" i="3"/>
  <c r="S532" i="3"/>
  <c r="S533" i="3"/>
  <c r="S534" i="3"/>
  <c r="S535" i="3"/>
  <c r="S536" i="3"/>
  <c r="S537" i="3"/>
  <c r="S538" i="3"/>
  <c r="S539" i="3"/>
  <c r="S540" i="3"/>
  <c r="S541" i="3"/>
  <c r="S542" i="3"/>
  <c r="S543" i="3"/>
  <c r="S544" i="3"/>
  <c r="S545" i="3"/>
  <c r="S546" i="3"/>
  <c r="S547" i="3"/>
  <c r="S548" i="3"/>
  <c r="S549" i="3"/>
  <c r="S550" i="3"/>
  <c r="S551" i="3"/>
  <c r="S552" i="3"/>
  <c r="S553" i="3"/>
  <c r="S554" i="3"/>
  <c r="S555" i="3"/>
  <c r="S556" i="3"/>
  <c r="S557" i="3"/>
  <c r="S558" i="3"/>
  <c r="S559" i="3"/>
  <c r="S560" i="3"/>
  <c r="S561" i="3"/>
  <c r="S562" i="3"/>
  <c r="S563" i="3"/>
  <c r="S564" i="3"/>
  <c r="S565" i="3"/>
  <c r="S566" i="3"/>
  <c r="S567" i="3"/>
  <c r="S568" i="3"/>
  <c r="S569" i="3"/>
  <c r="S570" i="3"/>
  <c r="S571" i="3"/>
  <c r="S572" i="3"/>
  <c r="S573" i="3"/>
  <c r="S574" i="3"/>
  <c r="S575" i="3"/>
  <c r="S576" i="3"/>
  <c r="S577" i="3"/>
  <c r="S578" i="3"/>
  <c r="S579" i="3"/>
  <c r="S580" i="3"/>
  <c r="S581" i="3"/>
  <c r="S582" i="3"/>
  <c r="S583" i="3"/>
  <c r="S584" i="3"/>
  <c r="S585" i="3"/>
  <c r="S586" i="3"/>
  <c r="S587" i="3"/>
  <c r="S588" i="3"/>
  <c r="S589" i="3"/>
  <c r="S590" i="3"/>
  <c r="S591" i="3"/>
  <c r="S592" i="3"/>
  <c r="S593" i="3"/>
  <c r="S594" i="3"/>
  <c r="S595" i="3"/>
  <c r="S596" i="3"/>
  <c r="S597" i="3"/>
  <c r="S598" i="3"/>
  <c r="S599" i="3"/>
  <c r="S600" i="3"/>
  <c r="S601" i="3"/>
  <c r="S602" i="3"/>
  <c r="S603" i="3"/>
  <c r="S604" i="3"/>
  <c r="S605" i="3"/>
  <c r="S606" i="3"/>
  <c r="S607" i="3"/>
  <c r="S608" i="3"/>
  <c r="S609" i="3"/>
  <c r="S610" i="3"/>
  <c r="S611" i="3"/>
  <c r="S612" i="3"/>
  <c r="S613" i="3"/>
  <c r="S614" i="3"/>
  <c r="S615" i="3"/>
  <c r="S616" i="3"/>
  <c r="S617" i="3"/>
  <c r="S618" i="3"/>
  <c r="S619" i="3"/>
  <c r="S620" i="3"/>
  <c r="S621" i="3"/>
  <c r="S622" i="3"/>
  <c r="S623" i="3"/>
  <c r="S624" i="3"/>
  <c r="S625" i="3"/>
  <c r="S626" i="3"/>
  <c r="S627" i="3"/>
  <c r="S628" i="3"/>
  <c r="S629" i="3"/>
  <c r="S630" i="3"/>
  <c r="S631" i="3"/>
  <c r="S632" i="3"/>
  <c r="S633" i="3"/>
  <c r="S634" i="3"/>
  <c r="S635" i="3"/>
  <c r="S636" i="3"/>
  <c r="S637" i="3"/>
  <c r="S638" i="3"/>
  <c r="S639" i="3"/>
  <c r="S640" i="3"/>
  <c r="S641" i="3"/>
  <c r="S642" i="3"/>
  <c r="S643" i="3"/>
  <c r="S644" i="3"/>
  <c r="S645" i="3"/>
  <c r="S646" i="3"/>
  <c r="S647" i="3"/>
  <c r="S648" i="3"/>
  <c r="S649" i="3"/>
  <c r="S650" i="3"/>
  <c r="S651" i="3"/>
  <c r="S652" i="3"/>
  <c r="S653" i="3"/>
  <c r="S654" i="3"/>
  <c r="S655" i="3"/>
  <c r="S656" i="3"/>
  <c r="S657" i="3"/>
  <c r="S658" i="3"/>
  <c r="S659" i="3"/>
  <c r="S660" i="3"/>
  <c r="S661" i="3"/>
  <c r="S662" i="3"/>
  <c r="S663" i="3"/>
  <c r="S664" i="3"/>
  <c r="S665" i="3"/>
  <c r="S666" i="3"/>
  <c r="S667" i="3"/>
  <c r="S668" i="3"/>
  <c r="S669" i="3"/>
  <c r="S670" i="3"/>
  <c r="S671" i="3"/>
  <c r="S672" i="3"/>
  <c r="S673" i="3"/>
  <c r="S674" i="3"/>
  <c r="S675" i="3"/>
  <c r="S676" i="3"/>
  <c r="S677" i="3"/>
  <c r="S678" i="3"/>
  <c r="S679" i="3"/>
  <c r="S680" i="3"/>
  <c r="S681" i="3"/>
  <c r="S682" i="3"/>
  <c r="S683" i="3"/>
  <c r="S684" i="3"/>
  <c r="S685" i="3"/>
  <c r="S686" i="3"/>
  <c r="S687" i="3"/>
  <c r="S688" i="3"/>
  <c r="S689" i="3"/>
  <c r="S690" i="3"/>
  <c r="S691" i="3"/>
  <c r="S692" i="3"/>
  <c r="S693" i="3"/>
  <c r="S694" i="3"/>
  <c r="S695" i="3"/>
  <c r="S696" i="3"/>
  <c r="S697" i="3"/>
  <c r="S698" i="3"/>
  <c r="S699" i="3"/>
  <c r="S700" i="3"/>
  <c r="S701" i="3"/>
  <c r="S702" i="3"/>
  <c r="S703" i="3"/>
  <c r="S704" i="3"/>
  <c r="S705" i="3"/>
  <c r="S706" i="3"/>
  <c r="S707" i="3"/>
  <c r="S708" i="3"/>
  <c r="S709" i="3"/>
  <c r="S710" i="3"/>
  <c r="S711" i="3"/>
  <c r="S712" i="3"/>
  <c r="S713" i="3"/>
  <c r="S714" i="3"/>
  <c r="S715" i="3"/>
  <c r="S716" i="3"/>
  <c r="S717" i="3"/>
  <c r="S718" i="3"/>
  <c r="S719" i="3"/>
  <c r="S720" i="3"/>
  <c r="S721" i="3"/>
  <c r="S722" i="3"/>
  <c r="S723" i="3"/>
  <c r="S724" i="3"/>
  <c r="S725" i="3"/>
  <c r="S726" i="3"/>
  <c r="S727" i="3"/>
  <c r="S728" i="3"/>
  <c r="S729" i="3"/>
  <c r="S730" i="3"/>
  <c r="S731" i="3"/>
  <c r="S732" i="3"/>
  <c r="S733" i="3"/>
  <c r="S734" i="3"/>
  <c r="S735" i="3"/>
  <c r="S736" i="3"/>
  <c r="S737" i="3"/>
  <c r="S738" i="3"/>
  <c r="S739" i="3"/>
  <c r="S740" i="3"/>
  <c r="S741" i="3"/>
  <c r="S742" i="3"/>
  <c r="S743" i="3"/>
  <c r="S744" i="3"/>
  <c r="S745" i="3"/>
  <c r="S746" i="3"/>
  <c r="S747" i="3"/>
  <c r="S748" i="3"/>
  <c r="S749" i="3"/>
  <c r="S750" i="3"/>
  <c r="S751" i="3"/>
  <c r="S752" i="3"/>
  <c r="S753" i="3"/>
  <c r="S754" i="3"/>
  <c r="S755" i="3"/>
  <c r="S756" i="3"/>
  <c r="S757" i="3"/>
  <c r="S758" i="3"/>
  <c r="S759" i="3"/>
  <c r="S760" i="3"/>
  <c r="S761" i="3"/>
  <c r="S762" i="3"/>
  <c r="S763" i="3"/>
  <c r="S764" i="3"/>
  <c r="S765" i="3"/>
  <c r="S766" i="3"/>
  <c r="S767" i="3"/>
  <c r="S768" i="3"/>
  <c r="S769" i="3"/>
  <c r="S770" i="3"/>
  <c r="S771" i="3"/>
  <c r="S772" i="3"/>
  <c r="S773" i="3"/>
  <c r="S774" i="3"/>
  <c r="S775" i="3"/>
  <c r="S776" i="3"/>
  <c r="S777" i="3"/>
  <c r="S778" i="3"/>
  <c r="S779" i="3"/>
  <c r="S780" i="3"/>
  <c r="S781" i="3"/>
  <c r="S782" i="3"/>
  <c r="S783" i="3"/>
  <c r="S784" i="3"/>
  <c r="S785" i="3"/>
  <c r="S786" i="3"/>
  <c r="S787" i="3"/>
  <c r="S788" i="3"/>
  <c r="S789" i="3"/>
  <c r="S790" i="3"/>
  <c r="S791" i="3"/>
  <c r="S792" i="3"/>
  <c r="S793" i="3"/>
  <c r="S794" i="3"/>
  <c r="S795" i="3"/>
  <c r="S796" i="3"/>
  <c r="S797" i="3"/>
  <c r="S798" i="3"/>
  <c r="S799" i="3"/>
  <c r="S800" i="3"/>
  <c r="S801" i="3"/>
  <c r="S802" i="3"/>
  <c r="S803" i="3"/>
  <c r="S804" i="3"/>
  <c r="S805" i="3"/>
  <c r="S806" i="3"/>
  <c r="S807" i="3"/>
  <c r="S808" i="3"/>
  <c r="S809" i="3"/>
  <c r="S810" i="3"/>
  <c r="S811" i="3"/>
  <c r="S812" i="3"/>
  <c r="S813" i="3"/>
  <c r="S814" i="3"/>
  <c r="S815" i="3"/>
  <c r="S816" i="3"/>
  <c r="S817" i="3"/>
  <c r="S818" i="3"/>
  <c r="S819" i="3"/>
  <c r="S820" i="3"/>
  <c r="S821" i="3"/>
  <c r="S822" i="3"/>
  <c r="S823" i="3"/>
  <c r="S824" i="3"/>
  <c r="S825" i="3"/>
  <c r="S826" i="3"/>
  <c r="S827" i="3"/>
  <c r="S828" i="3"/>
  <c r="S829" i="3"/>
  <c r="S830" i="3"/>
  <c r="S831" i="3"/>
  <c r="S832" i="3"/>
  <c r="S833" i="3"/>
  <c r="S834" i="3"/>
  <c r="S835" i="3"/>
  <c r="S836" i="3"/>
  <c r="S837" i="3"/>
  <c r="S838" i="3"/>
  <c r="S839" i="3"/>
  <c r="S840" i="3"/>
  <c r="S841" i="3"/>
  <c r="S842" i="3"/>
  <c r="S843" i="3"/>
  <c r="S844" i="3"/>
  <c r="S845" i="3"/>
  <c r="S846" i="3"/>
  <c r="S847" i="3"/>
  <c r="S848" i="3"/>
  <c r="S849" i="3"/>
  <c r="S850" i="3"/>
  <c r="S851" i="3"/>
  <c r="S852" i="3"/>
  <c r="S853" i="3"/>
  <c r="S854" i="3"/>
  <c r="S855" i="3"/>
  <c r="S856" i="3"/>
  <c r="S857" i="3"/>
  <c r="S858" i="3"/>
  <c r="S859" i="3"/>
  <c r="S860" i="3"/>
  <c r="S861" i="3"/>
  <c r="S862" i="3"/>
  <c r="S863" i="3"/>
  <c r="S864" i="3"/>
  <c r="S865" i="3"/>
  <c r="S866" i="3"/>
  <c r="S867" i="3"/>
  <c r="S868" i="3"/>
  <c r="S869" i="3"/>
  <c r="S870" i="3"/>
  <c r="S871" i="3"/>
  <c r="S872" i="3"/>
  <c r="S873" i="3"/>
  <c r="S874" i="3"/>
  <c r="S875" i="3"/>
  <c r="S876" i="3"/>
  <c r="S877" i="3"/>
  <c r="S878" i="3"/>
  <c r="S879" i="3"/>
  <c r="S880" i="3"/>
  <c r="S881" i="3"/>
  <c r="S882" i="3"/>
  <c r="S883" i="3"/>
  <c r="S884" i="3"/>
  <c r="S885" i="3"/>
  <c r="S886" i="3"/>
  <c r="S887" i="3"/>
  <c r="S888" i="3"/>
  <c r="S889" i="3"/>
  <c r="S890" i="3"/>
  <c r="S891" i="3"/>
  <c r="S892" i="3"/>
  <c r="S893" i="3"/>
  <c r="S894" i="3"/>
  <c r="S895" i="3"/>
  <c r="S896" i="3"/>
  <c r="S897" i="3"/>
  <c r="S898" i="3"/>
  <c r="S899" i="3"/>
  <c r="S900" i="3"/>
  <c r="S901" i="3"/>
  <c r="S902" i="3"/>
  <c r="S903" i="3"/>
  <c r="S904" i="3"/>
  <c r="S905" i="3"/>
  <c r="S906" i="3"/>
  <c r="S907" i="3"/>
  <c r="S908" i="3"/>
  <c r="S909" i="3"/>
  <c r="S910" i="3"/>
  <c r="S911" i="3"/>
  <c r="S912" i="3"/>
  <c r="S913" i="3"/>
  <c r="S914" i="3"/>
  <c r="S915" i="3"/>
  <c r="S916" i="3"/>
  <c r="S917" i="3"/>
  <c r="S918" i="3"/>
  <c r="S919" i="3"/>
  <c r="S920" i="3"/>
  <c r="S921" i="3"/>
  <c r="S922" i="3"/>
  <c r="S923" i="3"/>
  <c r="S924" i="3"/>
  <c r="S925" i="3"/>
  <c r="S926" i="3"/>
  <c r="S927" i="3"/>
  <c r="S928" i="3"/>
  <c r="S929" i="3"/>
  <c r="S930" i="3"/>
  <c r="S931" i="3"/>
  <c r="S932" i="3"/>
  <c r="S933" i="3"/>
  <c r="S934" i="3"/>
  <c r="S935" i="3"/>
  <c r="S936" i="3"/>
  <c r="S937" i="3"/>
  <c r="S938" i="3"/>
  <c r="S939" i="3"/>
  <c r="S940" i="3"/>
  <c r="S941" i="3"/>
  <c r="S942" i="3"/>
  <c r="S943" i="3"/>
  <c r="S944" i="3"/>
  <c r="S945" i="3"/>
  <c r="S946" i="3"/>
  <c r="S947" i="3"/>
  <c r="S948" i="3"/>
  <c r="S949" i="3"/>
  <c r="S950" i="3"/>
  <c r="S951" i="3"/>
  <c r="S952" i="3"/>
  <c r="S953" i="3"/>
  <c r="S954" i="3"/>
  <c r="S955" i="3"/>
  <c r="S956" i="3"/>
  <c r="S957" i="3"/>
  <c r="S958" i="3"/>
  <c r="S959" i="3"/>
  <c r="S960" i="3"/>
  <c r="S961" i="3"/>
  <c r="S962" i="3"/>
  <c r="S963" i="3"/>
  <c r="S964" i="3"/>
  <c r="S965" i="3"/>
  <c r="S966" i="3"/>
  <c r="S967" i="3"/>
  <c r="S968" i="3"/>
  <c r="S969" i="3"/>
  <c r="S970" i="3"/>
  <c r="S971" i="3"/>
  <c r="S972" i="3"/>
  <c r="S973" i="3"/>
  <c r="S974" i="3"/>
  <c r="S975" i="3"/>
  <c r="S976" i="3"/>
  <c r="S977" i="3"/>
  <c r="S978" i="3"/>
  <c r="S979" i="3"/>
  <c r="S980" i="3"/>
  <c r="S981" i="3"/>
  <c r="S982" i="3"/>
  <c r="S983" i="3"/>
  <c r="S984" i="3"/>
  <c r="S985" i="3"/>
  <c r="S986" i="3"/>
  <c r="S987" i="3"/>
  <c r="S988" i="3"/>
  <c r="S989" i="3"/>
  <c r="S990" i="3"/>
  <c r="S991" i="3"/>
  <c r="S992" i="3"/>
  <c r="S993" i="3"/>
  <c r="S994" i="3"/>
  <c r="S995" i="3"/>
  <c r="S996" i="3"/>
  <c r="S997" i="3"/>
  <c r="S998" i="3"/>
  <c r="S999" i="3"/>
  <c r="S1000" i="3"/>
  <c r="S1001" i="3"/>
  <c r="T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8" i="3"/>
  <c r="T29" i="3"/>
  <c r="T30" i="3"/>
  <c r="T31" i="3"/>
  <c r="T32" i="3"/>
  <c r="T33" i="3"/>
  <c r="T34" i="3"/>
  <c r="T35" i="3"/>
  <c r="T36" i="3"/>
  <c r="T37" i="3"/>
  <c r="T38" i="3"/>
  <c r="T39" i="3"/>
  <c r="T40" i="3"/>
  <c r="T41" i="3"/>
  <c r="T42" i="3"/>
  <c r="T43" i="3"/>
  <c r="T44" i="3"/>
  <c r="T45" i="3"/>
  <c r="T46" i="3"/>
  <c r="T47" i="3"/>
  <c r="T48" i="3"/>
  <c r="T49" i="3"/>
  <c r="T50" i="3"/>
  <c r="T51" i="3"/>
  <c r="T52" i="3"/>
  <c r="T53" i="3"/>
  <c r="T54" i="3"/>
  <c r="T55" i="3"/>
  <c r="T56" i="3"/>
  <c r="T57" i="3"/>
  <c r="T58" i="3"/>
  <c r="T59" i="3"/>
  <c r="T60" i="3"/>
  <c r="T61" i="3"/>
  <c r="T62" i="3"/>
  <c r="T63" i="3"/>
  <c r="T64" i="3"/>
  <c r="T65" i="3"/>
  <c r="T66" i="3"/>
  <c r="T67" i="3"/>
  <c r="T68" i="3"/>
  <c r="T69" i="3"/>
  <c r="T70" i="3"/>
  <c r="T71" i="3"/>
  <c r="T72" i="3"/>
  <c r="T73" i="3"/>
  <c r="T74" i="3"/>
  <c r="T75" i="3"/>
  <c r="T76" i="3"/>
  <c r="T77" i="3"/>
  <c r="T78" i="3"/>
  <c r="T79" i="3"/>
  <c r="T80" i="3"/>
  <c r="T81" i="3"/>
  <c r="T82" i="3"/>
  <c r="T83" i="3"/>
  <c r="T84" i="3"/>
  <c r="T85" i="3"/>
  <c r="T86" i="3"/>
  <c r="T87" i="3"/>
  <c r="T88" i="3"/>
  <c r="T89" i="3"/>
  <c r="T90" i="3"/>
  <c r="T91" i="3"/>
  <c r="T92" i="3"/>
  <c r="T93" i="3"/>
  <c r="T94" i="3"/>
  <c r="T95" i="3"/>
  <c r="T96" i="3"/>
  <c r="T97" i="3"/>
  <c r="T98" i="3"/>
  <c r="T99" i="3"/>
  <c r="T100" i="3"/>
  <c r="T101" i="3"/>
  <c r="T102" i="3"/>
  <c r="T103" i="3"/>
  <c r="T104" i="3"/>
  <c r="T105" i="3"/>
  <c r="T106" i="3"/>
  <c r="T107" i="3"/>
  <c r="T108" i="3"/>
  <c r="T109" i="3"/>
  <c r="T110" i="3"/>
  <c r="T111" i="3"/>
  <c r="T112" i="3"/>
  <c r="T113" i="3"/>
  <c r="T114" i="3"/>
  <c r="T115" i="3"/>
  <c r="T116" i="3"/>
  <c r="T117" i="3"/>
  <c r="T118" i="3"/>
  <c r="T119" i="3"/>
  <c r="T120" i="3"/>
  <c r="T121" i="3"/>
  <c r="T122" i="3"/>
  <c r="T123" i="3"/>
  <c r="T124" i="3"/>
  <c r="T125" i="3"/>
  <c r="T126" i="3"/>
  <c r="T127" i="3"/>
  <c r="T128" i="3"/>
  <c r="T129" i="3"/>
  <c r="T130" i="3"/>
  <c r="T131" i="3"/>
  <c r="T132" i="3"/>
  <c r="T133" i="3"/>
  <c r="T134" i="3"/>
  <c r="T135" i="3"/>
  <c r="T136" i="3"/>
  <c r="T137" i="3"/>
  <c r="T138" i="3"/>
  <c r="T139" i="3"/>
  <c r="T140" i="3"/>
  <c r="T141" i="3"/>
  <c r="T142" i="3"/>
  <c r="T143" i="3"/>
  <c r="T144" i="3"/>
  <c r="T145" i="3"/>
  <c r="T146" i="3"/>
  <c r="T147" i="3"/>
  <c r="T148" i="3"/>
  <c r="T149" i="3"/>
  <c r="T150" i="3"/>
  <c r="T151" i="3"/>
  <c r="T152" i="3"/>
  <c r="T153" i="3"/>
  <c r="T154" i="3"/>
  <c r="T155" i="3"/>
  <c r="T156" i="3"/>
  <c r="T157" i="3"/>
  <c r="T158" i="3"/>
  <c r="T159" i="3"/>
  <c r="T160" i="3"/>
  <c r="T161" i="3"/>
  <c r="T162" i="3"/>
  <c r="T163" i="3"/>
  <c r="T164" i="3"/>
  <c r="T165" i="3"/>
  <c r="T166" i="3"/>
  <c r="T167" i="3"/>
  <c r="T168" i="3"/>
  <c r="T169" i="3"/>
  <c r="T170" i="3"/>
  <c r="T171" i="3"/>
  <c r="T172" i="3"/>
  <c r="T173" i="3"/>
  <c r="T174" i="3"/>
  <c r="T175" i="3"/>
  <c r="T176" i="3"/>
  <c r="T177" i="3"/>
  <c r="T178" i="3"/>
  <c r="T179" i="3"/>
  <c r="T180" i="3"/>
  <c r="T181" i="3"/>
  <c r="T182" i="3"/>
  <c r="T183" i="3"/>
  <c r="T184" i="3"/>
  <c r="T185" i="3"/>
  <c r="T186" i="3"/>
  <c r="T187" i="3"/>
  <c r="T188" i="3"/>
  <c r="T189" i="3"/>
  <c r="T190" i="3"/>
  <c r="T191" i="3"/>
  <c r="T192" i="3"/>
  <c r="T193" i="3"/>
  <c r="T194" i="3"/>
  <c r="T195" i="3"/>
  <c r="T196" i="3"/>
  <c r="T197" i="3"/>
  <c r="T198" i="3"/>
  <c r="T199" i="3"/>
  <c r="T200" i="3"/>
  <c r="T201" i="3"/>
  <c r="T202" i="3"/>
  <c r="T203" i="3"/>
  <c r="T204" i="3"/>
  <c r="T205" i="3"/>
  <c r="T206" i="3"/>
  <c r="T207" i="3"/>
  <c r="T208" i="3"/>
  <c r="T209" i="3"/>
  <c r="T210" i="3"/>
  <c r="T211" i="3"/>
  <c r="T212" i="3"/>
  <c r="T213" i="3"/>
  <c r="T214" i="3"/>
  <c r="T215" i="3"/>
  <c r="T216" i="3"/>
  <c r="T217" i="3"/>
  <c r="T218" i="3"/>
  <c r="T219" i="3"/>
  <c r="T220" i="3"/>
  <c r="T221" i="3"/>
  <c r="T222" i="3"/>
  <c r="T223" i="3"/>
  <c r="T224" i="3"/>
  <c r="T225" i="3"/>
  <c r="T226" i="3"/>
  <c r="T227" i="3"/>
  <c r="T228" i="3"/>
  <c r="T229" i="3"/>
  <c r="T230" i="3"/>
  <c r="T231" i="3"/>
  <c r="T232" i="3"/>
  <c r="T233" i="3"/>
  <c r="T234" i="3"/>
  <c r="T235" i="3"/>
  <c r="T236" i="3"/>
  <c r="T237" i="3"/>
  <c r="T238" i="3"/>
  <c r="T239" i="3"/>
  <c r="T240" i="3"/>
  <c r="T241" i="3"/>
  <c r="T242" i="3"/>
  <c r="T243" i="3"/>
  <c r="T244" i="3"/>
  <c r="T245" i="3"/>
  <c r="T246" i="3"/>
  <c r="T247" i="3"/>
  <c r="T248" i="3"/>
  <c r="T249" i="3"/>
  <c r="T250" i="3"/>
  <c r="T251" i="3"/>
  <c r="T252" i="3"/>
  <c r="T253" i="3"/>
  <c r="T254" i="3"/>
  <c r="T255" i="3"/>
  <c r="T256" i="3"/>
  <c r="T257" i="3"/>
  <c r="T258" i="3"/>
  <c r="T259" i="3"/>
  <c r="T260" i="3"/>
  <c r="T261" i="3"/>
  <c r="T262" i="3"/>
  <c r="T263" i="3"/>
  <c r="T264" i="3"/>
  <c r="T265" i="3"/>
  <c r="T266" i="3"/>
  <c r="T267" i="3"/>
  <c r="T268" i="3"/>
  <c r="T269" i="3"/>
  <c r="T270" i="3"/>
  <c r="T271" i="3"/>
  <c r="T272" i="3"/>
  <c r="T273" i="3"/>
  <c r="T274" i="3"/>
  <c r="T275" i="3"/>
  <c r="T276" i="3"/>
  <c r="T277" i="3"/>
  <c r="T278" i="3"/>
  <c r="T279" i="3"/>
  <c r="T280" i="3"/>
  <c r="T281" i="3"/>
  <c r="T282" i="3"/>
  <c r="T283" i="3"/>
  <c r="T284" i="3"/>
  <c r="T285" i="3"/>
  <c r="T286" i="3"/>
  <c r="T287" i="3"/>
  <c r="T288" i="3"/>
  <c r="T289" i="3"/>
  <c r="T290" i="3"/>
  <c r="T291" i="3"/>
  <c r="T292" i="3"/>
  <c r="T293" i="3"/>
  <c r="T294" i="3"/>
  <c r="T295" i="3"/>
  <c r="T296" i="3"/>
  <c r="T297" i="3"/>
  <c r="T298" i="3"/>
  <c r="T299" i="3"/>
  <c r="T300" i="3"/>
  <c r="T301" i="3"/>
  <c r="T302" i="3"/>
  <c r="T303" i="3"/>
  <c r="T304" i="3"/>
  <c r="T305" i="3"/>
  <c r="T306" i="3"/>
  <c r="T307" i="3"/>
  <c r="T308" i="3"/>
  <c r="T309" i="3"/>
  <c r="T310" i="3"/>
  <c r="T311" i="3"/>
  <c r="T312" i="3"/>
  <c r="T313" i="3"/>
  <c r="T314" i="3"/>
  <c r="T315" i="3"/>
  <c r="T316" i="3"/>
  <c r="T317" i="3"/>
  <c r="T318" i="3"/>
  <c r="T319" i="3"/>
  <c r="T320" i="3"/>
  <c r="T321" i="3"/>
  <c r="T322" i="3"/>
  <c r="T323" i="3"/>
  <c r="T324" i="3"/>
  <c r="T325" i="3"/>
  <c r="T326" i="3"/>
  <c r="T327" i="3"/>
  <c r="T328" i="3"/>
  <c r="T329" i="3"/>
  <c r="T330" i="3"/>
  <c r="T331" i="3"/>
  <c r="T332" i="3"/>
  <c r="T333" i="3"/>
  <c r="T334" i="3"/>
  <c r="T335" i="3"/>
  <c r="T336" i="3"/>
  <c r="T337" i="3"/>
  <c r="T338" i="3"/>
  <c r="T339" i="3"/>
  <c r="T340" i="3"/>
  <c r="T341" i="3"/>
  <c r="T342" i="3"/>
  <c r="T343" i="3"/>
  <c r="T344" i="3"/>
  <c r="T345" i="3"/>
  <c r="T346" i="3"/>
  <c r="T347" i="3"/>
  <c r="T348" i="3"/>
  <c r="T349" i="3"/>
  <c r="T350" i="3"/>
  <c r="T351" i="3"/>
  <c r="T352" i="3"/>
  <c r="T353" i="3"/>
  <c r="T354" i="3"/>
  <c r="T355" i="3"/>
  <c r="T356" i="3"/>
  <c r="T357" i="3"/>
  <c r="T358" i="3"/>
  <c r="T359" i="3"/>
  <c r="T360" i="3"/>
  <c r="T361" i="3"/>
  <c r="T362" i="3"/>
  <c r="T363" i="3"/>
  <c r="T364" i="3"/>
  <c r="T365" i="3"/>
  <c r="T366" i="3"/>
  <c r="T367" i="3"/>
  <c r="T368" i="3"/>
  <c r="T369" i="3"/>
  <c r="T370" i="3"/>
  <c r="T371" i="3"/>
  <c r="T372" i="3"/>
  <c r="T373" i="3"/>
  <c r="T374" i="3"/>
  <c r="T375" i="3"/>
  <c r="T376" i="3"/>
  <c r="T377" i="3"/>
  <c r="T378" i="3"/>
  <c r="T379" i="3"/>
  <c r="T380" i="3"/>
  <c r="T381" i="3"/>
  <c r="T382" i="3"/>
  <c r="T383" i="3"/>
  <c r="T384" i="3"/>
  <c r="T385" i="3"/>
  <c r="T386" i="3"/>
  <c r="T387" i="3"/>
  <c r="T388" i="3"/>
  <c r="T389" i="3"/>
  <c r="T390" i="3"/>
  <c r="T391" i="3"/>
  <c r="T392" i="3"/>
  <c r="T393" i="3"/>
  <c r="T394" i="3"/>
  <c r="T395" i="3"/>
  <c r="T396" i="3"/>
  <c r="T397" i="3"/>
  <c r="T398" i="3"/>
  <c r="T399" i="3"/>
  <c r="T400" i="3"/>
  <c r="T401" i="3"/>
  <c r="T402" i="3"/>
  <c r="T403" i="3"/>
  <c r="T404" i="3"/>
  <c r="T405" i="3"/>
  <c r="T406" i="3"/>
  <c r="T407" i="3"/>
  <c r="T408" i="3"/>
  <c r="T409" i="3"/>
  <c r="T410" i="3"/>
  <c r="T411" i="3"/>
  <c r="T412" i="3"/>
  <c r="T413" i="3"/>
  <c r="T414" i="3"/>
  <c r="T415" i="3"/>
  <c r="T416" i="3"/>
  <c r="T417" i="3"/>
  <c r="T418" i="3"/>
  <c r="T419" i="3"/>
  <c r="T420" i="3"/>
  <c r="T421" i="3"/>
  <c r="T422" i="3"/>
  <c r="T423" i="3"/>
  <c r="T424" i="3"/>
  <c r="T425" i="3"/>
  <c r="T426" i="3"/>
  <c r="T427" i="3"/>
  <c r="T428" i="3"/>
  <c r="T429" i="3"/>
  <c r="T430" i="3"/>
  <c r="T431" i="3"/>
  <c r="T432" i="3"/>
  <c r="T433" i="3"/>
  <c r="T434" i="3"/>
  <c r="T435" i="3"/>
  <c r="T436" i="3"/>
  <c r="T437" i="3"/>
  <c r="T438" i="3"/>
  <c r="T439" i="3"/>
  <c r="T440" i="3"/>
  <c r="T441" i="3"/>
  <c r="T442" i="3"/>
  <c r="T443" i="3"/>
  <c r="T444" i="3"/>
  <c r="T445" i="3"/>
  <c r="T446" i="3"/>
  <c r="T447" i="3"/>
  <c r="T448" i="3"/>
  <c r="T449" i="3"/>
  <c r="T450" i="3"/>
  <c r="T451" i="3"/>
  <c r="T452" i="3"/>
  <c r="T453" i="3"/>
  <c r="T454" i="3"/>
  <c r="T455" i="3"/>
  <c r="T456" i="3"/>
  <c r="T457" i="3"/>
  <c r="T458" i="3"/>
  <c r="T459" i="3"/>
  <c r="T460" i="3"/>
  <c r="T461" i="3"/>
  <c r="T462" i="3"/>
  <c r="T463" i="3"/>
  <c r="T464" i="3"/>
  <c r="T465" i="3"/>
  <c r="T466" i="3"/>
  <c r="T467" i="3"/>
  <c r="T468" i="3"/>
  <c r="T469" i="3"/>
  <c r="T470" i="3"/>
  <c r="T471" i="3"/>
  <c r="T472" i="3"/>
  <c r="T473" i="3"/>
  <c r="T474" i="3"/>
  <c r="T475" i="3"/>
  <c r="T476" i="3"/>
  <c r="T477" i="3"/>
  <c r="T478" i="3"/>
  <c r="T479" i="3"/>
  <c r="T480" i="3"/>
  <c r="T481" i="3"/>
  <c r="T482" i="3"/>
  <c r="T483" i="3"/>
  <c r="T484" i="3"/>
  <c r="T485" i="3"/>
  <c r="T486" i="3"/>
  <c r="T487" i="3"/>
  <c r="T488" i="3"/>
  <c r="T489" i="3"/>
  <c r="T490" i="3"/>
  <c r="T491" i="3"/>
  <c r="T492" i="3"/>
  <c r="T493" i="3"/>
  <c r="T494" i="3"/>
  <c r="T495" i="3"/>
  <c r="T496" i="3"/>
  <c r="T497" i="3"/>
  <c r="T498" i="3"/>
  <c r="T499" i="3"/>
  <c r="T500" i="3"/>
  <c r="T501" i="3"/>
  <c r="T502" i="3"/>
  <c r="T503" i="3"/>
  <c r="T504" i="3"/>
  <c r="T505" i="3"/>
  <c r="T506" i="3"/>
  <c r="T507" i="3"/>
  <c r="T508" i="3"/>
  <c r="T509" i="3"/>
  <c r="T510" i="3"/>
  <c r="T511" i="3"/>
  <c r="T512" i="3"/>
  <c r="T513" i="3"/>
  <c r="T514" i="3"/>
  <c r="T515" i="3"/>
  <c r="T516" i="3"/>
  <c r="T517" i="3"/>
  <c r="T518" i="3"/>
  <c r="T519" i="3"/>
  <c r="T520" i="3"/>
  <c r="T521" i="3"/>
  <c r="T522" i="3"/>
  <c r="T523" i="3"/>
  <c r="T524" i="3"/>
  <c r="T525" i="3"/>
  <c r="T526" i="3"/>
  <c r="T527" i="3"/>
  <c r="T528" i="3"/>
  <c r="T529" i="3"/>
  <c r="T530" i="3"/>
  <c r="T531" i="3"/>
  <c r="T532" i="3"/>
  <c r="T533" i="3"/>
  <c r="T534" i="3"/>
  <c r="T535" i="3"/>
  <c r="T536" i="3"/>
  <c r="T537" i="3"/>
  <c r="T538" i="3"/>
  <c r="T539" i="3"/>
  <c r="T540" i="3"/>
  <c r="T541" i="3"/>
  <c r="T542" i="3"/>
  <c r="T543" i="3"/>
  <c r="T544" i="3"/>
  <c r="T545" i="3"/>
  <c r="T546" i="3"/>
  <c r="T547" i="3"/>
  <c r="T548" i="3"/>
  <c r="T549" i="3"/>
  <c r="T550" i="3"/>
  <c r="T551" i="3"/>
  <c r="T552" i="3"/>
  <c r="T553" i="3"/>
  <c r="T554" i="3"/>
  <c r="T555" i="3"/>
  <c r="T556" i="3"/>
  <c r="T557" i="3"/>
  <c r="T558" i="3"/>
  <c r="T559" i="3"/>
  <c r="T560" i="3"/>
  <c r="T561" i="3"/>
  <c r="T562" i="3"/>
  <c r="T563" i="3"/>
  <c r="T564" i="3"/>
  <c r="T565" i="3"/>
  <c r="T566" i="3"/>
  <c r="T567" i="3"/>
  <c r="T568" i="3"/>
  <c r="T569" i="3"/>
  <c r="T570" i="3"/>
  <c r="T571" i="3"/>
  <c r="T572" i="3"/>
  <c r="T573" i="3"/>
  <c r="T574" i="3"/>
  <c r="T575" i="3"/>
  <c r="T576" i="3"/>
  <c r="T577" i="3"/>
  <c r="T578" i="3"/>
  <c r="T579" i="3"/>
  <c r="T580" i="3"/>
  <c r="T581" i="3"/>
  <c r="T582" i="3"/>
  <c r="T583" i="3"/>
  <c r="T584" i="3"/>
  <c r="T585" i="3"/>
  <c r="T586" i="3"/>
  <c r="T587" i="3"/>
  <c r="T588" i="3"/>
  <c r="T589" i="3"/>
  <c r="T590" i="3"/>
  <c r="T591" i="3"/>
  <c r="T592" i="3"/>
  <c r="T593" i="3"/>
  <c r="T594" i="3"/>
  <c r="T595" i="3"/>
  <c r="T596" i="3"/>
  <c r="T597" i="3"/>
  <c r="T598" i="3"/>
  <c r="T599" i="3"/>
  <c r="T600" i="3"/>
  <c r="T601" i="3"/>
  <c r="T602" i="3"/>
  <c r="T603" i="3"/>
  <c r="T604" i="3"/>
  <c r="T605" i="3"/>
  <c r="T606" i="3"/>
  <c r="T607" i="3"/>
  <c r="T608" i="3"/>
  <c r="T609" i="3"/>
  <c r="T610" i="3"/>
  <c r="T611" i="3"/>
  <c r="T612" i="3"/>
  <c r="T613" i="3"/>
  <c r="T614" i="3"/>
  <c r="T615" i="3"/>
  <c r="T616" i="3"/>
  <c r="T617" i="3"/>
  <c r="T618" i="3"/>
  <c r="T619" i="3"/>
  <c r="T620" i="3"/>
  <c r="T621" i="3"/>
  <c r="T622" i="3"/>
  <c r="T623" i="3"/>
  <c r="T624" i="3"/>
  <c r="T625" i="3"/>
  <c r="T626" i="3"/>
  <c r="T627" i="3"/>
  <c r="T628" i="3"/>
  <c r="T629" i="3"/>
  <c r="T630" i="3"/>
  <c r="T631" i="3"/>
  <c r="T632" i="3"/>
  <c r="T633" i="3"/>
  <c r="T634" i="3"/>
  <c r="T635" i="3"/>
  <c r="T636" i="3"/>
  <c r="T637" i="3"/>
  <c r="T638" i="3"/>
  <c r="T639" i="3"/>
  <c r="T640" i="3"/>
  <c r="T641" i="3"/>
  <c r="T642" i="3"/>
  <c r="T643" i="3"/>
  <c r="T644" i="3"/>
  <c r="T645" i="3"/>
  <c r="T646" i="3"/>
  <c r="T647" i="3"/>
  <c r="T648" i="3"/>
  <c r="T649" i="3"/>
  <c r="T650" i="3"/>
  <c r="T651" i="3"/>
  <c r="T652" i="3"/>
  <c r="T653" i="3"/>
  <c r="T654" i="3"/>
  <c r="T655" i="3"/>
  <c r="T656" i="3"/>
  <c r="T657" i="3"/>
  <c r="T658" i="3"/>
  <c r="T659" i="3"/>
  <c r="T660" i="3"/>
  <c r="T661" i="3"/>
  <c r="T662" i="3"/>
  <c r="T663" i="3"/>
  <c r="T664" i="3"/>
  <c r="T665" i="3"/>
  <c r="T666" i="3"/>
  <c r="T667" i="3"/>
  <c r="T668" i="3"/>
  <c r="T669" i="3"/>
  <c r="T670" i="3"/>
  <c r="T671" i="3"/>
  <c r="T672" i="3"/>
  <c r="T673" i="3"/>
  <c r="T674" i="3"/>
  <c r="T675" i="3"/>
  <c r="T676" i="3"/>
  <c r="T677" i="3"/>
  <c r="T678" i="3"/>
  <c r="T679" i="3"/>
  <c r="T680" i="3"/>
  <c r="T681" i="3"/>
  <c r="T682" i="3"/>
  <c r="T683" i="3"/>
  <c r="T684" i="3"/>
  <c r="T685" i="3"/>
  <c r="T686" i="3"/>
  <c r="T687" i="3"/>
  <c r="T688" i="3"/>
  <c r="T689" i="3"/>
  <c r="T690" i="3"/>
  <c r="T691" i="3"/>
  <c r="T692" i="3"/>
  <c r="T693" i="3"/>
  <c r="T694" i="3"/>
  <c r="T695" i="3"/>
  <c r="T696" i="3"/>
  <c r="T697" i="3"/>
  <c r="T698" i="3"/>
  <c r="T699" i="3"/>
  <c r="T700" i="3"/>
  <c r="T701" i="3"/>
  <c r="T702" i="3"/>
  <c r="T703" i="3"/>
  <c r="T704" i="3"/>
  <c r="T705" i="3"/>
  <c r="T706" i="3"/>
  <c r="T707" i="3"/>
  <c r="T708" i="3"/>
  <c r="T709" i="3"/>
  <c r="T710" i="3"/>
  <c r="T711" i="3"/>
  <c r="T712" i="3"/>
  <c r="T713" i="3"/>
  <c r="T714" i="3"/>
  <c r="T715" i="3"/>
  <c r="T716" i="3"/>
  <c r="T717" i="3"/>
  <c r="T718" i="3"/>
  <c r="T719" i="3"/>
  <c r="T720" i="3"/>
  <c r="T721" i="3"/>
  <c r="T722" i="3"/>
  <c r="T723" i="3"/>
  <c r="T724" i="3"/>
  <c r="T725" i="3"/>
  <c r="T726" i="3"/>
  <c r="T727" i="3"/>
  <c r="T728" i="3"/>
  <c r="T729" i="3"/>
  <c r="T730" i="3"/>
  <c r="T731" i="3"/>
  <c r="T732" i="3"/>
  <c r="T733" i="3"/>
  <c r="T734" i="3"/>
  <c r="T735" i="3"/>
  <c r="T736" i="3"/>
  <c r="T737" i="3"/>
  <c r="T738" i="3"/>
  <c r="T739" i="3"/>
  <c r="T740" i="3"/>
  <c r="T741" i="3"/>
  <c r="T742" i="3"/>
  <c r="T743" i="3"/>
  <c r="T744" i="3"/>
  <c r="T745" i="3"/>
  <c r="T746" i="3"/>
  <c r="T747" i="3"/>
  <c r="T748" i="3"/>
  <c r="T749" i="3"/>
  <c r="T750" i="3"/>
  <c r="T751" i="3"/>
  <c r="T752" i="3"/>
  <c r="T753" i="3"/>
  <c r="T754" i="3"/>
  <c r="T755" i="3"/>
  <c r="T756" i="3"/>
  <c r="T757" i="3"/>
  <c r="T758" i="3"/>
  <c r="T759" i="3"/>
  <c r="T760" i="3"/>
  <c r="T761" i="3"/>
  <c r="T762" i="3"/>
  <c r="T763" i="3"/>
  <c r="T764" i="3"/>
  <c r="T765" i="3"/>
  <c r="T766" i="3"/>
  <c r="T767" i="3"/>
  <c r="T768" i="3"/>
  <c r="T769" i="3"/>
  <c r="T770" i="3"/>
  <c r="T771" i="3"/>
  <c r="T772" i="3"/>
  <c r="T773" i="3"/>
  <c r="T774" i="3"/>
  <c r="T775" i="3"/>
  <c r="T776" i="3"/>
  <c r="T777" i="3"/>
  <c r="T778" i="3"/>
  <c r="T779" i="3"/>
  <c r="T780" i="3"/>
  <c r="T781" i="3"/>
  <c r="T782" i="3"/>
  <c r="T783" i="3"/>
  <c r="T784" i="3"/>
  <c r="T785" i="3"/>
  <c r="T786" i="3"/>
  <c r="T787" i="3"/>
  <c r="T788" i="3"/>
  <c r="T789" i="3"/>
  <c r="T790" i="3"/>
  <c r="T791" i="3"/>
  <c r="T792" i="3"/>
  <c r="T793" i="3"/>
  <c r="T794" i="3"/>
  <c r="T795" i="3"/>
  <c r="T796" i="3"/>
  <c r="T797" i="3"/>
  <c r="T798" i="3"/>
  <c r="T799" i="3"/>
  <c r="T800" i="3"/>
  <c r="T801" i="3"/>
  <c r="T802" i="3"/>
  <c r="T803" i="3"/>
  <c r="T804" i="3"/>
  <c r="T805" i="3"/>
  <c r="T806" i="3"/>
  <c r="T807" i="3"/>
  <c r="T808" i="3"/>
  <c r="T809" i="3"/>
  <c r="T810" i="3"/>
  <c r="T811" i="3"/>
  <c r="T812" i="3"/>
  <c r="T813" i="3"/>
  <c r="T814" i="3"/>
  <c r="T815" i="3"/>
  <c r="T816" i="3"/>
  <c r="T817" i="3"/>
  <c r="T818" i="3"/>
  <c r="T819" i="3"/>
  <c r="T820" i="3"/>
  <c r="T821" i="3"/>
  <c r="T822" i="3"/>
  <c r="T823" i="3"/>
  <c r="T824" i="3"/>
  <c r="T825" i="3"/>
  <c r="T826" i="3"/>
  <c r="T827" i="3"/>
  <c r="T828" i="3"/>
  <c r="T829" i="3"/>
  <c r="T830" i="3"/>
  <c r="T831" i="3"/>
  <c r="T832" i="3"/>
  <c r="T833" i="3"/>
  <c r="T834" i="3"/>
  <c r="T835" i="3"/>
  <c r="T836" i="3"/>
  <c r="T837" i="3"/>
  <c r="T838" i="3"/>
  <c r="T839" i="3"/>
  <c r="T840" i="3"/>
  <c r="T841" i="3"/>
  <c r="T842" i="3"/>
  <c r="T843" i="3"/>
  <c r="T844" i="3"/>
  <c r="T845" i="3"/>
  <c r="T846" i="3"/>
  <c r="T847" i="3"/>
  <c r="T848" i="3"/>
  <c r="T849" i="3"/>
  <c r="T850" i="3"/>
  <c r="T851" i="3"/>
  <c r="T852" i="3"/>
  <c r="T853" i="3"/>
  <c r="T854" i="3"/>
  <c r="T855" i="3"/>
  <c r="T856" i="3"/>
  <c r="T857" i="3"/>
  <c r="T858" i="3"/>
  <c r="T859" i="3"/>
  <c r="T860" i="3"/>
  <c r="T861" i="3"/>
  <c r="T862" i="3"/>
  <c r="T863" i="3"/>
  <c r="T864" i="3"/>
  <c r="T865" i="3"/>
  <c r="T866" i="3"/>
  <c r="T867" i="3"/>
  <c r="T868" i="3"/>
  <c r="T869" i="3"/>
  <c r="T870" i="3"/>
  <c r="T871" i="3"/>
  <c r="T872" i="3"/>
  <c r="T873" i="3"/>
  <c r="T874" i="3"/>
  <c r="T875" i="3"/>
  <c r="T876" i="3"/>
  <c r="T877" i="3"/>
  <c r="T878" i="3"/>
  <c r="T879" i="3"/>
  <c r="T880" i="3"/>
  <c r="T881" i="3"/>
  <c r="T882" i="3"/>
  <c r="T883" i="3"/>
  <c r="T884" i="3"/>
  <c r="T885" i="3"/>
  <c r="T886" i="3"/>
  <c r="T887" i="3"/>
  <c r="T888" i="3"/>
  <c r="T889" i="3"/>
  <c r="T890" i="3"/>
  <c r="T891" i="3"/>
  <c r="T892" i="3"/>
  <c r="T893" i="3"/>
  <c r="T894" i="3"/>
  <c r="T895" i="3"/>
  <c r="T896" i="3"/>
  <c r="T897" i="3"/>
  <c r="T898" i="3"/>
  <c r="T899" i="3"/>
  <c r="T900" i="3"/>
  <c r="T901" i="3"/>
  <c r="T902" i="3"/>
  <c r="T903" i="3"/>
  <c r="T904" i="3"/>
  <c r="T905" i="3"/>
  <c r="T906" i="3"/>
  <c r="T907" i="3"/>
  <c r="T908" i="3"/>
  <c r="T909" i="3"/>
  <c r="T910" i="3"/>
  <c r="T911" i="3"/>
  <c r="T912" i="3"/>
  <c r="T913" i="3"/>
  <c r="T914" i="3"/>
  <c r="T915" i="3"/>
  <c r="T916" i="3"/>
  <c r="T917" i="3"/>
  <c r="T918" i="3"/>
  <c r="T919" i="3"/>
  <c r="T920" i="3"/>
  <c r="T921" i="3"/>
  <c r="T922" i="3"/>
  <c r="T923" i="3"/>
  <c r="T924" i="3"/>
  <c r="T925" i="3"/>
  <c r="T926" i="3"/>
  <c r="T927" i="3"/>
  <c r="T928" i="3"/>
  <c r="T929" i="3"/>
  <c r="T930" i="3"/>
  <c r="T931" i="3"/>
  <c r="T932" i="3"/>
  <c r="T933" i="3"/>
  <c r="T934" i="3"/>
  <c r="T935" i="3"/>
  <c r="T936" i="3"/>
  <c r="T937" i="3"/>
  <c r="T938" i="3"/>
  <c r="T939" i="3"/>
  <c r="T940" i="3"/>
  <c r="T941" i="3"/>
  <c r="T942" i="3"/>
  <c r="T943" i="3"/>
  <c r="T944" i="3"/>
  <c r="T945" i="3"/>
  <c r="T946" i="3"/>
  <c r="T947" i="3"/>
  <c r="T948" i="3"/>
  <c r="T949" i="3"/>
  <c r="T950" i="3"/>
  <c r="T951" i="3"/>
  <c r="T952" i="3"/>
  <c r="T953" i="3"/>
  <c r="T954" i="3"/>
  <c r="T955" i="3"/>
  <c r="T956" i="3"/>
  <c r="T957" i="3"/>
  <c r="T958" i="3"/>
  <c r="T959" i="3"/>
  <c r="T960" i="3"/>
  <c r="T961" i="3"/>
  <c r="T962" i="3"/>
  <c r="T963" i="3"/>
  <c r="T964" i="3"/>
  <c r="T965" i="3"/>
  <c r="T966" i="3"/>
  <c r="T967" i="3"/>
  <c r="T968" i="3"/>
  <c r="T969" i="3"/>
  <c r="T970" i="3"/>
  <c r="T971" i="3"/>
  <c r="T972" i="3"/>
  <c r="T973" i="3"/>
  <c r="T974" i="3"/>
  <c r="T975" i="3"/>
  <c r="T976" i="3"/>
  <c r="T977" i="3"/>
  <c r="T978" i="3"/>
  <c r="T979" i="3"/>
  <c r="T980" i="3"/>
  <c r="T981" i="3"/>
  <c r="T982" i="3"/>
  <c r="T983" i="3"/>
  <c r="T984" i="3"/>
  <c r="T985" i="3"/>
  <c r="T986" i="3"/>
  <c r="T987" i="3"/>
  <c r="T988" i="3"/>
  <c r="T989" i="3"/>
  <c r="T990" i="3"/>
  <c r="T991" i="3"/>
  <c r="T992" i="3"/>
  <c r="T993" i="3"/>
  <c r="T994" i="3"/>
  <c r="T995" i="3"/>
  <c r="T996" i="3"/>
  <c r="T997" i="3"/>
  <c r="T998" i="3"/>
  <c r="T999" i="3"/>
  <c r="T1000" i="3"/>
  <c r="T1001" i="3"/>
  <c r="R2" i="3" a="1"/>
  <c r="R2" i="3"/>
  <c r="R3" i="3" a="1"/>
  <c r="R3" i="3" s="1"/>
  <c r="R4" i="3" a="1"/>
  <c r="R4" i="3" s="1"/>
  <c r="R5" i="3" a="1"/>
  <c r="R5" i="3" s="1"/>
  <c r="R6" i="3" a="1"/>
  <c r="R6" i="3" s="1"/>
  <c r="R7" i="3" a="1"/>
  <c r="R7" i="3" s="1"/>
  <c r="R8" i="3" a="1"/>
  <c r="R8" i="3" s="1"/>
  <c r="R9" i="3" a="1"/>
  <c r="R9" i="3" s="1"/>
  <c r="R10" i="3" a="1"/>
  <c r="R10" i="3" s="1"/>
  <c r="R11" i="3" a="1"/>
  <c r="R11" i="3" s="1"/>
  <c r="R12" i="3" a="1"/>
  <c r="R12" i="3" s="1"/>
  <c r="R13" i="3" a="1"/>
  <c r="R13" i="3" s="1"/>
  <c r="R14" i="3" a="1"/>
  <c r="R14" i="3" s="1"/>
  <c r="R15" i="3" a="1"/>
  <c r="R15" i="3" s="1"/>
  <c r="R16" i="3" a="1"/>
  <c r="R16" i="3" s="1"/>
  <c r="R17" i="3" a="1"/>
  <c r="R17" i="3" s="1"/>
  <c r="R18" i="3" a="1"/>
  <c r="R18" i="3" s="1"/>
  <c r="R19" i="3" a="1"/>
  <c r="R19" i="3" s="1"/>
  <c r="R20" i="3" a="1"/>
  <c r="R20" i="3" s="1"/>
  <c r="R21" i="3" a="1"/>
  <c r="R21" i="3" s="1"/>
  <c r="R22" i="3" a="1"/>
  <c r="R22" i="3" s="1"/>
  <c r="R23" i="3" a="1"/>
  <c r="R23" i="3" s="1"/>
  <c r="R24" i="3" a="1"/>
  <c r="R24" i="3" s="1"/>
  <c r="R25" i="3" a="1"/>
  <c r="R25" i="3" s="1"/>
  <c r="R26" i="3" a="1"/>
  <c r="R26" i="3" s="1"/>
  <c r="R27" i="3" a="1"/>
  <c r="R27" i="3" s="1"/>
  <c r="R28" i="3" a="1"/>
  <c r="R28" i="3" s="1"/>
  <c r="R29" i="3" a="1"/>
  <c r="R29" i="3" s="1"/>
  <c r="R30" i="3" a="1"/>
  <c r="R30" i="3" s="1"/>
  <c r="R31" i="3" a="1"/>
  <c r="R31" i="3"/>
  <c r="R32" i="3" a="1"/>
  <c r="R32" i="3" s="1"/>
  <c r="R33" i="3" a="1"/>
  <c r="R33" i="3" s="1"/>
  <c r="R34" i="3" a="1"/>
  <c r="R34" i="3" s="1"/>
  <c r="R35" i="3" a="1"/>
  <c r="R35" i="3" s="1"/>
  <c r="R36" i="3" a="1"/>
  <c r="R36" i="3" s="1"/>
  <c r="R37" i="3" a="1"/>
  <c r="R37" i="3" s="1"/>
  <c r="R38" i="3" a="1"/>
  <c r="R38" i="3" s="1"/>
  <c r="R39" i="3" a="1"/>
  <c r="R39" i="3" s="1"/>
  <c r="R40" i="3" a="1"/>
  <c r="R40" i="3" s="1"/>
  <c r="R41" i="3" a="1"/>
  <c r="R41" i="3" s="1"/>
  <c r="R42" i="3" a="1"/>
  <c r="R42" i="3" s="1"/>
  <c r="R43" i="3" a="1"/>
  <c r="R43" i="3" s="1"/>
  <c r="R44" i="3" a="1"/>
  <c r="R44" i="3" s="1"/>
  <c r="R45" i="3" a="1"/>
  <c r="R45" i="3" s="1"/>
  <c r="R46" i="3" a="1"/>
  <c r="R46" i="3" s="1"/>
  <c r="R47" i="3" a="1"/>
  <c r="R47" i="3"/>
  <c r="R48" i="3" a="1"/>
  <c r="R48" i="3" s="1"/>
  <c r="R49" i="3" a="1"/>
  <c r="R49" i="3" s="1"/>
  <c r="R50" i="3" a="1"/>
  <c r="R50" i="3" s="1"/>
  <c r="R51" i="3" a="1"/>
  <c r="R51" i="3" s="1"/>
  <c r="R52" i="3" a="1"/>
  <c r="R52" i="3" s="1"/>
  <c r="R53" i="3" a="1"/>
  <c r="R53" i="3" s="1"/>
  <c r="R54" i="3" a="1"/>
  <c r="R54" i="3" s="1"/>
  <c r="R55" i="3" a="1"/>
  <c r="R55" i="3"/>
  <c r="R56" i="3" a="1"/>
  <c r="R56" i="3" s="1"/>
  <c r="R57" i="3" a="1"/>
  <c r="R57" i="3" s="1"/>
  <c r="R58" i="3" a="1"/>
  <c r="R58" i="3" s="1"/>
  <c r="R59" i="3" a="1"/>
  <c r="R59" i="3"/>
  <c r="R60" i="3" a="1"/>
  <c r="R60" i="3" s="1"/>
  <c r="R61" i="3" a="1"/>
  <c r="R61" i="3" s="1"/>
  <c r="R62" i="3" a="1"/>
  <c r="R62" i="3" s="1"/>
  <c r="R63" i="3" a="1"/>
  <c r="R63" i="3" s="1"/>
  <c r="R64" i="3" a="1"/>
  <c r="R64" i="3" s="1"/>
  <c r="R65" i="3" a="1"/>
  <c r="R65" i="3" s="1"/>
  <c r="R66" i="3" a="1"/>
  <c r="R66" i="3" s="1"/>
  <c r="R67" i="3" a="1"/>
  <c r="R67" i="3" s="1"/>
  <c r="R68" i="3" a="1"/>
  <c r="R68" i="3" s="1"/>
  <c r="R69" i="3" a="1"/>
  <c r="R69" i="3" s="1"/>
  <c r="R70" i="3" a="1"/>
  <c r="R70" i="3" s="1"/>
  <c r="R71" i="3" a="1"/>
  <c r="R71" i="3" s="1"/>
  <c r="R72" i="3" a="1"/>
  <c r="R72" i="3" s="1"/>
  <c r="R73" i="3" a="1"/>
  <c r="R73" i="3" s="1"/>
  <c r="R74" i="3" a="1"/>
  <c r="R74" i="3" s="1"/>
  <c r="R75" i="3" a="1"/>
  <c r="R75" i="3"/>
  <c r="R76" i="3" a="1"/>
  <c r="R76" i="3" s="1"/>
  <c r="R77" i="3" a="1"/>
  <c r="R77" i="3" s="1"/>
  <c r="R78" i="3" a="1"/>
  <c r="R78" i="3" s="1"/>
  <c r="R79" i="3" a="1"/>
  <c r="R79" i="3" s="1"/>
  <c r="R80" i="3" a="1"/>
  <c r="R80" i="3" s="1"/>
  <c r="R81" i="3" a="1"/>
  <c r="R81" i="3" s="1"/>
  <c r="R82" i="3" a="1"/>
  <c r="R82" i="3" s="1"/>
  <c r="R83" i="3" a="1"/>
  <c r="R83" i="3" s="1"/>
  <c r="R84" i="3" a="1"/>
  <c r="R84" i="3" s="1"/>
  <c r="R85" i="3" a="1"/>
  <c r="R85" i="3" s="1"/>
  <c r="R86" i="3" a="1"/>
  <c r="R86" i="3" s="1"/>
  <c r="R87" i="3" a="1"/>
  <c r="R87" i="3" s="1"/>
  <c r="R88" i="3" a="1"/>
  <c r="R88" i="3" s="1"/>
  <c r="R89" i="3" a="1"/>
  <c r="R89" i="3" s="1"/>
  <c r="R90" i="3" a="1"/>
  <c r="R90" i="3" s="1"/>
  <c r="R91" i="3" a="1"/>
  <c r="R91" i="3"/>
  <c r="R92" i="3" a="1"/>
  <c r="R92" i="3" s="1"/>
  <c r="R93" i="3" a="1"/>
  <c r="R93" i="3" s="1"/>
  <c r="R94" i="3" a="1"/>
  <c r="R94" i="3" s="1"/>
  <c r="R95" i="3" a="1"/>
  <c r="R95" i="3" s="1"/>
  <c r="R96" i="3" a="1"/>
  <c r="R96" i="3" s="1"/>
  <c r="R97" i="3" a="1"/>
  <c r="R97" i="3" s="1"/>
  <c r="R98" i="3" a="1"/>
  <c r="R98" i="3" s="1"/>
  <c r="R99" i="3" a="1"/>
  <c r="R99" i="3" s="1"/>
  <c r="R100" i="3" a="1"/>
  <c r="R100" i="3" s="1"/>
  <c r="R101" i="3" a="1"/>
  <c r="R101" i="3" s="1"/>
  <c r="R102" i="3" a="1"/>
  <c r="R102" i="3" s="1"/>
  <c r="R103" i="3" a="1"/>
  <c r="R103" i="3" s="1"/>
  <c r="R104" i="3" a="1"/>
  <c r="R104" i="3" s="1"/>
  <c r="R105" i="3" a="1"/>
  <c r="R105" i="3" s="1"/>
  <c r="R106" i="3" a="1"/>
  <c r="R106" i="3" s="1"/>
  <c r="R107" i="3" a="1"/>
  <c r="R107" i="3"/>
  <c r="R108" i="3" a="1"/>
  <c r="R108" i="3" s="1"/>
  <c r="R109" i="3" a="1"/>
  <c r="R109" i="3" s="1"/>
  <c r="R110" i="3" a="1"/>
  <c r="R110" i="3" s="1"/>
  <c r="R111" i="3" a="1"/>
  <c r="R111" i="3" s="1"/>
  <c r="R112" i="3" a="1"/>
  <c r="R112" i="3" s="1"/>
  <c r="R113" i="3" a="1"/>
  <c r="R113" i="3" s="1"/>
  <c r="R114" i="3" a="1"/>
  <c r="R114" i="3" s="1"/>
  <c r="R115" i="3" a="1"/>
  <c r="R115" i="3" s="1"/>
  <c r="R116" i="3" a="1"/>
  <c r="R116" i="3" s="1"/>
  <c r="R117" i="3" a="1"/>
  <c r="R117" i="3" s="1"/>
  <c r="R118" i="3" a="1"/>
  <c r="R118" i="3" s="1"/>
  <c r="R119" i="3" a="1"/>
  <c r="R119" i="3" s="1"/>
  <c r="R120" i="3" a="1"/>
  <c r="R120" i="3" s="1"/>
  <c r="R121" i="3" a="1"/>
  <c r="R121" i="3" s="1"/>
  <c r="R122" i="3" a="1"/>
  <c r="R122" i="3" s="1"/>
  <c r="R123" i="3" a="1"/>
  <c r="R123" i="3"/>
  <c r="R124" i="3" a="1"/>
  <c r="R124" i="3" s="1"/>
  <c r="R125" i="3" a="1"/>
  <c r="R125" i="3" s="1"/>
  <c r="R126" i="3" a="1"/>
  <c r="R126" i="3" s="1"/>
  <c r="R127" i="3" a="1"/>
  <c r="R127" i="3" s="1"/>
  <c r="R128" i="3" a="1"/>
  <c r="R128" i="3" s="1"/>
  <c r="R129" i="3" a="1"/>
  <c r="R129" i="3" s="1"/>
  <c r="R130" i="3" a="1"/>
  <c r="R130" i="3" s="1"/>
  <c r="R131" i="3" a="1"/>
  <c r="R131" i="3" s="1"/>
  <c r="R132" i="3" a="1"/>
  <c r="R132" i="3" s="1"/>
  <c r="R133" i="3" a="1"/>
  <c r="R133" i="3" s="1"/>
  <c r="R134" i="3" a="1"/>
  <c r="R134" i="3" s="1"/>
  <c r="R135" i="3" a="1"/>
  <c r="R135" i="3" s="1"/>
  <c r="R136" i="3" a="1"/>
  <c r="R136" i="3" s="1"/>
  <c r="R137" i="3" a="1"/>
  <c r="R137" i="3" s="1"/>
  <c r="R138" i="3" a="1"/>
  <c r="R138" i="3" s="1"/>
  <c r="R139" i="3" a="1"/>
  <c r="R139" i="3"/>
  <c r="R140" i="3" a="1"/>
  <c r="R140" i="3" s="1"/>
  <c r="R141" i="3" a="1"/>
  <c r="R141" i="3" s="1"/>
  <c r="R142" i="3" a="1"/>
  <c r="R142" i="3" s="1"/>
  <c r="R143" i="3" a="1"/>
  <c r="R143" i="3" s="1"/>
  <c r="R144" i="3" a="1"/>
  <c r="R144" i="3" s="1"/>
  <c r="R145" i="3" a="1"/>
  <c r="R145" i="3" s="1"/>
  <c r="R146" i="3" a="1"/>
  <c r="R146" i="3" s="1"/>
  <c r="R147" i="3" a="1"/>
  <c r="R147" i="3" s="1"/>
  <c r="R148" i="3" a="1"/>
  <c r="R148" i="3" s="1"/>
  <c r="R149" i="3" a="1"/>
  <c r="R149" i="3" s="1"/>
  <c r="R150" i="3" a="1"/>
  <c r="R150" i="3" s="1"/>
  <c r="R151" i="3" a="1"/>
  <c r="R151" i="3" s="1"/>
  <c r="R152" i="3" a="1"/>
  <c r="R152" i="3" s="1"/>
  <c r="R153" i="3" a="1"/>
  <c r="R153" i="3" s="1"/>
  <c r="R154" i="3" a="1"/>
  <c r="R154" i="3" s="1"/>
  <c r="R155" i="3" a="1"/>
  <c r="R155" i="3"/>
  <c r="R156" i="3" a="1"/>
  <c r="R156" i="3" s="1"/>
  <c r="R157" i="3" a="1"/>
  <c r="R157" i="3" s="1"/>
  <c r="R158" i="3" a="1"/>
  <c r="R158" i="3" s="1"/>
  <c r="R159" i="3" a="1"/>
  <c r="R159" i="3" s="1"/>
  <c r="R160" i="3" a="1"/>
  <c r="R160" i="3" s="1"/>
  <c r="R161" i="3" a="1"/>
  <c r="R161" i="3" s="1"/>
  <c r="R162" i="3" a="1"/>
  <c r="R162" i="3" s="1"/>
  <c r="R163" i="3" a="1"/>
  <c r="R163" i="3" s="1"/>
  <c r="R164" i="3" a="1"/>
  <c r="R164" i="3" s="1"/>
  <c r="R165" i="3" a="1"/>
  <c r="R165" i="3" s="1"/>
  <c r="R166" i="3" a="1"/>
  <c r="R166" i="3" s="1"/>
  <c r="R167" i="3" a="1"/>
  <c r="R167" i="3" s="1"/>
  <c r="R168" i="3" a="1"/>
  <c r="R168" i="3" s="1"/>
  <c r="R169" i="3" a="1"/>
  <c r="R169" i="3" s="1"/>
  <c r="R170" i="3" a="1"/>
  <c r="R170" i="3" s="1"/>
  <c r="R171" i="3" a="1"/>
  <c r="R171" i="3"/>
  <c r="R172" i="3" a="1"/>
  <c r="R172" i="3" s="1"/>
  <c r="R173" i="3" a="1"/>
  <c r="R173" i="3" s="1"/>
  <c r="R174" i="3" a="1"/>
  <c r="R174" i="3" s="1"/>
  <c r="R175" i="3" a="1"/>
  <c r="R175" i="3" s="1"/>
  <c r="R176" i="3" a="1"/>
  <c r="R176" i="3" s="1"/>
  <c r="R177" i="3" a="1"/>
  <c r="R177" i="3" s="1"/>
  <c r="R178" i="3" a="1"/>
  <c r="R178" i="3" s="1"/>
  <c r="R179" i="3" a="1"/>
  <c r="R179" i="3" s="1"/>
  <c r="R180" i="3" a="1"/>
  <c r="R180" i="3" s="1"/>
  <c r="R181" i="3" a="1"/>
  <c r="R181" i="3" s="1"/>
  <c r="R182" i="3" a="1"/>
  <c r="R182" i="3" s="1"/>
  <c r="R183" i="3" a="1"/>
  <c r="R183" i="3" s="1"/>
  <c r="R184" i="3" a="1"/>
  <c r="R184" i="3" s="1"/>
  <c r="R185" i="3" a="1"/>
  <c r="R185" i="3" s="1"/>
  <c r="R186" i="3" a="1"/>
  <c r="R186" i="3" s="1"/>
  <c r="R187" i="3" a="1"/>
  <c r="R187" i="3" s="1"/>
  <c r="R188" i="3" a="1"/>
  <c r="R188" i="3" s="1"/>
  <c r="R189" i="3" a="1"/>
  <c r="R189" i="3" s="1"/>
  <c r="R190" i="3" a="1"/>
  <c r="R190" i="3" s="1"/>
  <c r="R191" i="3" a="1"/>
  <c r="R191" i="3" s="1"/>
  <c r="R192" i="3" a="1"/>
  <c r="R192" i="3" s="1"/>
  <c r="R193" i="3" a="1"/>
  <c r="R193" i="3" s="1"/>
  <c r="R194" i="3" a="1"/>
  <c r="R194" i="3" s="1"/>
  <c r="R195" i="3" a="1"/>
  <c r="R195" i="3" s="1"/>
  <c r="R196" i="3" a="1"/>
  <c r="R196" i="3" s="1"/>
  <c r="R197" i="3" a="1"/>
  <c r="R197" i="3" s="1"/>
  <c r="R198" i="3" a="1"/>
  <c r="R198" i="3" s="1"/>
  <c r="R199" i="3" a="1"/>
  <c r="R199" i="3" s="1"/>
  <c r="R200" i="3" a="1"/>
  <c r="R200" i="3" s="1"/>
  <c r="R201" i="3" a="1"/>
  <c r="R201" i="3" s="1"/>
  <c r="R202" i="3" a="1"/>
  <c r="R202" i="3" s="1"/>
  <c r="R203" i="3" a="1"/>
  <c r="R203" i="3" s="1"/>
  <c r="R204" i="3" a="1"/>
  <c r="R204" i="3" s="1"/>
  <c r="R205" i="3" a="1"/>
  <c r="R205" i="3" s="1"/>
  <c r="R206" i="3" a="1"/>
  <c r="R206" i="3" s="1"/>
  <c r="R207" i="3" a="1"/>
  <c r="R207" i="3" s="1"/>
  <c r="R208" i="3" a="1"/>
  <c r="R208" i="3" s="1"/>
  <c r="R209" i="3" a="1"/>
  <c r="R209" i="3" s="1"/>
  <c r="R210" i="3" a="1"/>
  <c r="R210" i="3" s="1"/>
  <c r="R211" i="3" a="1"/>
  <c r="R211" i="3" s="1"/>
  <c r="R212" i="3" a="1"/>
  <c r="R212" i="3" s="1"/>
  <c r="R213" i="3" a="1"/>
  <c r="R213" i="3" s="1"/>
  <c r="R214" i="3" a="1"/>
  <c r="R214" i="3" s="1"/>
  <c r="R215" i="3" a="1"/>
  <c r="R215" i="3" s="1"/>
  <c r="R216" i="3" a="1"/>
  <c r="R216" i="3" s="1"/>
  <c r="R217" i="3" a="1"/>
  <c r="R217" i="3" s="1"/>
  <c r="R218" i="3" a="1"/>
  <c r="R218" i="3" s="1"/>
  <c r="R219" i="3" a="1"/>
  <c r="R219" i="3" s="1"/>
  <c r="R220" i="3" a="1"/>
  <c r="R220" i="3" s="1"/>
  <c r="R221" i="3" a="1"/>
  <c r="R221" i="3" s="1"/>
  <c r="R222" i="3" a="1"/>
  <c r="R222" i="3" s="1"/>
  <c r="R223" i="3" a="1"/>
  <c r="R223" i="3" s="1"/>
  <c r="R224" i="3" a="1"/>
  <c r="R224" i="3" s="1"/>
  <c r="R225" i="3" a="1"/>
  <c r="R225" i="3" s="1"/>
  <c r="R226" i="3" a="1"/>
  <c r="R226" i="3" s="1"/>
  <c r="R227" i="3" a="1"/>
  <c r="R227" i="3" s="1"/>
  <c r="R228" i="3" a="1"/>
  <c r="R228" i="3" s="1"/>
  <c r="R229" i="3" a="1"/>
  <c r="R229" i="3" s="1"/>
  <c r="R230" i="3" a="1"/>
  <c r="R230" i="3" s="1"/>
  <c r="R231" i="3" a="1"/>
  <c r="R231" i="3" s="1"/>
  <c r="R232" i="3" a="1"/>
  <c r="R232" i="3" s="1"/>
  <c r="R233" i="3" a="1"/>
  <c r="R233" i="3" s="1"/>
  <c r="R234" i="3" a="1"/>
  <c r="R234" i="3" s="1"/>
  <c r="R235" i="3" a="1"/>
  <c r="R235" i="3" s="1"/>
  <c r="R236" i="3" a="1"/>
  <c r="R236" i="3" s="1"/>
  <c r="R237" i="3" a="1"/>
  <c r="R237" i="3" s="1"/>
  <c r="R238" i="3" a="1"/>
  <c r="R238" i="3" s="1"/>
  <c r="R239" i="3" a="1"/>
  <c r="R239" i="3" s="1"/>
  <c r="R240" i="3" a="1"/>
  <c r="R240" i="3" s="1"/>
  <c r="R241" i="3" a="1"/>
  <c r="R241" i="3" s="1"/>
  <c r="R242" i="3" a="1"/>
  <c r="R242" i="3" s="1"/>
  <c r="R243" i="3" a="1"/>
  <c r="R243" i="3" s="1"/>
  <c r="R244" i="3" a="1"/>
  <c r="R244" i="3" s="1"/>
  <c r="R245" i="3" a="1"/>
  <c r="R245" i="3" s="1"/>
  <c r="R246" i="3" a="1"/>
  <c r="R246" i="3" s="1"/>
  <c r="R247" i="3" a="1"/>
  <c r="R247" i="3" s="1"/>
  <c r="R248" i="3" a="1"/>
  <c r="R248" i="3" s="1"/>
  <c r="R249" i="3" a="1"/>
  <c r="R249" i="3" s="1"/>
  <c r="R250" i="3" a="1"/>
  <c r="R250" i="3" s="1"/>
  <c r="R251" i="3" a="1"/>
  <c r="R251" i="3" s="1"/>
  <c r="R252" i="3" a="1"/>
  <c r="R252" i="3" s="1"/>
  <c r="R253" i="3" a="1"/>
  <c r="R253" i="3" s="1"/>
  <c r="R254" i="3" a="1"/>
  <c r="R254" i="3" s="1"/>
  <c r="R255" i="3" a="1"/>
  <c r="R255" i="3" s="1"/>
  <c r="R256" i="3" a="1"/>
  <c r="R256" i="3" s="1"/>
  <c r="R257" i="3" a="1"/>
  <c r="R257" i="3" s="1"/>
  <c r="R258" i="3" a="1"/>
  <c r="R258" i="3" s="1"/>
  <c r="R259" i="3" a="1"/>
  <c r="R259" i="3" s="1"/>
  <c r="R260" i="3" a="1"/>
  <c r="R260" i="3" s="1"/>
  <c r="R261" i="3" a="1"/>
  <c r="R261" i="3" s="1"/>
  <c r="R262" i="3" a="1"/>
  <c r="R262" i="3" s="1"/>
  <c r="R263" i="3" a="1"/>
  <c r="R263" i="3" s="1"/>
  <c r="R264" i="3" a="1"/>
  <c r="R264" i="3" s="1"/>
  <c r="R265" i="3" a="1"/>
  <c r="R265" i="3" s="1"/>
  <c r="R266" i="3" a="1"/>
  <c r="R266" i="3" s="1"/>
  <c r="R267" i="3" a="1"/>
  <c r="R267" i="3" s="1"/>
  <c r="R268" i="3" a="1"/>
  <c r="R268" i="3" s="1"/>
  <c r="R269" i="3" a="1"/>
  <c r="R269" i="3" s="1"/>
  <c r="R270" i="3" a="1"/>
  <c r="R270" i="3" s="1"/>
  <c r="R271" i="3" a="1"/>
  <c r="R271" i="3"/>
  <c r="R272" i="3" a="1"/>
  <c r="R272" i="3" s="1"/>
  <c r="R273" i="3" a="1"/>
  <c r="R273" i="3" s="1"/>
  <c r="R274" i="3" a="1"/>
  <c r="R274" i="3" s="1"/>
  <c r="R275" i="3" a="1"/>
  <c r="R275" i="3" s="1"/>
  <c r="R276" i="3" a="1"/>
  <c r="R276" i="3" s="1"/>
  <c r="R277" i="3" a="1"/>
  <c r="R277" i="3" s="1"/>
  <c r="R278" i="3" a="1"/>
  <c r="R278" i="3" s="1"/>
  <c r="R279" i="3" a="1"/>
  <c r="R279" i="3" s="1"/>
  <c r="R280" i="3" a="1"/>
  <c r="R280" i="3" s="1"/>
  <c r="R281" i="3" a="1"/>
  <c r="R281" i="3" s="1"/>
  <c r="R282" i="3" a="1"/>
  <c r="R282" i="3" s="1"/>
  <c r="R283" i="3" a="1"/>
  <c r="R283" i="3" s="1"/>
  <c r="R284" i="3" a="1"/>
  <c r="R284" i="3" s="1"/>
  <c r="R285" i="3" a="1"/>
  <c r="R285" i="3" s="1"/>
  <c r="R286" i="3" a="1"/>
  <c r="R286" i="3" s="1"/>
  <c r="R287" i="3" a="1"/>
  <c r="R287" i="3" s="1"/>
  <c r="R288" i="3" a="1"/>
  <c r="R288" i="3" s="1"/>
  <c r="R289" i="3" a="1"/>
  <c r="R289" i="3" s="1"/>
  <c r="R290" i="3" a="1"/>
  <c r="R290" i="3" s="1"/>
  <c r="R291" i="3" a="1"/>
  <c r="R291" i="3" s="1"/>
  <c r="R292" i="3" a="1"/>
  <c r="R292" i="3" s="1"/>
  <c r="R293" i="3" a="1"/>
  <c r="R293" i="3" s="1"/>
  <c r="R294" i="3" a="1"/>
  <c r="R294" i="3" s="1"/>
  <c r="R295" i="3" a="1"/>
  <c r="R295" i="3"/>
  <c r="R296" i="3" a="1"/>
  <c r="R296" i="3" s="1"/>
  <c r="R297" i="3" a="1"/>
  <c r="R297" i="3" s="1"/>
  <c r="R298" i="3" a="1"/>
  <c r="R298" i="3" s="1"/>
  <c r="R299" i="3" a="1"/>
  <c r="R299" i="3" s="1"/>
  <c r="R300" i="3" a="1"/>
  <c r="R300" i="3" s="1"/>
  <c r="R301" i="3" a="1"/>
  <c r="R301" i="3" s="1"/>
  <c r="R302" i="3" a="1"/>
  <c r="R302" i="3" s="1"/>
  <c r="R303" i="3" a="1"/>
  <c r="R303" i="3" s="1"/>
  <c r="R304" i="3" a="1"/>
  <c r="R304" i="3" s="1"/>
  <c r="R305" i="3" a="1"/>
  <c r="R305" i="3" s="1"/>
  <c r="R306" i="3" a="1"/>
  <c r="R306" i="3" s="1"/>
  <c r="R307" i="3" a="1"/>
  <c r="R307" i="3" s="1"/>
  <c r="R308" i="3" a="1"/>
  <c r="R308" i="3" s="1"/>
  <c r="R309" i="3" a="1"/>
  <c r="R309" i="3" s="1"/>
  <c r="R310" i="3" a="1"/>
  <c r="R310" i="3" s="1"/>
  <c r="R311" i="3" a="1"/>
  <c r="R311" i="3" s="1"/>
  <c r="R312" i="3" a="1"/>
  <c r="R312" i="3" s="1"/>
  <c r="R313" i="3" a="1"/>
  <c r="R313" i="3" s="1"/>
  <c r="R314" i="3" a="1"/>
  <c r="R314" i="3" s="1"/>
  <c r="R315" i="3" a="1"/>
  <c r="R315" i="3" s="1"/>
  <c r="R316" i="3" a="1"/>
  <c r="R316" i="3" s="1"/>
  <c r="R317" i="3" a="1"/>
  <c r="R317" i="3" s="1"/>
  <c r="R318" i="3" a="1"/>
  <c r="R318" i="3" s="1"/>
  <c r="R319" i="3" a="1"/>
  <c r="R319" i="3" s="1"/>
  <c r="R320" i="3" a="1"/>
  <c r="R320" i="3" s="1"/>
  <c r="R321" i="3" a="1"/>
  <c r="R321" i="3" s="1"/>
  <c r="R322" i="3" a="1"/>
  <c r="R322" i="3" s="1"/>
  <c r="R323" i="3" a="1"/>
  <c r="R323" i="3" s="1"/>
  <c r="R324" i="3" a="1"/>
  <c r="R324" i="3" s="1"/>
  <c r="R325" i="3" a="1"/>
  <c r="R325" i="3" s="1"/>
  <c r="R326" i="3" a="1"/>
  <c r="R326" i="3" s="1"/>
  <c r="R327" i="3" a="1"/>
  <c r="R327" i="3" s="1"/>
  <c r="R328" i="3" a="1"/>
  <c r="R328" i="3" s="1"/>
  <c r="R329" i="3" a="1"/>
  <c r="R329" i="3" s="1"/>
  <c r="R330" i="3" a="1"/>
  <c r="R330" i="3" s="1"/>
  <c r="R331" i="3" a="1"/>
  <c r="R331" i="3" s="1"/>
  <c r="R332" i="3" a="1"/>
  <c r="R332" i="3" s="1"/>
  <c r="R333" i="3" a="1"/>
  <c r="R333" i="3" s="1"/>
  <c r="R334" i="3" a="1"/>
  <c r="R334" i="3" s="1"/>
  <c r="R335" i="3" a="1"/>
  <c r="R335" i="3" s="1"/>
  <c r="R336" i="3" a="1"/>
  <c r="R336" i="3" s="1"/>
  <c r="R337" i="3" a="1"/>
  <c r="R337" i="3" s="1"/>
  <c r="R338" i="3" a="1"/>
  <c r="R338" i="3" s="1"/>
  <c r="R339" i="3" a="1"/>
  <c r="R339" i="3" s="1"/>
  <c r="R340" i="3" a="1"/>
  <c r="R340" i="3" s="1"/>
  <c r="R341" i="3" a="1"/>
  <c r="R341" i="3" s="1"/>
  <c r="R342" i="3" a="1"/>
  <c r="R342" i="3" s="1"/>
  <c r="R343" i="3" a="1"/>
  <c r="R343" i="3" s="1"/>
  <c r="R344" i="3" a="1"/>
  <c r="R344" i="3" s="1"/>
  <c r="R345" i="3" a="1"/>
  <c r="R345" i="3" s="1"/>
  <c r="R346" i="3" a="1"/>
  <c r="R346" i="3" s="1"/>
  <c r="R347" i="3" a="1"/>
  <c r="R347" i="3" s="1"/>
  <c r="R348" i="3" a="1"/>
  <c r="R348" i="3" s="1"/>
  <c r="R349" i="3" a="1"/>
  <c r="R349" i="3" s="1"/>
  <c r="R350" i="3" a="1"/>
  <c r="R350" i="3" s="1"/>
  <c r="R351" i="3" a="1"/>
  <c r="R351" i="3" s="1"/>
  <c r="R352" i="3" a="1"/>
  <c r="R352" i="3" s="1"/>
  <c r="R353" i="3" a="1"/>
  <c r="R353" i="3" s="1"/>
  <c r="R354" i="3" a="1"/>
  <c r="R354" i="3" s="1"/>
  <c r="R355" i="3" a="1"/>
  <c r="R355" i="3" s="1"/>
  <c r="R356" i="3" a="1"/>
  <c r="R356" i="3" s="1"/>
  <c r="R357" i="3" a="1"/>
  <c r="R357" i="3" s="1"/>
  <c r="R358" i="3" a="1"/>
  <c r="R358" i="3" s="1"/>
  <c r="R359" i="3" a="1"/>
  <c r="R359" i="3" s="1"/>
  <c r="R360" i="3" a="1"/>
  <c r="R360" i="3" s="1"/>
  <c r="R361" i="3" a="1"/>
  <c r="R361" i="3" s="1"/>
  <c r="R362" i="3" a="1"/>
  <c r="R362" i="3" s="1"/>
  <c r="R363" i="3" a="1"/>
  <c r="R363" i="3" s="1"/>
  <c r="R364" i="3" a="1"/>
  <c r="R364" i="3" s="1"/>
  <c r="R365" i="3" a="1"/>
  <c r="R365" i="3" s="1"/>
  <c r="R366" i="3" a="1"/>
  <c r="R366" i="3" s="1"/>
  <c r="R367" i="3" a="1"/>
  <c r="R367" i="3" s="1"/>
  <c r="R368" i="3" a="1"/>
  <c r="R368" i="3" s="1"/>
  <c r="R369" i="3" a="1"/>
  <c r="R369" i="3" s="1"/>
  <c r="R370" i="3" a="1"/>
  <c r="R370" i="3" s="1"/>
  <c r="R371" i="3" a="1"/>
  <c r="R371" i="3" s="1"/>
  <c r="R372" i="3" a="1"/>
  <c r="R372" i="3" s="1"/>
  <c r="R373" i="3" a="1"/>
  <c r="R373" i="3" s="1"/>
  <c r="R374" i="3" a="1"/>
  <c r="R374" i="3" s="1"/>
  <c r="R375" i="3" a="1"/>
  <c r="R375" i="3" s="1"/>
  <c r="R376" i="3" a="1"/>
  <c r="R376" i="3" s="1"/>
  <c r="R377" i="3" a="1"/>
  <c r="R377" i="3" s="1"/>
  <c r="R378" i="3" a="1"/>
  <c r="R378" i="3" s="1"/>
  <c r="R379" i="3" a="1"/>
  <c r="R379" i="3" s="1"/>
  <c r="R380" i="3" a="1"/>
  <c r="R380" i="3" s="1"/>
  <c r="R381" i="3" a="1"/>
  <c r="R381" i="3" s="1"/>
  <c r="R382" i="3" a="1"/>
  <c r="R382" i="3" s="1"/>
  <c r="R383" i="3" a="1"/>
  <c r="R383" i="3" s="1"/>
  <c r="R384" i="3" a="1"/>
  <c r="R384" i="3" s="1"/>
  <c r="R385" i="3" a="1"/>
  <c r="R385" i="3" s="1"/>
  <c r="R386" i="3" a="1"/>
  <c r="R386" i="3" s="1"/>
  <c r="R387" i="3" a="1"/>
  <c r="R387" i="3" s="1"/>
  <c r="R388" i="3" a="1"/>
  <c r="R388" i="3" s="1"/>
  <c r="R389" i="3" a="1"/>
  <c r="R389" i="3" s="1"/>
  <c r="R390" i="3" a="1"/>
  <c r="R390" i="3" s="1"/>
  <c r="R391" i="3" a="1"/>
  <c r="R391" i="3" s="1"/>
  <c r="R392" i="3" a="1"/>
  <c r="R392" i="3" s="1"/>
  <c r="R393" i="3" a="1"/>
  <c r="R393" i="3" s="1"/>
  <c r="R394" i="3" a="1"/>
  <c r="R394" i="3" s="1"/>
  <c r="R395" i="3" a="1"/>
  <c r="R395" i="3" s="1"/>
  <c r="R396" i="3" a="1"/>
  <c r="R396" i="3" s="1"/>
  <c r="R397" i="3" a="1"/>
  <c r="R397" i="3" s="1"/>
  <c r="R398" i="3" a="1"/>
  <c r="R398" i="3" s="1"/>
  <c r="R399" i="3" a="1"/>
  <c r="R399" i="3" s="1"/>
  <c r="R400" i="3" a="1"/>
  <c r="R400" i="3" s="1"/>
  <c r="R401" i="3" a="1"/>
  <c r="R401" i="3" s="1"/>
  <c r="R402" i="3" a="1"/>
  <c r="R402" i="3" s="1"/>
  <c r="R403" i="3" a="1"/>
  <c r="R403" i="3" s="1"/>
  <c r="R404" i="3" a="1"/>
  <c r="R404" i="3" s="1"/>
  <c r="R405" i="3" a="1"/>
  <c r="R405" i="3" s="1"/>
  <c r="R406" i="3" a="1"/>
  <c r="R406" i="3" s="1"/>
  <c r="R407" i="3" a="1"/>
  <c r="R407" i="3" s="1"/>
  <c r="R408" i="3" a="1"/>
  <c r="R408" i="3" s="1"/>
  <c r="R409" i="3" a="1"/>
  <c r="R409" i="3" s="1"/>
  <c r="R410" i="3" a="1"/>
  <c r="R410" i="3" s="1"/>
  <c r="R411" i="3" a="1"/>
  <c r="R411" i="3" s="1"/>
  <c r="R412" i="3" a="1"/>
  <c r="R412" i="3" s="1"/>
  <c r="R413" i="3" a="1"/>
  <c r="R413" i="3" s="1"/>
  <c r="R414" i="3" a="1"/>
  <c r="R414" i="3" s="1"/>
  <c r="R415" i="3" a="1"/>
  <c r="R415" i="3" s="1"/>
  <c r="R416" i="3" a="1"/>
  <c r="R416" i="3" s="1"/>
  <c r="R417" i="3" a="1"/>
  <c r="R417" i="3" s="1"/>
  <c r="R418" i="3" a="1"/>
  <c r="R418" i="3" s="1"/>
  <c r="R419" i="3" a="1"/>
  <c r="R419" i="3" s="1"/>
  <c r="R420" i="3" a="1"/>
  <c r="R420" i="3" s="1"/>
  <c r="R421" i="3" a="1"/>
  <c r="R421" i="3" s="1"/>
  <c r="R422" i="3" a="1"/>
  <c r="R422" i="3" s="1"/>
  <c r="R423" i="3" a="1"/>
  <c r="R423" i="3" s="1"/>
  <c r="R424" i="3" a="1"/>
  <c r="R424" i="3" s="1"/>
  <c r="R425" i="3" a="1"/>
  <c r="R425" i="3" s="1"/>
  <c r="R426" i="3" a="1"/>
  <c r="R426" i="3" s="1"/>
  <c r="R427" i="3" a="1"/>
  <c r="R427" i="3" s="1"/>
  <c r="R428" i="3" a="1"/>
  <c r="R428" i="3" s="1"/>
  <c r="R429" i="3" a="1"/>
  <c r="R429" i="3" s="1"/>
  <c r="R430" i="3" a="1"/>
  <c r="R430" i="3" s="1"/>
  <c r="R431" i="3" a="1"/>
  <c r="R431" i="3" s="1"/>
  <c r="R432" i="3" a="1"/>
  <c r="R432" i="3" s="1"/>
  <c r="R433" i="3" a="1"/>
  <c r="R433" i="3" s="1"/>
  <c r="R434" i="3" a="1"/>
  <c r="R434" i="3" s="1"/>
  <c r="R435" i="3" a="1"/>
  <c r="R435" i="3" s="1"/>
  <c r="R436" i="3" a="1"/>
  <c r="R436" i="3" s="1"/>
  <c r="R437" i="3" a="1"/>
  <c r="R437" i="3" s="1"/>
  <c r="R438" i="3" a="1"/>
  <c r="R438" i="3" s="1"/>
  <c r="R439" i="3" a="1"/>
  <c r="R439" i="3" s="1"/>
  <c r="R440" i="3" a="1"/>
  <c r="R440" i="3" s="1"/>
  <c r="R441" i="3" a="1"/>
  <c r="R441" i="3" s="1"/>
  <c r="R442" i="3" a="1"/>
  <c r="R442" i="3" s="1"/>
  <c r="R443" i="3" a="1"/>
  <c r="R443" i="3" s="1"/>
  <c r="R444" i="3" a="1"/>
  <c r="R444" i="3" s="1"/>
  <c r="R445" i="3" a="1"/>
  <c r="R445" i="3" s="1"/>
  <c r="R446" i="3" a="1"/>
  <c r="R446" i="3" s="1"/>
  <c r="R447" i="3" a="1"/>
  <c r="R447" i="3" s="1"/>
  <c r="R448" i="3" a="1"/>
  <c r="R448" i="3" s="1"/>
  <c r="R449" i="3" a="1"/>
  <c r="R449" i="3" s="1"/>
  <c r="R450" i="3" a="1"/>
  <c r="R450" i="3" s="1"/>
  <c r="R451" i="3" a="1"/>
  <c r="R451" i="3" s="1"/>
  <c r="R452" i="3" a="1"/>
  <c r="R452" i="3" s="1"/>
  <c r="R453" i="3" a="1"/>
  <c r="R453" i="3" s="1"/>
  <c r="R454" i="3" a="1"/>
  <c r="R454" i="3" s="1"/>
  <c r="R455" i="3" a="1"/>
  <c r="R455" i="3" s="1"/>
  <c r="R456" i="3" a="1"/>
  <c r="R456" i="3" s="1"/>
  <c r="R457" i="3" a="1"/>
  <c r="R457" i="3" s="1"/>
  <c r="R458" i="3" a="1"/>
  <c r="R458" i="3" s="1"/>
  <c r="R459" i="3" a="1"/>
  <c r="R459" i="3" s="1"/>
  <c r="R460" i="3" a="1"/>
  <c r="R460" i="3" s="1"/>
  <c r="R461" i="3" a="1"/>
  <c r="R461" i="3" s="1"/>
  <c r="R462" i="3" a="1"/>
  <c r="R462" i="3" s="1"/>
  <c r="R463" i="3" a="1"/>
  <c r="R463" i="3" s="1"/>
  <c r="R464" i="3" a="1"/>
  <c r="R464" i="3" s="1"/>
  <c r="R465" i="3" a="1"/>
  <c r="R465" i="3" s="1"/>
  <c r="R466" i="3" a="1"/>
  <c r="R466" i="3" s="1"/>
  <c r="R467" i="3" a="1"/>
  <c r="R467" i="3" s="1"/>
  <c r="R468" i="3" a="1"/>
  <c r="R468" i="3" s="1"/>
  <c r="R469" i="3" a="1"/>
  <c r="R469" i="3" s="1"/>
  <c r="R470" i="3" a="1"/>
  <c r="R470" i="3" s="1"/>
  <c r="R471" i="3" a="1"/>
  <c r="R471" i="3" s="1"/>
  <c r="R472" i="3" a="1"/>
  <c r="R472" i="3" s="1"/>
  <c r="R473" i="3" a="1"/>
  <c r="R473" i="3" s="1"/>
  <c r="R474" i="3" a="1"/>
  <c r="R474" i="3" s="1"/>
  <c r="R475" i="3" a="1"/>
  <c r="R475" i="3" s="1"/>
  <c r="R476" i="3" a="1"/>
  <c r="R476" i="3" s="1"/>
  <c r="R477" i="3" a="1"/>
  <c r="R477" i="3" s="1"/>
  <c r="R478" i="3" a="1"/>
  <c r="R478" i="3" s="1"/>
  <c r="R479" i="3" a="1"/>
  <c r="R479" i="3" s="1"/>
  <c r="R480" i="3" a="1"/>
  <c r="R480" i="3" s="1"/>
  <c r="R481" i="3" a="1"/>
  <c r="R481" i="3" s="1"/>
  <c r="R482" i="3" a="1"/>
  <c r="R482" i="3" s="1"/>
  <c r="R483" i="3" a="1"/>
  <c r="R483" i="3" s="1"/>
  <c r="R484" i="3" a="1"/>
  <c r="R484" i="3" s="1"/>
  <c r="R485" i="3" a="1"/>
  <c r="R485" i="3" s="1"/>
  <c r="R486" i="3" a="1"/>
  <c r="R486" i="3" s="1"/>
  <c r="R487" i="3" a="1"/>
  <c r="R487" i="3" s="1"/>
  <c r="R488" i="3" a="1"/>
  <c r="R488" i="3" s="1"/>
  <c r="R489" i="3" a="1"/>
  <c r="R489" i="3" s="1"/>
  <c r="R490" i="3" a="1"/>
  <c r="R490" i="3" s="1"/>
  <c r="R491" i="3" a="1"/>
  <c r="R491" i="3"/>
  <c r="R492" i="3" a="1"/>
  <c r="R492" i="3" s="1"/>
  <c r="R493" i="3" a="1"/>
  <c r="R493" i="3" s="1"/>
  <c r="R494" i="3" a="1"/>
  <c r="R494" i="3" s="1"/>
  <c r="R495" i="3" a="1"/>
  <c r="R495" i="3" s="1"/>
  <c r="R496" i="3" a="1"/>
  <c r="R496" i="3" s="1"/>
  <c r="R497" i="3" a="1"/>
  <c r="R497" i="3" s="1"/>
  <c r="R498" i="3" a="1"/>
  <c r="R498" i="3" s="1"/>
  <c r="R499" i="3" a="1"/>
  <c r="R499" i="3" s="1"/>
  <c r="R500" i="3" a="1"/>
  <c r="R500" i="3" s="1"/>
  <c r="R501" i="3" a="1"/>
  <c r="R501" i="3" s="1"/>
  <c r="R502" i="3" a="1"/>
  <c r="R502" i="3" s="1"/>
  <c r="R503" i="3" a="1"/>
  <c r="R503" i="3" s="1"/>
  <c r="R504" i="3" a="1"/>
  <c r="R504" i="3" s="1"/>
  <c r="R505" i="3" a="1"/>
  <c r="R505" i="3" s="1"/>
  <c r="R506" i="3" a="1"/>
  <c r="R506" i="3" s="1"/>
  <c r="R507" i="3" a="1"/>
  <c r="R507" i="3" s="1"/>
  <c r="R508" i="3" a="1"/>
  <c r="R508" i="3" s="1"/>
  <c r="R509" i="3" a="1"/>
  <c r="R509" i="3" s="1"/>
  <c r="R510" i="3" a="1"/>
  <c r="R510" i="3" s="1"/>
  <c r="R511" i="3" a="1"/>
  <c r="R511" i="3" s="1"/>
  <c r="R512" i="3" a="1"/>
  <c r="R512" i="3" s="1"/>
  <c r="R513" i="3" a="1"/>
  <c r="R513" i="3" s="1"/>
  <c r="R514" i="3" a="1"/>
  <c r="R514" i="3" s="1"/>
  <c r="R515" i="3" a="1"/>
  <c r="R515" i="3" s="1"/>
  <c r="R516" i="3" a="1"/>
  <c r="R516" i="3" s="1"/>
  <c r="R517" i="3" a="1"/>
  <c r="R517" i="3" s="1"/>
  <c r="R518" i="3" a="1"/>
  <c r="R518" i="3" s="1"/>
  <c r="R519" i="3" a="1"/>
  <c r="R519" i="3" s="1"/>
  <c r="R520" i="3" a="1"/>
  <c r="R520" i="3" s="1"/>
  <c r="R521" i="3" a="1"/>
  <c r="R521" i="3" s="1"/>
  <c r="R522" i="3" a="1"/>
  <c r="R522" i="3" s="1"/>
  <c r="R523" i="3" a="1"/>
  <c r="R523" i="3" s="1"/>
  <c r="R524" i="3" a="1"/>
  <c r="R524" i="3" s="1"/>
  <c r="R525" i="3" a="1"/>
  <c r="R525" i="3" s="1"/>
  <c r="R526" i="3" a="1"/>
  <c r="R526" i="3" s="1"/>
  <c r="R527" i="3" a="1"/>
  <c r="R527" i="3" s="1"/>
  <c r="R528" i="3" a="1"/>
  <c r="R528" i="3" s="1"/>
  <c r="R529" i="3" a="1"/>
  <c r="R529" i="3" s="1"/>
  <c r="R530" i="3" a="1"/>
  <c r="R530" i="3" s="1"/>
  <c r="R531" i="3" a="1"/>
  <c r="R531" i="3" s="1"/>
  <c r="R532" i="3" a="1"/>
  <c r="R532" i="3" s="1"/>
  <c r="R533" i="3" a="1"/>
  <c r="R533" i="3" s="1"/>
  <c r="R534" i="3" a="1"/>
  <c r="R534" i="3" s="1"/>
  <c r="R535" i="3" a="1"/>
  <c r="R535" i="3" s="1"/>
  <c r="R536" i="3" a="1"/>
  <c r="R536" i="3" s="1"/>
  <c r="R537" i="3" a="1"/>
  <c r="R537" i="3" s="1"/>
  <c r="R538" i="3" a="1"/>
  <c r="R538" i="3" s="1"/>
  <c r="R539" i="3" a="1"/>
  <c r="R539" i="3" s="1"/>
  <c r="R540" i="3" a="1"/>
  <c r="R540" i="3" s="1"/>
  <c r="R541" i="3" a="1"/>
  <c r="R541" i="3" s="1"/>
  <c r="R542" i="3" a="1"/>
  <c r="R542" i="3" s="1"/>
  <c r="R543" i="3" a="1"/>
  <c r="R543" i="3" s="1"/>
  <c r="R544" i="3" a="1"/>
  <c r="R544" i="3" s="1"/>
  <c r="R545" i="3" a="1"/>
  <c r="R545" i="3" s="1"/>
  <c r="R546" i="3" a="1"/>
  <c r="R546" i="3" s="1"/>
  <c r="R547" i="3" a="1"/>
  <c r="R547" i="3" s="1"/>
  <c r="R548" i="3" a="1"/>
  <c r="R548" i="3" s="1"/>
  <c r="R549" i="3" a="1"/>
  <c r="R549" i="3" s="1"/>
  <c r="R550" i="3" a="1"/>
  <c r="R550" i="3" s="1"/>
  <c r="R551" i="3" a="1"/>
  <c r="R551" i="3" s="1"/>
  <c r="R552" i="3" a="1"/>
  <c r="R552" i="3" s="1"/>
  <c r="R553" i="3" a="1"/>
  <c r="R553" i="3" s="1"/>
  <c r="R554" i="3" a="1"/>
  <c r="R554" i="3" s="1"/>
  <c r="R555" i="3" a="1"/>
  <c r="R555" i="3" s="1"/>
  <c r="R556" i="3" a="1"/>
  <c r="R556" i="3" s="1"/>
  <c r="R557" i="3" a="1"/>
  <c r="R557" i="3" s="1"/>
  <c r="R558" i="3" a="1"/>
  <c r="R558" i="3" s="1"/>
  <c r="R559" i="3" a="1"/>
  <c r="R559" i="3" s="1"/>
  <c r="R560" i="3" a="1"/>
  <c r="R560" i="3" s="1"/>
  <c r="R561" i="3" a="1"/>
  <c r="R561" i="3" s="1"/>
  <c r="R562" i="3" a="1"/>
  <c r="R562" i="3" s="1"/>
  <c r="R563" i="3" a="1"/>
  <c r="R563" i="3" s="1"/>
  <c r="R564" i="3" a="1"/>
  <c r="R564" i="3" s="1"/>
  <c r="R565" i="3" a="1"/>
  <c r="R565" i="3" s="1"/>
  <c r="R566" i="3" a="1"/>
  <c r="R566" i="3" s="1"/>
  <c r="R567" i="3" a="1"/>
  <c r="R567" i="3" s="1"/>
  <c r="R568" i="3" a="1"/>
  <c r="R568" i="3" s="1"/>
  <c r="R569" i="3" a="1"/>
  <c r="R569" i="3" s="1"/>
  <c r="R570" i="3" a="1"/>
  <c r="R570" i="3" s="1"/>
  <c r="R571" i="3" a="1"/>
  <c r="R571" i="3" s="1"/>
  <c r="R572" i="3" a="1"/>
  <c r="R572" i="3" s="1"/>
  <c r="R573" i="3" a="1"/>
  <c r="R573" i="3" s="1"/>
  <c r="R574" i="3" a="1"/>
  <c r="R574" i="3" s="1"/>
  <c r="R575" i="3" a="1"/>
  <c r="R575" i="3" s="1"/>
  <c r="R576" i="3" a="1"/>
  <c r="R576" i="3" s="1"/>
  <c r="R577" i="3" a="1"/>
  <c r="R577" i="3" s="1"/>
  <c r="R578" i="3" a="1"/>
  <c r="R578" i="3" s="1"/>
  <c r="R579" i="3" a="1"/>
  <c r="R579" i="3" s="1"/>
  <c r="R580" i="3" a="1"/>
  <c r="R580" i="3" s="1"/>
  <c r="R581" i="3" a="1"/>
  <c r="R581" i="3" s="1"/>
  <c r="R582" i="3" a="1"/>
  <c r="R582" i="3" s="1"/>
  <c r="R583" i="3" a="1"/>
  <c r="R583" i="3" s="1"/>
  <c r="R584" i="3" a="1"/>
  <c r="R584" i="3" s="1"/>
  <c r="R585" i="3" a="1"/>
  <c r="R585" i="3" s="1"/>
  <c r="R586" i="3" a="1"/>
  <c r="R586" i="3" s="1"/>
  <c r="R587" i="3" a="1"/>
  <c r="R587" i="3" s="1"/>
  <c r="R588" i="3" a="1"/>
  <c r="R588" i="3" s="1"/>
  <c r="R589" i="3" a="1"/>
  <c r="R589" i="3" s="1"/>
  <c r="R590" i="3" a="1"/>
  <c r="R590" i="3" s="1"/>
  <c r="R591" i="3" a="1"/>
  <c r="R591" i="3" s="1"/>
  <c r="R592" i="3" a="1"/>
  <c r="R592" i="3" s="1"/>
  <c r="R593" i="3" a="1"/>
  <c r="R593" i="3" s="1"/>
  <c r="R594" i="3" a="1"/>
  <c r="R594" i="3" s="1"/>
  <c r="R595" i="3" a="1"/>
  <c r="R595" i="3" s="1"/>
  <c r="R596" i="3" a="1"/>
  <c r="R596" i="3" s="1"/>
  <c r="R597" i="3" a="1"/>
  <c r="R597" i="3" s="1"/>
  <c r="R598" i="3" a="1"/>
  <c r="R598" i="3" s="1"/>
  <c r="R599" i="3" a="1"/>
  <c r="R599" i="3" s="1"/>
  <c r="R600" i="3" a="1"/>
  <c r="R600" i="3" s="1"/>
  <c r="R601" i="3" a="1"/>
  <c r="R601" i="3" s="1"/>
  <c r="R602" i="3" a="1"/>
  <c r="R602" i="3" s="1"/>
  <c r="R603" i="3" a="1"/>
  <c r="R603" i="3" s="1"/>
  <c r="R604" i="3" a="1"/>
  <c r="R604" i="3" s="1"/>
  <c r="R605" i="3" a="1"/>
  <c r="R605" i="3" s="1"/>
  <c r="R606" i="3" a="1"/>
  <c r="R606" i="3" s="1"/>
  <c r="R607" i="3" a="1"/>
  <c r="R607" i="3" s="1"/>
  <c r="R608" i="3" a="1"/>
  <c r="R608" i="3" s="1"/>
  <c r="R609" i="3" a="1"/>
  <c r="R609" i="3" s="1"/>
  <c r="R610" i="3" a="1"/>
  <c r="R610" i="3" s="1"/>
  <c r="R611" i="3" a="1"/>
  <c r="R611" i="3" s="1"/>
  <c r="R612" i="3" a="1"/>
  <c r="R612" i="3" s="1"/>
  <c r="R613" i="3" a="1"/>
  <c r="R613" i="3" s="1"/>
  <c r="R614" i="3" a="1"/>
  <c r="R614" i="3" s="1"/>
  <c r="R615" i="3" a="1"/>
  <c r="R615" i="3" s="1"/>
  <c r="R616" i="3" a="1"/>
  <c r="R616" i="3" s="1"/>
  <c r="R617" i="3" a="1"/>
  <c r="R617" i="3" s="1"/>
  <c r="R618" i="3" a="1"/>
  <c r="R618" i="3" s="1"/>
  <c r="R619" i="3" a="1"/>
  <c r="R619" i="3" s="1"/>
  <c r="R620" i="3" a="1"/>
  <c r="R620" i="3" s="1"/>
  <c r="R621" i="3" a="1"/>
  <c r="R621" i="3" s="1"/>
  <c r="R622" i="3" a="1"/>
  <c r="R622" i="3" s="1"/>
  <c r="R623" i="3" a="1"/>
  <c r="R623" i="3" s="1"/>
  <c r="R624" i="3" a="1"/>
  <c r="R624" i="3" s="1"/>
  <c r="R625" i="3" a="1"/>
  <c r="R625" i="3" s="1"/>
  <c r="R626" i="3" a="1"/>
  <c r="R626" i="3" s="1"/>
  <c r="R627" i="3" a="1"/>
  <c r="R627" i="3" s="1"/>
  <c r="R628" i="3" a="1"/>
  <c r="R628" i="3" s="1"/>
  <c r="R629" i="3" a="1"/>
  <c r="R629" i="3" s="1"/>
  <c r="R630" i="3" a="1"/>
  <c r="R630" i="3" s="1"/>
  <c r="R631" i="3" a="1"/>
  <c r="R631" i="3" s="1"/>
  <c r="R632" i="3" a="1"/>
  <c r="R632" i="3" s="1"/>
  <c r="R633" i="3" a="1"/>
  <c r="R633" i="3" s="1"/>
  <c r="R634" i="3" a="1"/>
  <c r="R634" i="3" s="1"/>
  <c r="R635" i="3" a="1"/>
  <c r="R635" i="3" s="1"/>
  <c r="R636" i="3" a="1"/>
  <c r="R636" i="3" s="1"/>
  <c r="R637" i="3" a="1"/>
  <c r="R637" i="3" s="1"/>
  <c r="R638" i="3" a="1"/>
  <c r="R638" i="3" s="1"/>
  <c r="R639" i="3" a="1"/>
  <c r="R639" i="3" s="1"/>
  <c r="R640" i="3" a="1"/>
  <c r="R640" i="3" s="1"/>
  <c r="R641" i="3" a="1"/>
  <c r="R641" i="3" s="1"/>
  <c r="R642" i="3" a="1"/>
  <c r="R642" i="3" s="1"/>
  <c r="R643" i="3" a="1"/>
  <c r="R643" i="3" s="1"/>
  <c r="R644" i="3" a="1"/>
  <c r="R644" i="3" s="1"/>
  <c r="R645" i="3" a="1"/>
  <c r="R645" i="3" s="1"/>
  <c r="R646" i="3" a="1"/>
  <c r="R646" i="3" s="1"/>
  <c r="R647" i="3" a="1"/>
  <c r="R647" i="3" s="1"/>
  <c r="R648" i="3" a="1"/>
  <c r="R648" i="3" s="1"/>
  <c r="R649" i="3" a="1"/>
  <c r="R649" i="3" s="1"/>
  <c r="R650" i="3" a="1"/>
  <c r="R650" i="3" s="1"/>
  <c r="R651" i="3" a="1"/>
  <c r="R651" i="3" s="1"/>
  <c r="R652" i="3" a="1"/>
  <c r="R652" i="3" s="1"/>
  <c r="R653" i="3" a="1"/>
  <c r="R653" i="3" s="1"/>
  <c r="R654" i="3" a="1"/>
  <c r="R654" i="3" s="1"/>
  <c r="R655" i="3" a="1"/>
  <c r="R655" i="3" s="1"/>
  <c r="R656" i="3" a="1"/>
  <c r="R656" i="3" s="1"/>
  <c r="R657" i="3" a="1"/>
  <c r="R657" i="3" s="1"/>
  <c r="R658" i="3" a="1"/>
  <c r="R658" i="3" s="1"/>
  <c r="R659" i="3" a="1"/>
  <c r="R659" i="3" s="1"/>
  <c r="R660" i="3" a="1"/>
  <c r="R660" i="3" s="1"/>
  <c r="R661" i="3" a="1"/>
  <c r="R661" i="3" s="1"/>
  <c r="R662" i="3" a="1"/>
  <c r="R662" i="3" s="1"/>
  <c r="R663" i="3" a="1"/>
  <c r="R663" i="3" s="1"/>
  <c r="R664" i="3" a="1"/>
  <c r="R664" i="3" s="1"/>
  <c r="R665" i="3" a="1"/>
  <c r="R665" i="3" s="1"/>
  <c r="R666" i="3" a="1"/>
  <c r="R666" i="3" s="1"/>
  <c r="R667" i="3" a="1"/>
  <c r="R667" i="3" s="1"/>
  <c r="R668" i="3" a="1"/>
  <c r="R668" i="3" s="1"/>
  <c r="R669" i="3" a="1"/>
  <c r="R669" i="3" s="1"/>
  <c r="R670" i="3" a="1"/>
  <c r="R670" i="3" s="1"/>
  <c r="R671" i="3" a="1"/>
  <c r="R671" i="3" s="1"/>
  <c r="R672" i="3" a="1"/>
  <c r="R672" i="3" s="1"/>
  <c r="R673" i="3" a="1"/>
  <c r="R673" i="3" s="1"/>
  <c r="R674" i="3" a="1"/>
  <c r="R674" i="3" s="1"/>
  <c r="R675" i="3" a="1"/>
  <c r="R675" i="3" s="1"/>
  <c r="R676" i="3" a="1"/>
  <c r="R676" i="3" s="1"/>
  <c r="R677" i="3" a="1"/>
  <c r="R677" i="3" s="1"/>
  <c r="R678" i="3" a="1"/>
  <c r="R678" i="3" s="1"/>
  <c r="R679" i="3" a="1"/>
  <c r="R679" i="3" s="1"/>
  <c r="R680" i="3" a="1"/>
  <c r="R680" i="3" s="1"/>
  <c r="R681" i="3" a="1"/>
  <c r="R681" i="3" s="1"/>
  <c r="R682" i="3" a="1"/>
  <c r="R682" i="3" s="1"/>
  <c r="R683" i="3" a="1"/>
  <c r="R683" i="3" s="1"/>
  <c r="R684" i="3" a="1"/>
  <c r="R684" i="3" s="1"/>
  <c r="R685" i="3" a="1"/>
  <c r="R685" i="3" s="1"/>
  <c r="R686" i="3" a="1"/>
  <c r="R686" i="3" s="1"/>
  <c r="R687" i="3" a="1"/>
  <c r="R687" i="3" s="1"/>
  <c r="R688" i="3" a="1"/>
  <c r="R688" i="3" s="1"/>
  <c r="R689" i="3" a="1"/>
  <c r="R689" i="3" s="1"/>
  <c r="R690" i="3" a="1"/>
  <c r="R690" i="3" s="1"/>
  <c r="R691" i="3" a="1"/>
  <c r="R691" i="3" s="1"/>
  <c r="R692" i="3" a="1"/>
  <c r="R692" i="3" s="1"/>
  <c r="R693" i="3" a="1"/>
  <c r="R693" i="3" s="1"/>
  <c r="R694" i="3" a="1"/>
  <c r="R694" i="3" s="1"/>
  <c r="R695" i="3" a="1"/>
  <c r="R695" i="3" s="1"/>
  <c r="R696" i="3" a="1"/>
  <c r="R696" i="3" s="1"/>
  <c r="R697" i="3" a="1"/>
  <c r="R697" i="3" s="1"/>
  <c r="R698" i="3" a="1"/>
  <c r="R698" i="3" s="1"/>
  <c r="R699" i="3" a="1"/>
  <c r="R699" i="3" s="1"/>
  <c r="R700" i="3" a="1"/>
  <c r="R700" i="3" s="1"/>
  <c r="R701" i="3" a="1"/>
  <c r="R701" i="3" s="1"/>
  <c r="R702" i="3" a="1"/>
  <c r="R702" i="3" s="1"/>
  <c r="R703" i="3" a="1"/>
  <c r="R703" i="3" s="1"/>
  <c r="R704" i="3" a="1"/>
  <c r="R704" i="3" s="1"/>
  <c r="R705" i="3" a="1"/>
  <c r="R705" i="3" s="1"/>
  <c r="R706" i="3" a="1"/>
  <c r="R706" i="3" s="1"/>
  <c r="R707" i="3" a="1"/>
  <c r="R707" i="3" s="1"/>
  <c r="R708" i="3" a="1"/>
  <c r="R708" i="3" s="1"/>
  <c r="R709" i="3" a="1"/>
  <c r="R709" i="3" s="1"/>
  <c r="R710" i="3" a="1"/>
  <c r="R710" i="3" s="1"/>
  <c r="R711" i="3" a="1"/>
  <c r="R711" i="3" s="1"/>
  <c r="R712" i="3" a="1"/>
  <c r="R712" i="3" s="1"/>
  <c r="R713" i="3" a="1"/>
  <c r="R713" i="3" s="1"/>
  <c r="R714" i="3" a="1"/>
  <c r="R714" i="3" s="1"/>
  <c r="R715" i="3" a="1"/>
  <c r="R715" i="3" s="1"/>
  <c r="R716" i="3" a="1"/>
  <c r="R716" i="3" s="1"/>
  <c r="R717" i="3" a="1"/>
  <c r="R717" i="3" s="1"/>
  <c r="R718" i="3" a="1"/>
  <c r="R718" i="3" s="1"/>
  <c r="R719" i="3" a="1"/>
  <c r="R719" i="3" s="1"/>
  <c r="R720" i="3" a="1"/>
  <c r="R720" i="3" s="1"/>
  <c r="R721" i="3" a="1"/>
  <c r="R721" i="3" s="1"/>
  <c r="R722" i="3" a="1"/>
  <c r="R722" i="3" s="1"/>
  <c r="R723" i="3" a="1"/>
  <c r="R723" i="3" s="1"/>
  <c r="R724" i="3" a="1"/>
  <c r="R724" i="3" s="1"/>
  <c r="R725" i="3" a="1"/>
  <c r="R725" i="3" s="1"/>
  <c r="R726" i="3" a="1"/>
  <c r="R726" i="3" s="1"/>
  <c r="R727" i="3" a="1"/>
  <c r="R727" i="3" s="1"/>
  <c r="R728" i="3" a="1"/>
  <c r="R728" i="3" s="1"/>
  <c r="R729" i="3" a="1"/>
  <c r="R729" i="3" s="1"/>
  <c r="R730" i="3" a="1"/>
  <c r="R730" i="3" s="1"/>
  <c r="R731" i="3" a="1"/>
  <c r="R731" i="3" s="1"/>
  <c r="R732" i="3" a="1"/>
  <c r="R732" i="3" s="1"/>
  <c r="R733" i="3" a="1"/>
  <c r="R733" i="3" s="1"/>
  <c r="R734" i="3" a="1"/>
  <c r="R734" i="3" s="1"/>
  <c r="R735" i="3" a="1"/>
  <c r="R735" i="3" s="1"/>
  <c r="R736" i="3" a="1"/>
  <c r="R736" i="3" s="1"/>
  <c r="R737" i="3" a="1"/>
  <c r="R737" i="3" s="1"/>
  <c r="R738" i="3" a="1"/>
  <c r="R738" i="3" s="1"/>
  <c r="R739" i="3" a="1"/>
  <c r="R739" i="3" s="1"/>
  <c r="R740" i="3" a="1"/>
  <c r="R740" i="3" s="1"/>
  <c r="R741" i="3" a="1"/>
  <c r="R741" i="3" s="1"/>
  <c r="R742" i="3" a="1"/>
  <c r="R742" i="3" s="1"/>
  <c r="R743" i="3" a="1"/>
  <c r="R743" i="3" s="1"/>
  <c r="R744" i="3" a="1"/>
  <c r="R744" i="3" s="1"/>
  <c r="R745" i="3" a="1"/>
  <c r="R745" i="3" s="1"/>
  <c r="R746" i="3" a="1"/>
  <c r="R746" i="3" s="1"/>
  <c r="R747" i="3" a="1"/>
  <c r="R747" i="3" s="1"/>
  <c r="R748" i="3" a="1"/>
  <c r="R748" i="3" s="1"/>
  <c r="R749" i="3" a="1"/>
  <c r="R749" i="3" s="1"/>
  <c r="R750" i="3" a="1"/>
  <c r="R750" i="3" s="1"/>
  <c r="R751" i="3" a="1"/>
  <c r="R751" i="3" s="1"/>
  <c r="R752" i="3" a="1"/>
  <c r="R752" i="3" s="1"/>
  <c r="R753" i="3" a="1"/>
  <c r="R753" i="3" s="1"/>
  <c r="R754" i="3" a="1"/>
  <c r="R754" i="3" s="1"/>
  <c r="R755" i="3" a="1"/>
  <c r="R755" i="3" s="1"/>
  <c r="R756" i="3" a="1"/>
  <c r="R756" i="3" s="1"/>
  <c r="R757" i="3" a="1"/>
  <c r="R757" i="3" s="1"/>
  <c r="R758" i="3" a="1"/>
  <c r="R758" i="3" s="1"/>
  <c r="R759" i="3" a="1"/>
  <c r="R759" i="3" s="1"/>
  <c r="R760" i="3" a="1"/>
  <c r="R760" i="3" s="1"/>
  <c r="R761" i="3" a="1"/>
  <c r="R761" i="3" s="1"/>
  <c r="R762" i="3" a="1"/>
  <c r="R762" i="3" s="1"/>
  <c r="R763" i="3" a="1"/>
  <c r="R763" i="3" s="1"/>
  <c r="R764" i="3" a="1"/>
  <c r="R764" i="3" s="1"/>
  <c r="R765" i="3" a="1"/>
  <c r="R765" i="3" s="1"/>
  <c r="R766" i="3" a="1"/>
  <c r="R766" i="3" s="1"/>
  <c r="R767" i="3" a="1"/>
  <c r="R767" i="3" s="1"/>
  <c r="R768" i="3" a="1"/>
  <c r="R768" i="3" s="1"/>
  <c r="R769" i="3" a="1"/>
  <c r="R769" i="3" s="1"/>
  <c r="R770" i="3" a="1"/>
  <c r="R770" i="3" s="1"/>
  <c r="R771" i="3" a="1"/>
  <c r="R771" i="3" s="1"/>
  <c r="R772" i="3" a="1"/>
  <c r="R772" i="3" s="1"/>
  <c r="R773" i="3" a="1"/>
  <c r="R773" i="3" s="1"/>
  <c r="R774" i="3" a="1"/>
  <c r="R774" i="3" s="1"/>
  <c r="R775" i="3" a="1"/>
  <c r="R775" i="3" s="1"/>
  <c r="R776" i="3" a="1"/>
  <c r="R776" i="3" s="1"/>
  <c r="R777" i="3" a="1"/>
  <c r="R777" i="3" s="1"/>
  <c r="R778" i="3" a="1"/>
  <c r="R778" i="3" s="1"/>
  <c r="R779" i="3" a="1"/>
  <c r="R779" i="3" s="1"/>
  <c r="R780" i="3" a="1"/>
  <c r="R780" i="3" s="1"/>
  <c r="R781" i="3" a="1"/>
  <c r="R781" i="3" s="1"/>
  <c r="R782" i="3" a="1"/>
  <c r="R782" i="3" s="1"/>
  <c r="R783" i="3" a="1"/>
  <c r="R783" i="3" s="1"/>
  <c r="R784" i="3" a="1"/>
  <c r="R784" i="3" s="1"/>
  <c r="R785" i="3" a="1"/>
  <c r="R785" i="3" s="1"/>
  <c r="R786" i="3" a="1"/>
  <c r="R786" i="3" s="1"/>
  <c r="R787" i="3" a="1"/>
  <c r="R787" i="3" s="1"/>
  <c r="R788" i="3" a="1"/>
  <c r="R788" i="3" s="1"/>
  <c r="R789" i="3" a="1"/>
  <c r="R789" i="3" s="1"/>
  <c r="R790" i="3" a="1"/>
  <c r="R790" i="3" s="1"/>
  <c r="R791" i="3" a="1"/>
  <c r="R791" i="3" s="1"/>
  <c r="R792" i="3" a="1"/>
  <c r="R792" i="3" s="1"/>
  <c r="R793" i="3" a="1"/>
  <c r="R793" i="3" s="1"/>
  <c r="R794" i="3" a="1"/>
  <c r="R794" i="3" s="1"/>
  <c r="R795" i="3" a="1"/>
  <c r="R795" i="3" s="1"/>
  <c r="R796" i="3" a="1"/>
  <c r="R796" i="3" s="1"/>
  <c r="R797" i="3" a="1"/>
  <c r="R797" i="3" s="1"/>
  <c r="R798" i="3" a="1"/>
  <c r="R798" i="3" s="1"/>
  <c r="R799" i="3" a="1"/>
  <c r="R799" i="3" s="1"/>
  <c r="R800" i="3" a="1"/>
  <c r="R800" i="3" s="1"/>
  <c r="R801" i="3" a="1"/>
  <c r="R801" i="3" s="1"/>
  <c r="R802" i="3" a="1"/>
  <c r="R802" i="3" s="1"/>
  <c r="R803" i="3" a="1"/>
  <c r="R803" i="3" s="1"/>
  <c r="R804" i="3" a="1"/>
  <c r="R804" i="3" s="1"/>
  <c r="R805" i="3" a="1"/>
  <c r="R805" i="3" s="1"/>
  <c r="R806" i="3" a="1"/>
  <c r="R806" i="3" s="1"/>
  <c r="R807" i="3" a="1"/>
  <c r="R807" i="3" s="1"/>
  <c r="R808" i="3" a="1"/>
  <c r="R808" i="3" s="1"/>
  <c r="R809" i="3" a="1"/>
  <c r="R809" i="3" s="1"/>
  <c r="R810" i="3" a="1"/>
  <c r="R810" i="3" s="1"/>
  <c r="R811" i="3" a="1"/>
  <c r="R811" i="3" s="1"/>
  <c r="R812" i="3" a="1"/>
  <c r="R812" i="3" s="1"/>
  <c r="R813" i="3" a="1"/>
  <c r="R813" i="3" s="1"/>
  <c r="R814" i="3" a="1"/>
  <c r="R814" i="3" s="1"/>
  <c r="R815" i="3" a="1"/>
  <c r="R815" i="3" s="1"/>
  <c r="R816" i="3" a="1"/>
  <c r="R816" i="3" s="1"/>
  <c r="R817" i="3" a="1"/>
  <c r="R817" i="3" s="1"/>
  <c r="R818" i="3" a="1"/>
  <c r="R818" i="3" s="1"/>
  <c r="R819" i="3" a="1"/>
  <c r="R819" i="3" s="1"/>
  <c r="R820" i="3" a="1"/>
  <c r="R820" i="3" s="1"/>
  <c r="R821" i="3" a="1"/>
  <c r="R821" i="3" s="1"/>
  <c r="R822" i="3" a="1"/>
  <c r="R822" i="3" s="1"/>
  <c r="R823" i="3" a="1"/>
  <c r="R823" i="3" s="1"/>
  <c r="R824" i="3" a="1"/>
  <c r="R824" i="3" s="1"/>
  <c r="R825" i="3" a="1"/>
  <c r="R825" i="3" s="1"/>
  <c r="R826" i="3" a="1"/>
  <c r="R826" i="3" s="1"/>
  <c r="R827" i="3" a="1"/>
  <c r="R827" i="3" s="1"/>
  <c r="R828" i="3" a="1"/>
  <c r="R828" i="3" s="1"/>
  <c r="R829" i="3" a="1"/>
  <c r="R829" i="3" s="1"/>
  <c r="R830" i="3" a="1"/>
  <c r="R830" i="3" s="1"/>
  <c r="R831" i="3" a="1"/>
  <c r="R831" i="3" s="1"/>
  <c r="R832" i="3" a="1"/>
  <c r="R832" i="3" s="1"/>
  <c r="R833" i="3" a="1"/>
  <c r="R833" i="3" s="1"/>
  <c r="R834" i="3" a="1"/>
  <c r="R834" i="3" s="1"/>
  <c r="R835" i="3" a="1"/>
  <c r="R835" i="3" s="1"/>
  <c r="R836" i="3" a="1"/>
  <c r="R836" i="3" s="1"/>
  <c r="R837" i="3" a="1"/>
  <c r="R837" i="3" s="1"/>
  <c r="R838" i="3" a="1"/>
  <c r="R838" i="3" s="1"/>
  <c r="R839" i="3" a="1"/>
  <c r="R839" i="3" s="1"/>
  <c r="R840" i="3" a="1"/>
  <c r="R840" i="3" s="1"/>
  <c r="R841" i="3" a="1"/>
  <c r="R841" i="3" s="1"/>
  <c r="R842" i="3" a="1"/>
  <c r="R842" i="3" s="1"/>
  <c r="R843" i="3" a="1"/>
  <c r="R843" i="3" s="1"/>
  <c r="R844" i="3" a="1"/>
  <c r="R844" i="3" s="1"/>
  <c r="R845" i="3" a="1"/>
  <c r="R845" i="3" s="1"/>
  <c r="R846" i="3" a="1"/>
  <c r="R846" i="3" s="1"/>
  <c r="R847" i="3" a="1"/>
  <c r="R847" i="3" s="1"/>
  <c r="R848" i="3" a="1"/>
  <c r="R848" i="3" s="1"/>
  <c r="R849" i="3" a="1"/>
  <c r="R849" i="3" s="1"/>
  <c r="R850" i="3" a="1"/>
  <c r="R850" i="3" s="1"/>
  <c r="R851" i="3" a="1"/>
  <c r="R851" i="3" s="1"/>
  <c r="R852" i="3" a="1"/>
  <c r="R852" i="3" s="1"/>
  <c r="R853" i="3" a="1"/>
  <c r="R853" i="3" s="1"/>
  <c r="R854" i="3" a="1"/>
  <c r="R854" i="3" s="1"/>
  <c r="R855" i="3" a="1"/>
  <c r="R855" i="3" s="1"/>
  <c r="R856" i="3" a="1"/>
  <c r="R856" i="3" s="1"/>
  <c r="R857" i="3" a="1"/>
  <c r="R857" i="3" s="1"/>
  <c r="R858" i="3" a="1"/>
  <c r="R858" i="3" s="1"/>
  <c r="R859" i="3" a="1"/>
  <c r="R859" i="3" s="1"/>
  <c r="R860" i="3" a="1"/>
  <c r="R860" i="3" s="1"/>
  <c r="R861" i="3" a="1"/>
  <c r="R861" i="3" s="1"/>
  <c r="R862" i="3" a="1"/>
  <c r="R862" i="3" s="1"/>
  <c r="R863" i="3" a="1"/>
  <c r="R863" i="3" s="1"/>
  <c r="R864" i="3" a="1"/>
  <c r="R864" i="3" s="1"/>
  <c r="R865" i="3" a="1"/>
  <c r="R865" i="3" s="1"/>
  <c r="R866" i="3" a="1"/>
  <c r="R866" i="3" s="1"/>
  <c r="R867" i="3" a="1"/>
  <c r="R867" i="3" s="1"/>
  <c r="R868" i="3" a="1"/>
  <c r="R868" i="3" s="1"/>
  <c r="R869" i="3" a="1"/>
  <c r="R869" i="3" s="1"/>
  <c r="R870" i="3" a="1"/>
  <c r="R870" i="3" s="1"/>
  <c r="R871" i="3" a="1"/>
  <c r="R871" i="3" s="1"/>
  <c r="R872" i="3" a="1"/>
  <c r="R872" i="3" s="1"/>
  <c r="R873" i="3" a="1"/>
  <c r="R873" i="3" s="1"/>
  <c r="R874" i="3" a="1"/>
  <c r="R874" i="3" s="1"/>
  <c r="R875" i="3" a="1"/>
  <c r="R875" i="3" s="1"/>
  <c r="R876" i="3" a="1"/>
  <c r="R876" i="3" s="1"/>
  <c r="R877" i="3" a="1"/>
  <c r="R877" i="3" s="1"/>
  <c r="R878" i="3" a="1"/>
  <c r="R878" i="3" s="1"/>
  <c r="R879" i="3" a="1"/>
  <c r="R879" i="3" s="1"/>
  <c r="R880" i="3" a="1"/>
  <c r="R880" i="3" s="1"/>
  <c r="R881" i="3" a="1"/>
  <c r="R881" i="3" s="1"/>
  <c r="R882" i="3" a="1"/>
  <c r="R882" i="3" s="1"/>
  <c r="R883" i="3" a="1"/>
  <c r="R883" i="3" s="1"/>
  <c r="R884" i="3" a="1"/>
  <c r="R884" i="3" s="1"/>
  <c r="R885" i="3" a="1"/>
  <c r="R885" i="3" s="1"/>
  <c r="R886" i="3" a="1"/>
  <c r="R886" i="3" s="1"/>
  <c r="R887" i="3" a="1"/>
  <c r="R887" i="3" s="1"/>
  <c r="R888" i="3" a="1"/>
  <c r="R888" i="3" s="1"/>
  <c r="R889" i="3" a="1"/>
  <c r="R889" i="3" s="1"/>
  <c r="R890" i="3" a="1"/>
  <c r="R890" i="3" s="1"/>
  <c r="R891" i="3" a="1"/>
  <c r="R891" i="3" s="1"/>
  <c r="R892" i="3" a="1"/>
  <c r="R892" i="3" s="1"/>
  <c r="R893" i="3" a="1"/>
  <c r="R893" i="3" s="1"/>
  <c r="R894" i="3" a="1"/>
  <c r="R894" i="3" s="1"/>
  <c r="R895" i="3" a="1"/>
  <c r="R895" i="3" s="1"/>
  <c r="R896" i="3" a="1"/>
  <c r="R896" i="3" s="1"/>
  <c r="R897" i="3" a="1"/>
  <c r="R897" i="3" s="1"/>
  <c r="R898" i="3" a="1"/>
  <c r="R898" i="3" s="1"/>
  <c r="R899" i="3" a="1"/>
  <c r="R899" i="3" s="1"/>
  <c r="R900" i="3" a="1"/>
  <c r="R900" i="3" s="1"/>
  <c r="R901" i="3" a="1"/>
  <c r="R901" i="3" s="1"/>
  <c r="R902" i="3" a="1"/>
  <c r="R902" i="3" s="1"/>
  <c r="R903" i="3" a="1"/>
  <c r="R903" i="3" s="1"/>
  <c r="R904" i="3" a="1"/>
  <c r="R904" i="3" s="1"/>
  <c r="R905" i="3" a="1"/>
  <c r="R905" i="3" s="1"/>
  <c r="R906" i="3" a="1"/>
  <c r="R906" i="3" s="1"/>
  <c r="R907" i="3" a="1"/>
  <c r="R907" i="3" s="1"/>
  <c r="R908" i="3" a="1"/>
  <c r="R908" i="3" s="1"/>
  <c r="R909" i="3" a="1"/>
  <c r="R909" i="3" s="1"/>
  <c r="R910" i="3" a="1"/>
  <c r="R910" i="3" s="1"/>
  <c r="R911" i="3" a="1"/>
  <c r="R911" i="3" s="1"/>
  <c r="R912" i="3" a="1"/>
  <c r="R912" i="3" s="1"/>
  <c r="R913" i="3" a="1"/>
  <c r="R913" i="3" s="1"/>
  <c r="R914" i="3" a="1"/>
  <c r="R914" i="3" s="1"/>
  <c r="R915" i="3" a="1"/>
  <c r="R915" i="3" s="1"/>
  <c r="R916" i="3" a="1"/>
  <c r="R916" i="3" s="1"/>
  <c r="R917" i="3" a="1"/>
  <c r="R917" i="3" s="1"/>
  <c r="R918" i="3" a="1"/>
  <c r="R918" i="3" s="1"/>
  <c r="R919" i="3" a="1"/>
  <c r="R919" i="3" s="1"/>
  <c r="R920" i="3" a="1"/>
  <c r="R920" i="3" s="1"/>
  <c r="R921" i="3" a="1"/>
  <c r="R921" i="3" s="1"/>
  <c r="R922" i="3" a="1"/>
  <c r="R922" i="3" s="1"/>
  <c r="R923" i="3" a="1"/>
  <c r="R923" i="3" s="1"/>
  <c r="R924" i="3" a="1"/>
  <c r="R924" i="3" s="1"/>
  <c r="R925" i="3" a="1"/>
  <c r="R925" i="3" s="1"/>
  <c r="R926" i="3" a="1"/>
  <c r="R926" i="3" s="1"/>
  <c r="R927" i="3" a="1"/>
  <c r="R927" i="3" s="1"/>
  <c r="R928" i="3" a="1"/>
  <c r="R928" i="3" s="1"/>
  <c r="R929" i="3" a="1"/>
  <c r="R929" i="3" s="1"/>
  <c r="R930" i="3" a="1"/>
  <c r="R930" i="3" s="1"/>
  <c r="R931" i="3" a="1"/>
  <c r="R931" i="3" s="1"/>
  <c r="R932" i="3" a="1"/>
  <c r="R932" i="3" s="1"/>
  <c r="R933" i="3" a="1"/>
  <c r="R933" i="3" s="1"/>
  <c r="R934" i="3" a="1"/>
  <c r="R934" i="3" s="1"/>
  <c r="R935" i="3" a="1"/>
  <c r="R935" i="3" s="1"/>
  <c r="R936" i="3" a="1"/>
  <c r="R936" i="3" s="1"/>
  <c r="R937" i="3" a="1"/>
  <c r="R937" i="3" s="1"/>
  <c r="R938" i="3" a="1"/>
  <c r="R938" i="3" s="1"/>
  <c r="R939" i="3" a="1"/>
  <c r="R939" i="3" s="1"/>
  <c r="R940" i="3" a="1"/>
  <c r="R940" i="3" s="1"/>
  <c r="R941" i="3" a="1"/>
  <c r="R941" i="3" s="1"/>
  <c r="R942" i="3" a="1"/>
  <c r="R942" i="3" s="1"/>
  <c r="R943" i="3" a="1"/>
  <c r="R943" i="3" s="1"/>
  <c r="R944" i="3" a="1"/>
  <c r="R944" i="3" s="1"/>
  <c r="R945" i="3" a="1"/>
  <c r="R945" i="3" s="1"/>
  <c r="R946" i="3" a="1"/>
  <c r="R946" i="3" s="1"/>
  <c r="R947" i="3" a="1"/>
  <c r="R947" i="3" s="1"/>
  <c r="R948" i="3" a="1"/>
  <c r="R948" i="3" s="1"/>
  <c r="R949" i="3" a="1"/>
  <c r="R949" i="3" s="1"/>
  <c r="R950" i="3" a="1"/>
  <c r="R950" i="3" s="1"/>
  <c r="R951" i="3" a="1"/>
  <c r="R951" i="3" s="1"/>
  <c r="R952" i="3" a="1"/>
  <c r="R952" i="3" s="1"/>
  <c r="R953" i="3" a="1"/>
  <c r="R953" i="3" s="1"/>
  <c r="R954" i="3" a="1"/>
  <c r="R954" i="3" s="1"/>
  <c r="R955" i="3" a="1"/>
  <c r="R955" i="3" s="1"/>
  <c r="R956" i="3" a="1"/>
  <c r="R956" i="3" s="1"/>
  <c r="R957" i="3" a="1"/>
  <c r="R957" i="3" s="1"/>
  <c r="R958" i="3" a="1"/>
  <c r="R958" i="3" s="1"/>
  <c r="R959" i="3" a="1"/>
  <c r="R959" i="3" s="1"/>
  <c r="R960" i="3" a="1"/>
  <c r="R960" i="3" s="1"/>
  <c r="R961" i="3" a="1"/>
  <c r="R961" i="3" s="1"/>
  <c r="R962" i="3" a="1"/>
  <c r="R962" i="3" s="1"/>
  <c r="R963" i="3" a="1"/>
  <c r="R963" i="3" s="1"/>
  <c r="R964" i="3" a="1"/>
  <c r="R964" i="3" s="1"/>
  <c r="R965" i="3" a="1"/>
  <c r="R965" i="3" s="1"/>
  <c r="R966" i="3" a="1"/>
  <c r="R966" i="3" s="1"/>
  <c r="R967" i="3" a="1"/>
  <c r="R967" i="3" s="1"/>
  <c r="R968" i="3" a="1"/>
  <c r="R968" i="3" s="1"/>
  <c r="R969" i="3" a="1"/>
  <c r="R969" i="3" s="1"/>
  <c r="R970" i="3" a="1"/>
  <c r="R970" i="3" s="1"/>
  <c r="R971" i="3" a="1"/>
  <c r="R971" i="3" s="1"/>
  <c r="R972" i="3" a="1"/>
  <c r="R972" i="3" s="1"/>
  <c r="R973" i="3" a="1"/>
  <c r="R973" i="3" s="1"/>
  <c r="R974" i="3" a="1"/>
  <c r="R974" i="3" s="1"/>
  <c r="R975" i="3" a="1"/>
  <c r="R975" i="3" s="1"/>
  <c r="R976" i="3" a="1"/>
  <c r="R976" i="3" s="1"/>
  <c r="R977" i="3" a="1"/>
  <c r="R977" i="3" s="1"/>
  <c r="R978" i="3" a="1"/>
  <c r="R978" i="3" s="1"/>
  <c r="R979" i="3" a="1"/>
  <c r="R979" i="3" s="1"/>
  <c r="R980" i="3" a="1"/>
  <c r="R980" i="3" s="1"/>
  <c r="R981" i="3" a="1"/>
  <c r="R981" i="3" s="1"/>
  <c r="R982" i="3" a="1"/>
  <c r="R982" i="3" s="1"/>
  <c r="R983" i="3" a="1"/>
  <c r="R983" i="3" s="1"/>
  <c r="R984" i="3" a="1"/>
  <c r="R984" i="3" s="1"/>
  <c r="R985" i="3" a="1"/>
  <c r="R985" i="3" s="1"/>
  <c r="R986" i="3" a="1"/>
  <c r="R986" i="3" s="1"/>
  <c r="R987" i="3" a="1"/>
  <c r="R987" i="3" s="1"/>
  <c r="R988" i="3" a="1"/>
  <c r="R988" i="3" s="1"/>
  <c r="R989" i="3" a="1"/>
  <c r="R989" i="3" s="1"/>
  <c r="R990" i="3" a="1"/>
  <c r="R990" i="3" s="1"/>
  <c r="R991" i="3" a="1"/>
  <c r="R991" i="3" s="1"/>
  <c r="R992" i="3" a="1"/>
  <c r="R992" i="3" s="1"/>
  <c r="R993" i="3" a="1"/>
  <c r="R993" i="3" s="1"/>
  <c r="R994" i="3" a="1"/>
  <c r="R994" i="3" s="1"/>
  <c r="R995" i="3" a="1"/>
  <c r="R995" i="3" s="1"/>
  <c r="R996" i="3" a="1"/>
  <c r="R996" i="3" s="1"/>
  <c r="R997" i="3" a="1"/>
  <c r="R997" i="3" s="1"/>
  <c r="R998" i="3" a="1"/>
  <c r="R998" i="3" s="1"/>
  <c r="R999" i="3" a="1"/>
  <c r="R999" i="3" s="1"/>
  <c r="R1000" i="3" a="1"/>
  <c r="R1000" i="3" s="1"/>
  <c r="R1001" i="3" a="1"/>
  <c r="R1001" i="3" s="1"/>
  <c r="U178" i="6" l="1"/>
  <c r="S676" i="6"/>
  <c r="W676" i="6" a="1"/>
  <c r="W676" i="6" s="1"/>
  <c r="T871" i="6"/>
  <c r="W871" i="6" a="1"/>
  <c r="W871" i="6" s="1"/>
  <c r="T895" i="6"/>
  <c r="W895" i="6" a="1"/>
  <c r="W895" i="6" s="1"/>
  <c r="T30" i="6"/>
  <c r="W30" i="6" a="1"/>
  <c r="W30" i="6" s="1"/>
  <c r="S847" i="6"/>
  <c r="W847" i="6" a="1"/>
  <c r="W847" i="6" s="1"/>
  <c r="U878" i="6"/>
  <c r="W878" i="6" a="1"/>
  <c r="W878" i="6" s="1"/>
  <c r="U886" i="6"/>
  <c r="W886" i="6" a="1"/>
  <c r="W886" i="6" s="1"/>
  <c r="T34" i="6"/>
  <c r="W34" i="6" a="1"/>
  <c r="W34" i="6" s="1"/>
  <c r="T38" i="6"/>
  <c r="W38" i="6" a="1"/>
  <c r="W38" i="6" s="1"/>
  <c r="T42" i="6"/>
  <c r="W42" i="6" a="1"/>
  <c r="W42" i="6" s="1"/>
  <c r="T46" i="6"/>
  <c r="W46" i="6" a="1"/>
  <c r="W46" i="6" s="1"/>
  <c r="T50" i="6"/>
  <c r="W50" i="6" a="1"/>
  <c r="W50" i="6" s="1"/>
  <c r="T54" i="6"/>
  <c r="W54" i="6" a="1"/>
  <c r="W54" i="6" s="1"/>
  <c r="T58" i="6"/>
  <c r="W58" i="6" a="1"/>
  <c r="W58" i="6" s="1"/>
  <c r="T62" i="6"/>
  <c r="W62" i="6" a="1"/>
  <c r="W62" i="6" s="1"/>
  <c r="T66" i="6"/>
  <c r="W66" i="6" a="1"/>
  <c r="W66" i="6" s="1"/>
  <c r="T70" i="6"/>
  <c r="W70" i="6" a="1"/>
  <c r="W70" i="6" s="1"/>
  <c r="T74" i="6"/>
  <c r="W74" i="6" a="1"/>
  <c r="W74" i="6" s="1"/>
  <c r="T78" i="6"/>
  <c r="W78" i="6" a="1"/>
  <c r="W78" i="6" s="1"/>
  <c r="T82" i="6"/>
  <c r="W82" i="6" a="1"/>
  <c r="W82" i="6" s="1"/>
  <c r="T86" i="6"/>
  <c r="W86" i="6" a="1"/>
  <c r="W86" i="6" s="1"/>
  <c r="T90" i="6"/>
  <c r="W90" i="6" a="1"/>
  <c r="W90" i="6" s="1"/>
  <c r="T94" i="6"/>
  <c r="W94" i="6" a="1"/>
  <c r="W94" i="6" s="1"/>
  <c r="T98" i="6"/>
  <c r="W98" i="6" a="1"/>
  <c r="W98" i="6" s="1"/>
  <c r="T102" i="6"/>
  <c r="W102" i="6" a="1"/>
  <c r="W102" i="6" s="1"/>
  <c r="T106" i="6"/>
  <c r="W106" i="6" a="1"/>
  <c r="W106" i="6" s="1"/>
  <c r="T110" i="6"/>
  <c r="W110" i="6" a="1"/>
  <c r="W110" i="6" s="1"/>
  <c r="T114" i="6"/>
  <c r="W114" i="6" a="1"/>
  <c r="W114" i="6" s="1"/>
  <c r="T118" i="6"/>
  <c r="W118" i="6" a="1"/>
  <c r="W118" i="6" s="1"/>
  <c r="T122" i="6"/>
  <c r="W122" i="6" a="1"/>
  <c r="W122" i="6" s="1"/>
  <c r="T126" i="6"/>
  <c r="W126" i="6" a="1"/>
  <c r="W126" i="6" s="1"/>
  <c r="T130" i="6"/>
  <c r="W130" i="6" a="1"/>
  <c r="W130" i="6" s="1"/>
  <c r="U188" i="6"/>
  <c r="W188" i="6" a="1"/>
  <c r="W188" i="6" s="1"/>
  <c r="U203" i="6"/>
  <c r="W203" i="6" a="1"/>
  <c r="W203" i="6" s="1"/>
  <c r="U206" i="6"/>
  <c r="W206" i="6" a="1"/>
  <c r="W206" i="6" s="1"/>
  <c r="U210" i="6"/>
  <c r="W210" i="6" a="1"/>
  <c r="W210" i="6" s="1"/>
  <c r="U222" i="6"/>
  <c r="W222" i="6" a="1"/>
  <c r="W222" i="6" s="1"/>
  <c r="U230" i="6"/>
  <c r="W230" i="6" a="1"/>
  <c r="W230" i="6" s="1"/>
  <c r="U238" i="6"/>
  <c r="W238" i="6" a="1"/>
  <c r="W238" i="6" s="1"/>
  <c r="U246" i="6"/>
  <c r="W246" i="6" a="1"/>
  <c r="W246" i="6" s="1"/>
  <c r="U254" i="6"/>
  <c r="W254" i="6" a="1"/>
  <c r="W254" i="6" s="1"/>
  <c r="U262" i="6"/>
  <c r="W262" i="6" a="1"/>
  <c r="W262" i="6" s="1"/>
  <c r="U270" i="6"/>
  <c r="W270" i="6" a="1"/>
  <c r="W270" i="6" s="1"/>
  <c r="U278" i="6"/>
  <c r="W278" i="6" a="1"/>
  <c r="W278" i="6" s="1"/>
  <c r="U286" i="6"/>
  <c r="W286" i="6" a="1"/>
  <c r="W286" i="6" s="1"/>
  <c r="U294" i="6"/>
  <c r="W294" i="6" a="1"/>
  <c r="W294" i="6" s="1"/>
  <c r="U302" i="6"/>
  <c r="W302" i="6" a="1"/>
  <c r="W302" i="6" s="1"/>
  <c r="U310" i="6"/>
  <c r="W310" i="6" a="1"/>
  <c r="W310" i="6" s="1"/>
  <c r="U318" i="6"/>
  <c r="W318" i="6" a="1"/>
  <c r="W318" i="6" s="1"/>
  <c r="U326" i="6"/>
  <c r="W326" i="6" a="1"/>
  <c r="W326" i="6" s="1"/>
  <c r="U334" i="6"/>
  <c r="W334" i="6" a="1"/>
  <c r="W334" i="6" s="1"/>
  <c r="S342" i="6"/>
  <c r="W342" i="6" a="1"/>
  <c r="W342" i="6" s="1"/>
  <c r="T346" i="6"/>
  <c r="W346" i="6" a="1"/>
  <c r="W346" i="6" s="1"/>
  <c r="T350" i="6"/>
  <c r="W350" i="6" a="1"/>
  <c r="W350" i="6" s="1"/>
  <c r="T362" i="6"/>
  <c r="W362" i="6" a="1"/>
  <c r="W362" i="6" s="1"/>
  <c r="T378" i="6"/>
  <c r="W378" i="6" a="1"/>
  <c r="W378" i="6" s="1"/>
  <c r="T390" i="6"/>
  <c r="W390" i="6" a="1"/>
  <c r="W390" i="6" s="1"/>
  <c r="T394" i="6"/>
  <c r="W394" i="6" a="1"/>
  <c r="W394" i="6" s="1"/>
  <c r="T402" i="6"/>
  <c r="W402" i="6" a="1"/>
  <c r="W402" i="6" s="1"/>
  <c r="T406" i="6"/>
  <c r="W406" i="6" a="1"/>
  <c r="W406" i="6" s="1"/>
  <c r="T414" i="6"/>
  <c r="W414" i="6" a="1"/>
  <c r="W414" i="6" s="1"/>
  <c r="T426" i="6"/>
  <c r="W426" i="6" a="1"/>
  <c r="W426" i="6" s="1"/>
  <c r="T442" i="6"/>
  <c r="W442" i="6" a="1"/>
  <c r="W442" i="6" s="1"/>
  <c r="T446" i="6"/>
  <c r="W446" i="6" a="1"/>
  <c r="W446" i="6" s="1"/>
  <c r="T458" i="6"/>
  <c r="W458" i="6" a="1"/>
  <c r="W458" i="6" s="1"/>
  <c r="T466" i="6"/>
  <c r="W466" i="6" a="1"/>
  <c r="W466" i="6" s="1"/>
  <c r="T470" i="6"/>
  <c r="W470" i="6" a="1"/>
  <c r="W470" i="6" s="1"/>
  <c r="T478" i="6"/>
  <c r="W478" i="6" a="1"/>
  <c r="W478" i="6" s="1"/>
  <c r="U541" i="6"/>
  <c r="W541" i="6" a="1"/>
  <c r="W541" i="6" s="1"/>
  <c r="U545" i="6"/>
  <c r="W545" i="6" a="1"/>
  <c r="W545" i="6" s="1"/>
  <c r="U549" i="6"/>
  <c r="W549" i="6" a="1"/>
  <c r="W549" i="6" s="1"/>
  <c r="U553" i="6"/>
  <c r="W553" i="6" a="1"/>
  <c r="W553" i="6" s="1"/>
  <c r="U557" i="6"/>
  <c r="W557" i="6" a="1"/>
  <c r="W557" i="6" s="1"/>
  <c r="U561" i="6"/>
  <c r="W561" i="6" a="1"/>
  <c r="W561" i="6" s="1"/>
  <c r="U565" i="6"/>
  <c r="W565" i="6" a="1"/>
  <c r="W565" i="6" s="1"/>
  <c r="U569" i="6"/>
  <c r="W569" i="6" a="1"/>
  <c r="W569" i="6" s="1"/>
  <c r="U573" i="6"/>
  <c r="W573" i="6" a="1"/>
  <c r="W573" i="6" s="1"/>
  <c r="U577" i="6"/>
  <c r="W577" i="6" a="1"/>
  <c r="W577" i="6" s="1"/>
  <c r="U581" i="6"/>
  <c r="W581" i="6" a="1"/>
  <c r="W581" i="6" s="1"/>
  <c r="U585" i="6"/>
  <c r="W585" i="6" a="1"/>
  <c r="W585" i="6" s="1"/>
  <c r="U589" i="6"/>
  <c r="W589" i="6" a="1"/>
  <c r="W589" i="6" s="1"/>
  <c r="U593" i="6"/>
  <c r="W593" i="6" a="1"/>
  <c r="W593" i="6" s="1"/>
  <c r="U597" i="6"/>
  <c r="W597" i="6" a="1"/>
  <c r="W597" i="6" s="1"/>
  <c r="U601" i="6"/>
  <c r="W601" i="6" a="1"/>
  <c r="W601" i="6" s="1"/>
  <c r="S661" i="6"/>
  <c r="W661" i="6" a="1"/>
  <c r="W661" i="6" s="1"/>
  <c r="T679" i="6"/>
  <c r="W679" i="6" a="1"/>
  <c r="W679" i="6" s="1"/>
  <c r="T691" i="6"/>
  <c r="W691" i="6" a="1"/>
  <c r="W691" i="6" s="1"/>
  <c r="T695" i="6"/>
  <c r="W695" i="6" a="1"/>
  <c r="W695" i="6" s="1"/>
  <c r="T711" i="6"/>
  <c r="W711" i="6" a="1"/>
  <c r="W711" i="6" s="1"/>
  <c r="T719" i="6"/>
  <c r="W719" i="6" a="1"/>
  <c r="W719" i="6" s="1"/>
  <c r="T731" i="6"/>
  <c r="W731" i="6" a="1"/>
  <c r="W731" i="6" s="1"/>
  <c r="T743" i="6"/>
  <c r="W743" i="6" a="1"/>
  <c r="W743" i="6" s="1"/>
  <c r="T747" i="6"/>
  <c r="W747" i="6" a="1"/>
  <c r="W747" i="6" s="1"/>
  <c r="T751" i="6"/>
  <c r="W751" i="6" a="1"/>
  <c r="W751" i="6" s="1"/>
  <c r="T755" i="6"/>
  <c r="W755" i="6" a="1"/>
  <c r="W755" i="6" s="1"/>
  <c r="T763" i="6"/>
  <c r="W763" i="6" a="1"/>
  <c r="W763" i="6" s="1"/>
  <c r="S771" i="6"/>
  <c r="W771" i="6" a="1"/>
  <c r="W771" i="6" s="1"/>
  <c r="S775" i="6"/>
  <c r="W775" i="6" a="1"/>
  <c r="W775" i="6" s="1"/>
  <c r="S787" i="6"/>
  <c r="W787" i="6" a="1"/>
  <c r="W787" i="6" s="1"/>
  <c r="S791" i="6"/>
  <c r="W791" i="6" a="1"/>
  <c r="W791" i="6" s="1"/>
  <c r="S795" i="6"/>
  <c r="W795" i="6" a="1"/>
  <c r="W795" i="6" s="1"/>
  <c r="S799" i="6"/>
  <c r="W799" i="6" a="1"/>
  <c r="W799" i="6" s="1"/>
  <c r="S803" i="6"/>
  <c r="W803" i="6" a="1"/>
  <c r="W803" i="6" s="1"/>
  <c r="S807" i="6"/>
  <c r="W807" i="6" a="1"/>
  <c r="W807" i="6" s="1"/>
  <c r="S811" i="6"/>
  <c r="W811" i="6" a="1"/>
  <c r="W811" i="6" s="1"/>
  <c r="S815" i="6"/>
  <c r="W815" i="6" a="1"/>
  <c r="W815" i="6" s="1"/>
  <c r="S819" i="6"/>
  <c r="W819" i="6" a="1"/>
  <c r="W819" i="6" s="1"/>
  <c r="S823" i="6"/>
  <c r="W823" i="6" a="1"/>
  <c r="W823" i="6" s="1"/>
  <c r="S827" i="6"/>
  <c r="W827" i="6" a="1"/>
  <c r="W827" i="6" s="1"/>
  <c r="S831" i="6"/>
  <c r="W831" i="6" a="1"/>
  <c r="W831" i="6" s="1"/>
  <c r="S835" i="6"/>
  <c r="W835" i="6" a="1"/>
  <c r="W835" i="6" s="1"/>
  <c r="S839" i="6"/>
  <c r="W839" i="6" a="1"/>
  <c r="W839" i="6" s="1"/>
  <c r="S851" i="6"/>
  <c r="W851" i="6" a="1"/>
  <c r="W851" i="6" s="1"/>
  <c r="U858" i="6"/>
  <c r="W858" i="6" a="1"/>
  <c r="W858" i="6" s="1"/>
  <c r="W1000" i="6" a="1"/>
  <c r="W1000" i="6" s="1"/>
  <c r="W996" i="6" a="1"/>
  <c r="W996" i="6" s="1"/>
  <c r="W992" i="6" a="1"/>
  <c r="W992" i="6" s="1"/>
  <c r="W988" i="6" a="1"/>
  <c r="W988" i="6" s="1"/>
  <c r="W984" i="6" a="1"/>
  <c r="W984" i="6" s="1"/>
  <c r="W980" i="6" a="1"/>
  <c r="W980" i="6" s="1"/>
  <c r="W968" i="6" a="1"/>
  <c r="W968" i="6" s="1"/>
  <c r="W952" i="6" a="1"/>
  <c r="W952" i="6" s="1"/>
  <c r="W948" i="6" a="1"/>
  <c r="W948" i="6" s="1"/>
  <c r="W940" i="6" a="1"/>
  <c r="W940" i="6" s="1"/>
  <c r="W936" i="6" a="1"/>
  <c r="W936" i="6" s="1"/>
  <c r="W920" i="6" a="1"/>
  <c r="W920" i="6" s="1"/>
  <c r="W916" i="6" a="1"/>
  <c r="W916" i="6" s="1"/>
  <c r="W912" i="6" a="1"/>
  <c r="W912" i="6" s="1"/>
  <c r="W908" i="6" a="1"/>
  <c r="W908" i="6" s="1"/>
  <c r="W904" i="6" a="1"/>
  <c r="W904" i="6" s="1"/>
  <c r="W900" i="6" a="1"/>
  <c r="W900" i="6" s="1"/>
  <c r="W896" i="6" a="1"/>
  <c r="W896" i="6" s="1"/>
  <c r="W892" i="6" a="1"/>
  <c r="W892" i="6" s="1"/>
  <c r="W888" i="6" a="1"/>
  <c r="W888" i="6" s="1"/>
  <c r="W884" i="6" a="1"/>
  <c r="W884" i="6" s="1"/>
  <c r="W880" i="6" a="1"/>
  <c r="W880" i="6" s="1"/>
  <c r="W876" i="6" a="1"/>
  <c r="W876" i="6" s="1"/>
  <c r="U35" i="6"/>
  <c r="W35" i="6" a="1"/>
  <c r="W35" i="6" s="1"/>
  <c r="U51" i="6"/>
  <c r="W51" i="6" a="1"/>
  <c r="W51" i="6" s="1"/>
  <c r="U67" i="6"/>
  <c r="W67" i="6" a="1"/>
  <c r="W67" i="6" s="1"/>
  <c r="U83" i="6"/>
  <c r="W83" i="6" a="1"/>
  <c r="W83" i="6" s="1"/>
  <c r="U99" i="6"/>
  <c r="W99" i="6" a="1"/>
  <c r="W99" i="6" s="1"/>
  <c r="U115" i="6"/>
  <c r="W115" i="6" a="1"/>
  <c r="W115" i="6" s="1"/>
  <c r="T134" i="6"/>
  <c r="W134" i="6" a="1"/>
  <c r="W134" i="6" s="1"/>
  <c r="T138" i="6"/>
  <c r="W138" i="6" a="1"/>
  <c r="W138" i="6" s="1"/>
  <c r="T142" i="6"/>
  <c r="W142" i="6" a="1"/>
  <c r="W142" i="6" s="1"/>
  <c r="T146" i="6"/>
  <c r="W146" i="6" a="1"/>
  <c r="W146" i="6" s="1"/>
  <c r="T150" i="6"/>
  <c r="W150" i="6" a="1"/>
  <c r="W150" i="6" s="1"/>
  <c r="T154" i="6"/>
  <c r="W154" i="6" a="1"/>
  <c r="W154" i="6" s="1"/>
  <c r="T158" i="6"/>
  <c r="W158" i="6" a="1"/>
  <c r="W158" i="6" s="1"/>
  <c r="U174" i="6"/>
  <c r="W174" i="6" a="1"/>
  <c r="W174" i="6" s="1"/>
  <c r="U204" i="6"/>
  <c r="W204" i="6" a="1"/>
  <c r="W204" i="6" s="1"/>
  <c r="T215" i="6"/>
  <c r="W215" i="6" a="1"/>
  <c r="W215" i="6" s="1"/>
  <c r="S223" i="6"/>
  <c r="W223" i="6" a="1"/>
  <c r="W223" i="6" s="1"/>
  <c r="S231" i="6"/>
  <c r="W231" i="6" a="1"/>
  <c r="W231" i="6" s="1"/>
  <c r="S239" i="6"/>
  <c r="W239" i="6" a="1"/>
  <c r="W239" i="6" s="1"/>
  <c r="S247" i="6"/>
  <c r="W247" i="6" a="1"/>
  <c r="W247" i="6" s="1"/>
  <c r="S255" i="6"/>
  <c r="W255" i="6" a="1"/>
  <c r="W255" i="6" s="1"/>
  <c r="S263" i="6"/>
  <c r="W263" i="6" a="1"/>
  <c r="W263" i="6" s="1"/>
  <c r="S271" i="6"/>
  <c r="W271" i="6" a="1"/>
  <c r="W271" i="6" s="1"/>
  <c r="S279" i="6"/>
  <c r="W279" i="6" a="1"/>
  <c r="W279" i="6" s="1"/>
  <c r="S287" i="6"/>
  <c r="W287" i="6" a="1"/>
  <c r="W287" i="6" s="1"/>
  <c r="S295" i="6"/>
  <c r="W295" i="6" a="1"/>
  <c r="W295" i="6" s="1"/>
  <c r="S303" i="6"/>
  <c r="W303" i="6" a="1"/>
  <c r="W303" i="6" s="1"/>
  <c r="S347" i="6"/>
  <c r="W347" i="6" a="1"/>
  <c r="W347" i="6" s="1"/>
  <c r="S351" i="6"/>
  <c r="W351" i="6" a="1"/>
  <c r="W351" i="6" s="1"/>
  <c r="S355" i="6"/>
  <c r="W355" i="6" a="1"/>
  <c r="W355" i="6" s="1"/>
  <c r="S359" i="6"/>
  <c r="W359" i="6" a="1"/>
  <c r="W359" i="6" s="1"/>
  <c r="S363" i="6"/>
  <c r="W363" i="6" a="1"/>
  <c r="W363" i="6" s="1"/>
  <c r="S367" i="6"/>
  <c r="W367" i="6" a="1"/>
  <c r="W367" i="6" s="1"/>
  <c r="S371" i="6"/>
  <c r="W371" i="6" a="1"/>
  <c r="W371" i="6" s="1"/>
  <c r="S375" i="6"/>
  <c r="W375" i="6" a="1"/>
  <c r="W375" i="6" s="1"/>
  <c r="S383" i="6"/>
  <c r="W383" i="6" a="1"/>
  <c r="W383" i="6" s="1"/>
  <c r="S387" i="6"/>
  <c r="W387" i="6" a="1"/>
  <c r="W387" i="6" s="1"/>
  <c r="S391" i="6"/>
  <c r="W391" i="6" a="1"/>
  <c r="W391" i="6" s="1"/>
  <c r="S395" i="6"/>
  <c r="W395" i="6" a="1"/>
  <c r="W395" i="6" s="1"/>
  <c r="S403" i="6"/>
  <c r="W403" i="6" a="1"/>
  <c r="W403" i="6" s="1"/>
  <c r="S407" i="6"/>
  <c r="W407" i="6" a="1"/>
  <c r="W407" i="6" s="1"/>
  <c r="S419" i="6"/>
  <c r="W419" i="6" a="1"/>
  <c r="W419" i="6" s="1"/>
  <c r="S423" i="6"/>
  <c r="W423" i="6" a="1"/>
  <c r="W423" i="6" s="1"/>
  <c r="S427" i="6"/>
  <c r="W427" i="6" a="1"/>
  <c r="W427" i="6" s="1"/>
  <c r="S431" i="6"/>
  <c r="W431" i="6" a="1"/>
  <c r="W431" i="6" s="1"/>
  <c r="S435" i="6"/>
  <c r="W435" i="6" a="1"/>
  <c r="W435" i="6" s="1"/>
  <c r="S439" i="6"/>
  <c r="W439" i="6" a="1"/>
  <c r="W439" i="6" s="1"/>
  <c r="S443" i="6"/>
  <c r="W443" i="6" a="1"/>
  <c r="W443" i="6" s="1"/>
  <c r="S447" i="6"/>
  <c r="W447" i="6" a="1"/>
  <c r="W447" i="6" s="1"/>
  <c r="S455" i="6"/>
  <c r="W455" i="6" a="1"/>
  <c r="W455" i="6" s="1"/>
  <c r="S463" i="6"/>
  <c r="W463" i="6" a="1"/>
  <c r="W463" i="6" s="1"/>
  <c r="S467" i="6"/>
  <c r="W467" i="6" a="1"/>
  <c r="W467" i="6" s="1"/>
  <c r="T486" i="6"/>
  <c r="W486" i="6" a="1"/>
  <c r="W486" i="6" s="1"/>
  <c r="T490" i="6"/>
  <c r="W490" i="6" a="1"/>
  <c r="W490" i="6" s="1"/>
  <c r="U662" i="6"/>
  <c r="W662" i="6" a="1"/>
  <c r="W662" i="6" s="1"/>
  <c r="S680" i="6"/>
  <c r="W680" i="6" a="1"/>
  <c r="W680" i="6" s="1"/>
  <c r="S696" i="6"/>
  <c r="W696" i="6" a="1"/>
  <c r="W696" i="6" s="1"/>
  <c r="S700" i="6"/>
  <c r="W700" i="6" a="1"/>
  <c r="W700" i="6" s="1"/>
  <c r="S704" i="6"/>
  <c r="W704" i="6" a="1"/>
  <c r="W704" i="6" s="1"/>
  <c r="S708" i="6"/>
  <c r="W708" i="6" a="1"/>
  <c r="W708" i="6" s="1"/>
  <c r="S720" i="6"/>
  <c r="W720" i="6" a="1"/>
  <c r="W720" i="6" s="1"/>
  <c r="S728" i="6"/>
  <c r="W728" i="6" a="1"/>
  <c r="W728" i="6" s="1"/>
  <c r="S732" i="6"/>
  <c r="W732" i="6" a="1"/>
  <c r="W732" i="6" s="1"/>
  <c r="S736" i="6"/>
  <c r="W736" i="6" a="1"/>
  <c r="W736" i="6" s="1"/>
  <c r="S760" i="6"/>
  <c r="W760" i="6" a="1"/>
  <c r="W760" i="6" s="1"/>
  <c r="S768" i="6"/>
  <c r="W768" i="6" a="1"/>
  <c r="W768" i="6" s="1"/>
  <c r="S843" i="6"/>
  <c r="W843" i="6" a="1"/>
  <c r="W843" i="6" s="1"/>
  <c r="U846" i="6"/>
  <c r="W846" i="6" a="1"/>
  <c r="W846" i="6" s="1"/>
  <c r="S849" i="6"/>
  <c r="W849" i="6" a="1"/>
  <c r="W849" i="6" s="1"/>
  <c r="S855" i="6"/>
  <c r="W855" i="6" a="1"/>
  <c r="W855" i="6" s="1"/>
  <c r="S859" i="6"/>
  <c r="W859" i="6" a="1"/>
  <c r="W859" i="6" s="1"/>
  <c r="U870" i="6"/>
  <c r="W870" i="6" a="1"/>
  <c r="W870" i="6" s="1"/>
  <c r="W975" i="6" a="1"/>
  <c r="W975" i="6" s="1"/>
  <c r="W967" i="6" a="1"/>
  <c r="W967" i="6" s="1"/>
  <c r="W963" i="6" a="1"/>
  <c r="W963" i="6" s="1"/>
  <c r="W959" i="6" a="1"/>
  <c r="W959" i="6" s="1"/>
  <c r="W951" i="6" a="1"/>
  <c r="W951" i="6" s="1"/>
  <c r="W947" i="6" a="1"/>
  <c r="W947" i="6" s="1"/>
  <c r="W943" i="6" a="1"/>
  <c r="W943" i="6" s="1"/>
  <c r="W935" i="6" a="1"/>
  <c r="W935" i="6" s="1"/>
  <c r="W931" i="6" a="1"/>
  <c r="W931" i="6" s="1"/>
  <c r="W927" i="6" a="1"/>
  <c r="W927" i="6" s="1"/>
  <c r="W923" i="6" a="1"/>
  <c r="W923" i="6" s="1"/>
  <c r="W919" i="6" a="1"/>
  <c r="W919" i="6" s="1"/>
  <c r="W903" i="6" a="1"/>
  <c r="W903" i="6" s="1"/>
  <c r="W887" i="6" a="1"/>
  <c r="W887" i="6" s="1"/>
  <c r="W879" i="6" a="1"/>
  <c r="W879" i="6" s="1"/>
  <c r="U131" i="6"/>
  <c r="W131" i="6" a="1"/>
  <c r="W131" i="6" s="1"/>
  <c r="U147" i="6"/>
  <c r="W147" i="6" a="1"/>
  <c r="W147" i="6" s="1"/>
  <c r="S167" i="6"/>
  <c r="W167" i="6" a="1"/>
  <c r="W167" i="6" s="1"/>
  <c r="U194" i="6"/>
  <c r="W194" i="6" a="1"/>
  <c r="W194" i="6" s="1"/>
  <c r="S208" i="6"/>
  <c r="W208" i="6" a="1"/>
  <c r="W208" i="6" s="1"/>
  <c r="S220" i="6"/>
  <c r="W220" i="6" a="1"/>
  <c r="W220" i="6" s="1"/>
  <c r="S228" i="6"/>
  <c r="W228" i="6" a="1"/>
  <c r="W228" i="6" s="1"/>
  <c r="S236" i="6"/>
  <c r="W236" i="6" a="1"/>
  <c r="W236" i="6" s="1"/>
  <c r="S244" i="6"/>
  <c r="W244" i="6" a="1"/>
  <c r="W244" i="6" s="1"/>
  <c r="S252" i="6"/>
  <c r="W252" i="6" a="1"/>
  <c r="W252" i="6" s="1"/>
  <c r="S260" i="6"/>
  <c r="W260" i="6" a="1"/>
  <c r="W260" i="6" s="1"/>
  <c r="S268" i="6"/>
  <c r="W268" i="6" a="1"/>
  <c r="W268" i="6" s="1"/>
  <c r="S276" i="6"/>
  <c r="W276" i="6" a="1"/>
  <c r="W276" i="6" s="1"/>
  <c r="S284" i="6"/>
  <c r="W284" i="6" a="1"/>
  <c r="W284" i="6" s="1"/>
  <c r="S292" i="6"/>
  <c r="W292" i="6" a="1"/>
  <c r="W292" i="6" s="1"/>
  <c r="S300" i="6"/>
  <c r="W300" i="6" a="1"/>
  <c r="W300" i="6" s="1"/>
  <c r="S308" i="6"/>
  <c r="W308" i="6" a="1"/>
  <c r="W308" i="6" s="1"/>
  <c r="S316" i="6"/>
  <c r="W316" i="6" a="1"/>
  <c r="W316" i="6" s="1"/>
  <c r="S324" i="6"/>
  <c r="W324" i="6" a="1"/>
  <c r="W324" i="6" s="1"/>
  <c r="S332" i="6"/>
  <c r="W332" i="6" a="1"/>
  <c r="W332" i="6" s="1"/>
  <c r="S340" i="6"/>
  <c r="W340" i="6" a="1"/>
  <c r="W340" i="6" s="1"/>
  <c r="S479" i="6"/>
  <c r="W479" i="6" a="1"/>
  <c r="W479" i="6" s="1"/>
  <c r="S487" i="6"/>
  <c r="W487" i="6" a="1"/>
  <c r="W487" i="6" s="1"/>
  <c r="S491" i="6"/>
  <c r="W491" i="6" a="1"/>
  <c r="W491" i="6" s="1"/>
  <c r="S495" i="6"/>
  <c r="W495" i="6" a="1"/>
  <c r="W495" i="6" s="1"/>
  <c r="S663" i="6"/>
  <c r="W663" i="6" a="1"/>
  <c r="W663" i="6" s="1"/>
  <c r="T667" i="6"/>
  <c r="W667" i="6" a="1"/>
  <c r="W667" i="6" s="1"/>
  <c r="S773" i="6"/>
  <c r="W773" i="6" a="1"/>
  <c r="W773" i="6" s="1"/>
  <c r="T781" i="6"/>
  <c r="W781" i="6" a="1"/>
  <c r="W781" i="6" s="1"/>
  <c r="U850" i="6"/>
  <c r="W850" i="6" a="1"/>
  <c r="W850" i="6" s="1"/>
  <c r="S853" i="6"/>
  <c r="W853" i="6" a="1"/>
  <c r="W853" i="6" s="1"/>
  <c r="W978" i="6" a="1"/>
  <c r="W978" i="6" s="1"/>
  <c r="W902" i="6" a="1"/>
  <c r="W902" i="6" s="1"/>
  <c r="W894" i="6" a="1"/>
  <c r="W894" i="6" s="1"/>
  <c r="W861" i="6" a="1"/>
  <c r="W861" i="6" s="1"/>
  <c r="T2" i="6"/>
  <c r="W2" i="6" a="1"/>
  <c r="W2" i="6" s="1"/>
  <c r="T6" i="6"/>
  <c r="W6" i="6" a="1"/>
  <c r="W6" i="6" s="1"/>
  <c r="T10" i="6"/>
  <c r="W10" i="6" a="1"/>
  <c r="W10" i="6" s="1"/>
  <c r="T14" i="6"/>
  <c r="W14" i="6" a="1"/>
  <c r="W14" i="6" s="1"/>
  <c r="T18" i="6"/>
  <c r="W18" i="6" a="1"/>
  <c r="W18" i="6" s="1"/>
  <c r="T22" i="6"/>
  <c r="W22" i="6" a="1"/>
  <c r="W22" i="6" s="1"/>
  <c r="T26" i="6"/>
  <c r="W26" i="6" a="1"/>
  <c r="W26" i="6" s="1"/>
  <c r="S172" i="6"/>
  <c r="W172" i="6" a="1"/>
  <c r="W172" i="6" s="1"/>
  <c r="S176" i="6"/>
  <c r="W176" i="6" a="1"/>
  <c r="W176" i="6" s="1"/>
  <c r="U187" i="6"/>
  <c r="W187" i="6" a="1"/>
  <c r="W187" i="6" s="1"/>
  <c r="S199" i="6"/>
  <c r="W199" i="6" a="1"/>
  <c r="W199" i="6" s="1"/>
  <c r="U341" i="6"/>
  <c r="W341" i="6" a="1"/>
  <c r="W341" i="6" s="1"/>
  <c r="U576" i="6"/>
  <c r="W576" i="6" a="1"/>
  <c r="W576" i="6" s="1"/>
  <c r="U588" i="6"/>
  <c r="W588" i="6" a="1"/>
  <c r="W588" i="6" s="1"/>
  <c r="U604" i="6"/>
  <c r="W604" i="6" a="1"/>
  <c r="W604" i="6" s="1"/>
  <c r="S608" i="6"/>
  <c r="W608" i="6" a="1"/>
  <c r="W608" i="6" s="1"/>
  <c r="S612" i="6"/>
  <c r="W612" i="6" a="1"/>
  <c r="W612" i="6" s="1"/>
  <c r="S616" i="6"/>
  <c r="W616" i="6" a="1"/>
  <c r="W616" i="6" s="1"/>
  <c r="S620" i="6"/>
  <c r="W620" i="6" a="1"/>
  <c r="W620" i="6" s="1"/>
  <c r="S624" i="6"/>
  <c r="W624" i="6" a="1"/>
  <c r="W624" i="6" s="1"/>
  <c r="S628" i="6"/>
  <c r="W628" i="6" a="1"/>
  <c r="W628" i="6" s="1"/>
  <c r="S632" i="6"/>
  <c r="W632" i="6" a="1"/>
  <c r="W632" i="6" s="1"/>
  <c r="S636" i="6"/>
  <c r="W636" i="6" a="1"/>
  <c r="W636" i="6" s="1"/>
  <c r="S640" i="6"/>
  <c r="W640" i="6" a="1"/>
  <c r="W640" i="6" s="1"/>
  <c r="S644" i="6"/>
  <c r="W644" i="6" a="1"/>
  <c r="W644" i="6" s="1"/>
  <c r="S648" i="6"/>
  <c r="W648" i="6" a="1"/>
  <c r="W648" i="6" s="1"/>
  <c r="S652" i="6"/>
  <c r="W652" i="6" a="1"/>
  <c r="W652" i="6" s="1"/>
  <c r="S656" i="6"/>
  <c r="W656" i="6" a="1"/>
  <c r="W656" i="6" s="1"/>
  <c r="U774" i="6"/>
  <c r="W774" i="6" a="1"/>
  <c r="W774" i="6" s="1"/>
  <c r="U854" i="6"/>
  <c r="W854" i="6" a="1"/>
  <c r="W854" i="6" s="1"/>
  <c r="S857" i="6"/>
  <c r="W857" i="6" a="1"/>
  <c r="W857" i="6" s="1"/>
  <c r="W973" i="6" a="1"/>
  <c r="W973" i="6" s="1"/>
  <c r="W965" i="6" a="1"/>
  <c r="W965" i="6" s="1"/>
  <c r="W961" i="6" a="1"/>
  <c r="W961" i="6" s="1"/>
  <c r="W957" i="6" a="1"/>
  <c r="W957" i="6" s="1"/>
  <c r="W949" i="6" a="1"/>
  <c r="W949" i="6" s="1"/>
  <c r="W945" i="6" a="1"/>
  <c r="W945" i="6" s="1"/>
  <c r="W941" i="6" a="1"/>
  <c r="W941" i="6" s="1"/>
  <c r="W933" i="6" a="1"/>
  <c r="W933" i="6" s="1"/>
  <c r="W929" i="6" a="1"/>
  <c r="W929" i="6" s="1"/>
  <c r="W925" i="6" a="1"/>
  <c r="W925" i="6" s="1"/>
  <c r="W921" i="6" a="1"/>
  <c r="W921" i="6" s="1"/>
  <c r="W917" i="6" a="1"/>
  <c r="W917" i="6" s="1"/>
  <c r="W909" i="6" a="1"/>
  <c r="W909" i="6" s="1"/>
  <c r="W860" i="6" a="1"/>
  <c r="W860" i="6" s="1"/>
  <c r="U924" i="6"/>
  <c r="S924" i="6"/>
  <c r="T279" i="6"/>
  <c r="T846" i="6"/>
  <c r="T850" i="6"/>
  <c r="T854" i="6"/>
  <c r="T927" i="6"/>
  <c r="S846" i="6"/>
  <c r="S850" i="6"/>
  <c r="S854" i="6"/>
  <c r="S858" i="6"/>
  <c r="S909" i="6"/>
  <c r="T923" i="6"/>
  <c r="U834" i="6"/>
  <c r="T834" i="6"/>
  <c r="S834" i="6"/>
  <c r="U838" i="6"/>
  <c r="T838" i="6"/>
  <c r="S838" i="6"/>
  <c r="U842" i="6"/>
  <c r="T842" i="6"/>
  <c r="S842" i="6"/>
  <c r="U956" i="6"/>
  <c r="T956" i="6"/>
  <c r="U964" i="6"/>
  <c r="T964" i="6"/>
  <c r="S171" i="6"/>
  <c r="T171" i="6"/>
  <c r="U139" i="6"/>
  <c r="T139" i="6"/>
  <c r="U972" i="6"/>
  <c r="T972" i="6"/>
  <c r="U212" i="6"/>
  <c r="S212" i="6"/>
  <c r="T366" i="6"/>
  <c r="S366" i="6"/>
  <c r="T430" i="6"/>
  <c r="S430" i="6"/>
  <c r="T454" i="6"/>
  <c r="S454" i="6"/>
  <c r="S335" i="6"/>
  <c r="T335" i="6"/>
  <c r="U211" i="6"/>
  <c r="T211" i="6"/>
  <c r="S211" i="6"/>
  <c r="S350" i="6"/>
  <c r="S394" i="6"/>
  <c r="S406" i="6"/>
  <c r="S490" i="6"/>
  <c r="T909" i="6"/>
  <c r="S920" i="6"/>
  <c r="U923" i="6"/>
  <c r="T924" i="6"/>
  <c r="T940" i="6"/>
  <c r="T948" i="6"/>
  <c r="U340" i="6"/>
  <c r="T920" i="6"/>
  <c r="U2" i="6"/>
  <c r="U13" i="6"/>
  <c r="S13" i="6"/>
  <c r="U20" i="6"/>
  <c r="T20" i="6"/>
  <c r="S20" i="6"/>
  <c r="U195" i="6"/>
  <c r="T195" i="6"/>
  <c r="S195" i="6"/>
  <c r="U207" i="6"/>
  <c r="S207" i="6"/>
  <c r="T207" i="6"/>
  <c r="U17" i="6"/>
  <c r="S17" i="6"/>
  <c r="U21" i="6"/>
  <c r="S21" i="6"/>
  <c r="U24" i="6"/>
  <c r="S24" i="6"/>
  <c r="T24" i="6"/>
  <c r="U28" i="6"/>
  <c r="T28" i="6"/>
  <c r="S28" i="6"/>
  <c r="U87" i="6"/>
  <c r="S87" i="6"/>
  <c r="T87" i="6"/>
  <c r="U91" i="6"/>
  <c r="S91" i="6"/>
  <c r="T91" i="6"/>
  <c r="U95" i="6"/>
  <c r="T95" i="6"/>
  <c r="S95" i="6"/>
  <c r="S179" i="6"/>
  <c r="T179" i="6"/>
  <c r="S183" i="6"/>
  <c r="T183" i="6"/>
  <c r="S235" i="6"/>
  <c r="T235" i="6"/>
  <c r="S267" i="6"/>
  <c r="T267" i="6"/>
  <c r="U9" i="6"/>
  <c r="S9" i="6"/>
  <c r="U16" i="6"/>
  <c r="T16" i="6"/>
  <c r="S16" i="6"/>
  <c r="U75" i="6"/>
  <c r="S75" i="6"/>
  <c r="T75" i="6"/>
  <c r="U135" i="6"/>
  <c r="S135" i="6"/>
  <c r="T135" i="6"/>
  <c r="S227" i="6"/>
  <c r="T227" i="6"/>
  <c r="U4" i="6"/>
  <c r="T4" i="6"/>
  <c r="S4" i="6"/>
  <c r="U25" i="6"/>
  <c r="S25" i="6"/>
  <c r="U29" i="6"/>
  <c r="S29" i="6"/>
  <c r="U32" i="6"/>
  <c r="T32" i="6"/>
  <c r="S32" i="6"/>
  <c r="U39" i="6"/>
  <c r="S39" i="6"/>
  <c r="T39" i="6"/>
  <c r="U43" i="6"/>
  <c r="S43" i="6"/>
  <c r="T43" i="6"/>
  <c r="U47" i="6"/>
  <c r="T47" i="6"/>
  <c r="S47" i="6"/>
  <c r="U103" i="6"/>
  <c r="S103" i="6"/>
  <c r="T103" i="6"/>
  <c r="U107" i="6"/>
  <c r="S107" i="6"/>
  <c r="T107" i="6"/>
  <c r="U111" i="6"/>
  <c r="T111" i="6"/>
  <c r="S111" i="6"/>
  <c r="U143" i="6"/>
  <c r="T143" i="6"/>
  <c r="S143" i="6"/>
  <c r="U200" i="6"/>
  <c r="S200" i="6"/>
  <c r="S243" i="6"/>
  <c r="T243" i="6"/>
  <c r="U71" i="6"/>
  <c r="S71" i="6"/>
  <c r="T71" i="6"/>
  <c r="U79" i="6"/>
  <c r="T79" i="6"/>
  <c r="S79" i="6"/>
  <c r="S259" i="6"/>
  <c r="T259" i="6"/>
  <c r="U5" i="6"/>
  <c r="S5" i="6"/>
  <c r="U8" i="6"/>
  <c r="S8" i="6"/>
  <c r="T8" i="6"/>
  <c r="U12" i="6"/>
  <c r="T12" i="6"/>
  <c r="S12" i="6"/>
  <c r="U33" i="6"/>
  <c r="S33" i="6"/>
  <c r="U55" i="6"/>
  <c r="S55" i="6"/>
  <c r="T55" i="6"/>
  <c r="U59" i="6"/>
  <c r="S59" i="6"/>
  <c r="T59" i="6"/>
  <c r="U63" i="6"/>
  <c r="T63" i="6"/>
  <c r="S63" i="6"/>
  <c r="U119" i="6"/>
  <c r="S119" i="6"/>
  <c r="T119" i="6"/>
  <c r="U123" i="6"/>
  <c r="S123" i="6"/>
  <c r="T123" i="6"/>
  <c r="U127" i="6"/>
  <c r="T127" i="6"/>
  <c r="S127" i="6"/>
  <c r="U151" i="6"/>
  <c r="S151" i="6"/>
  <c r="T151" i="6"/>
  <c r="U155" i="6"/>
  <c r="S155" i="6"/>
  <c r="T155" i="6"/>
  <c r="U159" i="6"/>
  <c r="T159" i="6"/>
  <c r="U163" i="6"/>
  <c r="T163" i="6"/>
  <c r="S163" i="6"/>
  <c r="S175" i="6"/>
  <c r="T175" i="6"/>
  <c r="U191" i="6"/>
  <c r="S191" i="6"/>
  <c r="T191" i="6"/>
  <c r="S219" i="6"/>
  <c r="T219" i="6"/>
  <c r="S251" i="6"/>
  <c r="T251" i="6"/>
  <c r="U192" i="6"/>
  <c r="S192" i="6"/>
  <c r="S35" i="6"/>
  <c r="S51" i="6"/>
  <c r="S67" i="6"/>
  <c r="S83" i="6"/>
  <c r="S99" i="6"/>
  <c r="S115" i="6"/>
  <c r="S131" i="6"/>
  <c r="S147" i="6"/>
  <c r="U154" i="6"/>
  <c r="U158" i="6"/>
  <c r="T167" i="6"/>
  <c r="S187" i="6"/>
  <c r="S188" i="6"/>
  <c r="S203" i="6"/>
  <c r="T223" i="6"/>
  <c r="T231" i="6"/>
  <c r="T239" i="6"/>
  <c r="T247" i="6"/>
  <c r="T255" i="6"/>
  <c r="T263" i="6"/>
  <c r="T271" i="6"/>
  <c r="S275" i="6"/>
  <c r="T275" i="6"/>
  <c r="T287" i="6"/>
  <c r="S291" i="6"/>
  <c r="T291" i="6"/>
  <c r="T354" i="6"/>
  <c r="S354" i="6"/>
  <c r="T358" i="6"/>
  <c r="S358" i="6"/>
  <c r="T398" i="6"/>
  <c r="S398" i="6"/>
  <c r="T410" i="6"/>
  <c r="S410" i="6"/>
  <c r="U199" i="6"/>
  <c r="T199" i="6"/>
  <c r="S331" i="6"/>
  <c r="T331" i="6"/>
  <c r="T83" i="6"/>
  <c r="T99" i="6"/>
  <c r="T115" i="6"/>
  <c r="T131" i="6"/>
  <c r="T147" i="6"/>
  <c r="T187" i="6"/>
  <c r="T203" i="6"/>
  <c r="T295" i="6"/>
  <c r="S299" i="6"/>
  <c r="T299" i="6"/>
  <c r="T370" i="6"/>
  <c r="S370" i="6"/>
  <c r="T374" i="6"/>
  <c r="S374" i="6"/>
  <c r="T418" i="6"/>
  <c r="S418" i="6"/>
  <c r="T422" i="6"/>
  <c r="S422" i="6"/>
  <c r="U215" i="6"/>
  <c r="S215" i="6"/>
  <c r="S283" i="6"/>
  <c r="T283" i="6"/>
  <c r="T382" i="6"/>
  <c r="S382" i="6"/>
  <c r="T386" i="6"/>
  <c r="S386" i="6"/>
  <c r="T35" i="6"/>
  <c r="T51" i="6"/>
  <c r="T67" i="6"/>
  <c r="S139" i="6"/>
  <c r="T303" i="6"/>
  <c r="S307" i="6"/>
  <c r="T307" i="6"/>
  <c r="S311" i="6"/>
  <c r="T311" i="6"/>
  <c r="S315" i="6"/>
  <c r="T315" i="6"/>
  <c r="S319" i="6"/>
  <c r="T319" i="6"/>
  <c r="S323" i="6"/>
  <c r="T323" i="6"/>
  <c r="S327" i="6"/>
  <c r="T327" i="6"/>
  <c r="T434" i="6"/>
  <c r="S434" i="6"/>
  <c r="T438" i="6"/>
  <c r="S438" i="6"/>
  <c r="T462" i="6"/>
  <c r="S462" i="6"/>
  <c r="S341" i="6"/>
  <c r="S446" i="6"/>
  <c r="T450" i="6"/>
  <c r="S450" i="6"/>
  <c r="S470" i="6"/>
  <c r="S486" i="6"/>
  <c r="U556" i="6"/>
  <c r="S556" i="6"/>
  <c r="U592" i="6"/>
  <c r="S592" i="6"/>
  <c r="U596" i="6"/>
  <c r="S596" i="6"/>
  <c r="U600" i="6"/>
  <c r="S600" i="6"/>
  <c r="T699" i="6"/>
  <c r="S699" i="6"/>
  <c r="T703" i="6"/>
  <c r="S703" i="6"/>
  <c r="T707" i="6"/>
  <c r="S707" i="6"/>
  <c r="U778" i="6"/>
  <c r="S778" i="6"/>
  <c r="T778" i="6"/>
  <c r="U782" i="6"/>
  <c r="S782" i="6"/>
  <c r="T782" i="6"/>
  <c r="U786" i="6"/>
  <c r="S786" i="6"/>
  <c r="T786" i="6"/>
  <c r="U790" i="6"/>
  <c r="S790" i="6"/>
  <c r="T790" i="6"/>
  <c r="U866" i="6"/>
  <c r="S866" i="6"/>
  <c r="T866" i="6"/>
  <c r="T875" i="6"/>
  <c r="S875" i="6"/>
  <c r="U898" i="6"/>
  <c r="S898" i="6"/>
  <c r="T898" i="6"/>
  <c r="T907" i="6"/>
  <c r="S907" i="6"/>
  <c r="U928" i="6"/>
  <c r="T928" i="6"/>
  <c r="S928" i="6"/>
  <c r="U932" i="6"/>
  <c r="S932" i="6"/>
  <c r="T932" i="6"/>
  <c r="U976" i="6"/>
  <c r="T976" i="6"/>
  <c r="T341" i="6"/>
  <c r="T474" i="6"/>
  <c r="S474" i="6"/>
  <c r="T494" i="6"/>
  <c r="S494" i="6"/>
  <c r="T671" i="6"/>
  <c r="S671" i="6"/>
  <c r="T675" i="6"/>
  <c r="S675" i="6"/>
  <c r="T735" i="6"/>
  <c r="S735" i="6"/>
  <c r="T739" i="6"/>
  <c r="S739" i="6"/>
  <c r="T767" i="6"/>
  <c r="S767" i="6"/>
  <c r="U814" i="6"/>
  <c r="T814" i="6"/>
  <c r="S814" i="6"/>
  <c r="U818" i="6"/>
  <c r="T818" i="6"/>
  <c r="S818" i="6"/>
  <c r="U822" i="6"/>
  <c r="T822" i="6"/>
  <c r="S822" i="6"/>
  <c r="U826" i="6"/>
  <c r="T826" i="6"/>
  <c r="S826" i="6"/>
  <c r="U830" i="6"/>
  <c r="T830" i="6"/>
  <c r="S830" i="6"/>
  <c r="T867" i="6"/>
  <c r="S867" i="6"/>
  <c r="U890" i="6"/>
  <c r="S890" i="6"/>
  <c r="T890" i="6"/>
  <c r="T899" i="6"/>
  <c r="S899" i="6"/>
  <c r="U913" i="6"/>
  <c r="S913" i="6"/>
  <c r="T913" i="6"/>
  <c r="T482" i="6"/>
  <c r="S482" i="6"/>
  <c r="S576" i="6"/>
  <c r="U580" i="6"/>
  <c r="S580" i="6"/>
  <c r="U584" i="6"/>
  <c r="S584" i="6"/>
  <c r="T715" i="6"/>
  <c r="S715" i="6"/>
  <c r="U882" i="6"/>
  <c r="S882" i="6"/>
  <c r="T882" i="6"/>
  <c r="T891" i="6"/>
  <c r="S891" i="6"/>
  <c r="U944" i="6"/>
  <c r="T944" i="6"/>
  <c r="S346" i="6"/>
  <c r="S362" i="6"/>
  <c r="S378" i="6"/>
  <c r="S390" i="6"/>
  <c r="S402" i="6"/>
  <c r="S414" i="6"/>
  <c r="S426" i="6"/>
  <c r="S442" i="6"/>
  <c r="S458" i="6"/>
  <c r="S466" i="6"/>
  <c r="T683" i="6"/>
  <c r="S683" i="6"/>
  <c r="T687" i="6"/>
  <c r="S687" i="6"/>
  <c r="T723" i="6"/>
  <c r="S723" i="6"/>
  <c r="T727" i="6"/>
  <c r="S727" i="6"/>
  <c r="T759" i="6"/>
  <c r="S759" i="6"/>
  <c r="U862" i="6"/>
  <c r="T862" i="6"/>
  <c r="S862" i="6"/>
  <c r="U874" i="6"/>
  <c r="S874" i="6"/>
  <c r="T874" i="6"/>
  <c r="T883" i="6"/>
  <c r="S883" i="6"/>
  <c r="U906" i="6"/>
  <c r="S906" i="6"/>
  <c r="T906" i="6"/>
  <c r="U960" i="6"/>
  <c r="T960" i="6"/>
  <c r="S588" i="6"/>
  <c r="S604" i="6"/>
  <c r="S662" i="6"/>
  <c r="S679" i="6"/>
  <c r="S695" i="6"/>
  <c r="S711" i="6"/>
  <c r="S719" i="6"/>
  <c r="S731" i="6"/>
  <c r="S743" i="6"/>
  <c r="S763" i="6"/>
  <c r="S870" i="6"/>
  <c r="S871" i="6"/>
  <c r="S878" i="6"/>
  <c r="S879" i="6"/>
  <c r="S886" i="6"/>
  <c r="S887" i="6"/>
  <c r="S894" i="6"/>
  <c r="S895" i="6"/>
  <c r="S902" i="6"/>
  <c r="S903" i="6"/>
  <c r="T919" i="6"/>
  <c r="T936" i="6"/>
  <c r="T952" i="6"/>
  <c r="T968" i="6"/>
  <c r="T662" i="6"/>
  <c r="S774" i="6"/>
  <c r="T870" i="6"/>
  <c r="T878" i="6"/>
  <c r="T886" i="6"/>
  <c r="T894" i="6"/>
  <c r="T902" i="6"/>
  <c r="U919" i="6"/>
  <c r="T774" i="6"/>
  <c r="S37" i="6"/>
  <c r="T37" i="6"/>
  <c r="U37" i="6"/>
  <c r="T48" i="6"/>
  <c r="S48" i="6"/>
  <c r="U48" i="6"/>
  <c r="S53" i="6"/>
  <c r="T53" i="6"/>
  <c r="U53" i="6"/>
  <c r="T64" i="6"/>
  <c r="S64" i="6"/>
  <c r="U64" i="6"/>
  <c r="S69" i="6"/>
  <c r="T69" i="6"/>
  <c r="U69" i="6"/>
  <c r="T80" i="6"/>
  <c r="S80" i="6"/>
  <c r="U80" i="6"/>
  <c r="S85" i="6"/>
  <c r="T85" i="6"/>
  <c r="U85" i="6"/>
  <c r="T96" i="6"/>
  <c r="S96" i="6"/>
  <c r="U96" i="6"/>
  <c r="S101" i="6"/>
  <c r="T101" i="6"/>
  <c r="U101" i="6"/>
  <c r="T112" i="6"/>
  <c r="S112" i="6"/>
  <c r="U112" i="6"/>
  <c r="S117" i="6"/>
  <c r="T117" i="6"/>
  <c r="U117" i="6"/>
  <c r="T128" i="6"/>
  <c r="S128" i="6"/>
  <c r="U128" i="6"/>
  <c r="S133" i="6"/>
  <c r="T133" i="6"/>
  <c r="U133" i="6"/>
  <c r="T144" i="6"/>
  <c r="S144" i="6"/>
  <c r="U144" i="6"/>
  <c r="S149" i="6"/>
  <c r="T149" i="6"/>
  <c r="U149" i="6"/>
  <c r="S7" i="6"/>
  <c r="U7" i="6"/>
  <c r="T7" i="6"/>
  <c r="S15" i="6"/>
  <c r="T15" i="6"/>
  <c r="U15" i="6"/>
  <c r="S23" i="6"/>
  <c r="U23" i="6"/>
  <c r="T23" i="6"/>
  <c r="S31" i="6"/>
  <c r="U31" i="6"/>
  <c r="T31" i="6"/>
  <c r="T44" i="6"/>
  <c r="S44" i="6"/>
  <c r="U44" i="6"/>
  <c r="S49" i="6"/>
  <c r="T49" i="6"/>
  <c r="U49" i="6"/>
  <c r="T60" i="6"/>
  <c r="S60" i="6"/>
  <c r="U60" i="6"/>
  <c r="S65" i="6"/>
  <c r="T65" i="6"/>
  <c r="U65" i="6"/>
  <c r="T76" i="6"/>
  <c r="S76" i="6"/>
  <c r="U76" i="6"/>
  <c r="S81" i="6"/>
  <c r="T81" i="6"/>
  <c r="U81" i="6"/>
  <c r="T92" i="6"/>
  <c r="S92" i="6"/>
  <c r="U92" i="6"/>
  <c r="S97" i="6"/>
  <c r="T97" i="6"/>
  <c r="U97" i="6"/>
  <c r="T108" i="6"/>
  <c r="S108" i="6"/>
  <c r="U108" i="6"/>
  <c r="S113" i="6"/>
  <c r="T113" i="6"/>
  <c r="U113" i="6"/>
  <c r="T124" i="6"/>
  <c r="S124" i="6"/>
  <c r="U124" i="6"/>
  <c r="S129" i="6"/>
  <c r="T129" i="6"/>
  <c r="U129" i="6"/>
  <c r="T140" i="6"/>
  <c r="S140" i="6"/>
  <c r="U140" i="6"/>
  <c r="S145" i="6"/>
  <c r="T145" i="6"/>
  <c r="U145" i="6"/>
  <c r="U160" i="6"/>
  <c r="T160" i="6"/>
  <c r="S160" i="6"/>
  <c r="T40" i="6"/>
  <c r="S40" i="6"/>
  <c r="U40" i="6"/>
  <c r="S45" i="6"/>
  <c r="T45" i="6"/>
  <c r="U45" i="6"/>
  <c r="T56" i="6"/>
  <c r="S56" i="6"/>
  <c r="U56" i="6"/>
  <c r="S61" i="6"/>
  <c r="T61" i="6"/>
  <c r="U61" i="6"/>
  <c r="T72" i="6"/>
  <c r="S72" i="6"/>
  <c r="U72" i="6"/>
  <c r="S77" i="6"/>
  <c r="T77" i="6"/>
  <c r="U77" i="6"/>
  <c r="T88" i="6"/>
  <c r="S88" i="6"/>
  <c r="U88" i="6"/>
  <c r="S93" i="6"/>
  <c r="T93" i="6"/>
  <c r="U93" i="6"/>
  <c r="T104" i="6"/>
  <c r="S104" i="6"/>
  <c r="U104" i="6"/>
  <c r="S109" i="6"/>
  <c r="T109" i="6"/>
  <c r="U109" i="6"/>
  <c r="T120" i="6"/>
  <c r="S120" i="6"/>
  <c r="U120" i="6"/>
  <c r="S125" i="6"/>
  <c r="T125" i="6"/>
  <c r="U125" i="6"/>
  <c r="T136" i="6"/>
  <c r="S136" i="6"/>
  <c r="U136" i="6"/>
  <c r="S141" i="6"/>
  <c r="T141" i="6"/>
  <c r="U141" i="6"/>
  <c r="T152" i="6"/>
  <c r="S152" i="6"/>
  <c r="U152" i="6"/>
  <c r="T156" i="6"/>
  <c r="S156" i="6"/>
  <c r="U156" i="6"/>
  <c r="U161" i="6"/>
  <c r="T161" i="6"/>
  <c r="S161" i="6"/>
  <c r="S3" i="6"/>
  <c r="T3" i="6"/>
  <c r="U3" i="6"/>
  <c r="S11" i="6"/>
  <c r="U11" i="6"/>
  <c r="T11" i="6"/>
  <c r="S19" i="6"/>
  <c r="U19" i="6"/>
  <c r="T19" i="6"/>
  <c r="S27" i="6"/>
  <c r="U27" i="6"/>
  <c r="T27" i="6"/>
  <c r="T36" i="6"/>
  <c r="S36" i="6"/>
  <c r="U36" i="6"/>
  <c r="S41" i="6"/>
  <c r="T41" i="6"/>
  <c r="U41" i="6"/>
  <c r="T52" i="6"/>
  <c r="S52" i="6"/>
  <c r="U52" i="6"/>
  <c r="S57" i="6"/>
  <c r="T57" i="6"/>
  <c r="U57" i="6"/>
  <c r="T68" i="6"/>
  <c r="S68" i="6"/>
  <c r="U68" i="6"/>
  <c r="S73" i="6"/>
  <c r="T73" i="6"/>
  <c r="U73" i="6"/>
  <c r="T84" i="6"/>
  <c r="S84" i="6"/>
  <c r="U84" i="6"/>
  <c r="S89" i="6"/>
  <c r="T89" i="6"/>
  <c r="U89" i="6"/>
  <c r="T100" i="6"/>
  <c r="S100" i="6"/>
  <c r="U100" i="6"/>
  <c r="S105" i="6"/>
  <c r="T105" i="6"/>
  <c r="U105" i="6"/>
  <c r="T116" i="6"/>
  <c r="S116" i="6"/>
  <c r="U116" i="6"/>
  <c r="S121" i="6"/>
  <c r="T121" i="6"/>
  <c r="U121" i="6"/>
  <c r="T132" i="6"/>
  <c r="S132" i="6"/>
  <c r="U132" i="6"/>
  <c r="S137" i="6"/>
  <c r="T137" i="6"/>
  <c r="U137" i="6"/>
  <c r="T148" i="6"/>
  <c r="S148" i="6"/>
  <c r="U148" i="6"/>
  <c r="S153" i="6"/>
  <c r="T153" i="6"/>
  <c r="U153" i="6"/>
  <c r="S157" i="6"/>
  <c r="T157" i="6"/>
  <c r="U157" i="6"/>
  <c r="U6" i="6"/>
  <c r="U10" i="6"/>
  <c r="U14" i="6"/>
  <c r="U18" i="6"/>
  <c r="U22" i="6"/>
  <c r="U26" i="6"/>
  <c r="U30" i="6"/>
  <c r="U34" i="6"/>
  <c r="U38" i="6"/>
  <c r="U42" i="6"/>
  <c r="U46" i="6"/>
  <c r="U50" i="6"/>
  <c r="U54" i="6"/>
  <c r="U58" i="6"/>
  <c r="U62" i="6"/>
  <c r="U66" i="6"/>
  <c r="U70" i="6"/>
  <c r="U74" i="6"/>
  <c r="U78" i="6"/>
  <c r="U82" i="6"/>
  <c r="U86" i="6"/>
  <c r="U90" i="6"/>
  <c r="U94" i="6"/>
  <c r="U98" i="6"/>
  <c r="U102" i="6"/>
  <c r="U106" i="6"/>
  <c r="U110" i="6"/>
  <c r="U114" i="6"/>
  <c r="U118" i="6"/>
  <c r="U122" i="6"/>
  <c r="U126" i="6"/>
  <c r="U130" i="6"/>
  <c r="U134" i="6"/>
  <c r="U138" i="6"/>
  <c r="U142" i="6"/>
  <c r="U146" i="6"/>
  <c r="U150" i="6"/>
  <c r="U164" i="6"/>
  <c r="T164" i="6"/>
  <c r="T166" i="6"/>
  <c r="S166" i="6"/>
  <c r="U169" i="6"/>
  <c r="T169" i="6"/>
  <c r="S169" i="6"/>
  <c r="U180" i="6"/>
  <c r="T180" i="6"/>
  <c r="T182" i="6"/>
  <c r="S182" i="6"/>
  <c r="U185" i="6"/>
  <c r="T185" i="6"/>
  <c r="S185" i="6"/>
  <c r="T190" i="6"/>
  <c r="S190" i="6"/>
  <c r="U197" i="6"/>
  <c r="T197" i="6"/>
  <c r="S197" i="6"/>
  <c r="T202" i="6"/>
  <c r="S202" i="6"/>
  <c r="U209" i="6"/>
  <c r="T209" i="6"/>
  <c r="S209" i="6"/>
  <c r="T214" i="6"/>
  <c r="S214" i="6"/>
  <c r="U224" i="6"/>
  <c r="T224" i="6"/>
  <c r="T226" i="6"/>
  <c r="S226" i="6"/>
  <c r="U229" i="6"/>
  <c r="T229" i="6"/>
  <c r="S229" i="6"/>
  <c r="U240" i="6"/>
  <c r="T240" i="6"/>
  <c r="T242" i="6"/>
  <c r="S242" i="6"/>
  <c r="U245" i="6"/>
  <c r="T245" i="6"/>
  <c r="S245" i="6"/>
  <c r="U256" i="6"/>
  <c r="T256" i="6"/>
  <c r="T258" i="6"/>
  <c r="S258" i="6"/>
  <c r="U261" i="6"/>
  <c r="T261" i="6"/>
  <c r="S261" i="6"/>
  <c r="U272" i="6"/>
  <c r="T272" i="6"/>
  <c r="T274" i="6"/>
  <c r="S274" i="6"/>
  <c r="U277" i="6"/>
  <c r="T277" i="6"/>
  <c r="S277" i="6"/>
  <c r="U288" i="6"/>
  <c r="T288" i="6"/>
  <c r="T290" i="6"/>
  <c r="S290" i="6"/>
  <c r="U293" i="6"/>
  <c r="T293" i="6"/>
  <c r="S293" i="6"/>
  <c r="U304" i="6"/>
  <c r="T304" i="6"/>
  <c r="T306" i="6"/>
  <c r="S306" i="6"/>
  <c r="U309" i="6"/>
  <c r="T309" i="6"/>
  <c r="S309" i="6"/>
  <c r="U320" i="6"/>
  <c r="T320" i="6"/>
  <c r="T322" i="6"/>
  <c r="S322" i="6"/>
  <c r="U325" i="6"/>
  <c r="T325" i="6"/>
  <c r="S325" i="6"/>
  <c r="U336" i="6"/>
  <c r="T336" i="6"/>
  <c r="T338" i="6"/>
  <c r="U338" i="6"/>
  <c r="S338" i="6"/>
  <c r="S343" i="6"/>
  <c r="U343" i="6"/>
  <c r="T343" i="6"/>
  <c r="U348" i="6"/>
  <c r="T348" i="6"/>
  <c r="S348" i="6"/>
  <c r="U353" i="6"/>
  <c r="T353" i="6"/>
  <c r="S353" i="6"/>
  <c r="U364" i="6"/>
  <c r="T364" i="6"/>
  <c r="S364" i="6"/>
  <c r="U369" i="6"/>
  <c r="T369" i="6"/>
  <c r="S369" i="6"/>
  <c r="U381" i="6"/>
  <c r="T381" i="6"/>
  <c r="S381" i="6"/>
  <c r="U392" i="6"/>
  <c r="T392" i="6"/>
  <c r="S392" i="6"/>
  <c r="U397" i="6"/>
  <c r="T397" i="6"/>
  <c r="S397" i="6"/>
  <c r="S399" i="6"/>
  <c r="U399" i="6"/>
  <c r="T399" i="6"/>
  <c r="U404" i="6"/>
  <c r="T404" i="6"/>
  <c r="S404" i="6"/>
  <c r="U409" i="6"/>
  <c r="T409" i="6"/>
  <c r="S409" i="6"/>
  <c r="S411" i="6"/>
  <c r="U411" i="6"/>
  <c r="T411" i="6"/>
  <c r="U417" i="6"/>
  <c r="T417" i="6"/>
  <c r="S417" i="6"/>
  <c r="U428" i="6"/>
  <c r="T428" i="6"/>
  <c r="S428" i="6"/>
  <c r="U433" i="6"/>
  <c r="T433" i="6"/>
  <c r="S433" i="6"/>
  <c r="U444" i="6"/>
  <c r="T444" i="6"/>
  <c r="S444" i="6"/>
  <c r="U449" i="6"/>
  <c r="T449" i="6"/>
  <c r="S449" i="6"/>
  <c r="S451" i="6"/>
  <c r="U451" i="6"/>
  <c r="T451" i="6"/>
  <c r="U456" i="6"/>
  <c r="T456" i="6"/>
  <c r="S456" i="6"/>
  <c r="U468" i="6"/>
  <c r="T468" i="6"/>
  <c r="S468" i="6"/>
  <c r="U476" i="6"/>
  <c r="T476" i="6"/>
  <c r="S476" i="6"/>
  <c r="U481" i="6"/>
  <c r="T481" i="6"/>
  <c r="S481" i="6"/>
  <c r="S483" i="6"/>
  <c r="U483" i="6"/>
  <c r="T483" i="6"/>
  <c r="U488" i="6"/>
  <c r="T488" i="6"/>
  <c r="S488" i="6"/>
  <c r="U493" i="6"/>
  <c r="T493" i="6"/>
  <c r="S493" i="6"/>
  <c r="S164" i="6"/>
  <c r="U166" i="6"/>
  <c r="U168" i="6"/>
  <c r="T168" i="6"/>
  <c r="T170" i="6"/>
  <c r="S170" i="6"/>
  <c r="U173" i="6"/>
  <c r="T173" i="6"/>
  <c r="S173" i="6"/>
  <c r="S180" i="6"/>
  <c r="U182" i="6"/>
  <c r="U184" i="6"/>
  <c r="T184" i="6"/>
  <c r="T186" i="6"/>
  <c r="S186" i="6"/>
  <c r="U190" i="6"/>
  <c r="U196" i="6"/>
  <c r="T196" i="6"/>
  <c r="T198" i="6"/>
  <c r="S198" i="6"/>
  <c r="U202" i="6"/>
  <c r="U208" i="6"/>
  <c r="T208" i="6"/>
  <c r="T210" i="6"/>
  <c r="S210" i="6"/>
  <c r="U214" i="6"/>
  <c r="U217" i="6"/>
  <c r="T217" i="6"/>
  <c r="S217" i="6"/>
  <c r="S224" i="6"/>
  <c r="U226" i="6"/>
  <c r="U228" i="6"/>
  <c r="T228" i="6"/>
  <c r="T230" i="6"/>
  <c r="S230" i="6"/>
  <c r="U233" i="6"/>
  <c r="T233" i="6"/>
  <c r="S233" i="6"/>
  <c r="S240" i="6"/>
  <c r="U242" i="6"/>
  <c r="U244" i="6"/>
  <c r="T244" i="6"/>
  <c r="T246" i="6"/>
  <c r="S246" i="6"/>
  <c r="U249" i="6"/>
  <c r="T249" i="6"/>
  <c r="S249" i="6"/>
  <c r="S256" i="6"/>
  <c r="U258" i="6"/>
  <c r="U260" i="6"/>
  <c r="T260" i="6"/>
  <c r="T262" i="6"/>
  <c r="S262" i="6"/>
  <c r="U265" i="6"/>
  <c r="T265" i="6"/>
  <c r="S265" i="6"/>
  <c r="S272" i="6"/>
  <c r="U274" i="6"/>
  <c r="U276" i="6"/>
  <c r="T276" i="6"/>
  <c r="T278" i="6"/>
  <c r="S278" i="6"/>
  <c r="U281" i="6"/>
  <c r="T281" i="6"/>
  <c r="S281" i="6"/>
  <c r="S288" i="6"/>
  <c r="U290" i="6"/>
  <c r="U292" i="6"/>
  <c r="T292" i="6"/>
  <c r="T294" i="6"/>
  <c r="S294" i="6"/>
  <c r="U297" i="6"/>
  <c r="T297" i="6"/>
  <c r="S297" i="6"/>
  <c r="S304" i="6"/>
  <c r="U306" i="6"/>
  <c r="U308" i="6"/>
  <c r="T308" i="6"/>
  <c r="T310" i="6"/>
  <c r="S310" i="6"/>
  <c r="U313" i="6"/>
  <c r="T313" i="6"/>
  <c r="S313" i="6"/>
  <c r="S320" i="6"/>
  <c r="U322" i="6"/>
  <c r="U324" i="6"/>
  <c r="T324" i="6"/>
  <c r="T326" i="6"/>
  <c r="S326" i="6"/>
  <c r="U329" i="6"/>
  <c r="T329" i="6"/>
  <c r="S329" i="6"/>
  <c r="S336" i="6"/>
  <c r="S2" i="6"/>
  <c r="T5" i="6"/>
  <c r="S6" i="6"/>
  <c r="T9" i="6"/>
  <c r="S10" i="6"/>
  <c r="T13" i="6"/>
  <c r="S14" i="6"/>
  <c r="T17" i="6"/>
  <c r="S18" i="6"/>
  <c r="T21" i="6"/>
  <c r="S22" i="6"/>
  <c r="T25" i="6"/>
  <c r="S26" i="6"/>
  <c r="T29" i="6"/>
  <c r="S30" i="6"/>
  <c r="T33" i="6"/>
  <c r="S34" i="6"/>
  <c r="S38" i="6"/>
  <c r="S42" i="6"/>
  <c r="S46" i="6"/>
  <c r="S50" i="6"/>
  <c r="S54" i="6"/>
  <c r="S58" i="6"/>
  <c r="S62" i="6"/>
  <c r="S66" i="6"/>
  <c r="S70" i="6"/>
  <c r="S74" i="6"/>
  <c r="S78" i="6"/>
  <c r="S82" i="6"/>
  <c r="S86" i="6"/>
  <c r="S90" i="6"/>
  <c r="S94" i="6"/>
  <c r="S98" i="6"/>
  <c r="S102" i="6"/>
  <c r="S106" i="6"/>
  <c r="S110" i="6"/>
  <c r="S114" i="6"/>
  <c r="S118" i="6"/>
  <c r="S122" i="6"/>
  <c r="S126" i="6"/>
  <c r="S130" i="6"/>
  <c r="S134" i="6"/>
  <c r="S138" i="6"/>
  <c r="S142" i="6"/>
  <c r="S146" i="6"/>
  <c r="S150" i="6"/>
  <c r="S154" i="6"/>
  <c r="S158" i="6"/>
  <c r="T162" i="6"/>
  <c r="S162" i="6"/>
  <c r="S168" i="6"/>
  <c r="U170" i="6"/>
  <c r="U172" i="6"/>
  <c r="T172" i="6"/>
  <c r="T174" i="6"/>
  <c r="S174" i="6"/>
  <c r="U177" i="6"/>
  <c r="T177" i="6"/>
  <c r="S177" i="6"/>
  <c r="S184" i="6"/>
  <c r="U186" i="6"/>
  <c r="U193" i="6"/>
  <c r="T193" i="6"/>
  <c r="S193" i="6"/>
  <c r="S196" i="6"/>
  <c r="U198" i="6"/>
  <c r="U205" i="6"/>
  <c r="T205" i="6"/>
  <c r="S205" i="6"/>
  <c r="U216" i="6"/>
  <c r="T216" i="6"/>
  <c r="T218" i="6"/>
  <c r="S218" i="6"/>
  <c r="U221" i="6"/>
  <c r="T221" i="6"/>
  <c r="S221" i="6"/>
  <c r="U232" i="6"/>
  <c r="T232" i="6"/>
  <c r="T234" i="6"/>
  <c r="S234" i="6"/>
  <c r="U237" i="6"/>
  <c r="T237" i="6"/>
  <c r="S237" i="6"/>
  <c r="U248" i="6"/>
  <c r="T248" i="6"/>
  <c r="T250" i="6"/>
  <c r="S250" i="6"/>
  <c r="U253" i="6"/>
  <c r="T253" i="6"/>
  <c r="S253" i="6"/>
  <c r="U264" i="6"/>
  <c r="T264" i="6"/>
  <c r="T266" i="6"/>
  <c r="S266" i="6"/>
  <c r="U269" i="6"/>
  <c r="T269" i="6"/>
  <c r="S269" i="6"/>
  <c r="U280" i="6"/>
  <c r="T280" i="6"/>
  <c r="T282" i="6"/>
  <c r="S282" i="6"/>
  <c r="U285" i="6"/>
  <c r="T285" i="6"/>
  <c r="S285" i="6"/>
  <c r="U296" i="6"/>
  <c r="T296" i="6"/>
  <c r="T298" i="6"/>
  <c r="S298" i="6"/>
  <c r="U301" i="6"/>
  <c r="T301" i="6"/>
  <c r="S301" i="6"/>
  <c r="U312" i="6"/>
  <c r="T312" i="6"/>
  <c r="T314" i="6"/>
  <c r="S314" i="6"/>
  <c r="U317" i="6"/>
  <c r="T317" i="6"/>
  <c r="S317" i="6"/>
  <c r="U328" i="6"/>
  <c r="T328" i="6"/>
  <c r="T330" i="6"/>
  <c r="S330" i="6"/>
  <c r="U333" i="6"/>
  <c r="T333" i="6"/>
  <c r="S333" i="6"/>
  <c r="S339" i="6"/>
  <c r="T339" i="6"/>
  <c r="U339" i="6"/>
  <c r="S159" i="6"/>
  <c r="U162" i="6"/>
  <c r="U165" i="6"/>
  <c r="T165" i="6"/>
  <c r="S165" i="6"/>
  <c r="U176" i="6"/>
  <c r="T176" i="6"/>
  <c r="T178" i="6"/>
  <c r="S178" i="6"/>
  <c r="U181" i="6"/>
  <c r="T181" i="6"/>
  <c r="S181" i="6"/>
  <c r="U189" i="6"/>
  <c r="T189" i="6"/>
  <c r="S189" i="6"/>
  <c r="T194" i="6"/>
  <c r="S194" i="6"/>
  <c r="U201" i="6"/>
  <c r="T201" i="6"/>
  <c r="S201" i="6"/>
  <c r="T206" i="6"/>
  <c r="S206" i="6"/>
  <c r="U213" i="6"/>
  <c r="T213" i="6"/>
  <c r="S213" i="6"/>
  <c r="S216" i="6"/>
  <c r="U218" i="6"/>
  <c r="U220" i="6"/>
  <c r="T220" i="6"/>
  <c r="T222" i="6"/>
  <c r="S222" i="6"/>
  <c r="U225" i="6"/>
  <c r="T225" i="6"/>
  <c r="S225" i="6"/>
  <c r="S232" i="6"/>
  <c r="U234" i="6"/>
  <c r="U236" i="6"/>
  <c r="T236" i="6"/>
  <c r="T238" i="6"/>
  <c r="S238" i="6"/>
  <c r="U241" i="6"/>
  <c r="T241" i="6"/>
  <c r="S241" i="6"/>
  <c r="S248" i="6"/>
  <c r="U250" i="6"/>
  <c r="U252" i="6"/>
  <c r="T252" i="6"/>
  <c r="T254" i="6"/>
  <c r="S254" i="6"/>
  <c r="U257" i="6"/>
  <c r="T257" i="6"/>
  <c r="S257" i="6"/>
  <c r="S264" i="6"/>
  <c r="U266" i="6"/>
  <c r="U268" i="6"/>
  <c r="T268" i="6"/>
  <c r="T270" i="6"/>
  <c r="S270" i="6"/>
  <c r="U273" i="6"/>
  <c r="T273" i="6"/>
  <c r="S273" i="6"/>
  <c r="S280" i="6"/>
  <c r="U282" i="6"/>
  <c r="U284" i="6"/>
  <c r="T284" i="6"/>
  <c r="T286" i="6"/>
  <c r="S286" i="6"/>
  <c r="U289" i="6"/>
  <c r="T289" i="6"/>
  <c r="S289" i="6"/>
  <c r="S296" i="6"/>
  <c r="U298" i="6"/>
  <c r="U300" i="6"/>
  <c r="T300" i="6"/>
  <c r="T302" i="6"/>
  <c r="S302" i="6"/>
  <c r="U305" i="6"/>
  <c r="T305" i="6"/>
  <c r="S305" i="6"/>
  <c r="S312" i="6"/>
  <c r="U314" i="6"/>
  <c r="U316" i="6"/>
  <c r="T316" i="6"/>
  <c r="T318" i="6"/>
  <c r="S318" i="6"/>
  <c r="U321" i="6"/>
  <c r="T321" i="6"/>
  <c r="S321" i="6"/>
  <c r="S328" i="6"/>
  <c r="U330" i="6"/>
  <c r="U332" i="6"/>
  <c r="T332" i="6"/>
  <c r="T334" i="6"/>
  <c r="S334" i="6"/>
  <c r="U337" i="6"/>
  <c r="T337" i="6"/>
  <c r="S337" i="6"/>
  <c r="U167" i="6"/>
  <c r="U171" i="6"/>
  <c r="U175" i="6"/>
  <c r="U179" i="6"/>
  <c r="U183" i="6"/>
  <c r="T188" i="6"/>
  <c r="T192" i="6"/>
  <c r="T200" i="6"/>
  <c r="T204" i="6"/>
  <c r="T212" i="6"/>
  <c r="U219" i="6"/>
  <c r="U223" i="6"/>
  <c r="U227" i="6"/>
  <c r="U231" i="6"/>
  <c r="U235" i="6"/>
  <c r="U239" i="6"/>
  <c r="U243" i="6"/>
  <c r="U247" i="6"/>
  <c r="U251" i="6"/>
  <c r="U255" i="6"/>
  <c r="U259" i="6"/>
  <c r="U263" i="6"/>
  <c r="U267" i="6"/>
  <c r="U271" i="6"/>
  <c r="U275" i="6"/>
  <c r="U279" i="6"/>
  <c r="U283" i="6"/>
  <c r="U287" i="6"/>
  <c r="U291" i="6"/>
  <c r="U295" i="6"/>
  <c r="U299" i="6"/>
  <c r="U303" i="6"/>
  <c r="U307" i="6"/>
  <c r="U311" i="6"/>
  <c r="U315" i="6"/>
  <c r="U319" i="6"/>
  <c r="U323" i="6"/>
  <c r="U327" i="6"/>
  <c r="U331" i="6"/>
  <c r="U335" i="6"/>
  <c r="T342" i="6"/>
  <c r="U342" i="6"/>
  <c r="U344" i="6"/>
  <c r="T344" i="6"/>
  <c r="S344" i="6"/>
  <c r="U349" i="6"/>
  <c r="T349" i="6"/>
  <c r="S349" i="6"/>
  <c r="U360" i="6"/>
  <c r="T360" i="6"/>
  <c r="S360" i="6"/>
  <c r="U365" i="6"/>
  <c r="T365" i="6"/>
  <c r="S365" i="6"/>
  <c r="U376" i="6"/>
  <c r="T376" i="6"/>
  <c r="S376" i="6"/>
  <c r="U388" i="6"/>
  <c r="T388" i="6"/>
  <c r="S388" i="6"/>
  <c r="U393" i="6"/>
  <c r="T393" i="6"/>
  <c r="S393" i="6"/>
  <c r="U400" i="6"/>
  <c r="T400" i="6"/>
  <c r="S400" i="6"/>
  <c r="U405" i="6"/>
  <c r="T405" i="6"/>
  <c r="S405" i="6"/>
  <c r="U412" i="6"/>
  <c r="T412" i="6"/>
  <c r="S412" i="6"/>
  <c r="U424" i="6"/>
  <c r="T424" i="6"/>
  <c r="S424" i="6"/>
  <c r="U429" i="6"/>
  <c r="T429" i="6"/>
  <c r="S429" i="6"/>
  <c r="U440" i="6"/>
  <c r="T440" i="6"/>
  <c r="S440" i="6"/>
  <c r="U445" i="6"/>
  <c r="T445" i="6"/>
  <c r="S445" i="6"/>
  <c r="U452" i="6"/>
  <c r="T452" i="6"/>
  <c r="S452" i="6"/>
  <c r="U457" i="6"/>
  <c r="T457" i="6"/>
  <c r="S457" i="6"/>
  <c r="S459" i="6"/>
  <c r="U459" i="6"/>
  <c r="T459" i="6"/>
  <c r="U464" i="6"/>
  <c r="T464" i="6"/>
  <c r="S464" i="6"/>
  <c r="U469" i="6"/>
  <c r="T469" i="6"/>
  <c r="S469" i="6"/>
  <c r="S471" i="6"/>
  <c r="U471" i="6"/>
  <c r="T471" i="6"/>
  <c r="U477" i="6"/>
  <c r="T477" i="6"/>
  <c r="S477" i="6"/>
  <c r="U484" i="6"/>
  <c r="T484" i="6"/>
  <c r="S484" i="6"/>
  <c r="U489" i="6"/>
  <c r="T489" i="6"/>
  <c r="S489" i="6"/>
  <c r="U345" i="6"/>
  <c r="T345" i="6"/>
  <c r="S345" i="6"/>
  <c r="U356" i="6"/>
  <c r="T356" i="6"/>
  <c r="S356" i="6"/>
  <c r="U361" i="6"/>
  <c r="T361" i="6"/>
  <c r="S361" i="6"/>
  <c r="U372" i="6"/>
  <c r="T372" i="6"/>
  <c r="S372" i="6"/>
  <c r="U377" i="6"/>
  <c r="T377" i="6"/>
  <c r="S377" i="6"/>
  <c r="S379" i="6"/>
  <c r="U379" i="6"/>
  <c r="T379" i="6"/>
  <c r="U384" i="6"/>
  <c r="T384" i="6"/>
  <c r="S384" i="6"/>
  <c r="U389" i="6"/>
  <c r="T389" i="6"/>
  <c r="S389" i="6"/>
  <c r="U401" i="6"/>
  <c r="T401" i="6"/>
  <c r="S401" i="6"/>
  <c r="U413" i="6"/>
  <c r="T413" i="6"/>
  <c r="S413" i="6"/>
  <c r="S415" i="6"/>
  <c r="U415" i="6"/>
  <c r="T415" i="6"/>
  <c r="U420" i="6"/>
  <c r="T420" i="6"/>
  <c r="S420" i="6"/>
  <c r="U425" i="6"/>
  <c r="T425" i="6"/>
  <c r="S425" i="6"/>
  <c r="U436" i="6"/>
  <c r="T436" i="6"/>
  <c r="S436" i="6"/>
  <c r="U441" i="6"/>
  <c r="T441" i="6"/>
  <c r="S441" i="6"/>
  <c r="U453" i="6"/>
  <c r="T453" i="6"/>
  <c r="S453" i="6"/>
  <c r="U460" i="6"/>
  <c r="T460" i="6"/>
  <c r="S460" i="6"/>
  <c r="U465" i="6"/>
  <c r="T465" i="6"/>
  <c r="S465" i="6"/>
  <c r="U472" i="6"/>
  <c r="T472" i="6"/>
  <c r="S472" i="6"/>
  <c r="U485" i="6"/>
  <c r="T485" i="6"/>
  <c r="S485" i="6"/>
  <c r="U496" i="6"/>
  <c r="T496" i="6"/>
  <c r="S496" i="6"/>
  <c r="T340" i="6"/>
  <c r="U352" i="6"/>
  <c r="T352" i="6"/>
  <c r="S352" i="6"/>
  <c r="U357" i="6"/>
  <c r="T357" i="6"/>
  <c r="S357" i="6"/>
  <c r="U368" i="6"/>
  <c r="T368" i="6"/>
  <c r="S368" i="6"/>
  <c r="U373" i="6"/>
  <c r="T373" i="6"/>
  <c r="S373" i="6"/>
  <c r="U380" i="6"/>
  <c r="T380" i="6"/>
  <c r="S380" i="6"/>
  <c r="U385" i="6"/>
  <c r="T385" i="6"/>
  <c r="S385" i="6"/>
  <c r="U396" i="6"/>
  <c r="T396" i="6"/>
  <c r="S396" i="6"/>
  <c r="U408" i="6"/>
  <c r="T408" i="6"/>
  <c r="S408" i="6"/>
  <c r="U416" i="6"/>
  <c r="T416" i="6"/>
  <c r="S416" i="6"/>
  <c r="U421" i="6"/>
  <c r="T421" i="6"/>
  <c r="S421" i="6"/>
  <c r="U432" i="6"/>
  <c r="T432" i="6"/>
  <c r="S432" i="6"/>
  <c r="U437" i="6"/>
  <c r="T437" i="6"/>
  <c r="S437" i="6"/>
  <c r="U448" i="6"/>
  <c r="T448" i="6"/>
  <c r="S448" i="6"/>
  <c r="U461" i="6"/>
  <c r="T461" i="6"/>
  <c r="S461" i="6"/>
  <c r="U473" i="6"/>
  <c r="T473" i="6"/>
  <c r="S473" i="6"/>
  <c r="S475" i="6"/>
  <c r="U475" i="6"/>
  <c r="T475" i="6"/>
  <c r="U480" i="6"/>
  <c r="T480" i="6"/>
  <c r="S480" i="6"/>
  <c r="U492" i="6"/>
  <c r="T492" i="6"/>
  <c r="S492" i="6"/>
  <c r="U497" i="6"/>
  <c r="T497" i="6"/>
  <c r="S497" i="6"/>
  <c r="U346" i="6"/>
  <c r="T347" i="6"/>
  <c r="U350" i="6"/>
  <c r="T351" i="6"/>
  <c r="U354" i="6"/>
  <c r="T355" i="6"/>
  <c r="U358" i="6"/>
  <c r="T359" i="6"/>
  <c r="U362" i="6"/>
  <c r="T363" i="6"/>
  <c r="U366" i="6"/>
  <c r="T367" i="6"/>
  <c r="U370" i="6"/>
  <c r="T371" i="6"/>
  <c r="U374" i="6"/>
  <c r="T375" i="6"/>
  <c r="U378" i="6"/>
  <c r="U382" i="6"/>
  <c r="T383" i="6"/>
  <c r="U386" i="6"/>
  <c r="T387" i="6"/>
  <c r="U390" i="6"/>
  <c r="T391" i="6"/>
  <c r="U394" i="6"/>
  <c r="T395" i="6"/>
  <c r="U398" i="6"/>
  <c r="U402" i="6"/>
  <c r="T403" i="6"/>
  <c r="U406" i="6"/>
  <c r="T407" i="6"/>
  <c r="U410" i="6"/>
  <c r="U414" i="6"/>
  <c r="U418" i="6"/>
  <c r="T419" i="6"/>
  <c r="U422" i="6"/>
  <c r="T423" i="6"/>
  <c r="U426" i="6"/>
  <c r="T427" i="6"/>
  <c r="U430" i="6"/>
  <c r="T431" i="6"/>
  <c r="U434" i="6"/>
  <c r="T435" i="6"/>
  <c r="U438" i="6"/>
  <c r="T439" i="6"/>
  <c r="U442" i="6"/>
  <c r="T443" i="6"/>
  <c r="U446" i="6"/>
  <c r="T447" i="6"/>
  <c r="U450" i="6"/>
  <c r="U454" i="6"/>
  <c r="T455" i="6"/>
  <c r="U458" i="6"/>
  <c r="U462" i="6"/>
  <c r="T463" i="6"/>
  <c r="U466" i="6"/>
  <c r="T467" i="6"/>
  <c r="U470" i="6"/>
  <c r="U474" i="6"/>
  <c r="U478" i="6"/>
  <c r="T479" i="6"/>
  <c r="U482" i="6"/>
  <c r="U486" i="6"/>
  <c r="T487" i="6"/>
  <c r="U490" i="6"/>
  <c r="T491" i="6"/>
  <c r="U494" i="6"/>
  <c r="T495" i="6"/>
  <c r="U501" i="6"/>
  <c r="T501" i="6"/>
  <c r="S501" i="6"/>
  <c r="U505" i="6"/>
  <c r="T505" i="6"/>
  <c r="S505" i="6"/>
  <c r="U509" i="6"/>
  <c r="T509" i="6"/>
  <c r="S509" i="6"/>
  <c r="U513" i="6"/>
  <c r="T513" i="6"/>
  <c r="S513" i="6"/>
  <c r="U517" i="6"/>
  <c r="T517" i="6"/>
  <c r="S517" i="6"/>
  <c r="U521" i="6"/>
  <c r="T521" i="6"/>
  <c r="S521" i="6"/>
  <c r="U525" i="6"/>
  <c r="T525" i="6"/>
  <c r="S525" i="6"/>
  <c r="U529" i="6"/>
  <c r="T529" i="6"/>
  <c r="S529" i="6"/>
  <c r="U533" i="6"/>
  <c r="T533" i="6"/>
  <c r="S533" i="6"/>
  <c r="U537" i="6"/>
  <c r="T537" i="6"/>
  <c r="S537" i="6"/>
  <c r="S544" i="6"/>
  <c r="U544" i="6"/>
  <c r="T544" i="6"/>
  <c r="T547" i="6"/>
  <c r="S547" i="6"/>
  <c r="U547" i="6"/>
  <c r="U550" i="6"/>
  <c r="T550" i="6"/>
  <c r="S550" i="6"/>
  <c r="U558" i="6"/>
  <c r="T558" i="6"/>
  <c r="S558" i="6"/>
  <c r="S568" i="6"/>
  <c r="U568" i="6"/>
  <c r="T568" i="6"/>
  <c r="T571" i="6"/>
  <c r="S571" i="6"/>
  <c r="U571" i="6"/>
  <c r="U574" i="6"/>
  <c r="T574" i="6"/>
  <c r="S574" i="6"/>
  <c r="T579" i="6"/>
  <c r="S579" i="6"/>
  <c r="U579" i="6"/>
  <c r="U590" i="6"/>
  <c r="T590" i="6"/>
  <c r="S590" i="6"/>
  <c r="T595" i="6"/>
  <c r="S595" i="6"/>
  <c r="U595" i="6"/>
  <c r="T607" i="6"/>
  <c r="S607" i="6"/>
  <c r="U607" i="6"/>
  <c r="U610" i="6"/>
  <c r="T610" i="6"/>
  <c r="S610" i="6"/>
  <c r="U613" i="6"/>
  <c r="T613" i="6"/>
  <c r="S613" i="6"/>
  <c r="T623" i="6"/>
  <c r="S623" i="6"/>
  <c r="U623" i="6"/>
  <c r="U626" i="6"/>
  <c r="T626" i="6"/>
  <c r="S626" i="6"/>
  <c r="U629" i="6"/>
  <c r="T629" i="6"/>
  <c r="S629" i="6"/>
  <c r="T639" i="6"/>
  <c r="S639" i="6"/>
  <c r="U639" i="6"/>
  <c r="U642" i="6"/>
  <c r="T642" i="6"/>
  <c r="S642" i="6"/>
  <c r="U645" i="6"/>
  <c r="T645" i="6"/>
  <c r="S645" i="6"/>
  <c r="T655" i="6"/>
  <c r="S655" i="6"/>
  <c r="U655" i="6"/>
  <c r="U658" i="6"/>
  <c r="T658" i="6"/>
  <c r="S658" i="6"/>
  <c r="U347" i="6"/>
  <c r="U351" i="6"/>
  <c r="U355" i="6"/>
  <c r="U359" i="6"/>
  <c r="U363" i="6"/>
  <c r="U367" i="6"/>
  <c r="U371" i="6"/>
  <c r="U375" i="6"/>
  <c r="U383" i="6"/>
  <c r="U387" i="6"/>
  <c r="U391" i="6"/>
  <c r="U395" i="6"/>
  <c r="U403" i="6"/>
  <c r="U407" i="6"/>
  <c r="U419" i="6"/>
  <c r="U423" i="6"/>
  <c r="U427" i="6"/>
  <c r="U431" i="6"/>
  <c r="U435" i="6"/>
  <c r="U439" i="6"/>
  <c r="U443" i="6"/>
  <c r="U447" i="6"/>
  <c r="U455" i="6"/>
  <c r="U463" i="6"/>
  <c r="U467" i="6"/>
  <c r="U479" i="6"/>
  <c r="U487" i="6"/>
  <c r="U491" i="6"/>
  <c r="U495" i="6"/>
  <c r="U498" i="6"/>
  <c r="T498" i="6"/>
  <c r="S498" i="6"/>
  <c r="U502" i="6"/>
  <c r="T502" i="6"/>
  <c r="S502" i="6"/>
  <c r="U506" i="6"/>
  <c r="T506" i="6"/>
  <c r="S506" i="6"/>
  <c r="U510" i="6"/>
  <c r="T510" i="6"/>
  <c r="S510" i="6"/>
  <c r="U514" i="6"/>
  <c r="T514" i="6"/>
  <c r="S514" i="6"/>
  <c r="U518" i="6"/>
  <c r="T518" i="6"/>
  <c r="S518" i="6"/>
  <c r="U522" i="6"/>
  <c r="T522" i="6"/>
  <c r="S522" i="6"/>
  <c r="U526" i="6"/>
  <c r="T526" i="6"/>
  <c r="S526" i="6"/>
  <c r="U530" i="6"/>
  <c r="T530" i="6"/>
  <c r="S530" i="6"/>
  <c r="U534" i="6"/>
  <c r="T534" i="6"/>
  <c r="S534" i="6"/>
  <c r="U538" i="6"/>
  <c r="T538" i="6"/>
  <c r="S538" i="6"/>
  <c r="S548" i="6"/>
  <c r="U548" i="6"/>
  <c r="T548" i="6"/>
  <c r="T551" i="6"/>
  <c r="S551" i="6"/>
  <c r="U551" i="6"/>
  <c r="U554" i="6"/>
  <c r="T554" i="6"/>
  <c r="S554" i="6"/>
  <c r="T559" i="6"/>
  <c r="S559" i="6"/>
  <c r="U559" i="6"/>
  <c r="U562" i="6"/>
  <c r="T562" i="6"/>
  <c r="S562" i="6"/>
  <c r="S572" i="6"/>
  <c r="U572" i="6"/>
  <c r="T572" i="6"/>
  <c r="T575" i="6"/>
  <c r="S575" i="6"/>
  <c r="U575" i="6"/>
  <c r="U586" i="6"/>
  <c r="T586" i="6"/>
  <c r="S586" i="6"/>
  <c r="T591" i="6"/>
  <c r="S591" i="6"/>
  <c r="U591" i="6"/>
  <c r="U602" i="6"/>
  <c r="T602" i="6"/>
  <c r="S602" i="6"/>
  <c r="T611" i="6"/>
  <c r="S611" i="6"/>
  <c r="U611" i="6"/>
  <c r="U614" i="6"/>
  <c r="T614" i="6"/>
  <c r="S614" i="6"/>
  <c r="U617" i="6"/>
  <c r="T617" i="6"/>
  <c r="S617" i="6"/>
  <c r="T627" i="6"/>
  <c r="S627" i="6"/>
  <c r="U627" i="6"/>
  <c r="U630" i="6"/>
  <c r="T630" i="6"/>
  <c r="S630" i="6"/>
  <c r="U633" i="6"/>
  <c r="T633" i="6"/>
  <c r="S633" i="6"/>
  <c r="T643" i="6"/>
  <c r="S643" i="6"/>
  <c r="U643" i="6"/>
  <c r="U646" i="6"/>
  <c r="T646" i="6"/>
  <c r="S646" i="6"/>
  <c r="U649" i="6"/>
  <c r="T649" i="6"/>
  <c r="S649" i="6"/>
  <c r="T659" i="6"/>
  <c r="U659" i="6"/>
  <c r="S659" i="6"/>
  <c r="T499" i="6"/>
  <c r="S499" i="6"/>
  <c r="U499" i="6"/>
  <c r="T503" i="6"/>
  <c r="S503" i="6"/>
  <c r="U503" i="6"/>
  <c r="T507" i="6"/>
  <c r="S507" i="6"/>
  <c r="U507" i="6"/>
  <c r="T511" i="6"/>
  <c r="S511" i="6"/>
  <c r="U511" i="6"/>
  <c r="T515" i="6"/>
  <c r="S515" i="6"/>
  <c r="U515" i="6"/>
  <c r="T519" i="6"/>
  <c r="S519" i="6"/>
  <c r="U519" i="6"/>
  <c r="T523" i="6"/>
  <c r="S523" i="6"/>
  <c r="U523" i="6"/>
  <c r="T527" i="6"/>
  <c r="S527" i="6"/>
  <c r="U527" i="6"/>
  <c r="T531" i="6"/>
  <c r="S531" i="6"/>
  <c r="U531" i="6"/>
  <c r="T535" i="6"/>
  <c r="S535" i="6"/>
  <c r="U535" i="6"/>
  <c r="T539" i="6"/>
  <c r="S539" i="6"/>
  <c r="U539" i="6"/>
  <c r="U542" i="6"/>
  <c r="T542" i="6"/>
  <c r="S542" i="6"/>
  <c r="S552" i="6"/>
  <c r="U552" i="6"/>
  <c r="T552" i="6"/>
  <c r="T555" i="6"/>
  <c r="S555" i="6"/>
  <c r="U555" i="6"/>
  <c r="S560" i="6"/>
  <c r="U560" i="6"/>
  <c r="T560" i="6"/>
  <c r="T563" i="6"/>
  <c r="S563" i="6"/>
  <c r="U563" i="6"/>
  <c r="U566" i="6"/>
  <c r="T566" i="6"/>
  <c r="S566" i="6"/>
  <c r="U582" i="6"/>
  <c r="T582" i="6"/>
  <c r="S582" i="6"/>
  <c r="T587" i="6"/>
  <c r="S587" i="6"/>
  <c r="U587" i="6"/>
  <c r="U598" i="6"/>
  <c r="T598" i="6"/>
  <c r="S598" i="6"/>
  <c r="T603" i="6"/>
  <c r="S603" i="6"/>
  <c r="U603" i="6"/>
  <c r="U605" i="6"/>
  <c r="T605" i="6"/>
  <c r="S605" i="6"/>
  <c r="T615" i="6"/>
  <c r="S615" i="6"/>
  <c r="U615" i="6"/>
  <c r="U618" i="6"/>
  <c r="T618" i="6"/>
  <c r="S618" i="6"/>
  <c r="U621" i="6"/>
  <c r="T621" i="6"/>
  <c r="S621" i="6"/>
  <c r="T631" i="6"/>
  <c r="S631" i="6"/>
  <c r="U631" i="6"/>
  <c r="U634" i="6"/>
  <c r="T634" i="6"/>
  <c r="S634" i="6"/>
  <c r="U637" i="6"/>
  <c r="T637" i="6"/>
  <c r="S637" i="6"/>
  <c r="T647" i="6"/>
  <c r="S647" i="6"/>
  <c r="U647" i="6"/>
  <c r="U650" i="6"/>
  <c r="T650" i="6"/>
  <c r="S650" i="6"/>
  <c r="U653" i="6"/>
  <c r="T653" i="6"/>
  <c r="S653" i="6"/>
  <c r="S660" i="6"/>
  <c r="T660" i="6"/>
  <c r="U660" i="6"/>
  <c r="S664" i="6"/>
  <c r="T664" i="6"/>
  <c r="U664" i="6"/>
  <c r="S500" i="6"/>
  <c r="U500" i="6"/>
  <c r="T500" i="6"/>
  <c r="S504" i="6"/>
  <c r="U504" i="6"/>
  <c r="T504" i="6"/>
  <c r="S508" i="6"/>
  <c r="U508" i="6"/>
  <c r="T508" i="6"/>
  <c r="S512" i="6"/>
  <c r="U512" i="6"/>
  <c r="T512" i="6"/>
  <c r="S516" i="6"/>
  <c r="U516" i="6"/>
  <c r="T516" i="6"/>
  <c r="S520" i="6"/>
  <c r="U520" i="6"/>
  <c r="T520" i="6"/>
  <c r="S524" i="6"/>
  <c r="U524" i="6"/>
  <c r="T524" i="6"/>
  <c r="S528" i="6"/>
  <c r="U528" i="6"/>
  <c r="T528" i="6"/>
  <c r="S532" i="6"/>
  <c r="U532" i="6"/>
  <c r="T532" i="6"/>
  <c r="S536" i="6"/>
  <c r="U536" i="6"/>
  <c r="T536" i="6"/>
  <c r="S540" i="6"/>
  <c r="U540" i="6"/>
  <c r="T540" i="6"/>
  <c r="T543" i="6"/>
  <c r="S543" i="6"/>
  <c r="U543" i="6"/>
  <c r="U546" i="6"/>
  <c r="T546" i="6"/>
  <c r="S546" i="6"/>
  <c r="S564" i="6"/>
  <c r="U564" i="6"/>
  <c r="T564" i="6"/>
  <c r="T567" i="6"/>
  <c r="S567" i="6"/>
  <c r="U567" i="6"/>
  <c r="U570" i="6"/>
  <c r="T570" i="6"/>
  <c r="S570" i="6"/>
  <c r="U578" i="6"/>
  <c r="T578" i="6"/>
  <c r="S578" i="6"/>
  <c r="T583" i="6"/>
  <c r="S583" i="6"/>
  <c r="U583" i="6"/>
  <c r="U594" i="6"/>
  <c r="T594" i="6"/>
  <c r="S594" i="6"/>
  <c r="T599" i="6"/>
  <c r="S599" i="6"/>
  <c r="U599" i="6"/>
  <c r="U606" i="6"/>
  <c r="T606" i="6"/>
  <c r="S606" i="6"/>
  <c r="U609" i="6"/>
  <c r="T609" i="6"/>
  <c r="S609" i="6"/>
  <c r="T619" i="6"/>
  <c r="S619" i="6"/>
  <c r="U619" i="6"/>
  <c r="U622" i="6"/>
  <c r="T622" i="6"/>
  <c r="S622" i="6"/>
  <c r="U625" i="6"/>
  <c r="T625" i="6"/>
  <c r="S625" i="6"/>
  <c r="T635" i="6"/>
  <c r="S635" i="6"/>
  <c r="U635" i="6"/>
  <c r="U638" i="6"/>
  <c r="T638" i="6"/>
  <c r="S638" i="6"/>
  <c r="U641" i="6"/>
  <c r="T641" i="6"/>
  <c r="S641" i="6"/>
  <c r="T651" i="6"/>
  <c r="S651" i="6"/>
  <c r="U651" i="6"/>
  <c r="U654" i="6"/>
  <c r="T654" i="6"/>
  <c r="S654" i="6"/>
  <c r="U657" i="6"/>
  <c r="T657" i="6"/>
  <c r="S657" i="6"/>
  <c r="S541" i="6"/>
  <c r="S545" i="6"/>
  <c r="S549" i="6"/>
  <c r="S553" i="6"/>
  <c r="T556" i="6"/>
  <c r="S557" i="6"/>
  <c r="S561" i="6"/>
  <c r="S565" i="6"/>
  <c r="S569" i="6"/>
  <c r="S573" i="6"/>
  <c r="T576" i="6"/>
  <c r="S577" i="6"/>
  <c r="T580" i="6"/>
  <c r="S581" i="6"/>
  <c r="T584" i="6"/>
  <c r="S585" i="6"/>
  <c r="T588" i="6"/>
  <c r="S589" i="6"/>
  <c r="T592" i="6"/>
  <c r="S593" i="6"/>
  <c r="T596" i="6"/>
  <c r="S597" i="6"/>
  <c r="T600" i="6"/>
  <c r="S601" i="6"/>
  <c r="T604" i="6"/>
  <c r="T608" i="6"/>
  <c r="T612" i="6"/>
  <c r="T616" i="6"/>
  <c r="T620" i="6"/>
  <c r="T624" i="6"/>
  <c r="T628" i="6"/>
  <c r="T632" i="6"/>
  <c r="T636" i="6"/>
  <c r="T640" i="6"/>
  <c r="T644" i="6"/>
  <c r="T648" i="6"/>
  <c r="T652" i="6"/>
  <c r="T656" i="6"/>
  <c r="U661" i="6"/>
  <c r="U666" i="6"/>
  <c r="T666" i="6"/>
  <c r="S666" i="6"/>
  <c r="U669" i="6"/>
  <c r="T669" i="6"/>
  <c r="S669" i="6"/>
  <c r="U681" i="6"/>
  <c r="T681" i="6"/>
  <c r="S681" i="6"/>
  <c r="U689" i="6"/>
  <c r="T689" i="6"/>
  <c r="S689" i="6"/>
  <c r="S692" i="6"/>
  <c r="U692" i="6"/>
  <c r="T692" i="6"/>
  <c r="U697" i="6"/>
  <c r="T697" i="6"/>
  <c r="S697" i="6"/>
  <c r="U702" i="6"/>
  <c r="T702" i="6"/>
  <c r="S702" i="6"/>
  <c r="U714" i="6"/>
  <c r="T714" i="6"/>
  <c r="S714" i="6"/>
  <c r="S716" i="6"/>
  <c r="U716" i="6"/>
  <c r="T716" i="6"/>
  <c r="U721" i="6"/>
  <c r="T721" i="6"/>
  <c r="S721" i="6"/>
  <c r="U733" i="6"/>
  <c r="T733" i="6"/>
  <c r="S733" i="6"/>
  <c r="U738" i="6"/>
  <c r="T738" i="6"/>
  <c r="S738" i="6"/>
  <c r="S740" i="6"/>
  <c r="U740" i="6"/>
  <c r="T740" i="6"/>
  <c r="U746" i="6"/>
  <c r="T746" i="6"/>
  <c r="S746" i="6"/>
  <c r="U749" i="6"/>
  <c r="T749" i="6"/>
  <c r="S749" i="6"/>
  <c r="S752" i="6"/>
  <c r="U752" i="6"/>
  <c r="T752" i="6"/>
  <c r="U766" i="6"/>
  <c r="T766" i="6"/>
  <c r="S766" i="6"/>
  <c r="T541" i="6"/>
  <c r="T545" i="6"/>
  <c r="T549" i="6"/>
  <c r="T553" i="6"/>
  <c r="T557" i="6"/>
  <c r="T561" i="6"/>
  <c r="T565" i="6"/>
  <c r="T569" i="6"/>
  <c r="T573" i="6"/>
  <c r="T577" i="6"/>
  <c r="T581" i="6"/>
  <c r="T585" i="6"/>
  <c r="T589" i="6"/>
  <c r="T593" i="6"/>
  <c r="T597" i="6"/>
  <c r="T601" i="6"/>
  <c r="U608" i="6"/>
  <c r="U612" i="6"/>
  <c r="U616" i="6"/>
  <c r="U620" i="6"/>
  <c r="U624" i="6"/>
  <c r="U628" i="6"/>
  <c r="U632" i="6"/>
  <c r="U636" i="6"/>
  <c r="U640" i="6"/>
  <c r="U644" i="6"/>
  <c r="U648" i="6"/>
  <c r="U652" i="6"/>
  <c r="U656" i="6"/>
  <c r="T663" i="6"/>
  <c r="U663" i="6"/>
  <c r="U670" i="6"/>
  <c r="T670" i="6"/>
  <c r="S670" i="6"/>
  <c r="S672" i="6"/>
  <c r="U672" i="6"/>
  <c r="T672" i="6"/>
  <c r="U677" i="6"/>
  <c r="T677" i="6"/>
  <c r="S677" i="6"/>
  <c r="U682" i="6"/>
  <c r="T682" i="6"/>
  <c r="S682" i="6"/>
  <c r="S684" i="6"/>
  <c r="U684" i="6"/>
  <c r="T684" i="6"/>
  <c r="U690" i="6"/>
  <c r="T690" i="6"/>
  <c r="S690" i="6"/>
  <c r="U693" i="6"/>
  <c r="T693" i="6"/>
  <c r="S693" i="6"/>
  <c r="U698" i="6"/>
  <c r="T698" i="6"/>
  <c r="S698" i="6"/>
  <c r="U709" i="6"/>
  <c r="T709" i="6"/>
  <c r="S709" i="6"/>
  <c r="U717" i="6"/>
  <c r="T717" i="6"/>
  <c r="S717" i="6"/>
  <c r="U722" i="6"/>
  <c r="T722" i="6"/>
  <c r="S722" i="6"/>
  <c r="S724" i="6"/>
  <c r="U724" i="6"/>
  <c r="T724" i="6"/>
  <c r="U729" i="6"/>
  <c r="T729" i="6"/>
  <c r="S729" i="6"/>
  <c r="U734" i="6"/>
  <c r="T734" i="6"/>
  <c r="S734" i="6"/>
  <c r="U741" i="6"/>
  <c r="T741" i="6"/>
  <c r="S741" i="6"/>
  <c r="U750" i="6"/>
  <c r="T750" i="6"/>
  <c r="S750" i="6"/>
  <c r="U753" i="6"/>
  <c r="T753" i="6"/>
  <c r="S753" i="6"/>
  <c r="S756" i="6"/>
  <c r="U756" i="6"/>
  <c r="T756" i="6"/>
  <c r="U761" i="6"/>
  <c r="T761" i="6"/>
  <c r="S761" i="6"/>
  <c r="U665" i="6"/>
  <c r="S665" i="6"/>
  <c r="U673" i="6"/>
  <c r="T673" i="6"/>
  <c r="S673" i="6"/>
  <c r="U678" i="6"/>
  <c r="T678" i="6"/>
  <c r="S678" i="6"/>
  <c r="U685" i="6"/>
  <c r="T685" i="6"/>
  <c r="S685" i="6"/>
  <c r="U694" i="6"/>
  <c r="T694" i="6"/>
  <c r="S694" i="6"/>
  <c r="U705" i="6"/>
  <c r="T705" i="6"/>
  <c r="S705" i="6"/>
  <c r="U710" i="6"/>
  <c r="T710" i="6"/>
  <c r="S710" i="6"/>
  <c r="S712" i="6"/>
  <c r="U712" i="6"/>
  <c r="T712" i="6"/>
  <c r="U718" i="6"/>
  <c r="T718" i="6"/>
  <c r="S718" i="6"/>
  <c r="U725" i="6"/>
  <c r="T725" i="6"/>
  <c r="S725" i="6"/>
  <c r="U730" i="6"/>
  <c r="T730" i="6"/>
  <c r="S730" i="6"/>
  <c r="U742" i="6"/>
  <c r="T742" i="6"/>
  <c r="S742" i="6"/>
  <c r="S744" i="6"/>
  <c r="U744" i="6"/>
  <c r="T744" i="6"/>
  <c r="U754" i="6"/>
  <c r="T754" i="6"/>
  <c r="S754" i="6"/>
  <c r="U757" i="6"/>
  <c r="T757" i="6"/>
  <c r="S757" i="6"/>
  <c r="U762" i="6"/>
  <c r="T762" i="6"/>
  <c r="S762" i="6"/>
  <c r="S764" i="6"/>
  <c r="U764" i="6"/>
  <c r="T764" i="6"/>
  <c r="U769" i="6"/>
  <c r="T769" i="6"/>
  <c r="S769" i="6"/>
  <c r="T661" i="6"/>
  <c r="T665" i="6"/>
  <c r="S668" i="6"/>
  <c r="U668" i="6"/>
  <c r="T668" i="6"/>
  <c r="U674" i="6"/>
  <c r="T674" i="6"/>
  <c r="S674" i="6"/>
  <c r="U686" i="6"/>
  <c r="T686" i="6"/>
  <c r="S686" i="6"/>
  <c r="S688" i="6"/>
  <c r="U688" i="6"/>
  <c r="T688" i="6"/>
  <c r="U701" i="6"/>
  <c r="T701" i="6"/>
  <c r="S701" i="6"/>
  <c r="U706" i="6"/>
  <c r="T706" i="6"/>
  <c r="S706" i="6"/>
  <c r="U713" i="6"/>
  <c r="T713" i="6"/>
  <c r="S713" i="6"/>
  <c r="U726" i="6"/>
  <c r="T726" i="6"/>
  <c r="S726" i="6"/>
  <c r="U737" i="6"/>
  <c r="T737" i="6"/>
  <c r="S737" i="6"/>
  <c r="U745" i="6"/>
  <c r="T745" i="6"/>
  <c r="S745" i="6"/>
  <c r="S748" i="6"/>
  <c r="U748" i="6"/>
  <c r="T748" i="6"/>
  <c r="U758" i="6"/>
  <c r="T758" i="6"/>
  <c r="S758" i="6"/>
  <c r="U765" i="6"/>
  <c r="T765" i="6"/>
  <c r="S765" i="6"/>
  <c r="U770" i="6"/>
  <c r="T770" i="6"/>
  <c r="S770" i="6"/>
  <c r="T772" i="6"/>
  <c r="S772" i="6"/>
  <c r="U772" i="6"/>
  <c r="T776" i="6"/>
  <c r="S776" i="6"/>
  <c r="U776" i="6"/>
  <c r="U667" i="6"/>
  <c r="U671" i="6"/>
  <c r="U675" i="6"/>
  <c r="T676" i="6"/>
  <c r="U679" i="6"/>
  <c r="T680" i="6"/>
  <c r="U683" i="6"/>
  <c r="U687" i="6"/>
  <c r="U691" i="6"/>
  <c r="U695" i="6"/>
  <c r="T696" i="6"/>
  <c r="U699" i="6"/>
  <c r="T700" i="6"/>
  <c r="U703" i="6"/>
  <c r="T704" i="6"/>
  <c r="U707" i="6"/>
  <c r="T708" i="6"/>
  <c r="U711" i="6"/>
  <c r="U715" i="6"/>
  <c r="U719" i="6"/>
  <c r="T720" i="6"/>
  <c r="U723" i="6"/>
  <c r="U727" i="6"/>
  <c r="T728" i="6"/>
  <c r="U731" i="6"/>
  <c r="T732" i="6"/>
  <c r="U735" i="6"/>
  <c r="T736" i="6"/>
  <c r="U739" i="6"/>
  <c r="U743" i="6"/>
  <c r="U747" i="6"/>
  <c r="U751" i="6"/>
  <c r="U755" i="6"/>
  <c r="U759" i="6"/>
  <c r="T760" i="6"/>
  <c r="U763" i="6"/>
  <c r="U767" i="6"/>
  <c r="T768" i="6"/>
  <c r="U771" i="6"/>
  <c r="T771" i="6"/>
  <c r="U775" i="6"/>
  <c r="T775" i="6"/>
  <c r="S779" i="6"/>
  <c r="U779" i="6"/>
  <c r="T779" i="6"/>
  <c r="U785" i="6"/>
  <c r="T785" i="6"/>
  <c r="S785" i="6"/>
  <c r="U789" i="6"/>
  <c r="T789" i="6"/>
  <c r="S789" i="6"/>
  <c r="U793" i="6"/>
  <c r="T793" i="6"/>
  <c r="S793" i="6"/>
  <c r="U796" i="6"/>
  <c r="T796" i="6"/>
  <c r="S796" i="6"/>
  <c r="T806" i="6"/>
  <c r="S806" i="6"/>
  <c r="U806" i="6"/>
  <c r="U809" i="6"/>
  <c r="T809" i="6"/>
  <c r="S809" i="6"/>
  <c r="U812" i="6"/>
  <c r="T812" i="6"/>
  <c r="S812" i="6"/>
  <c r="U816" i="6"/>
  <c r="T816" i="6"/>
  <c r="S816" i="6"/>
  <c r="U820" i="6"/>
  <c r="T820" i="6"/>
  <c r="S820" i="6"/>
  <c r="U824" i="6"/>
  <c r="T824" i="6"/>
  <c r="S824" i="6"/>
  <c r="U828" i="6"/>
  <c r="T828" i="6"/>
  <c r="S828" i="6"/>
  <c r="U832" i="6"/>
  <c r="T832" i="6"/>
  <c r="S832" i="6"/>
  <c r="U836" i="6"/>
  <c r="T836" i="6"/>
  <c r="S836" i="6"/>
  <c r="U840" i="6"/>
  <c r="T840" i="6"/>
  <c r="S840" i="6"/>
  <c r="U844" i="6"/>
  <c r="T844" i="6"/>
  <c r="S844" i="6"/>
  <c r="U676" i="6"/>
  <c r="U680" i="6"/>
  <c r="U696" i="6"/>
  <c r="U700" i="6"/>
  <c r="U704" i="6"/>
  <c r="U708" i="6"/>
  <c r="U720" i="6"/>
  <c r="U728" i="6"/>
  <c r="U732" i="6"/>
  <c r="U736" i="6"/>
  <c r="U760" i="6"/>
  <c r="U768" i="6"/>
  <c r="U777" i="6"/>
  <c r="S777" i="6"/>
  <c r="T780" i="6"/>
  <c r="S780" i="6"/>
  <c r="T794" i="6"/>
  <c r="S794" i="6"/>
  <c r="U794" i="6"/>
  <c r="U797" i="6"/>
  <c r="T797" i="6"/>
  <c r="S797" i="6"/>
  <c r="U800" i="6"/>
  <c r="T800" i="6"/>
  <c r="S800" i="6"/>
  <c r="T810" i="6"/>
  <c r="S810" i="6"/>
  <c r="U810" i="6"/>
  <c r="U813" i="6"/>
  <c r="T813" i="6"/>
  <c r="S813" i="6"/>
  <c r="U817" i="6"/>
  <c r="T817" i="6"/>
  <c r="S817" i="6"/>
  <c r="U821" i="6"/>
  <c r="T821" i="6"/>
  <c r="S821" i="6"/>
  <c r="U825" i="6"/>
  <c r="T825" i="6"/>
  <c r="S825" i="6"/>
  <c r="U829" i="6"/>
  <c r="T829" i="6"/>
  <c r="S829" i="6"/>
  <c r="U833" i="6"/>
  <c r="T833" i="6"/>
  <c r="S833" i="6"/>
  <c r="U837" i="6"/>
  <c r="T837" i="6"/>
  <c r="S837" i="6"/>
  <c r="U841" i="6"/>
  <c r="T841" i="6"/>
  <c r="S841" i="6"/>
  <c r="U845" i="6"/>
  <c r="T845" i="6"/>
  <c r="S845" i="6"/>
  <c r="S848" i="6"/>
  <c r="T848" i="6"/>
  <c r="U848" i="6"/>
  <c r="S852" i="6"/>
  <c r="T852" i="6"/>
  <c r="U852" i="6"/>
  <c r="S856" i="6"/>
  <c r="T856" i="6"/>
  <c r="U856" i="6"/>
  <c r="S667" i="6"/>
  <c r="S691" i="6"/>
  <c r="S747" i="6"/>
  <c r="S751" i="6"/>
  <c r="S755" i="6"/>
  <c r="T773" i="6"/>
  <c r="T777" i="6"/>
  <c r="U780" i="6"/>
  <c r="S783" i="6"/>
  <c r="U783" i="6"/>
  <c r="T783" i="6"/>
  <c r="T798" i="6"/>
  <c r="S798" i="6"/>
  <c r="U798" i="6"/>
  <c r="U801" i="6"/>
  <c r="T801" i="6"/>
  <c r="S801" i="6"/>
  <c r="U804" i="6"/>
  <c r="T804" i="6"/>
  <c r="S804" i="6"/>
  <c r="U773" i="6"/>
  <c r="U781" i="6"/>
  <c r="S781" i="6"/>
  <c r="U784" i="6"/>
  <c r="T784" i="6"/>
  <c r="S784" i="6"/>
  <c r="U788" i="6"/>
  <c r="T788" i="6"/>
  <c r="S788" i="6"/>
  <c r="U792" i="6"/>
  <c r="T792" i="6"/>
  <c r="S792" i="6"/>
  <c r="T802" i="6"/>
  <c r="S802" i="6"/>
  <c r="U802" i="6"/>
  <c r="U805" i="6"/>
  <c r="T805" i="6"/>
  <c r="S805" i="6"/>
  <c r="U808" i="6"/>
  <c r="T808" i="6"/>
  <c r="S808" i="6"/>
  <c r="T787" i="6"/>
  <c r="T791" i="6"/>
  <c r="T795" i="6"/>
  <c r="T799" i="6"/>
  <c r="T803" i="6"/>
  <c r="T807" i="6"/>
  <c r="T811" i="6"/>
  <c r="T815" i="6"/>
  <c r="T819" i="6"/>
  <c r="T823" i="6"/>
  <c r="T827" i="6"/>
  <c r="T831" i="6"/>
  <c r="T835" i="6"/>
  <c r="T839" i="6"/>
  <c r="T843" i="6"/>
  <c r="U849" i="6"/>
  <c r="U853" i="6"/>
  <c r="U857" i="6"/>
  <c r="S860" i="6"/>
  <c r="T860" i="6"/>
  <c r="U861" i="6"/>
  <c r="S868" i="6"/>
  <c r="U868" i="6"/>
  <c r="T868" i="6"/>
  <c r="U873" i="6"/>
  <c r="T873" i="6"/>
  <c r="S873" i="6"/>
  <c r="U881" i="6"/>
  <c r="T881" i="6"/>
  <c r="S881" i="6"/>
  <c r="U889" i="6"/>
  <c r="T889" i="6"/>
  <c r="S889" i="6"/>
  <c r="U897" i="6"/>
  <c r="T897" i="6"/>
  <c r="S897" i="6"/>
  <c r="U905" i="6"/>
  <c r="T905" i="6"/>
  <c r="S905" i="6"/>
  <c r="U787" i="6"/>
  <c r="U791" i="6"/>
  <c r="U795" i="6"/>
  <c r="U799" i="6"/>
  <c r="U803" i="6"/>
  <c r="U807" i="6"/>
  <c r="U811" i="6"/>
  <c r="U815" i="6"/>
  <c r="U819" i="6"/>
  <c r="U823" i="6"/>
  <c r="U827" i="6"/>
  <c r="U831" i="6"/>
  <c r="U835" i="6"/>
  <c r="U839" i="6"/>
  <c r="U843" i="6"/>
  <c r="T847" i="6"/>
  <c r="U847" i="6"/>
  <c r="T851" i="6"/>
  <c r="U851" i="6"/>
  <c r="T855" i="6"/>
  <c r="U855" i="6"/>
  <c r="T859" i="6"/>
  <c r="U859" i="6"/>
  <c r="S864" i="6"/>
  <c r="U864" i="6"/>
  <c r="T864" i="6"/>
  <c r="T869" i="6"/>
  <c r="S869" i="6"/>
  <c r="T914" i="6"/>
  <c r="U914" i="6"/>
  <c r="S914" i="6"/>
  <c r="T926" i="6"/>
  <c r="S926" i="6"/>
  <c r="U926" i="6"/>
  <c r="T863" i="6"/>
  <c r="U863" i="6"/>
  <c r="T865" i="6"/>
  <c r="S865" i="6"/>
  <c r="U869" i="6"/>
  <c r="U877" i="6"/>
  <c r="T877" i="6"/>
  <c r="S877" i="6"/>
  <c r="U885" i="6"/>
  <c r="T885" i="6"/>
  <c r="S885" i="6"/>
  <c r="U893" i="6"/>
  <c r="T893" i="6"/>
  <c r="S893" i="6"/>
  <c r="U901" i="6"/>
  <c r="T901" i="6"/>
  <c r="S901" i="6"/>
  <c r="T910" i="6"/>
  <c r="U910" i="6"/>
  <c r="S910" i="6"/>
  <c r="S915" i="6"/>
  <c r="U915" i="6"/>
  <c r="T915" i="6"/>
  <c r="T849" i="6"/>
  <c r="T853" i="6"/>
  <c r="T857" i="6"/>
  <c r="T858" i="6"/>
  <c r="T861" i="6"/>
  <c r="S863" i="6"/>
  <c r="U865" i="6"/>
  <c r="S872" i="6"/>
  <c r="U872" i="6"/>
  <c r="T872" i="6"/>
  <c r="S911" i="6"/>
  <c r="U911" i="6"/>
  <c r="T911" i="6"/>
  <c r="T918" i="6"/>
  <c r="S918" i="6"/>
  <c r="U918" i="6"/>
  <c r="T930" i="6"/>
  <c r="S930" i="6"/>
  <c r="U930" i="6"/>
  <c r="U867" i="6"/>
  <c r="U871" i="6"/>
  <c r="U875" i="6"/>
  <c r="T876" i="6"/>
  <c r="U879" i="6"/>
  <c r="T880" i="6"/>
  <c r="U883" i="6"/>
  <c r="T884" i="6"/>
  <c r="U887" i="6"/>
  <c r="T888" i="6"/>
  <c r="U891" i="6"/>
  <c r="T892" i="6"/>
  <c r="U895" i="6"/>
  <c r="T896" i="6"/>
  <c r="U899" i="6"/>
  <c r="T900" i="6"/>
  <c r="U903" i="6"/>
  <c r="T904" i="6"/>
  <c r="U907" i="6"/>
  <c r="T908" i="6"/>
  <c r="T912" i="6"/>
  <c r="T916" i="6"/>
  <c r="U925" i="6"/>
  <c r="T925" i="6"/>
  <c r="U931" i="6"/>
  <c r="T934" i="6"/>
  <c r="S934" i="6"/>
  <c r="U934" i="6"/>
  <c r="U945" i="6"/>
  <c r="T945" i="6"/>
  <c r="S947" i="6"/>
  <c r="T947" i="6"/>
  <c r="T950" i="6"/>
  <c r="S950" i="6"/>
  <c r="U950" i="6"/>
  <c r="U961" i="6"/>
  <c r="T961" i="6"/>
  <c r="S963" i="6"/>
  <c r="T963" i="6"/>
  <c r="T966" i="6"/>
  <c r="S966" i="6"/>
  <c r="U966" i="6"/>
  <c r="U977" i="6"/>
  <c r="T977" i="6"/>
  <c r="S977" i="6"/>
  <c r="S983" i="6"/>
  <c r="U983" i="6"/>
  <c r="T983" i="6"/>
  <c r="T986" i="6"/>
  <c r="S986" i="6"/>
  <c r="U986" i="6"/>
  <c r="U989" i="6"/>
  <c r="T989" i="6"/>
  <c r="S989" i="6"/>
  <c r="S999" i="6"/>
  <c r="U999" i="6"/>
  <c r="T999" i="6"/>
  <c r="U876" i="6"/>
  <c r="U880" i="6"/>
  <c r="U884" i="6"/>
  <c r="U888" i="6"/>
  <c r="U892" i="6"/>
  <c r="U896" i="6"/>
  <c r="U900" i="6"/>
  <c r="U904" i="6"/>
  <c r="U908" i="6"/>
  <c r="U912" i="6"/>
  <c r="U916" i="6"/>
  <c r="U929" i="6"/>
  <c r="T929" i="6"/>
  <c r="U933" i="6"/>
  <c r="T933" i="6"/>
  <c r="S935" i="6"/>
  <c r="T935" i="6"/>
  <c r="T938" i="6"/>
  <c r="S938" i="6"/>
  <c r="U938" i="6"/>
  <c r="U949" i="6"/>
  <c r="T949" i="6"/>
  <c r="S951" i="6"/>
  <c r="T951" i="6"/>
  <c r="T954" i="6"/>
  <c r="S954" i="6"/>
  <c r="U954" i="6"/>
  <c r="U965" i="6"/>
  <c r="T965" i="6"/>
  <c r="S967" i="6"/>
  <c r="T967" i="6"/>
  <c r="T970" i="6"/>
  <c r="S970" i="6"/>
  <c r="U970" i="6"/>
  <c r="S987" i="6"/>
  <c r="U987" i="6"/>
  <c r="T987" i="6"/>
  <c r="T990" i="6"/>
  <c r="S990" i="6"/>
  <c r="U990" i="6"/>
  <c r="U993" i="6"/>
  <c r="T993" i="6"/>
  <c r="S993" i="6"/>
  <c r="T922" i="6"/>
  <c r="S922" i="6"/>
  <c r="U937" i="6"/>
  <c r="T937" i="6"/>
  <c r="S939" i="6"/>
  <c r="T939" i="6"/>
  <c r="T942" i="6"/>
  <c r="S942" i="6"/>
  <c r="U942" i="6"/>
  <c r="U953" i="6"/>
  <c r="T953" i="6"/>
  <c r="S955" i="6"/>
  <c r="T955" i="6"/>
  <c r="T958" i="6"/>
  <c r="S958" i="6"/>
  <c r="U958" i="6"/>
  <c r="U969" i="6"/>
  <c r="T969" i="6"/>
  <c r="S971" i="6"/>
  <c r="T971" i="6"/>
  <c r="T974" i="6"/>
  <c r="S974" i="6"/>
  <c r="U974" i="6"/>
  <c r="U981" i="6"/>
  <c r="T981" i="6"/>
  <c r="S981" i="6"/>
  <c r="S991" i="6"/>
  <c r="U991" i="6"/>
  <c r="T991" i="6"/>
  <c r="T994" i="6"/>
  <c r="S994" i="6"/>
  <c r="U994" i="6"/>
  <c r="U997" i="6"/>
  <c r="T997" i="6"/>
  <c r="S997" i="6"/>
  <c r="U917" i="6"/>
  <c r="T917" i="6"/>
  <c r="U921" i="6"/>
  <c r="T921" i="6"/>
  <c r="U922" i="6"/>
  <c r="U927" i="6"/>
  <c r="T931" i="6"/>
  <c r="S937" i="6"/>
  <c r="U939" i="6"/>
  <c r="U941" i="6"/>
  <c r="T941" i="6"/>
  <c r="S943" i="6"/>
  <c r="T943" i="6"/>
  <c r="T946" i="6"/>
  <c r="S946" i="6"/>
  <c r="U946" i="6"/>
  <c r="S953" i="6"/>
  <c r="U955" i="6"/>
  <c r="U957" i="6"/>
  <c r="T957" i="6"/>
  <c r="S959" i="6"/>
  <c r="T959" i="6"/>
  <c r="T962" i="6"/>
  <c r="S962" i="6"/>
  <c r="U962" i="6"/>
  <c r="S969" i="6"/>
  <c r="U971" i="6"/>
  <c r="U973" i="6"/>
  <c r="T973" i="6"/>
  <c r="S975" i="6"/>
  <c r="T975" i="6"/>
  <c r="S979" i="6"/>
  <c r="U979" i="6"/>
  <c r="T979" i="6"/>
  <c r="T982" i="6"/>
  <c r="S982" i="6"/>
  <c r="U982" i="6"/>
  <c r="U985" i="6"/>
  <c r="T985" i="6"/>
  <c r="S985" i="6"/>
  <c r="S995" i="6"/>
  <c r="U995" i="6"/>
  <c r="T995" i="6"/>
  <c r="T998" i="6"/>
  <c r="S998" i="6"/>
  <c r="U998" i="6"/>
  <c r="U1001" i="6"/>
  <c r="T1001" i="6"/>
  <c r="S1001" i="6"/>
  <c r="S936" i="6"/>
  <c r="S940" i="6"/>
  <c r="S944" i="6"/>
  <c r="S948" i="6"/>
  <c r="S952" i="6"/>
  <c r="S956" i="6"/>
  <c r="S960" i="6"/>
  <c r="S964" i="6"/>
  <c r="S968" i="6"/>
  <c r="S972" i="6"/>
  <c r="S976" i="6"/>
  <c r="U978" i="6"/>
  <c r="S980" i="6"/>
  <c r="S984" i="6"/>
  <c r="S988" i="6"/>
  <c r="S992" i="6"/>
  <c r="S996" i="6"/>
  <c r="S1000" i="6"/>
  <c r="T980" i="6"/>
  <c r="T984" i="6"/>
  <c r="T988" i="6"/>
  <c r="T992" i="6"/>
  <c r="T996" i="6"/>
  <c r="T1000" i="6"/>
  <c r="S978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<sst xmlns="http://schemas.openxmlformats.org/spreadsheetml/2006/main" count="15113" uniqueCount="92">
  <si>
    <t>Abalone_id</t>
  </si>
  <si>
    <t>Gender</t>
  </si>
  <si>
    <t>Length</t>
  </si>
  <si>
    <t>Diameter</t>
  </si>
  <si>
    <t>Height</t>
  </si>
  <si>
    <t>Whole_weight</t>
  </si>
  <si>
    <t>Shucked_weight</t>
  </si>
  <si>
    <t>Viscera_weight</t>
  </si>
  <si>
    <t>Shell_weight</t>
  </si>
  <si>
    <t>Rings</t>
  </si>
  <si>
    <t>Collector</t>
  </si>
  <si>
    <t>Collector_First</t>
  </si>
  <si>
    <t>Collector_last</t>
  </si>
  <si>
    <t>Collector_organization</t>
  </si>
  <si>
    <t>Water</t>
  </si>
  <si>
    <t>Water_region</t>
  </si>
  <si>
    <t>Feb_temp</t>
  </si>
  <si>
    <t>F</t>
  </si>
  <si>
    <t>Rebecca</t>
  </si>
  <si>
    <t>Bennett</t>
  </si>
  <si>
    <t>University of Houston</t>
  </si>
  <si>
    <t>Florida Atlantic Coast</t>
  </si>
  <si>
    <t>Naima</t>
  </si>
  <si>
    <t>Reyes</t>
  </si>
  <si>
    <t>Florida Gulf Coast</t>
  </si>
  <si>
    <t>Jan</t>
  </si>
  <si>
    <t>Odom</t>
  </si>
  <si>
    <t>Mid-Atlantic</t>
  </si>
  <si>
    <t>I</t>
  </si>
  <si>
    <t>Betty</t>
  </si>
  <si>
    <t>Berg</t>
  </si>
  <si>
    <t>Southeast</t>
  </si>
  <si>
    <t>M</t>
  </si>
  <si>
    <t>Hazel</t>
  </si>
  <si>
    <t>Villa</t>
  </si>
  <si>
    <t>University of Minnesota</t>
  </si>
  <si>
    <t>West Coast</t>
  </si>
  <si>
    <t>Danica</t>
  </si>
  <si>
    <t>Tyler</t>
  </si>
  <si>
    <t xml:space="preserve">University of Florida	</t>
  </si>
  <si>
    <t>Santiago</t>
  </si>
  <si>
    <t>Vaughan</t>
  </si>
  <si>
    <t xml:space="preserve">Ohio State University	</t>
  </si>
  <si>
    <t>Haniya</t>
  </si>
  <si>
    <t>Talley</t>
  </si>
  <si>
    <t>Prince William Sound Science Center</t>
  </si>
  <si>
    <t>Kali</t>
  </si>
  <si>
    <t>Metcalfe</t>
  </si>
  <si>
    <t>Mote Marine Laboratory</t>
  </si>
  <si>
    <t>Tiegan</t>
  </si>
  <si>
    <t>Davie</t>
  </si>
  <si>
    <t>University of California, Davis</t>
  </si>
  <si>
    <t>Iona</t>
  </si>
  <si>
    <t>Connolly</t>
  </si>
  <si>
    <t>Florida Atlantic University</t>
  </si>
  <si>
    <t>Pacific</t>
  </si>
  <si>
    <t>Martin</t>
  </si>
  <si>
    <t>Gaines</t>
  </si>
  <si>
    <t>San Diego State University</t>
  </si>
  <si>
    <t>Great Lakes</t>
  </si>
  <si>
    <t>Inaya</t>
  </si>
  <si>
    <t>Bernard</t>
  </si>
  <si>
    <t>Stanford University</t>
  </si>
  <si>
    <t>North Pacific</t>
  </si>
  <si>
    <t xml:space="preserve">Gulf of Mexico	</t>
  </si>
  <si>
    <t>Northeast</t>
  </si>
  <si>
    <t>Conan</t>
  </si>
  <si>
    <t>Dalton</t>
  </si>
  <si>
    <t>NULL</t>
  </si>
  <si>
    <t>Nate</t>
  </si>
  <si>
    <t>Craig</t>
  </si>
  <si>
    <t>NOAA Fisheries</t>
  </si>
  <si>
    <t>Category 1</t>
  </si>
  <si>
    <t>Category 2</t>
  </si>
  <si>
    <t>Category 3</t>
  </si>
  <si>
    <t>Category All</t>
  </si>
  <si>
    <t>Sum of Rings</t>
  </si>
  <si>
    <t>Count of Gender</t>
  </si>
  <si>
    <t>Sum of Length</t>
  </si>
  <si>
    <t>Sum of Shell_weight</t>
  </si>
  <si>
    <t>Sum of Shucked_weight</t>
  </si>
  <si>
    <t>Row Labels</t>
  </si>
  <si>
    <t>Grand Total</t>
  </si>
  <si>
    <t>Sum of Diameter</t>
  </si>
  <si>
    <t>Sum of Height</t>
  </si>
  <si>
    <t>Sum of Whole_weight</t>
  </si>
  <si>
    <t>Value 1</t>
  </si>
  <si>
    <t>Value 2</t>
  </si>
  <si>
    <t>Value 3</t>
  </si>
  <si>
    <t>Value All</t>
  </si>
  <si>
    <t>Base Abalone Value</t>
  </si>
  <si>
    <t>Sum of Value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</si>
</sst>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ont="1"/>
    <xf numFmtId="0" fontId="0" fillId="0" borderId="0" xfId="0" pivotButton="1"/>
    <xf numFmtId="0" fontId="0" fillId="0" borderId="0" xfId="0" applyNumberFormat="1"/>
    <xf numFmtId="0" fontId="0" fillId="0" borderId="0" xfId="0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2" fontId="0" fillId="0" borderId="0" xfId="0" pivotButton="1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overflow" horzOverflow="overflow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effectLst>
                      <a:outerShdw blurRad="50800" dist="50800" dir="5400000" sx="1000" sy="1000" algn="ctr" rotWithShape="0">
                        <a:srgbClr val="000000">
                          <a:alpha val="43137"/>
                        </a:srgb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168</c:v>
              </c:pt>
            </c:numLit>
          </c:val>
          <c:extLst>
            <c:ext xmlns:c16="http://schemas.microsoft.com/office/drawing/2014/chart" uri="{C3380CC4-5D6E-409C-BE32-E72D297353CC}">
              <c16:uniqueId val="{00000000-DC1B-294B-8D7B-3F1754148075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7.3704999999999998</c:v>
              </c:pt>
            </c:numLit>
          </c:val>
          <c:extLst>
            <c:ext xmlns:c16="http://schemas.microsoft.com/office/drawing/2014/chart" uri="{C3380CC4-5D6E-409C-BE32-E72D297353CC}">
              <c16:uniqueId val="{00000001-DC1B-294B-8D7B-3F1754148075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4.6400000000000006</c:v>
              </c:pt>
            </c:numLit>
          </c:val>
          <c:extLst>
            <c:ext xmlns:c16="http://schemas.microsoft.com/office/drawing/2014/chart" uri="{C3380CC4-5D6E-409C-BE32-E72D297353CC}">
              <c16:uniqueId val="{00000002-DC1B-294B-8D7B-3F1754148075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6.8350000000000009</c:v>
              </c:pt>
            </c:numLit>
          </c:val>
          <c:extLst>
            <c:ext xmlns:c16="http://schemas.microsoft.com/office/drawing/2014/chart" uri="{C3380CC4-5D6E-409C-BE32-E72D297353CC}">
              <c16:uniqueId val="{00000003-DC1B-294B-8D7B-3F1754148075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1</c:v>
              </c:pt>
            </c:strLit>
          </c:cat>
          <c:val>
            <c:numLit>
              <c:formatCode>General</c:formatCode>
              <c:ptCount val="1"/>
              <c:pt idx="0">
                <c:v>11</c:v>
              </c:pt>
            </c:numLit>
          </c:val>
          <c:extLst>
            <c:ext xmlns:c16="http://schemas.microsoft.com/office/drawing/2014/chart" uri="{C3380CC4-5D6E-409C-BE32-E72D297353CC}">
              <c16:uniqueId val="{00000004-DC1B-294B-8D7B-3F175414807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952892464"/>
        <c:axId val="952894128"/>
      </c:barChart>
      <c:catAx>
        <c:axId val="9528924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4128"/>
        <c:crosses val="autoZero"/>
        <c:auto val="1"/>
        <c:lblAlgn val="ctr"/>
        <c:lblOffset val="100"/>
        <c:noMultiLvlLbl val="0"/>
      </c:catAx>
      <c:valAx>
        <c:axId val="952894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28924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6089</c:v>
              </c:pt>
            </c:numLit>
          </c:val>
          <c:extLst>
            <c:ext xmlns:c16="http://schemas.microsoft.com/office/drawing/2014/chart" uri="{C3380CC4-5D6E-409C-BE32-E72D297353CC}">
              <c16:uniqueId val="{00000000-3633-7242-AD62-0425AEBEB5AA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146.12249999999997</c:v>
              </c:pt>
            </c:numLit>
          </c:val>
          <c:extLst>
            <c:ext xmlns:c16="http://schemas.microsoft.com/office/drawing/2014/chart" uri="{C3380CC4-5D6E-409C-BE32-E72D297353CC}">
              <c16:uniqueId val="{00000001-3633-7242-AD62-0425AEBEB5AA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109.75500000000001</c:v>
              </c:pt>
            </c:numLit>
          </c:val>
          <c:extLst>
            <c:ext xmlns:c16="http://schemas.microsoft.com/office/drawing/2014/chart" uri="{C3380CC4-5D6E-409C-BE32-E72D297353CC}">
              <c16:uniqueId val="{00000002-3633-7242-AD62-0425AEBEB5AA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294.75499999999982</c:v>
              </c:pt>
            </c:numLit>
          </c:val>
          <c:extLst>
            <c:ext xmlns:c16="http://schemas.microsoft.com/office/drawing/2014/chart" uri="{C3380CC4-5D6E-409C-BE32-E72D297353CC}">
              <c16:uniqueId val="{00000003-3633-7242-AD62-0425AEBEB5AA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2</c:v>
              </c:pt>
            </c:strLit>
          </c:cat>
          <c:val>
            <c:numLit>
              <c:formatCode>General</c:formatCode>
              <c:ptCount val="1"/>
              <c:pt idx="0">
                <c:v>632</c:v>
              </c:pt>
            </c:numLit>
          </c:val>
          <c:extLst>
            <c:ext xmlns:c16="http://schemas.microsoft.com/office/drawing/2014/chart" uri="{C3380CC4-5D6E-409C-BE32-E72D297353CC}">
              <c16:uniqueId val="{00000004-3633-7242-AD62-0425AEBEB5A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17006432"/>
        <c:axId val="1117004352"/>
      </c:barChart>
      <c:catAx>
        <c:axId val="111700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4352"/>
        <c:crosses val="autoZero"/>
        <c:auto val="1"/>
        <c:lblAlgn val="ctr"/>
        <c:lblOffset val="100"/>
        <c:noMultiLvlLbl val="0"/>
      </c:catAx>
      <c:valAx>
        <c:axId val="1117004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0064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2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 sz="3200"/>
              <a:t>Category 3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9525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v>Sum of Rings</c:v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3782</c:v>
              </c:pt>
            </c:numLit>
          </c:val>
          <c:extLst>
            <c:ext xmlns:c16="http://schemas.microsoft.com/office/drawing/2014/chart" uri="{C3380CC4-5D6E-409C-BE32-E72D297353CC}">
              <c16:uniqueId val="{00000000-51DE-4242-8F8F-1DD59B9FE546}"/>
            </c:ext>
          </c:extLst>
        </c:ser>
        <c:ser>
          <c:idx val="1"/>
          <c:order val="1"/>
          <c:tx>
            <c:v>Sum of Shucked_weight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205.91649999999987</c:v>
              </c:pt>
            </c:numLit>
          </c:val>
          <c:extLst>
            <c:ext xmlns:c16="http://schemas.microsoft.com/office/drawing/2014/chart" uri="{C3380CC4-5D6E-409C-BE32-E72D297353CC}">
              <c16:uniqueId val="{00000001-51DE-4242-8F8F-1DD59B9FE546}"/>
            </c:ext>
          </c:extLst>
        </c:ser>
        <c:ser>
          <c:idx val="2"/>
          <c:order val="2"/>
          <c:tx>
            <c:v>Sum of Shell_weight</c:v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126.98299999999998</c:v>
              </c:pt>
            </c:numLit>
          </c:val>
          <c:extLst>
            <c:ext xmlns:c16="http://schemas.microsoft.com/office/drawing/2014/chart" uri="{C3380CC4-5D6E-409C-BE32-E72D297353CC}">
              <c16:uniqueId val="{00000002-51DE-4242-8F8F-1DD59B9FE546}"/>
            </c:ext>
          </c:extLst>
        </c:ser>
        <c:ser>
          <c:idx val="3"/>
          <c:order val="3"/>
          <c:tx>
            <c:v>Sum of Length</c:v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225.42499999999998</c:v>
              </c:pt>
            </c:numLit>
          </c:val>
          <c:extLst>
            <c:ext xmlns:c16="http://schemas.microsoft.com/office/drawing/2014/chart" uri="{C3380CC4-5D6E-409C-BE32-E72D297353CC}">
              <c16:uniqueId val="{00000003-51DE-4242-8F8F-1DD59B9FE546}"/>
            </c:ext>
          </c:extLst>
        </c:ser>
        <c:ser>
          <c:idx val="4"/>
          <c:order val="4"/>
          <c:tx>
            <c:v>Count of Gender</c:v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32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Lit>
              <c:ptCount val="1"/>
              <c:pt idx="0">
                <c:v>Category 3</c:v>
              </c:pt>
            </c:strLit>
          </c:cat>
          <c:val>
            <c:numLit>
              <c:formatCode>General</c:formatCode>
              <c:ptCount val="1"/>
              <c:pt idx="0">
                <c:v>357</c:v>
              </c:pt>
            </c:numLit>
          </c:val>
          <c:extLst>
            <c:ext xmlns:c16="http://schemas.microsoft.com/office/drawing/2014/chart" uri="{C3380CC4-5D6E-409C-BE32-E72D297353CC}">
              <c16:uniqueId val="{00000004-51DE-4242-8F8F-1DD59B9FE54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156702896"/>
        <c:axId val="1156704976"/>
      </c:barChart>
      <c:catAx>
        <c:axId val="115670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4976"/>
        <c:crosses val="autoZero"/>
        <c:auto val="1"/>
        <c:lblAlgn val="ctr"/>
        <c:lblOffset val="100"/>
        <c:noMultiLvlLbl val="0"/>
      </c:catAx>
      <c:valAx>
        <c:axId val="1156704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670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2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[Ebin_Mathew_ExcData1.xlsx]Sheet2!PivotTable6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Sheet2!$B$2:$B$13</c:f>
              <c:numCache>
                <c:formatCode>General</c:formatCode>
                <c:ptCount val="11"/>
                <c:pt idx="0">
                  <c:v>0.44</c:v>
                </c:pt>
                <c:pt idx="1">
                  <c:v>0.44</c:v>
                </c:pt>
                <c:pt idx="2">
                  <c:v>0.495</c:v>
                </c:pt>
                <c:pt idx="3">
                  <c:v>0.54</c:v>
                </c:pt>
                <c:pt idx="4">
                  <c:v>0.56000000000000005</c:v>
                </c:pt>
                <c:pt idx="5">
                  <c:v>0.63500000000000001</c:v>
                </c:pt>
                <c:pt idx="6">
                  <c:v>0.72499999999999998</c:v>
                </c:pt>
                <c:pt idx="7">
                  <c:v>0.73</c:v>
                </c:pt>
                <c:pt idx="8">
                  <c:v>0.76500000000000001</c:v>
                </c:pt>
                <c:pt idx="9">
                  <c:v>0.73</c:v>
                </c:pt>
                <c:pt idx="10">
                  <c:v>0.77500000000000002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A52-D54D-9FC3-CA987BE29ED2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Sheet2!$C$2:$C$13</c:f>
              <c:numCache>
                <c:formatCode>General</c:formatCode>
                <c:ptCount val="11"/>
                <c:pt idx="0">
                  <c:v>0.33</c:v>
                </c:pt>
                <c:pt idx="1">
                  <c:v>0.35499999999999998</c:v>
                </c:pt>
                <c:pt idx="2">
                  <c:v>0.37</c:v>
                </c:pt>
                <c:pt idx="3">
                  <c:v>0.435</c:v>
                </c:pt>
                <c:pt idx="4">
                  <c:v>0.44500000000000001</c:v>
                </c:pt>
                <c:pt idx="5">
                  <c:v>0.48</c:v>
                </c:pt>
                <c:pt idx="6">
                  <c:v>0.56999999999999995</c:v>
                </c:pt>
                <c:pt idx="7">
                  <c:v>0.59499999999999997</c:v>
                </c:pt>
                <c:pt idx="8">
                  <c:v>0.58499999999999996</c:v>
                </c:pt>
                <c:pt idx="9">
                  <c:v>0.58499999999999996</c:v>
                </c:pt>
                <c:pt idx="10">
                  <c:v>0.56999999999999995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A52-D54D-9FC3-CA987BE29ED2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Sheet2!$D$2:$D$13</c:f>
              <c:numCache>
                <c:formatCode>General</c:formatCode>
                <c:ptCount val="11"/>
                <c:pt idx="0">
                  <c:v>0.13500000000000001</c:v>
                </c:pt>
                <c:pt idx="1">
                  <c:v>0.16500000000000001</c:v>
                </c:pt>
                <c:pt idx="2">
                  <c:v>0.125</c:v>
                </c:pt>
                <c:pt idx="3">
                  <c:v>0.14499999999999999</c:v>
                </c:pt>
                <c:pt idx="4">
                  <c:v>0.155</c:v>
                </c:pt>
                <c:pt idx="5">
                  <c:v>0.2</c:v>
                </c:pt>
                <c:pt idx="6">
                  <c:v>0.19</c:v>
                </c:pt>
                <c:pt idx="7">
                  <c:v>0.23</c:v>
                </c:pt>
                <c:pt idx="8">
                  <c:v>0.18</c:v>
                </c:pt>
                <c:pt idx="9">
                  <c:v>0.22500000000000001</c:v>
                </c:pt>
                <c:pt idx="10">
                  <c:v>0.22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A52-D54D-9FC3-CA987BE29ED2}"/>
            </c:ext>
          </c:extLst>
        </c:ser>
        <c:ser>
          <c:idx val="3"/>
          <c:order val="3"/>
          <c:tx>
            <c:strRef>
              <c:f>Sheet2!$E$1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Sheet2!$E$2:$E$13</c:f>
              <c:numCache>
                <c:formatCode>General</c:formatCode>
                <c:ptCount val="11"/>
                <c:pt idx="0">
                  <c:v>0.52200000000000002</c:v>
                </c:pt>
                <c:pt idx="1">
                  <c:v>0.435</c:v>
                </c:pt>
                <c:pt idx="2">
                  <c:v>0.47749999999999998</c:v>
                </c:pt>
                <c:pt idx="3">
                  <c:v>0.97</c:v>
                </c:pt>
                <c:pt idx="4">
                  <c:v>0.87350000000000005</c:v>
                </c:pt>
                <c:pt idx="5">
                  <c:v>1.3654999999999999</c:v>
                </c:pt>
                <c:pt idx="6">
                  <c:v>2.3304999999999998</c:v>
                </c:pt>
                <c:pt idx="7">
                  <c:v>2.8254999999999999</c:v>
                </c:pt>
                <c:pt idx="8">
                  <c:v>2.3980000000000001</c:v>
                </c:pt>
                <c:pt idx="9">
                  <c:v>2.2305000000000001</c:v>
                </c:pt>
                <c:pt idx="10">
                  <c:v>2.032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A52-D54D-9FC3-CA987BE29ED2}"/>
            </c:ext>
          </c:extLst>
        </c:ser>
        <c:ser>
          <c:idx val="4"/>
          <c:order val="4"/>
          <c:tx>
            <c:strRef>
              <c:f>Sheet2!$F$1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Sheet2!$A$2:$A$13</c:f>
              <c:strCache>
                <c:ptCount val="11"/>
                <c:pt idx="0">
                  <c:v>1.4004175</c:v>
                </c:pt>
                <c:pt idx="1">
                  <c:v>1.42194375</c:v>
                </c:pt>
                <c:pt idx="2">
                  <c:v>1.449671875</c:v>
                </c:pt>
                <c:pt idx="3">
                  <c:v>1.4756625</c:v>
                </c:pt>
                <c:pt idx="4">
                  <c:v>1.498998125</c:v>
                </c:pt>
                <c:pt idx="5">
                  <c:v>1.539225</c:v>
                </c:pt>
                <c:pt idx="6">
                  <c:v>1.57514875</c:v>
                </c:pt>
                <c:pt idx="7">
                  <c:v>1.59241625</c:v>
                </c:pt>
                <c:pt idx="8">
                  <c:v>1.59311</c:v>
                </c:pt>
                <c:pt idx="9">
                  <c:v>1.609915625</c:v>
                </c:pt>
                <c:pt idx="10">
                  <c:v>1.63106</c:v>
                </c:pt>
              </c:strCache>
            </c:strRef>
          </c:cat>
          <c:val>
            <c:numRef>
              <c:f>Sheet2!$F$2:$F$13</c:f>
              <c:numCache>
                <c:formatCode>General</c:formatCode>
                <c:ptCount val="11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A52-D54D-9FC3-CA987BE29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05454399"/>
        <c:axId val="605462575"/>
      </c:barChart>
      <c:catAx>
        <c:axId val="605454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62575"/>
        <c:crosses val="autoZero"/>
        <c:auto val="1"/>
        <c:lblAlgn val="ctr"/>
        <c:lblOffset val="100"/>
        <c:noMultiLvlLbl val="0"/>
      </c:catAx>
      <c:valAx>
        <c:axId val="605462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054543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[Ebin_Mathew_ExcData1.xlsx]Sheet2!PivotTable7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Sheet2!$B$16</c:f>
              <c:strCache>
                <c:ptCount val="1"/>
                <c:pt idx="0">
                  <c:v>Count of Gender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Sheet2!$B$17:$B$373</c:f>
              <c:numCache>
                <c:formatCode>0.00</c:formatCode>
                <c:ptCount val="35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2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  <c:pt idx="87">
                  <c:v>1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1</c:v>
                </c:pt>
                <c:pt idx="97">
                  <c:v>1</c:v>
                </c:pt>
                <c:pt idx="98">
                  <c:v>1</c:v>
                </c:pt>
                <c:pt idx="99">
                  <c:v>1</c:v>
                </c:pt>
                <c:pt idx="100">
                  <c:v>1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1</c:v>
                </c:pt>
                <c:pt idx="111">
                  <c:v>1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1</c:v>
                </c:pt>
                <c:pt idx="117">
                  <c:v>1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1</c:v>
                </c:pt>
                <c:pt idx="123">
                  <c:v>1</c:v>
                </c:pt>
                <c:pt idx="124">
                  <c:v>1</c:v>
                </c:pt>
                <c:pt idx="125">
                  <c:v>1</c:v>
                </c:pt>
                <c:pt idx="126">
                  <c:v>1</c:v>
                </c:pt>
                <c:pt idx="127">
                  <c:v>1</c:v>
                </c:pt>
                <c:pt idx="128">
                  <c:v>1</c:v>
                </c:pt>
                <c:pt idx="129">
                  <c:v>1</c:v>
                </c:pt>
                <c:pt idx="130">
                  <c:v>1</c:v>
                </c:pt>
                <c:pt idx="131">
                  <c:v>1</c:v>
                </c:pt>
                <c:pt idx="132">
                  <c:v>1</c:v>
                </c:pt>
                <c:pt idx="133">
                  <c:v>1</c:v>
                </c:pt>
                <c:pt idx="134">
                  <c:v>1</c:v>
                </c:pt>
                <c:pt idx="135">
                  <c:v>1</c:v>
                </c:pt>
                <c:pt idx="136">
                  <c:v>1</c:v>
                </c:pt>
                <c:pt idx="137">
                  <c:v>1</c:v>
                </c:pt>
                <c:pt idx="138">
                  <c:v>1</c:v>
                </c:pt>
                <c:pt idx="139">
                  <c:v>1</c:v>
                </c:pt>
                <c:pt idx="140">
                  <c:v>1</c:v>
                </c:pt>
                <c:pt idx="141">
                  <c:v>1</c:v>
                </c:pt>
                <c:pt idx="142">
                  <c:v>1</c:v>
                </c:pt>
                <c:pt idx="143">
                  <c:v>1</c:v>
                </c:pt>
                <c:pt idx="144">
                  <c:v>1</c:v>
                </c:pt>
                <c:pt idx="145">
                  <c:v>1</c:v>
                </c:pt>
                <c:pt idx="146">
                  <c:v>1</c:v>
                </c:pt>
                <c:pt idx="147">
                  <c:v>1</c:v>
                </c:pt>
                <c:pt idx="148">
                  <c:v>1</c:v>
                </c:pt>
                <c:pt idx="149">
                  <c:v>1</c:v>
                </c:pt>
                <c:pt idx="150">
                  <c:v>1</c:v>
                </c:pt>
                <c:pt idx="151">
                  <c:v>1</c:v>
                </c:pt>
                <c:pt idx="152">
                  <c:v>1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1</c:v>
                </c:pt>
                <c:pt idx="158">
                  <c:v>1</c:v>
                </c:pt>
                <c:pt idx="159">
                  <c:v>1</c:v>
                </c:pt>
                <c:pt idx="160">
                  <c:v>1</c:v>
                </c:pt>
                <c:pt idx="161">
                  <c:v>1</c:v>
                </c:pt>
                <c:pt idx="162">
                  <c:v>1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1</c:v>
                </c:pt>
                <c:pt idx="167">
                  <c:v>1</c:v>
                </c:pt>
                <c:pt idx="168">
                  <c:v>1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1</c:v>
                </c:pt>
                <c:pt idx="173">
                  <c:v>1</c:v>
                </c:pt>
                <c:pt idx="174">
                  <c:v>1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  <c:pt idx="195">
                  <c:v>1</c:v>
                </c:pt>
                <c:pt idx="196">
                  <c:v>1</c:v>
                </c:pt>
                <c:pt idx="197">
                  <c:v>1</c:v>
                </c:pt>
                <c:pt idx="198">
                  <c:v>1</c:v>
                </c:pt>
                <c:pt idx="199">
                  <c:v>1</c:v>
                </c:pt>
                <c:pt idx="200">
                  <c:v>1</c:v>
                </c:pt>
                <c:pt idx="201">
                  <c:v>1</c:v>
                </c:pt>
                <c:pt idx="202">
                  <c:v>1</c:v>
                </c:pt>
                <c:pt idx="203">
                  <c:v>1</c:v>
                </c:pt>
                <c:pt idx="204">
                  <c:v>1</c:v>
                </c:pt>
                <c:pt idx="205">
                  <c:v>1</c:v>
                </c:pt>
                <c:pt idx="206">
                  <c:v>1</c:v>
                </c:pt>
                <c:pt idx="207">
                  <c:v>1</c:v>
                </c:pt>
                <c:pt idx="208">
                  <c:v>1</c:v>
                </c:pt>
                <c:pt idx="209">
                  <c:v>1</c:v>
                </c:pt>
                <c:pt idx="210">
                  <c:v>1</c:v>
                </c:pt>
                <c:pt idx="211">
                  <c:v>1</c:v>
                </c:pt>
                <c:pt idx="212">
                  <c:v>1</c:v>
                </c:pt>
                <c:pt idx="213">
                  <c:v>1</c:v>
                </c:pt>
                <c:pt idx="214">
                  <c:v>1</c:v>
                </c:pt>
                <c:pt idx="215">
                  <c:v>1</c:v>
                </c:pt>
                <c:pt idx="216">
                  <c:v>1</c:v>
                </c:pt>
                <c:pt idx="217">
                  <c:v>1</c:v>
                </c:pt>
                <c:pt idx="218">
                  <c:v>1</c:v>
                </c:pt>
                <c:pt idx="219">
                  <c:v>1</c:v>
                </c:pt>
                <c:pt idx="220">
                  <c:v>1</c:v>
                </c:pt>
                <c:pt idx="221">
                  <c:v>1</c:v>
                </c:pt>
                <c:pt idx="222">
                  <c:v>1</c:v>
                </c:pt>
                <c:pt idx="223">
                  <c:v>1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1</c:v>
                </c:pt>
                <c:pt idx="230">
                  <c:v>1</c:v>
                </c:pt>
                <c:pt idx="231">
                  <c:v>1</c:v>
                </c:pt>
                <c:pt idx="232">
                  <c:v>1</c:v>
                </c:pt>
                <c:pt idx="233">
                  <c:v>1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1</c:v>
                </c:pt>
                <c:pt idx="239">
                  <c:v>1</c:v>
                </c:pt>
                <c:pt idx="240">
                  <c:v>1</c:v>
                </c:pt>
                <c:pt idx="241">
                  <c:v>1</c:v>
                </c:pt>
                <c:pt idx="242">
                  <c:v>1</c:v>
                </c:pt>
                <c:pt idx="243">
                  <c:v>1</c:v>
                </c:pt>
                <c:pt idx="244">
                  <c:v>1</c:v>
                </c:pt>
                <c:pt idx="245">
                  <c:v>1</c:v>
                </c:pt>
                <c:pt idx="246">
                  <c:v>1</c:v>
                </c:pt>
                <c:pt idx="247">
                  <c:v>1</c:v>
                </c:pt>
                <c:pt idx="248">
                  <c:v>1</c:v>
                </c:pt>
                <c:pt idx="249">
                  <c:v>1</c:v>
                </c:pt>
                <c:pt idx="250">
                  <c:v>1</c:v>
                </c:pt>
                <c:pt idx="251">
                  <c:v>1</c:v>
                </c:pt>
                <c:pt idx="252">
                  <c:v>1</c:v>
                </c:pt>
                <c:pt idx="253">
                  <c:v>1</c:v>
                </c:pt>
                <c:pt idx="254">
                  <c:v>1</c:v>
                </c:pt>
                <c:pt idx="255">
                  <c:v>1</c:v>
                </c:pt>
                <c:pt idx="256">
                  <c:v>1</c:v>
                </c:pt>
                <c:pt idx="257">
                  <c:v>1</c:v>
                </c:pt>
                <c:pt idx="258">
                  <c:v>1</c:v>
                </c:pt>
                <c:pt idx="259">
                  <c:v>1</c:v>
                </c:pt>
                <c:pt idx="260">
                  <c:v>1</c:v>
                </c:pt>
                <c:pt idx="261">
                  <c:v>1</c:v>
                </c:pt>
                <c:pt idx="262">
                  <c:v>1</c:v>
                </c:pt>
                <c:pt idx="263">
                  <c:v>1</c:v>
                </c:pt>
                <c:pt idx="264">
                  <c:v>1</c:v>
                </c:pt>
                <c:pt idx="265">
                  <c:v>1</c:v>
                </c:pt>
                <c:pt idx="266">
                  <c:v>1</c:v>
                </c:pt>
                <c:pt idx="267">
                  <c:v>1</c:v>
                </c:pt>
                <c:pt idx="268">
                  <c:v>1</c:v>
                </c:pt>
                <c:pt idx="269">
                  <c:v>1</c:v>
                </c:pt>
                <c:pt idx="270">
                  <c:v>1</c:v>
                </c:pt>
                <c:pt idx="271">
                  <c:v>1</c:v>
                </c:pt>
                <c:pt idx="272">
                  <c:v>1</c:v>
                </c:pt>
                <c:pt idx="273">
                  <c:v>1</c:v>
                </c:pt>
                <c:pt idx="274">
                  <c:v>1</c:v>
                </c:pt>
                <c:pt idx="275">
                  <c:v>1</c:v>
                </c:pt>
                <c:pt idx="276">
                  <c:v>1</c:v>
                </c:pt>
                <c:pt idx="277">
                  <c:v>1</c:v>
                </c:pt>
                <c:pt idx="278">
                  <c:v>1</c:v>
                </c:pt>
                <c:pt idx="279">
                  <c:v>1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1</c:v>
                </c:pt>
                <c:pt idx="288">
                  <c:v>1</c:v>
                </c:pt>
                <c:pt idx="289">
                  <c:v>1</c:v>
                </c:pt>
                <c:pt idx="290">
                  <c:v>1</c:v>
                </c:pt>
                <c:pt idx="291">
                  <c:v>1</c:v>
                </c:pt>
                <c:pt idx="292">
                  <c:v>1</c:v>
                </c:pt>
                <c:pt idx="293">
                  <c:v>1</c:v>
                </c:pt>
                <c:pt idx="294">
                  <c:v>1</c:v>
                </c:pt>
                <c:pt idx="295">
                  <c:v>1</c:v>
                </c:pt>
                <c:pt idx="296">
                  <c:v>1</c:v>
                </c:pt>
                <c:pt idx="297">
                  <c:v>1</c:v>
                </c:pt>
                <c:pt idx="298">
                  <c:v>1</c:v>
                </c:pt>
                <c:pt idx="299">
                  <c:v>1</c:v>
                </c:pt>
                <c:pt idx="300">
                  <c:v>1</c:v>
                </c:pt>
                <c:pt idx="301">
                  <c:v>1</c:v>
                </c:pt>
                <c:pt idx="302">
                  <c:v>1</c:v>
                </c:pt>
                <c:pt idx="303">
                  <c:v>1</c:v>
                </c:pt>
                <c:pt idx="304">
                  <c:v>1</c:v>
                </c:pt>
                <c:pt idx="305">
                  <c:v>1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1</c:v>
                </c:pt>
                <c:pt idx="312">
                  <c:v>1</c:v>
                </c:pt>
                <c:pt idx="313">
                  <c:v>1</c:v>
                </c:pt>
                <c:pt idx="314">
                  <c:v>1</c:v>
                </c:pt>
                <c:pt idx="315">
                  <c:v>1</c:v>
                </c:pt>
                <c:pt idx="316">
                  <c:v>1</c:v>
                </c:pt>
                <c:pt idx="317">
                  <c:v>1</c:v>
                </c:pt>
                <c:pt idx="318">
                  <c:v>1</c:v>
                </c:pt>
                <c:pt idx="319">
                  <c:v>1</c:v>
                </c:pt>
                <c:pt idx="320">
                  <c:v>1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1</c:v>
                </c:pt>
                <c:pt idx="333">
                  <c:v>1</c:v>
                </c:pt>
                <c:pt idx="334">
                  <c:v>1</c:v>
                </c:pt>
                <c:pt idx="335">
                  <c:v>1</c:v>
                </c:pt>
                <c:pt idx="336">
                  <c:v>1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1</c:v>
                </c:pt>
                <c:pt idx="342">
                  <c:v>1</c:v>
                </c:pt>
                <c:pt idx="343">
                  <c:v>1</c:v>
                </c:pt>
                <c:pt idx="344">
                  <c:v>1</c:v>
                </c:pt>
                <c:pt idx="345">
                  <c:v>1</c:v>
                </c:pt>
                <c:pt idx="346">
                  <c:v>1</c:v>
                </c:pt>
                <c:pt idx="347">
                  <c:v>1</c:v>
                </c:pt>
                <c:pt idx="348">
                  <c:v>1</c:v>
                </c:pt>
                <c:pt idx="349">
                  <c:v>1</c:v>
                </c:pt>
                <c:pt idx="350">
                  <c:v>1</c:v>
                </c:pt>
                <c:pt idx="351">
                  <c:v>1</c:v>
                </c:pt>
                <c:pt idx="352">
                  <c:v>1</c:v>
                </c:pt>
                <c:pt idx="353">
                  <c:v>1</c:v>
                </c:pt>
                <c:pt idx="354">
                  <c:v>1</c:v>
                </c:pt>
                <c:pt idx="35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7D9-C849-B7D3-A04B473F0829}"/>
            </c:ext>
          </c:extLst>
        </c:ser>
        <c:ser>
          <c:idx val="1"/>
          <c:order val="1"/>
          <c:tx>
            <c:strRef>
              <c:f>Sheet2!$C$16</c:f>
              <c:strCache>
                <c:ptCount val="1"/>
                <c:pt idx="0">
                  <c:v>Sum of Length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Sheet2!$C$17:$C$373</c:f>
              <c:numCache>
                <c:formatCode>0.00</c:formatCode>
                <c:ptCount val="356"/>
                <c:pt idx="0">
                  <c:v>0.48499999999999999</c:v>
                </c:pt>
                <c:pt idx="1">
                  <c:v>0.52</c:v>
                </c:pt>
                <c:pt idx="2">
                  <c:v>0.56000000000000005</c:v>
                </c:pt>
                <c:pt idx="3">
                  <c:v>0.53500000000000003</c:v>
                </c:pt>
                <c:pt idx="4">
                  <c:v>0.55000000000000004</c:v>
                </c:pt>
                <c:pt idx="5">
                  <c:v>0.54500000000000004</c:v>
                </c:pt>
                <c:pt idx="6">
                  <c:v>0.54500000000000004</c:v>
                </c:pt>
                <c:pt idx="7">
                  <c:v>0.58499999999999996</c:v>
                </c:pt>
                <c:pt idx="8">
                  <c:v>0.52</c:v>
                </c:pt>
                <c:pt idx="9">
                  <c:v>0.53</c:v>
                </c:pt>
                <c:pt idx="10">
                  <c:v>0.54500000000000004</c:v>
                </c:pt>
                <c:pt idx="11">
                  <c:v>0.55500000000000005</c:v>
                </c:pt>
                <c:pt idx="12">
                  <c:v>0.57999999999999996</c:v>
                </c:pt>
                <c:pt idx="13">
                  <c:v>0.55500000000000005</c:v>
                </c:pt>
                <c:pt idx="14">
                  <c:v>0.55000000000000004</c:v>
                </c:pt>
                <c:pt idx="15">
                  <c:v>0.55000000000000004</c:v>
                </c:pt>
                <c:pt idx="16">
                  <c:v>0.55500000000000005</c:v>
                </c:pt>
                <c:pt idx="17">
                  <c:v>0.55000000000000004</c:v>
                </c:pt>
                <c:pt idx="18">
                  <c:v>0.55500000000000005</c:v>
                </c:pt>
                <c:pt idx="19">
                  <c:v>0.56499999999999995</c:v>
                </c:pt>
                <c:pt idx="20">
                  <c:v>0.54500000000000004</c:v>
                </c:pt>
                <c:pt idx="21">
                  <c:v>0.55500000000000005</c:v>
                </c:pt>
                <c:pt idx="22">
                  <c:v>0.58499999999999996</c:v>
                </c:pt>
                <c:pt idx="23">
                  <c:v>0.56000000000000005</c:v>
                </c:pt>
                <c:pt idx="24">
                  <c:v>0.56000000000000005</c:v>
                </c:pt>
                <c:pt idx="25">
                  <c:v>0.57499999999999996</c:v>
                </c:pt>
                <c:pt idx="26">
                  <c:v>0.57999999999999996</c:v>
                </c:pt>
                <c:pt idx="27">
                  <c:v>0.55500000000000005</c:v>
                </c:pt>
                <c:pt idx="28">
                  <c:v>0.56000000000000005</c:v>
                </c:pt>
                <c:pt idx="29">
                  <c:v>0.56999999999999995</c:v>
                </c:pt>
                <c:pt idx="30">
                  <c:v>0.55500000000000005</c:v>
                </c:pt>
                <c:pt idx="31">
                  <c:v>0.56499999999999995</c:v>
                </c:pt>
                <c:pt idx="32">
                  <c:v>0.57499999999999996</c:v>
                </c:pt>
                <c:pt idx="33">
                  <c:v>0.56999999999999995</c:v>
                </c:pt>
                <c:pt idx="34">
                  <c:v>0.56000000000000005</c:v>
                </c:pt>
                <c:pt idx="35">
                  <c:v>0.57499999999999996</c:v>
                </c:pt>
                <c:pt idx="36">
                  <c:v>0.58499999999999996</c:v>
                </c:pt>
                <c:pt idx="37">
                  <c:v>0.56499999999999995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0.57499999999999996</c:v>
                </c:pt>
                <c:pt idx="42">
                  <c:v>0.56999999999999995</c:v>
                </c:pt>
                <c:pt idx="43">
                  <c:v>0.57999999999999996</c:v>
                </c:pt>
                <c:pt idx="44">
                  <c:v>0.57999999999999996</c:v>
                </c:pt>
                <c:pt idx="45">
                  <c:v>0.56999999999999995</c:v>
                </c:pt>
                <c:pt idx="46">
                  <c:v>0.56499999999999995</c:v>
                </c:pt>
                <c:pt idx="47">
                  <c:v>0.58499999999999996</c:v>
                </c:pt>
                <c:pt idx="48">
                  <c:v>0.57999999999999996</c:v>
                </c:pt>
                <c:pt idx="49">
                  <c:v>0.57499999999999996</c:v>
                </c:pt>
                <c:pt idx="50">
                  <c:v>0.57999999999999996</c:v>
                </c:pt>
                <c:pt idx="51">
                  <c:v>0.58499999999999996</c:v>
                </c:pt>
                <c:pt idx="52">
                  <c:v>0.58499999999999996</c:v>
                </c:pt>
                <c:pt idx="53">
                  <c:v>0.57499999999999996</c:v>
                </c:pt>
                <c:pt idx="54">
                  <c:v>0.6</c:v>
                </c:pt>
                <c:pt idx="55">
                  <c:v>0.59499999999999997</c:v>
                </c:pt>
                <c:pt idx="56">
                  <c:v>0.57499999999999996</c:v>
                </c:pt>
                <c:pt idx="57">
                  <c:v>0.57499999999999996</c:v>
                </c:pt>
                <c:pt idx="58">
                  <c:v>0.57999999999999996</c:v>
                </c:pt>
                <c:pt idx="59">
                  <c:v>0.57999999999999996</c:v>
                </c:pt>
                <c:pt idx="60">
                  <c:v>0.59499999999999997</c:v>
                </c:pt>
                <c:pt idx="61">
                  <c:v>1.1599999999999999</c:v>
                </c:pt>
                <c:pt idx="62">
                  <c:v>0.57999999999999996</c:v>
                </c:pt>
                <c:pt idx="63">
                  <c:v>0.56999999999999995</c:v>
                </c:pt>
                <c:pt idx="64">
                  <c:v>0.59499999999999997</c:v>
                </c:pt>
                <c:pt idx="65">
                  <c:v>0.59</c:v>
                </c:pt>
                <c:pt idx="66">
                  <c:v>0.6</c:v>
                </c:pt>
                <c:pt idx="67">
                  <c:v>0.59</c:v>
                </c:pt>
                <c:pt idx="68">
                  <c:v>0.59</c:v>
                </c:pt>
                <c:pt idx="69">
                  <c:v>0.6</c:v>
                </c:pt>
                <c:pt idx="70">
                  <c:v>0.58499999999999996</c:v>
                </c:pt>
                <c:pt idx="71">
                  <c:v>0.57999999999999996</c:v>
                </c:pt>
                <c:pt idx="72">
                  <c:v>0.57499999999999996</c:v>
                </c:pt>
                <c:pt idx="73">
                  <c:v>0.59</c:v>
                </c:pt>
                <c:pt idx="74">
                  <c:v>0.6</c:v>
                </c:pt>
                <c:pt idx="75">
                  <c:v>0.59</c:v>
                </c:pt>
                <c:pt idx="76">
                  <c:v>0.56999999999999995</c:v>
                </c:pt>
                <c:pt idx="77">
                  <c:v>0.59499999999999997</c:v>
                </c:pt>
                <c:pt idx="78">
                  <c:v>0.60499999999999998</c:v>
                </c:pt>
                <c:pt idx="79">
                  <c:v>0.6</c:v>
                </c:pt>
                <c:pt idx="80">
                  <c:v>0.59</c:v>
                </c:pt>
                <c:pt idx="81">
                  <c:v>0.57999999999999996</c:v>
                </c:pt>
                <c:pt idx="82">
                  <c:v>0.65500000000000003</c:v>
                </c:pt>
                <c:pt idx="83">
                  <c:v>0.58499999999999996</c:v>
                </c:pt>
                <c:pt idx="84">
                  <c:v>0.59499999999999997</c:v>
                </c:pt>
                <c:pt idx="85">
                  <c:v>0.6</c:v>
                </c:pt>
                <c:pt idx="86">
                  <c:v>0.59</c:v>
                </c:pt>
                <c:pt idx="87">
                  <c:v>0.61499999999999999</c:v>
                </c:pt>
                <c:pt idx="88">
                  <c:v>0.59</c:v>
                </c:pt>
                <c:pt idx="89">
                  <c:v>0.61499999999999999</c:v>
                </c:pt>
                <c:pt idx="90">
                  <c:v>0.58499999999999996</c:v>
                </c:pt>
                <c:pt idx="91">
                  <c:v>0.59499999999999997</c:v>
                </c:pt>
                <c:pt idx="92">
                  <c:v>0.62</c:v>
                </c:pt>
                <c:pt idx="93">
                  <c:v>0.59</c:v>
                </c:pt>
                <c:pt idx="94">
                  <c:v>0.60499999999999998</c:v>
                </c:pt>
                <c:pt idx="95">
                  <c:v>0.59499999999999997</c:v>
                </c:pt>
                <c:pt idx="96">
                  <c:v>0.60499999999999998</c:v>
                </c:pt>
                <c:pt idx="97">
                  <c:v>0.59499999999999997</c:v>
                </c:pt>
                <c:pt idx="98">
                  <c:v>0.6</c:v>
                </c:pt>
                <c:pt idx="99">
                  <c:v>0.61499999999999999</c:v>
                </c:pt>
                <c:pt idx="100">
                  <c:v>0.6</c:v>
                </c:pt>
                <c:pt idx="101">
                  <c:v>0.59499999999999997</c:v>
                </c:pt>
                <c:pt idx="102">
                  <c:v>0.6</c:v>
                </c:pt>
                <c:pt idx="103">
                  <c:v>0.58499999999999996</c:v>
                </c:pt>
                <c:pt idx="104">
                  <c:v>0.59</c:v>
                </c:pt>
                <c:pt idx="105">
                  <c:v>0.61499999999999999</c:v>
                </c:pt>
                <c:pt idx="106">
                  <c:v>0.6</c:v>
                </c:pt>
                <c:pt idx="107">
                  <c:v>0.59</c:v>
                </c:pt>
                <c:pt idx="108">
                  <c:v>0.62</c:v>
                </c:pt>
                <c:pt idx="109">
                  <c:v>0.56499999999999995</c:v>
                </c:pt>
                <c:pt idx="110">
                  <c:v>0.60499999999999998</c:v>
                </c:pt>
                <c:pt idx="111">
                  <c:v>0.625</c:v>
                </c:pt>
                <c:pt idx="112">
                  <c:v>0.62</c:v>
                </c:pt>
                <c:pt idx="113">
                  <c:v>0.6</c:v>
                </c:pt>
                <c:pt idx="114">
                  <c:v>0.63</c:v>
                </c:pt>
                <c:pt idx="115">
                  <c:v>0.6</c:v>
                </c:pt>
                <c:pt idx="116">
                  <c:v>0.59499999999999997</c:v>
                </c:pt>
                <c:pt idx="117">
                  <c:v>0.61499999999999999</c:v>
                </c:pt>
                <c:pt idx="118">
                  <c:v>0.62</c:v>
                </c:pt>
                <c:pt idx="119">
                  <c:v>0.61</c:v>
                </c:pt>
                <c:pt idx="120">
                  <c:v>0.61</c:v>
                </c:pt>
                <c:pt idx="121">
                  <c:v>0.62</c:v>
                </c:pt>
                <c:pt idx="122">
                  <c:v>0.6</c:v>
                </c:pt>
                <c:pt idx="123">
                  <c:v>0.61499999999999999</c:v>
                </c:pt>
                <c:pt idx="124">
                  <c:v>0.61</c:v>
                </c:pt>
                <c:pt idx="125">
                  <c:v>0.625</c:v>
                </c:pt>
                <c:pt idx="126">
                  <c:v>0.625</c:v>
                </c:pt>
                <c:pt idx="127">
                  <c:v>0.61</c:v>
                </c:pt>
                <c:pt idx="128">
                  <c:v>0.61</c:v>
                </c:pt>
                <c:pt idx="129">
                  <c:v>0.61499999999999999</c:v>
                </c:pt>
                <c:pt idx="130">
                  <c:v>0.6</c:v>
                </c:pt>
                <c:pt idx="131">
                  <c:v>0.63</c:v>
                </c:pt>
                <c:pt idx="132">
                  <c:v>0.61499999999999999</c:v>
                </c:pt>
                <c:pt idx="133">
                  <c:v>0.61499999999999999</c:v>
                </c:pt>
                <c:pt idx="134">
                  <c:v>0.61499999999999999</c:v>
                </c:pt>
                <c:pt idx="135">
                  <c:v>0.61</c:v>
                </c:pt>
                <c:pt idx="136">
                  <c:v>0.63500000000000001</c:v>
                </c:pt>
                <c:pt idx="137">
                  <c:v>0.65</c:v>
                </c:pt>
                <c:pt idx="138">
                  <c:v>0.61</c:v>
                </c:pt>
                <c:pt idx="139">
                  <c:v>0.61499999999999999</c:v>
                </c:pt>
                <c:pt idx="140">
                  <c:v>0.60499999999999998</c:v>
                </c:pt>
                <c:pt idx="141">
                  <c:v>0.60499999999999998</c:v>
                </c:pt>
                <c:pt idx="142">
                  <c:v>0.6</c:v>
                </c:pt>
                <c:pt idx="143">
                  <c:v>0.63500000000000001</c:v>
                </c:pt>
                <c:pt idx="144">
                  <c:v>0.63</c:v>
                </c:pt>
                <c:pt idx="145">
                  <c:v>0.61</c:v>
                </c:pt>
                <c:pt idx="146">
                  <c:v>0.64</c:v>
                </c:pt>
                <c:pt idx="147">
                  <c:v>0.62</c:v>
                </c:pt>
                <c:pt idx="148">
                  <c:v>0.63</c:v>
                </c:pt>
                <c:pt idx="149">
                  <c:v>0.62</c:v>
                </c:pt>
                <c:pt idx="150">
                  <c:v>0.61</c:v>
                </c:pt>
                <c:pt idx="151">
                  <c:v>0.61499999999999999</c:v>
                </c:pt>
                <c:pt idx="152">
                  <c:v>0.61499999999999999</c:v>
                </c:pt>
                <c:pt idx="153">
                  <c:v>0.63500000000000001</c:v>
                </c:pt>
                <c:pt idx="154">
                  <c:v>0.60499999999999998</c:v>
                </c:pt>
                <c:pt idx="155">
                  <c:v>0.61499999999999999</c:v>
                </c:pt>
                <c:pt idx="156">
                  <c:v>0.61</c:v>
                </c:pt>
                <c:pt idx="157">
                  <c:v>0.61499999999999999</c:v>
                </c:pt>
                <c:pt idx="158">
                  <c:v>0.63</c:v>
                </c:pt>
                <c:pt idx="159">
                  <c:v>0.62</c:v>
                </c:pt>
                <c:pt idx="160">
                  <c:v>0.63500000000000001</c:v>
                </c:pt>
                <c:pt idx="161">
                  <c:v>0.625</c:v>
                </c:pt>
                <c:pt idx="162">
                  <c:v>0.62</c:v>
                </c:pt>
                <c:pt idx="163">
                  <c:v>0.625</c:v>
                </c:pt>
                <c:pt idx="164">
                  <c:v>0.6</c:v>
                </c:pt>
                <c:pt idx="165">
                  <c:v>0.62</c:v>
                </c:pt>
                <c:pt idx="166">
                  <c:v>0.64</c:v>
                </c:pt>
                <c:pt idx="167">
                  <c:v>0.625</c:v>
                </c:pt>
                <c:pt idx="168">
                  <c:v>0.61</c:v>
                </c:pt>
                <c:pt idx="169">
                  <c:v>0.625</c:v>
                </c:pt>
                <c:pt idx="170">
                  <c:v>0.64</c:v>
                </c:pt>
                <c:pt idx="171">
                  <c:v>0.625</c:v>
                </c:pt>
                <c:pt idx="172">
                  <c:v>0.65</c:v>
                </c:pt>
                <c:pt idx="173">
                  <c:v>0.625</c:v>
                </c:pt>
                <c:pt idx="174">
                  <c:v>0.6</c:v>
                </c:pt>
                <c:pt idx="175">
                  <c:v>0.61</c:v>
                </c:pt>
                <c:pt idx="176">
                  <c:v>0.63</c:v>
                </c:pt>
                <c:pt idx="177">
                  <c:v>0.63</c:v>
                </c:pt>
                <c:pt idx="178">
                  <c:v>0.64500000000000002</c:v>
                </c:pt>
                <c:pt idx="179">
                  <c:v>0.64</c:v>
                </c:pt>
                <c:pt idx="180">
                  <c:v>0.62</c:v>
                </c:pt>
                <c:pt idx="181">
                  <c:v>0.63</c:v>
                </c:pt>
                <c:pt idx="182">
                  <c:v>0.625</c:v>
                </c:pt>
                <c:pt idx="183">
                  <c:v>0.63500000000000001</c:v>
                </c:pt>
                <c:pt idx="184">
                  <c:v>0.62</c:v>
                </c:pt>
                <c:pt idx="185">
                  <c:v>0.63</c:v>
                </c:pt>
                <c:pt idx="186">
                  <c:v>0.65</c:v>
                </c:pt>
                <c:pt idx="187">
                  <c:v>0.66</c:v>
                </c:pt>
                <c:pt idx="188">
                  <c:v>0.63</c:v>
                </c:pt>
                <c:pt idx="189">
                  <c:v>0.60499999999999998</c:v>
                </c:pt>
                <c:pt idx="190">
                  <c:v>0.63</c:v>
                </c:pt>
                <c:pt idx="191">
                  <c:v>0.62</c:v>
                </c:pt>
                <c:pt idx="192">
                  <c:v>0.625</c:v>
                </c:pt>
                <c:pt idx="193">
                  <c:v>0.625</c:v>
                </c:pt>
                <c:pt idx="194">
                  <c:v>0.62</c:v>
                </c:pt>
                <c:pt idx="195">
                  <c:v>0.61499999999999999</c:v>
                </c:pt>
                <c:pt idx="196">
                  <c:v>0.64</c:v>
                </c:pt>
                <c:pt idx="197">
                  <c:v>0.65</c:v>
                </c:pt>
                <c:pt idx="198">
                  <c:v>0.63500000000000001</c:v>
                </c:pt>
                <c:pt idx="199">
                  <c:v>0.63</c:v>
                </c:pt>
                <c:pt idx="200">
                  <c:v>0.64500000000000002</c:v>
                </c:pt>
                <c:pt idx="201">
                  <c:v>0.64500000000000002</c:v>
                </c:pt>
                <c:pt idx="202">
                  <c:v>0.64</c:v>
                </c:pt>
                <c:pt idx="203">
                  <c:v>0.63</c:v>
                </c:pt>
                <c:pt idx="204">
                  <c:v>0.63500000000000001</c:v>
                </c:pt>
                <c:pt idx="205">
                  <c:v>0.67500000000000004</c:v>
                </c:pt>
                <c:pt idx="206">
                  <c:v>0.65500000000000003</c:v>
                </c:pt>
                <c:pt idx="207">
                  <c:v>0.63500000000000001</c:v>
                </c:pt>
                <c:pt idx="208">
                  <c:v>0.63500000000000001</c:v>
                </c:pt>
                <c:pt idx="209">
                  <c:v>0.63</c:v>
                </c:pt>
                <c:pt idx="210">
                  <c:v>0.64500000000000002</c:v>
                </c:pt>
                <c:pt idx="211">
                  <c:v>0.64500000000000002</c:v>
                </c:pt>
                <c:pt idx="212">
                  <c:v>0.63</c:v>
                </c:pt>
                <c:pt idx="213">
                  <c:v>0.63500000000000001</c:v>
                </c:pt>
                <c:pt idx="214">
                  <c:v>0.62</c:v>
                </c:pt>
                <c:pt idx="215">
                  <c:v>0.625</c:v>
                </c:pt>
                <c:pt idx="216">
                  <c:v>0.64</c:v>
                </c:pt>
                <c:pt idx="217">
                  <c:v>0.625</c:v>
                </c:pt>
                <c:pt idx="218">
                  <c:v>0.65500000000000003</c:v>
                </c:pt>
                <c:pt idx="219">
                  <c:v>0.63500000000000001</c:v>
                </c:pt>
                <c:pt idx="220">
                  <c:v>0.64500000000000002</c:v>
                </c:pt>
                <c:pt idx="221">
                  <c:v>0.64500000000000002</c:v>
                </c:pt>
                <c:pt idx="222">
                  <c:v>0.65500000000000003</c:v>
                </c:pt>
                <c:pt idx="223">
                  <c:v>0.64</c:v>
                </c:pt>
                <c:pt idx="224">
                  <c:v>0.64500000000000002</c:v>
                </c:pt>
                <c:pt idx="225">
                  <c:v>0.64500000000000002</c:v>
                </c:pt>
                <c:pt idx="226">
                  <c:v>0.65</c:v>
                </c:pt>
                <c:pt idx="227">
                  <c:v>0.65</c:v>
                </c:pt>
                <c:pt idx="228">
                  <c:v>0.65</c:v>
                </c:pt>
                <c:pt idx="229">
                  <c:v>0.67500000000000004</c:v>
                </c:pt>
                <c:pt idx="230">
                  <c:v>0.64</c:v>
                </c:pt>
                <c:pt idx="231">
                  <c:v>0.65</c:v>
                </c:pt>
                <c:pt idx="232">
                  <c:v>0.64</c:v>
                </c:pt>
                <c:pt idx="233">
                  <c:v>0.66</c:v>
                </c:pt>
                <c:pt idx="234">
                  <c:v>0.63</c:v>
                </c:pt>
                <c:pt idx="235">
                  <c:v>0.63500000000000001</c:v>
                </c:pt>
                <c:pt idx="236">
                  <c:v>0.65</c:v>
                </c:pt>
                <c:pt idx="237">
                  <c:v>0.66</c:v>
                </c:pt>
                <c:pt idx="238">
                  <c:v>0.63500000000000001</c:v>
                </c:pt>
                <c:pt idx="239">
                  <c:v>0.64500000000000002</c:v>
                </c:pt>
                <c:pt idx="240">
                  <c:v>0.65500000000000003</c:v>
                </c:pt>
                <c:pt idx="241">
                  <c:v>0.65500000000000003</c:v>
                </c:pt>
                <c:pt idx="242">
                  <c:v>0.66</c:v>
                </c:pt>
                <c:pt idx="243">
                  <c:v>0.64</c:v>
                </c:pt>
                <c:pt idx="244">
                  <c:v>0.65</c:v>
                </c:pt>
                <c:pt idx="245">
                  <c:v>0.625</c:v>
                </c:pt>
                <c:pt idx="246">
                  <c:v>0.66</c:v>
                </c:pt>
                <c:pt idx="247">
                  <c:v>0.64500000000000002</c:v>
                </c:pt>
                <c:pt idx="248">
                  <c:v>0.68</c:v>
                </c:pt>
                <c:pt idx="249">
                  <c:v>0.64500000000000002</c:v>
                </c:pt>
                <c:pt idx="250">
                  <c:v>0.68500000000000005</c:v>
                </c:pt>
                <c:pt idx="251">
                  <c:v>0.65</c:v>
                </c:pt>
                <c:pt idx="252">
                  <c:v>0.65500000000000003</c:v>
                </c:pt>
                <c:pt idx="253">
                  <c:v>0.66</c:v>
                </c:pt>
                <c:pt idx="254">
                  <c:v>0.64500000000000002</c:v>
                </c:pt>
                <c:pt idx="255">
                  <c:v>0.72499999999999998</c:v>
                </c:pt>
                <c:pt idx="256">
                  <c:v>0.63</c:v>
                </c:pt>
                <c:pt idx="257">
                  <c:v>0.63</c:v>
                </c:pt>
                <c:pt idx="258">
                  <c:v>0.67</c:v>
                </c:pt>
                <c:pt idx="259">
                  <c:v>0.67500000000000004</c:v>
                </c:pt>
                <c:pt idx="260">
                  <c:v>0.67</c:v>
                </c:pt>
                <c:pt idx="261">
                  <c:v>0.64500000000000002</c:v>
                </c:pt>
                <c:pt idx="262">
                  <c:v>0.69</c:v>
                </c:pt>
                <c:pt idx="263">
                  <c:v>0.66500000000000004</c:v>
                </c:pt>
                <c:pt idx="264">
                  <c:v>0.67</c:v>
                </c:pt>
                <c:pt idx="265">
                  <c:v>0.63500000000000001</c:v>
                </c:pt>
                <c:pt idx="266">
                  <c:v>0.65500000000000003</c:v>
                </c:pt>
                <c:pt idx="267">
                  <c:v>0.67500000000000004</c:v>
                </c:pt>
                <c:pt idx="268">
                  <c:v>0.7</c:v>
                </c:pt>
                <c:pt idx="269">
                  <c:v>0.64500000000000002</c:v>
                </c:pt>
                <c:pt idx="270">
                  <c:v>0.66</c:v>
                </c:pt>
                <c:pt idx="271">
                  <c:v>0.66500000000000004</c:v>
                </c:pt>
                <c:pt idx="272">
                  <c:v>0.66500000000000004</c:v>
                </c:pt>
                <c:pt idx="273">
                  <c:v>0.68</c:v>
                </c:pt>
                <c:pt idx="274">
                  <c:v>0.65</c:v>
                </c:pt>
                <c:pt idx="275">
                  <c:v>0.67500000000000004</c:v>
                </c:pt>
                <c:pt idx="276">
                  <c:v>0.67</c:v>
                </c:pt>
                <c:pt idx="277">
                  <c:v>0.65500000000000003</c:v>
                </c:pt>
                <c:pt idx="278">
                  <c:v>0.68500000000000005</c:v>
                </c:pt>
                <c:pt idx="279">
                  <c:v>0.7</c:v>
                </c:pt>
                <c:pt idx="280">
                  <c:v>0.68500000000000005</c:v>
                </c:pt>
                <c:pt idx="281">
                  <c:v>0.68</c:v>
                </c:pt>
                <c:pt idx="282">
                  <c:v>0.69499999999999995</c:v>
                </c:pt>
                <c:pt idx="283">
                  <c:v>0.71</c:v>
                </c:pt>
                <c:pt idx="284">
                  <c:v>0.68</c:v>
                </c:pt>
                <c:pt idx="285">
                  <c:v>0.68</c:v>
                </c:pt>
                <c:pt idx="286">
                  <c:v>0.67500000000000004</c:v>
                </c:pt>
                <c:pt idx="287">
                  <c:v>0.67500000000000004</c:v>
                </c:pt>
                <c:pt idx="288">
                  <c:v>0.65500000000000003</c:v>
                </c:pt>
                <c:pt idx="289">
                  <c:v>0.67</c:v>
                </c:pt>
                <c:pt idx="290">
                  <c:v>0.66</c:v>
                </c:pt>
                <c:pt idx="291">
                  <c:v>0.67500000000000004</c:v>
                </c:pt>
                <c:pt idx="292">
                  <c:v>0.67</c:v>
                </c:pt>
                <c:pt idx="293">
                  <c:v>0.71</c:v>
                </c:pt>
                <c:pt idx="294">
                  <c:v>0.65</c:v>
                </c:pt>
                <c:pt idx="295">
                  <c:v>0.64500000000000002</c:v>
                </c:pt>
                <c:pt idx="296">
                  <c:v>0.68500000000000005</c:v>
                </c:pt>
                <c:pt idx="297">
                  <c:v>0.64</c:v>
                </c:pt>
                <c:pt idx="298">
                  <c:v>0.71499999999999997</c:v>
                </c:pt>
                <c:pt idx="299">
                  <c:v>0.66</c:v>
                </c:pt>
                <c:pt idx="300">
                  <c:v>0.66</c:v>
                </c:pt>
                <c:pt idx="301">
                  <c:v>0.67</c:v>
                </c:pt>
                <c:pt idx="302">
                  <c:v>0.70499999999999996</c:v>
                </c:pt>
                <c:pt idx="303">
                  <c:v>0.68500000000000005</c:v>
                </c:pt>
                <c:pt idx="304">
                  <c:v>0.7</c:v>
                </c:pt>
                <c:pt idx="305">
                  <c:v>0.7</c:v>
                </c:pt>
                <c:pt idx="306">
                  <c:v>0.69</c:v>
                </c:pt>
                <c:pt idx="307">
                  <c:v>0.67500000000000004</c:v>
                </c:pt>
                <c:pt idx="308">
                  <c:v>0.68</c:v>
                </c:pt>
                <c:pt idx="309">
                  <c:v>0.68</c:v>
                </c:pt>
                <c:pt idx="310">
                  <c:v>0.65500000000000003</c:v>
                </c:pt>
                <c:pt idx="311">
                  <c:v>0.71</c:v>
                </c:pt>
                <c:pt idx="312">
                  <c:v>0.69499999999999995</c:v>
                </c:pt>
                <c:pt idx="313">
                  <c:v>0.70499999999999996</c:v>
                </c:pt>
                <c:pt idx="314">
                  <c:v>0.71</c:v>
                </c:pt>
                <c:pt idx="315">
                  <c:v>0.69499999999999995</c:v>
                </c:pt>
                <c:pt idx="316">
                  <c:v>0.7</c:v>
                </c:pt>
                <c:pt idx="317">
                  <c:v>0.70499999999999996</c:v>
                </c:pt>
                <c:pt idx="318">
                  <c:v>0.66500000000000004</c:v>
                </c:pt>
                <c:pt idx="319">
                  <c:v>0.67</c:v>
                </c:pt>
                <c:pt idx="320">
                  <c:v>0.71499999999999997</c:v>
                </c:pt>
                <c:pt idx="321">
                  <c:v>0.69499999999999995</c:v>
                </c:pt>
                <c:pt idx="322">
                  <c:v>0.71</c:v>
                </c:pt>
                <c:pt idx="323">
                  <c:v>0.72</c:v>
                </c:pt>
                <c:pt idx="324">
                  <c:v>0.64</c:v>
                </c:pt>
                <c:pt idx="325">
                  <c:v>0.71</c:v>
                </c:pt>
                <c:pt idx="326">
                  <c:v>0.72</c:v>
                </c:pt>
                <c:pt idx="327">
                  <c:v>0.7</c:v>
                </c:pt>
                <c:pt idx="328">
                  <c:v>0.70499999999999996</c:v>
                </c:pt>
                <c:pt idx="329">
                  <c:v>0.72</c:v>
                </c:pt>
                <c:pt idx="330">
                  <c:v>0.73</c:v>
                </c:pt>
                <c:pt idx="331">
                  <c:v>0.72</c:v>
                </c:pt>
                <c:pt idx="332">
                  <c:v>0.71</c:v>
                </c:pt>
                <c:pt idx="333">
                  <c:v>0.65500000000000003</c:v>
                </c:pt>
                <c:pt idx="334">
                  <c:v>0.72499999999999998</c:v>
                </c:pt>
                <c:pt idx="335">
                  <c:v>0.73499999999999999</c:v>
                </c:pt>
                <c:pt idx="336">
                  <c:v>0.70499999999999996</c:v>
                </c:pt>
                <c:pt idx="337">
                  <c:v>0.7</c:v>
                </c:pt>
                <c:pt idx="338">
                  <c:v>0.69499999999999995</c:v>
                </c:pt>
                <c:pt idx="339">
                  <c:v>0.7</c:v>
                </c:pt>
                <c:pt idx="340">
                  <c:v>0.73</c:v>
                </c:pt>
                <c:pt idx="341">
                  <c:v>0.67500000000000004</c:v>
                </c:pt>
                <c:pt idx="342">
                  <c:v>0.75</c:v>
                </c:pt>
                <c:pt idx="343">
                  <c:v>0.71</c:v>
                </c:pt>
                <c:pt idx="344">
                  <c:v>0.72</c:v>
                </c:pt>
                <c:pt idx="345">
                  <c:v>0.73499999999999999</c:v>
                </c:pt>
                <c:pt idx="346">
                  <c:v>0.71499999999999997</c:v>
                </c:pt>
                <c:pt idx="347">
                  <c:v>0.72499999999999998</c:v>
                </c:pt>
                <c:pt idx="348">
                  <c:v>0.75</c:v>
                </c:pt>
                <c:pt idx="349">
                  <c:v>0.745</c:v>
                </c:pt>
                <c:pt idx="350">
                  <c:v>0.72499999999999998</c:v>
                </c:pt>
                <c:pt idx="351">
                  <c:v>0.72</c:v>
                </c:pt>
                <c:pt idx="352">
                  <c:v>0.72499999999999998</c:v>
                </c:pt>
                <c:pt idx="353">
                  <c:v>0.72499999999999998</c:v>
                </c:pt>
                <c:pt idx="354">
                  <c:v>0.73499999999999999</c:v>
                </c:pt>
                <c:pt idx="355">
                  <c:v>0.81499999999999995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7D9-C849-B7D3-A04B473F0829}"/>
            </c:ext>
          </c:extLst>
        </c:ser>
        <c:ser>
          <c:idx val="2"/>
          <c:order val="2"/>
          <c:tx>
            <c:strRef>
              <c:f>Sheet2!$D$16</c:f>
              <c:strCache>
                <c:ptCount val="1"/>
                <c:pt idx="0">
                  <c:v>Sum of Diameter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Sheet2!$D$17:$D$373</c:f>
              <c:numCache>
                <c:formatCode>0.00</c:formatCode>
                <c:ptCount val="356"/>
                <c:pt idx="0">
                  <c:v>0.36499999999999999</c:v>
                </c:pt>
                <c:pt idx="1">
                  <c:v>0.4</c:v>
                </c:pt>
                <c:pt idx="2">
                  <c:v>0.42</c:v>
                </c:pt>
                <c:pt idx="3">
                  <c:v>0.38500000000000001</c:v>
                </c:pt>
                <c:pt idx="4">
                  <c:v>0.42</c:v>
                </c:pt>
                <c:pt idx="5">
                  <c:v>0.41499999999999998</c:v>
                </c:pt>
                <c:pt idx="6">
                  <c:v>0.39</c:v>
                </c:pt>
                <c:pt idx="7">
                  <c:v>0.40500000000000003</c:v>
                </c:pt>
                <c:pt idx="8">
                  <c:v>0.46</c:v>
                </c:pt>
                <c:pt idx="9">
                  <c:v>0.42</c:v>
                </c:pt>
                <c:pt idx="10">
                  <c:v>0.42</c:v>
                </c:pt>
                <c:pt idx="11">
                  <c:v>0.44</c:v>
                </c:pt>
                <c:pt idx="12">
                  <c:v>0.46</c:v>
                </c:pt>
                <c:pt idx="13">
                  <c:v>0.435</c:v>
                </c:pt>
                <c:pt idx="14">
                  <c:v>0.42499999999999999</c:v>
                </c:pt>
                <c:pt idx="15">
                  <c:v>0.43</c:v>
                </c:pt>
                <c:pt idx="16">
                  <c:v>0.42499999999999999</c:v>
                </c:pt>
                <c:pt idx="17">
                  <c:v>0.44</c:v>
                </c:pt>
                <c:pt idx="18">
                  <c:v>0.435</c:v>
                </c:pt>
                <c:pt idx="19">
                  <c:v>0.45</c:v>
                </c:pt>
                <c:pt idx="20">
                  <c:v>0.43</c:v>
                </c:pt>
                <c:pt idx="21">
                  <c:v>0.43</c:v>
                </c:pt>
                <c:pt idx="22">
                  <c:v>0.42</c:v>
                </c:pt>
                <c:pt idx="23">
                  <c:v>0.43</c:v>
                </c:pt>
                <c:pt idx="24">
                  <c:v>0.44</c:v>
                </c:pt>
                <c:pt idx="25">
                  <c:v>0.42</c:v>
                </c:pt>
                <c:pt idx="26">
                  <c:v>0.44</c:v>
                </c:pt>
                <c:pt idx="27">
                  <c:v>0.44</c:v>
                </c:pt>
                <c:pt idx="28">
                  <c:v>0.43</c:v>
                </c:pt>
                <c:pt idx="29">
                  <c:v>0.45500000000000002</c:v>
                </c:pt>
                <c:pt idx="30">
                  <c:v>0.45</c:v>
                </c:pt>
                <c:pt idx="31">
                  <c:v>0.44</c:v>
                </c:pt>
                <c:pt idx="32">
                  <c:v>0.44</c:v>
                </c:pt>
                <c:pt idx="33">
                  <c:v>0.46500000000000002</c:v>
                </c:pt>
                <c:pt idx="34">
                  <c:v>0.45</c:v>
                </c:pt>
                <c:pt idx="35">
                  <c:v>0.44</c:v>
                </c:pt>
                <c:pt idx="36">
                  <c:v>0.45500000000000002</c:v>
                </c:pt>
                <c:pt idx="37">
                  <c:v>0.45</c:v>
                </c:pt>
                <c:pt idx="38">
                  <c:v>0.44</c:v>
                </c:pt>
                <c:pt idx="39">
                  <c:v>0.44500000000000001</c:v>
                </c:pt>
                <c:pt idx="40">
                  <c:v>0.46</c:v>
                </c:pt>
                <c:pt idx="41">
                  <c:v>0.44</c:v>
                </c:pt>
                <c:pt idx="42">
                  <c:v>0.46</c:v>
                </c:pt>
                <c:pt idx="43">
                  <c:v>0.44500000000000001</c:v>
                </c:pt>
                <c:pt idx="44">
                  <c:v>0.435</c:v>
                </c:pt>
                <c:pt idx="45">
                  <c:v>0.46</c:v>
                </c:pt>
                <c:pt idx="46">
                  <c:v>0.45</c:v>
                </c:pt>
                <c:pt idx="47">
                  <c:v>0.45</c:v>
                </c:pt>
                <c:pt idx="48">
                  <c:v>0.45500000000000002</c:v>
                </c:pt>
                <c:pt idx="49">
                  <c:v>0.45</c:v>
                </c:pt>
                <c:pt idx="50">
                  <c:v>0.45</c:v>
                </c:pt>
                <c:pt idx="51">
                  <c:v>0.45</c:v>
                </c:pt>
                <c:pt idx="52">
                  <c:v>0.44500000000000001</c:v>
                </c:pt>
                <c:pt idx="53">
                  <c:v>0.44500000000000001</c:v>
                </c:pt>
                <c:pt idx="54">
                  <c:v>0.45</c:v>
                </c:pt>
                <c:pt idx="55">
                  <c:v>0.46500000000000002</c:v>
                </c:pt>
                <c:pt idx="56">
                  <c:v>0.46500000000000002</c:v>
                </c:pt>
                <c:pt idx="57">
                  <c:v>0.47499999999999998</c:v>
                </c:pt>
                <c:pt idx="58">
                  <c:v>0.49</c:v>
                </c:pt>
                <c:pt idx="59">
                  <c:v>0.46</c:v>
                </c:pt>
                <c:pt idx="60">
                  <c:v>0.435</c:v>
                </c:pt>
                <c:pt idx="61">
                  <c:v>0.9</c:v>
                </c:pt>
                <c:pt idx="62">
                  <c:v>0.46</c:v>
                </c:pt>
                <c:pt idx="63">
                  <c:v>0.45</c:v>
                </c:pt>
                <c:pt idx="64">
                  <c:v>0.48499999999999999</c:v>
                </c:pt>
                <c:pt idx="65">
                  <c:v>0.46500000000000002</c:v>
                </c:pt>
                <c:pt idx="66">
                  <c:v>0.44500000000000001</c:v>
                </c:pt>
                <c:pt idx="67">
                  <c:v>0.46</c:v>
                </c:pt>
                <c:pt idx="68">
                  <c:v>0.46500000000000002</c:v>
                </c:pt>
                <c:pt idx="69">
                  <c:v>0.47</c:v>
                </c:pt>
                <c:pt idx="70">
                  <c:v>0.45500000000000002</c:v>
                </c:pt>
                <c:pt idx="71">
                  <c:v>0.45500000000000002</c:v>
                </c:pt>
                <c:pt idx="72">
                  <c:v>0.48</c:v>
                </c:pt>
                <c:pt idx="73">
                  <c:v>0.46</c:v>
                </c:pt>
                <c:pt idx="74">
                  <c:v>0.46500000000000002</c:v>
                </c:pt>
                <c:pt idx="75">
                  <c:v>0.47499999999999998</c:v>
                </c:pt>
                <c:pt idx="76">
                  <c:v>0.495</c:v>
                </c:pt>
                <c:pt idx="77">
                  <c:v>0.46500000000000002</c:v>
                </c:pt>
                <c:pt idx="78">
                  <c:v>0.47499999999999998</c:v>
                </c:pt>
                <c:pt idx="79">
                  <c:v>0.47499999999999998</c:v>
                </c:pt>
                <c:pt idx="80">
                  <c:v>0.47</c:v>
                </c:pt>
                <c:pt idx="81">
                  <c:v>0.47499999999999998</c:v>
                </c:pt>
                <c:pt idx="82">
                  <c:v>0.46</c:v>
                </c:pt>
                <c:pt idx="83">
                  <c:v>0.47499999999999998</c:v>
                </c:pt>
                <c:pt idx="84">
                  <c:v>0.46500000000000002</c:v>
                </c:pt>
                <c:pt idx="85">
                  <c:v>0.46500000000000002</c:v>
                </c:pt>
                <c:pt idx="86">
                  <c:v>0.47499999999999998</c:v>
                </c:pt>
                <c:pt idx="87">
                  <c:v>0.47</c:v>
                </c:pt>
                <c:pt idx="88">
                  <c:v>0.47499999999999998</c:v>
                </c:pt>
                <c:pt idx="89">
                  <c:v>0.47</c:v>
                </c:pt>
                <c:pt idx="90">
                  <c:v>0.46500000000000002</c:v>
                </c:pt>
                <c:pt idx="91">
                  <c:v>0.47</c:v>
                </c:pt>
                <c:pt idx="92">
                  <c:v>0.48</c:v>
                </c:pt>
                <c:pt idx="93">
                  <c:v>0.47</c:v>
                </c:pt>
                <c:pt idx="94">
                  <c:v>0.45</c:v>
                </c:pt>
                <c:pt idx="95">
                  <c:v>0.46</c:v>
                </c:pt>
                <c:pt idx="96">
                  <c:v>0.47499999999999998</c:v>
                </c:pt>
                <c:pt idx="97">
                  <c:v>0.46500000000000002</c:v>
                </c:pt>
                <c:pt idx="98">
                  <c:v>0.47499999999999998</c:v>
                </c:pt>
                <c:pt idx="99">
                  <c:v>0.47</c:v>
                </c:pt>
                <c:pt idx="100">
                  <c:v>0.47</c:v>
                </c:pt>
                <c:pt idx="101">
                  <c:v>0.47</c:v>
                </c:pt>
                <c:pt idx="102">
                  <c:v>0.47</c:v>
                </c:pt>
                <c:pt idx="103">
                  <c:v>0.46500000000000002</c:v>
                </c:pt>
                <c:pt idx="104">
                  <c:v>0.49</c:v>
                </c:pt>
                <c:pt idx="105">
                  <c:v>0.46</c:v>
                </c:pt>
                <c:pt idx="106">
                  <c:v>0.48</c:v>
                </c:pt>
                <c:pt idx="107">
                  <c:v>0.5</c:v>
                </c:pt>
                <c:pt idx="108">
                  <c:v>0.51</c:v>
                </c:pt>
                <c:pt idx="109">
                  <c:v>0.505</c:v>
                </c:pt>
                <c:pt idx="110">
                  <c:v>0.47499999999999998</c:v>
                </c:pt>
                <c:pt idx="111">
                  <c:v>0.49</c:v>
                </c:pt>
                <c:pt idx="112">
                  <c:v>0.46</c:v>
                </c:pt>
                <c:pt idx="113">
                  <c:v>0.48499999999999999</c:v>
                </c:pt>
                <c:pt idx="114">
                  <c:v>0.48</c:v>
                </c:pt>
                <c:pt idx="115">
                  <c:v>0.47499999999999998</c:v>
                </c:pt>
                <c:pt idx="116">
                  <c:v>0.495</c:v>
                </c:pt>
                <c:pt idx="117">
                  <c:v>0.47499999999999998</c:v>
                </c:pt>
                <c:pt idx="118">
                  <c:v>0.47499999999999998</c:v>
                </c:pt>
                <c:pt idx="119">
                  <c:v>0.46</c:v>
                </c:pt>
                <c:pt idx="120">
                  <c:v>0.47</c:v>
                </c:pt>
                <c:pt idx="121">
                  <c:v>0.46500000000000002</c:v>
                </c:pt>
                <c:pt idx="122">
                  <c:v>0.47</c:v>
                </c:pt>
                <c:pt idx="123">
                  <c:v>0.47499999999999998</c:v>
                </c:pt>
                <c:pt idx="124">
                  <c:v>0.48499999999999999</c:v>
                </c:pt>
                <c:pt idx="125">
                  <c:v>0.48499999999999999</c:v>
                </c:pt>
                <c:pt idx="126">
                  <c:v>0.48</c:v>
                </c:pt>
                <c:pt idx="127">
                  <c:v>0.47</c:v>
                </c:pt>
                <c:pt idx="128">
                  <c:v>0.47</c:v>
                </c:pt>
                <c:pt idx="129">
                  <c:v>0.48</c:v>
                </c:pt>
                <c:pt idx="130">
                  <c:v>0.48</c:v>
                </c:pt>
                <c:pt idx="131">
                  <c:v>0.47</c:v>
                </c:pt>
                <c:pt idx="132">
                  <c:v>0.5</c:v>
                </c:pt>
                <c:pt idx="133">
                  <c:v>0.47499999999999998</c:v>
                </c:pt>
                <c:pt idx="134">
                  <c:v>0.47499999999999998</c:v>
                </c:pt>
                <c:pt idx="135">
                  <c:v>0.5</c:v>
                </c:pt>
                <c:pt idx="136">
                  <c:v>0.47499999999999998</c:v>
                </c:pt>
                <c:pt idx="137">
                  <c:v>0.47499999999999998</c:v>
                </c:pt>
                <c:pt idx="138">
                  <c:v>0.49</c:v>
                </c:pt>
                <c:pt idx="139">
                  <c:v>0.505</c:v>
                </c:pt>
                <c:pt idx="140">
                  <c:v>0.48</c:v>
                </c:pt>
                <c:pt idx="141">
                  <c:v>0.49</c:v>
                </c:pt>
                <c:pt idx="142">
                  <c:v>0.48</c:v>
                </c:pt>
                <c:pt idx="143">
                  <c:v>0.5</c:v>
                </c:pt>
                <c:pt idx="144">
                  <c:v>0.48499999999999999</c:v>
                </c:pt>
                <c:pt idx="145">
                  <c:v>0.47499999999999998</c:v>
                </c:pt>
                <c:pt idx="146">
                  <c:v>0.5</c:v>
                </c:pt>
                <c:pt idx="147">
                  <c:v>0.48</c:v>
                </c:pt>
                <c:pt idx="148">
                  <c:v>0.49</c:v>
                </c:pt>
                <c:pt idx="149">
                  <c:v>0.5</c:v>
                </c:pt>
                <c:pt idx="150">
                  <c:v>0.47499999999999998</c:v>
                </c:pt>
                <c:pt idx="151">
                  <c:v>0.52</c:v>
                </c:pt>
                <c:pt idx="152">
                  <c:v>0.48</c:v>
                </c:pt>
                <c:pt idx="153">
                  <c:v>0.48499999999999999</c:v>
                </c:pt>
                <c:pt idx="154">
                  <c:v>0.49</c:v>
                </c:pt>
                <c:pt idx="155">
                  <c:v>0.495</c:v>
                </c:pt>
                <c:pt idx="156">
                  <c:v>0.49</c:v>
                </c:pt>
                <c:pt idx="157">
                  <c:v>0.47499999999999998</c:v>
                </c:pt>
                <c:pt idx="158">
                  <c:v>0.49</c:v>
                </c:pt>
                <c:pt idx="159">
                  <c:v>0.49</c:v>
                </c:pt>
                <c:pt idx="160">
                  <c:v>0.48499999999999999</c:v>
                </c:pt>
                <c:pt idx="161">
                  <c:v>0.495</c:v>
                </c:pt>
                <c:pt idx="162">
                  <c:v>0.48499999999999999</c:v>
                </c:pt>
                <c:pt idx="163">
                  <c:v>0.48499999999999999</c:v>
                </c:pt>
                <c:pt idx="164">
                  <c:v>0.48</c:v>
                </c:pt>
                <c:pt idx="165">
                  <c:v>0.48</c:v>
                </c:pt>
                <c:pt idx="166">
                  <c:v>0.5</c:v>
                </c:pt>
                <c:pt idx="167">
                  <c:v>0.48499999999999999</c:v>
                </c:pt>
                <c:pt idx="168">
                  <c:v>0.48499999999999999</c:v>
                </c:pt>
                <c:pt idx="169">
                  <c:v>0.5</c:v>
                </c:pt>
                <c:pt idx="170">
                  <c:v>0.49</c:v>
                </c:pt>
                <c:pt idx="171">
                  <c:v>0.48</c:v>
                </c:pt>
                <c:pt idx="172">
                  <c:v>0.505</c:v>
                </c:pt>
                <c:pt idx="173">
                  <c:v>0.495</c:v>
                </c:pt>
                <c:pt idx="174">
                  <c:v>0.47499999999999998</c:v>
                </c:pt>
                <c:pt idx="175">
                  <c:v>0.495</c:v>
                </c:pt>
                <c:pt idx="176">
                  <c:v>0.48499999999999999</c:v>
                </c:pt>
                <c:pt idx="177">
                  <c:v>0.48</c:v>
                </c:pt>
                <c:pt idx="178">
                  <c:v>0.52500000000000002</c:v>
                </c:pt>
                <c:pt idx="179">
                  <c:v>0.48499999999999999</c:v>
                </c:pt>
                <c:pt idx="180">
                  <c:v>0.47499999999999998</c:v>
                </c:pt>
                <c:pt idx="181">
                  <c:v>0.5</c:v>
                </c:pt>
                <c:pt idx="182">
                  <c:v>0.5</c:v>
                </c:pt>
                <c:pt idx="183">
                  <c:v>0.505</c:v>
                </c:pt>
                <c:pt idx="184">
                  <c:v>0.49</c:v>
                </c:pt>
                <c:pt idx="185">
                  <c:v>0.495</c:v>
                </c:pt>
                <c:pt idx="186">
                  <c:v>0.48499999999999999</c:v>
                </c:pt>
                <c:pt idx="187">
                  <c:v>0.47499999999999998</c:v>
                </c:pt>
                <c:pt idx="188">
                  <c:v>0.51500000000000001</c:v>
                </c:pt>
                <c:pt idx="189">
                  <c:v>0.5</c:v>
                </c:pt>
                <c:pt idx="190">
                  <c:v>0.49</c:v>
                </c:pt>
                <c:pt idx="191">
                  <c:v>0.51</c:v>
                </c:pt>
                <c:pt idx="192">
                  <c:v>0.495</c:v>
                </c:pt>
                <c:pt idx="193">
                  <c:v>0.51500000000000001</c:v>
                </c:pt>
                <c:pt idx="194">
                  <c:v>0.5</c:v>
                </c:pt>
                <c:pt idx="195">
                  <c:v>0.495</c:v>
                </c:pt>
                <c:pt idx="196">
                  <c:v>0.51500000000000001</c:v>
                </c:pt>
                <c:pt idx="197">
                  <c:v>0.5</c:v>
                </c:pt>
                <c:pt idx="198">
                  <c:v>0.48499999999999999</c:v>
                </c:pt>
                <c:pt idx="199">
                  <c:v>0.51</c:v>
                </c:pt>
                <c:pt idx="200">
                  <c:v>0.52500000000000002</c:v>
                </c:pt>
                <c:pt idx="201">
                  <c:v>0.52</c:v>
                </c:pt>
                <c:pt idx="202">
                  <c:v>0.5</c:v>
                </c:pt>
                <c:pt idx="203">
                  <c:v>0.51500000000000001</c:v>
                </c:pt>
                <c:pt idx="204">
                  <c:v>0.495</c:v>
                </c:pt>
                <c:pt idx="205">
                  <c:v>0.52500000000000002</c:v>
                </c:pt>
                <c:pt idx="206">
                  <c:v>0.49</c:v>
                </c:pt>
                <c:pt idx="207">
                  <c:v>0.505</c:v>
                </c:pt>
                <c:pt idx="208">
                  <c:v>0.51</c:v>
                </c:pt>
                <c:pt idx="209">
                  <c:v>0.505</c:v>
                </c:pt>
                <c:pt idx="210">
                  <c:v>0.51</c:v>
                </c:pt>
                <c:pt idx="211">
                  <c:v>0.5</c:v>
                </c:pt>
                <c:pt idx="212">
                  <c:v>0.49</c:v>
                </c:pt>
                <c:pt idx="213">
                  <c:v>0.5</c:v>
                </c:pt>
                <c:pt idx="214">
                  <c:v>0.51500000000000001</c:v>
                </c:pt>
                <c:pt idx="215">
                  <c:v>0.49</c:v>
                </c:pt>
                <c:pt idx="216">
                  <c:v>0.505</c:v>
                </c:pt>
                <c:pt idx="217">
                  <c:v>0.5</c:v>
                </c:pt>
                <c:pt idx="218">
                  <c:v>0.505</c:v>
                </c:pt>
                <c:pt idx="219">
                  <c:v>0.505</c:v>
                </c:pt>
                <c:pt idx="220">
                  <c:v>0.5</c:v>
                </c:pt>
                <c:pt idx="221">
                  <c:v>0.51</c:v>
                </c:pt>
                <c:pt idx="222">
                  <c:v>0.49</c:v>
                </c:pt>
                <c:pt idx="223">
                  <c:v>0.51500000000000001</c:v>
                </c:pt>
                <c:pt idx="224">
                  <c:v>0.5</c:v>
                </c:pt>
                <c:pt idx="225">
                  <c:v>0.5</c:v>
                </c:pt>
                <c:pt idx="226">
                  <c:v>0.49</c:v>
                </c:pt>
                <c:pt idx="227">
                  <c:v>0.5</c:v>
                </c:pt>
                <c:pt idx="228">
                  <c:v>0.52</c:v>
                </c:pt>
                <c:pt idx="229">
                  <c:v>0.52500000000000002</c:v>
                </c:pt>
                <c:pt idx="230">
                  <c:v>0.495</c:v>
                </c:pt>
                <c:pt idx="231">
                  <c:v>0.51500000000000001</c:v>
                </c:pt>
                <c:pt idx="232">
                  <c:v>0.48499999999999999</c:v>
                </c:pt>
                <c:pt idx="233">
                  <c:v>0.51500000000000001</c:v>
                </c:pt>
                <c:pt idx="234">
                  <c:v>0.5</c:v>
                </c:pt>
                <c:pt idx="235">
                  <c:v>0.51500000000000001</c:v>
                </c:pt>
                <c:pt idx="236">
                  <c:v>0.495</c:v>
                </c:pt>
                <c:pt idx="237">
                  <c:v>0.51500000000000001</c:v>
                </c:pt>
                <c:pt idx="238">
                  <c:v>0.51</c:v>
                </c:pt>
                <c:pt idx="239">
                  <c:v>0.5</c:v>
                </c:pt>
                <c:pt idx="240">
                  <c:v>0.52</c:v>
                </c:pt>
                <c:pt idx="241">
                  <c:v>0.51500000000000001</c:v>
                </c:pt>
                <c:pt idx="242">
                  <c:v>0.51500000000000001</c:v>
                </c:pt>
                <c:pt idx="243">
                  <c:v>0.51</c:v>
                </c:pt>
                <c:pt idx="244">
                  <c:v>0.54500000000000004</c:v>
                </c:pt>
                <c:pt idx="245">
                  <c:v>0.52500000000000002</c:v>
                </c:pt>
                <c:pt idx="246">
                  <c:v>0.53</c:v>
                </c:pt>
                <c:pt idx="247">
                  <c:v>0.52500000000000002</c:v>
                </c:pt>
                <c:pt idx="248">
                  <c:v>0.51500000000000001</c:v>
                </c:pt>
                <c:pt idx="249">
                  <c:v>0.51</c:v>
                </c:pt>
                <c:pt idx="250">
                  <c:v>0.51</c:v>
                </c:pt>
                <c:pt idx="251">
                  <c:v>0.51</c:v>
                </c:pt>
                <c:pt idx="252">
                  <c:v>0.51500000000000001</c:v>
                </c:pt>
                <c:pt idx="253">
                  <c:v>0.52</c:v>
                </c:pt>
                <c:pt idx="254">
                  <c:v>0.51</c:v>
                </c:pt>
                <c:pt idx="255">
                  <c:v>0.505</c:v>
                </c:pt>
                <c:pt idx="256">
                  <c:v>0.53</c:v>
                </c:pt>
                <c:pt idx="257">
                  <c:v>0.52500000000000002</c:v>
                </c:pt>
                <c:pt idx="258">
                  <c:v>0.51500000000000001</c:v>
                </c:pt>
                <c:pt idx="259">
                  <c:v>0.52</c:v>
                </c:pt>
                <c:pt idx="260">
                  <c:v>0.51</c:v>
                </c:pt>
                <c:pt idx="261">
                  <c:v>0.52</c:v>
                </c:pt>
                <c:pt idx="262">
                  <c:v>0.52500000000000002</c:v>
                </c:pt>
                <c:pt idx="263">
                  <c:v>0.52500000000000002</c:v>
                </c:pt>
                <c:pt idx="264">
                  <c:v>0.52</c:v>
                </c:pt>
                <c:pt idx="265">
                  <c:v>0.51</c:v>
                </c:pt>
                <c:pt idx="266">
                  <c:v>0.52500000000000002</c:v>
                </c:pt>
                <c:pt idx="267">
                  <c:v>0.51</c:v>
                </c:pt>
                <c:pt idx="268">
                  <c:v>0.52500000000000002</c:v>
                </c:pt>
                <c:pt idx="269">
                  <c:v>0.51</c:v>
                </c:pt>
                <c:pt idx="270">
                  <c:v>0.53</c:v>
                </c:pt>
                <c:pt idx="271">
                  <c:v>0.53500000000000003</c:v>
                </c:pt>
                <c:pt idx="272">
                  <c:v>0.52</c:v>
                </c:pt>
                <c:pt idx="273">
                  <c:v>0.54</c:v>
                </c:pt>
                <c:pt idx="274">
                  <c:v>0.54500000000000004</c:v>
                </c:pt>
                <c:pt idx="275">
                  <c:v>0.54500000000000004</c:v>
                </c:pt>
                <c:pt idx="276">
                  <c:v>0.54</c:v>
                </c:pt>
                <c:pt idx="277">
                  <c:v>0.53</c:v>
                </c:pt>
                <c:pt idx="278">
                  <c:v>0.51</c:v>
                </c:pt>
                <c:pt idx="279">
                  <c:v>0.57499999999999996</c:v>
                </c:pt>
                <c:pt idx="280">
                  <c:v>0.55000000000000004</c:v>
                </c:pt>
                <c:pt idx="281">
                  <c:v>0.54</c:v>
                </c:pt>
                <c:pt idx="282">
                  <c:v>0.53</c:v>
                </c:pt>
                <c:pt idx="283">
                  <c:v>0.54500000000000004</c:v>
                </c:pt>
                <c:pt idx="284">
                  <c:v>0.53</c:v>
                </c:pt>
                <c:pt idx="285">
                  <c:v>0.53500000000000003</c:v>
                </c:pt>
                <c:pt idx="286">
                  <c:v>0.53</c:v>
                </c:pt>
                <c:pt idx="287">
                  <c:v>0.53500000000000003</c:v>
                </c:pt>
                <c:pt idx="288">
                  <c:v>0.53</c:v>
                </c:pt>
                <c:pt idx="289">
                  <c:v>0.5</c:v>
                </c:pt>
                <c:pt idx="290">
                  <c:v>0.56499999999999995</c:v>
                </c:pt>
                <c:pt idx="291">
                  <c:v>0.52500000000000002</c:v>
                </c:pt>
                <c:pt idx="292">
                  <c:v>0.51500000000000001</c:v>
                </c:pt>
                <c:pt idx="293">
                  <c:v>0.53</c:v>
                </c:pt>
                <c:pt idx="294">
                  <c:v>0.56499999999999995</c:v>
                </c:pt>
                <c:pt idx="295">
                  <c:v>0.55000000000000004</c:v>
                </c:pt>
                <c:pt idx="296">
                  <c:v>0.53500000000000003</c:v>
                </c:pt>
                <c:pt idx="297">
                  <c:v>0.57499999999999996</c:v>
                </c:pt>
                <c:pt idx="298">
                  <c:v>0.52500000000000002</c:v>
                </c:pt>
                <c:pt idx="299">
                  <c:v>0.52500000000000002</c:v>
                </c:pt>
                <c:pt idx="300">
                  <c:v>0.53500000000000003</c:v>
                </c:pt>
                <c:pt idx="301">
                  <c:v>0.52500000000000002</c:v>
                </c:pt>
                <c:pt idx="302">
                  <c:v>0.53</c:v>
                </c:pt>
                <c:pt idx="303">
                  <c:v>0.54500000000000004</c:v>
                </c:pt>
                <c:pt idx="304">
                  <c:v>0.55000000000000004</c:v>
                </c:pt>
                <c:pt idx="305">
                  <c:v>0.52500000000000002</c:v>
                </c:pt>
                <c:pt idx="306">
                  <c:v>0.52500000000000002</c:v>
                </c:pt>
                <c:pt idx="307">
                  <c:v>0.55000000000000004</c:v>
                </c:pt>
                <c:pt idx="308">
                  <c:v>0.53</c:v>
                </c:pt>
                <c:pt idx="309">
                  <c:v>0.55000000000000004</c:v>
                </c:pt>
                <c:pt idx="310">
                  <c:v>0.55000000000000004</c:v>
                </c:pt>
                <c:pt idx="311">
                  <c:v>0.55500000000000005</c:v>
                </c:pt>
                <c:pt idx="312">
                  <c:v>0.56000000000000005</c:v>
                </c:pt>
                <c:pt idx="313">
                  <c:v>0.56000000000000005</c:v>
                </c:pt>
                <c:pt idx="314">
                  <c:v>0.55000000000000004</c:v>
                </c:pt>
                <c:pt idx="315">
                  <c:v>0.53500000000000003</c:v>
                </c:pt>
                <c:pt idx="316">
                  <c:v>0.54500000000000004</c:v>
                </c:pt>
                <c:pt idx="317">
                  <c:v>0.53500000000000003</c:v>
                </c:pt>
                <c:pt idx="318">
                  <c:v>0.55500000000000005</c:v>
                </c:pt>
                <c:pt idx="319">
                  <c:v>0.55000000000000004</c:v>
                </c:pt>
                <c:pt idx="320">
                  <c:v>0.53500000000000003</c:v>
                </c:pt>
                <c:pt idx="321">
                  <c:v>0.55000000000000004</c:v>
                </c:pt>
                <c:pt idx="322">
                  <c:v>0.55000000000000004</c:v>
                </c:pt>
                <c:pt idx="323">
                  <c:v>0.56499999999999995</c:v>
                </c:pt>
                <c:pt idx="324">
                  <c:v>0.56499999999999995</c:v>
                </c:pt>
                <c:pt idx="325">
                  <c:v>0.56999999999999995</c:v>
                </c:pt>
                <c:pt idx="326">
                  <c:v>0.54500000000000004</c:v>
                </c:pt>
                <c:pt idx="327">
                  <c:v>0.55000000000000004</c:v>
                </c:pt>
                <c:pt idx="328">
                  <c:v>0.56999999999999995</c:v>
                </c:pt>
                <c:pt idx="329">
                  <c:v>0.56000000000000005</c:v>
                </c:pt>
                <c:pt idx="330">
                  <c:v>0.56000000000000005</c:v>
                </c:pt>
                <c:pt idx="331">
                  <c:v>0.52500000000000002</c:v>
                </c:pt>
                <c:pt idx="332">
                  <c:v>0.56499999999999995</c:v>
                </c:pt>
                <c:pt idx="333">
                  <c:v>0.59</c:v>
                </c:pt>
                <c:pt idx="334">
                  <c:v>0.56000000000000005</c:v>
                </c:pt>
                <c:pt idx="335">
                  <c:v>0.56999999999999995</c:v>
                </c:pt>
                <c:pt idx="336">
                  <c:v>0.56000000000000005</c:v>
                </c:pt>
                <c:pt idx="337">
                  <c:v>0.55000000000000004</c:v>
                </c:pt>
                <c:pt idx="338">
                  <c:v>0.56000000000000005</c:v>
                </c:pt>
                <c:pt idx="339">
                  <c:v>0.57499999999999996</c:v>
                </c:pt>
                <c:pt idx="340">
                  <c:v>0.57499999999999996</c:v>
                </c:pt>
                <c:pt idx="341">
                  <c:v>0.56999999999999995</c:v>
                </c:pt>
                <c:pt idx="342">
                  <c:v>0.56999999999999995</c:v>
                </c:pt>
                <c:pt idx="343">
                  <c:v>0.57499999999999996</c:v>
                </c:pt>
                <c:pt idx="344">
                  <c:v>0.57499999999999996</c:v>
                </c:pt>
                <c:pt idx="345">
                  <c:v>0.59</c:v>
                </c:pt>
                <c:pt idx="346">
                  <c:v>0.58499999999999996</c:v>
                </c:pt>
                <c:pt idx="347">
                  <c:v>0.55000000000000004</c:v>
                </c:pt>
                <c:pt idx="348">
                  <c:v>0.59499999999999997</c:v>
                </c:pt>
                <c:pt idx="349">
                  <c:v>0.56499999999999995</c:v>
                </c:pt>
                <c:pt idx="350">
                  <c:v>0.56999999999999995</c:v>
                </c:pt>
                <c:pt idx="351">
                  <c:v>0.59</c:v>
                </c:pt>
                <c:pt idx="352">
                  <c:v>0.57999999999999996</c:v>
                </c:pt>
                <c:pt idx="353">
                  <c:v>0.6</c:v>
                </c:pt>
                <c:pt idx="354">
                  <c:v>0.59</c:v>
                </c:pt>
                <c:pt idx="355">
                  <c:v>0.65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7D9-C849-B7D3-A04B473F0829}"/>
            </c:ext>
          </c:extLst>
        </c:ser>
        <c:ser>
          <c:idx val="3"/>
          <c:order val="3"/>
          <c:tx>
            <c:strRef>
              <c:f>Sheet2!$E$16</c:f>
              <c:strCache>
                <c:ptCount val="1"/>
                <c:pt idx="0">
                  <c:v>Sum of Height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Sheet2!$E$17:$E$373</c:f>
              <c:numCache>
                <c:formatCode>0.00</c:formatCode>
                <c:ptCount val="356"/>
                <c:pt idx="0">
                  <c:v>0.155</c:v>
                </c:pt>
                <c:pt idx="1">
                  <c:v>0.105</c:v>
                </c:pt>
                <c:pt idx="2">
                  <c:v>0.18</c:v>
                </c:pt>
                <c:pt idx="3">
                  <c:v>0.18</c:v>
                </c:pt>
                <c:pt idx="4">
                  <c:v>0.16</c:v>
                </c:pt>
                <c:pt idx="5">
                  <c:v>0.2</c:v>
                </c:pt>
                <c:pt idx="6">
                  <c:v>0.13500000000000001</c:v>
                </c:pt>
                <c:pt idx="7">
                  <c:v>0.15</c:v>
                </c:pt>
                <c:pt idx="8">
                  <c:v>0.15</c:v>
                </c:pt>
                <c:pt idx="9">
                  <c:v>0.17</c:v>
                </c:pt>
                <c:pt idx="10">
                  <c:v>0.12</c:v>
                </c:pt>
                <c:pt idx="11">
                  <c:v>0.15</c:v>
                </c:pt>
                <c:pt idx="12">
                  <c:v>0.155</c:v>
                </c:pt>
                <c:pt idx="13">
                  <c:v>0.14499999999999999</c:v>
                </c:pt>
                <c:pt idx="14">
                  <c:v>0.155</c:v>
                </c:pt>
                <c:pt idx="15">
                  <c:v>0.15</c:v>
                </c:pt>
                <c:pt idx="16">
                  <c:v>0.15</c:v>
                </c:pt>
                <c:pt idx="17">
                  <c:v>0.16</c:v>
                </c:pt>
                <c:pt idx="18">
                  <c:v>0.14499999999999999</c:v>
                </c:pt>
                <c:pt idx="19">
                  <c:v>0.17499999999999999</c:v>
                </c:pt>
                <c:pt idx="20">
                  <c:v>0.155</c:v>
                </c:pt>
                <c:pt idx="21">
                  <c:v>0.13500000000000001</c:v>
                </c:pt>
                <c:pt idx="22">
                  <c:v>0.155</c:v>
                </c:pt>
                <c:pt idx="23">
                  <c:v>0.15</c:v>
                </c:pt>
                <c:pt idx="24">
                  <c:v>0.155</c:v>
                </c:pt>
                <c:pt idx="25">
                  <c:v>0.13500000000000001</c:v>
                </c:pt>
                <c:pt idx="26">
                  <c:v>0.17499999999999999</c:v>
                </c:pt>
                <c:pt idx="27">
                  <c:v>0.14499999999999999</c:v>
                </c:pt>
                <c:pt idx="28">
                  <c:v>0.155</c:v>
                </c:pt>
                <c:pt idx="29">
                  <c:v>0.15</c:v>
                </c:pt>
                <c:pt idx="30">
                  <c:v>0.14499999999999999</c:v>
                </c:pt>
                <c:pt idx="31">
                  <c:v>0.155</c:v>
                </c:pt>
                <c:pt idx="32">
                  <c:v>0.15</c:v>
                </c:pt>
                <c:pt idx="33">
                  <c:v>0.18</c:v>
                </c:pt>
                <c:pt idx="34">
                  <c:v>0.14000000000000001</c:v>
                </c:pt>
                <c:pt idx="35">
                  <c:v>0.16</c:v>
                </c:pt>
                <c:pt idx="36">
                  <c:v>0.155</c:v>
                </c:pt>
                <c:pt idx="37">
                  <c:v>0.17499999999999999</c:v>
                </c:pt>
                <c:pt idx="38">
                  <c:v>0.19</c:v>
                </c:pt>
                <c:pt idx="39">
                  <c:v>0.14499999999999999</c:v>
                </c:pt>
                <c:pt idx="40">
                  <c:v>0.17</c:v>
                </c:pt>
                <c:pt idx="41">
                  <c:v>0.185</c:v>
                </c:pt>
                <c:pt idx="42">
                  <c:v>0.14000000000000001</c:v>
                </c:pt>
                <c:pt idx="43">
                  <c:v>0.16</c:v>
                </c:pt>
                <c:pt idx="44">
                  <c:v>0.155</c:v>
                </c:pt>
                <c:pt idx="45">
                  <c:v>0.155</c:v>
                </c:pt>
                <c:pt idx="46">
                  <c:v>0.16</c:v>
                </c:pt>
                <c:pt idx="47">
                  <c:v>0.17499999999999999</c:v>
                </c:pt>
                <c:pt idx="48">
                  <c:v>0.15</c:v>
                </c:pt>
                <c:pt idx="49">
                  <c:v>0.155</c:v>
                </c:pt>
                <c:pt idx="50">
                  <c:v>0.17499999999999999</c:v>
                </c:pt>
                <c:pt idx="51">
                  <c:v>0.15</c:v>
                </c:pt>
                <c:pt idx="52">
                  <c:v>0.14000000000000001</c:v>
                </c:pt>
                <c:pt idx="53">
                  <c:v>0.14499999999999999</c:v>
                </c:pt>
                <c:pt idx="54">
                  <c:v>0.16</c:v>
                </c:pt>
                <c:pt idx="55">
                  <c:v>0.14000000000000001</c:v>
                </c:pt>
                <c:pt idx="56">
                  <c:v>0.14000000000000001</c:v>
                </c:pt>
                <c:pt idx="57">
                  <c:v>0.16</c:v>
                </c:pt>
                <c:pt idx="58">
                  <c:v>0.13</c:v>
                </c:pt>
                <c:pt idx="59">
                  <c:v>0.13500000000000001</c:v>
                </c:pt>
                <c:pt idx="60">
                  <c:v>0.15</c:v>
                </c:pt>
                <c:pt idx="61">
                  <c:v>0.3</c:v>
                </c:pt>
                <c:pt idx="62">
                  <c:v>0.14000000000000001</c:v>
                </c:pt>
                <c:pt idx="63">
                  <c:v>0.18</c:v>
                </c:pt>
                <c:pt idx="64">
                  <c:v>0.14499999999999999</c:v>
                </c:pt>
                <c:pt idx="65">
                  <c:v>0.16</c:v>
                </c:pt>
                <c:pt idx="66">
                  <c:v>0.13500000000000001</c:v>
                </c:pt>
                <c:pt idx="67">
                  <c:v>0.14499999999999999</c:v>
                </c:pt>
                <c:pt idx="68">
                  <c:v>0.13500000000000001</c:v>
                </c:pt>
                <c:pt idx="69">
                  <c:v>0.16</c:v>
                </c:pt>
                <c:pt idx="70">
                  <c:v>0.15</c:v>
                </c:pt>
                <c:pt idx="71">
                  <c:v>0.17</c:v>
                </c:pt>
                <c:pt idx="72">
                  <c:v>0.16500000000000001</c:v>
                </c:pt>
                <c:pt idx="73">
                  <c:v>0.16</c:v>
                </c:pt>
                <c:pt idx="74">
                  <c:v>0.16</c:v>
                </c:pt>
                <c:pt idx="75">
                  <c:v>0.16</c:v>
                </c:pt>
                <c:pt idx="76">
                  <c:v>0.16</c:v>
                </c:pt>
                <c:pt idx="77">
                  <c:v>0.17499999999999999</c:v>
                </c:pt>
                <c:pt idx="78">
                  <c:v>0.14000000000000001</c:v>
                </c:pt>
                <c:pt idx="79">
                  <c:v>0.155</c:v>
                </c:pt>
                <c:pt idx="80">
                  <c:v>0.15</c:v>
                </c:pt>
                <c:pt idx="81">
                  <c:v>0.155</c:v>
                </c:pt>
                <c:pt idx="82">
                  <c:v>0.16</c:v>
                </c:pt>
                <c:pt idx="83">
                  <c:v>0.16500000000000001</c:v>
                </c:pt>
                <c:pt idx="84">
                  <c:v>0.15</c:v>
                </c:pt>
                <c:pt idx="85">
                  <c:v>0.155</c:v>
                </c:pt>
                <c:pt idx="86">
                  <c:v>0.14000000000000001</c:v>
                </c:pt>
                <c:pt idx="87">
                  <c:v>0.155</c:v>
                </c:pt>
                <c:pt idx="88">
                  <c:v>0.16500000000000001</c:v>
                </c:pt>
                <c:pt idx="89">
                  <c:v>0.17499999999999999</c:v>
                </c:pt>
                <c:pt idx="90">
                  <c:v>0.16500000000000001</c:v>
                </c:pt>
                <c:pt idx="91">
                  <c:v>0.13500000000000001</c:v>
                </c:pt>
                <c:pt idx="92">
                  <c:v>0.15</c:v>
                </c:pt>
                <c:pt idx="93">
                  <c:v>0.14499999999999999</c:v>
                </c:pt>
                <c:pt idx="94">
                  <c:v>0.19500000000000001</c:v>
                </c:pt>
                <c:pt idx="95">
                  <c:v>0.16</c:v>
                </c:pt>
                <c:pt idx="96">
                  <c:v>0.17499999999999999</c:v>
                </c:pt>
                <c:pt idx="97">
                  <c:v>0.15</c:v>
                </c:pt>
                <c:pt idx="98">
                  <c:v>0.155</c:v>
                </c:pt>
                <c:pt idx="99">
                  <c:v>0.17499999999999999</c:v>
                </c:pt>
                <c:pt idx="100">
                  <c:v>0.16500000000000001</c:v>
                </c:pt>
                <c:pt idx="101">
                  <c:v>0.16500000000000001</c:v>
                </c:pt>
                <c:pt idx="102">
                  <c:v>0.17</c:v>
                </c:pt>
                <c:pt idx="103">
                  <c:v>0.16500000000000001</c:v>
                </c:pt>
                <c:pt idx="104">
                  <c:v>0.13500000000000001</c:v>
                </c:pt>
                <c:pt idx="105">
                  <c:v>0.15</c:v>
                </c:pt>
                <c:pt idx="106">
                  <c:v>0.16500000000000001</c:v>
                </c:pt>
                <c:pt idx="107">
                  <c:v>0.15</c:v>
                </c:pt>
                <c:pt idx="108">
                  <c:v>0.15</c:v>
                </c:pt>
                <c:pt idx="109">
                  <c:v>0.21</c:v>
                </c:pt>
                <c:pt idx="110">
                  <c:v>0.14499999999999999</c:v>
                </c:pt>
                <c:pt idx="111">
                  <c:v>0.11</c:v>
                </c:pt>
                <c:pt idx="112">
                  <c:v>0.17</c:v>
                </c:pt>
                <c:pt idx="113">
                  <c:v>0.16500000000000001</c:v>
                </c:pt>
                <c:pt idx="114">
                  <c:v>0.15</c:v>
                </c:pt>
                <c:pt idx="115">
                  <c:v>0.16</c:v>
                </c:pt>
                <c:pt idx="116">
                  <c:v>0.185</c:v>
                </c:pt>
                <c:pt idx="117">
                  <c:v>0.17499999999999999</c:v>
                </c:pt>
                <c:pt idx="118">
                  <c:v>0.185</c:v>
                </c:pt>
                <c:pt idx="119">
                  <c:v>0.155</c:v>
                </c:pt>
                <c:pt idx="120">
                  <c:v>0.155</c:v>
                </c:pt>
                <c:pt idx="121">
                  <c:v>0.14000000000000001</c:v>
                </c:pt>
                <c:pt idx="122">
                  <c:v>0.15</c:v>
                </c:pt>
                <c:pt idx="123">
                  <c:v>0.17</c:v>
                </c:pt>
                <c:pt idx="124">
                  <c:v>0.17499999999999999</c:v>
                </c:pt>
                <c:pt idx="125">
                  <c:v>0.17499999999999999</c:v>
                </c:pt>
                <c:pt idx="126">
                  <c:v>0.16</c:v>
                </c:pt>
                <c:pt idx="127">
                  <c:v>0.16</c:v>
                </c:pt>
                <c:pt idx="128">
                  <c:v>0.16</c:v>
                </c:pt>
                <c:pt idx="129">
                  <c:v>0.16500000000000001</c:v>
                </c:pt>
                <c:pt idx="130">
                  <c:v>0.17</c:v>
                </c:pt>
                <c:pt idx="131">
                  <c:v>0.14499999999999999</c:v>
                </c:pt>
                <c:pt idx="132">
                  <c:v>0.17499999999999999</c:v>
                </c:pt>
                <c:pt idx="133">
                  <c:v>0.17</c:v>
                </c:pt>
                <c:pt idx="134">
                  <c:v>0.15</c:v>
                </c:pt>
                <c:pt idx="135">
                  <c:v>0.16500000000000001</c:v>
                </c:pt>
                <c:pt idx="136">
                  <c:v>0.15</c:v>
                </c:pt>
                <c:pt idx="137">
                  <c:v>0.16500000000000001</c:v>
                </c:pt>
                <c:pt idx="138">
                  <c:v>0.16</c:v>
                </c:pt>
                <c:pt idx="139">
                  <c:v>0.16500000000000001</c:v>
                </c:pt>
                <c:pt idx="140">
                  <c:v>0.155</c:v>
                </c:pt>
                <c:pt idx="141">
                  <c:v>0.16500000000000001</c:v>
                </c:pt>
                <c:pt idx="142">
                  <c:v>0.18</c:v>
                </c:pt>
                <c:pt idx="143">
                  <c:v>0.15</c:v>
                </c:pt>
                <c:pt idx="144">
                  <c:v>0.17</c:v>
                </c:pt>
                <c:pt idx="145">
                  <c:v>0.155</c:v>
                </c:pt>
                <c:pt idx="146">
                  <c:v>0.17</c:v>
                </c:pt>
                <c:pt idx="147">
                  <c:v>0.16</c:v>
                </c:pt>
                <c:pt idx="148">
                  <c:v>0.155</c:v>
                </c:pt>
                <c:pt idx="149">
                  <c:v>0.18</c:v>
                </c:pt>
                <c:pt idx="150">
                  <c:v>0.17</c:v>
                </c:pt>
                <c:pt idx="151">
                  <c:v>0.15</c:v>
                </c:pt>
                <c:pt idx="152">
                  <c:v>0.18</c:v>
                </c:pt>
                <c:pt idx="153">
                  <c:v>0.16500000000000001</c:v>
                </c:pt>
                <c:pt idx="154">
                  <c:v>0.16500000000000001</c:v>
                </c:pt>
                <c:pt idx="155">
                  <c:v>0.16500000000000001</c:v>
                </c:pt>
                <c:pt idx="156">
                  <c:v>0.17</c:v>
                </c:pt>
                <c:pt idx="157">
                  <c:v>0.16500000000000001</c:v>
                </c:pt>
                <c:pt idx="158">
                  <c:v>0.15</c:v>
                </c:pt>
                <c:pt idx="159">
                  <c:v>0.17</c:v>
                </c:pt>
                <c:pt idx="160">
                  <c:v>0.16500000000000001</c:v>
                </c:pt>
                <c:pt idx="161">
                  <c:v>0.185</c:v>
                </c:pt>
                <c:pt idx="162">
                  <c:v>0.16500000000000001</c:v>
                </c:pt>
                <c:pt idx="163">
                  <c:v>0.16</c:v>
                </c:pt>
                <c:pt idx="164">
                  <c:v>0.16500000000000001</c:v>
                </c:pt>
                <c:pt idx="165">
                  <c:v>0.16500000000000001</c:v>
                </c:pt>
                <c:pt idx="166">
                  <c:v>0.17</c:v>
                </c:pt>
                <c:pt idx="167">
                  <c:v>0.15</c:v>
                </c:pt>
                <c:pt idx="168">
                  <c:v>0.16</c:v>
                </c:pt>
                <c:pt idx="169">
                  <c:v>0.18</c:v>
                </c:pt>
                <c:pt idx="170">
                  <c:v>0.14000000000000001</c:v>
                </c:pt>
                <c:pt idx="171">
                  <c:v>0.185</c:v>
                </c:pt>
                <c:pt idx="172">
                  <c:v>0.17</c:v>
                </c:pt>
                <c:pt idx="173">
                  <c:v>0.155</c:v>
                </c:pt>
                <c:pt idx="174">
                  <c:v>0.23</c:v>
                </c:pt>
                <c:pt idx="175">
                  <c:v>0.19</c:v>
                </c:pt>
                <c:pt idx="176">
                  <c:v>0.18</c:v>
                </c:pt>
                <c:pt idx="177">
                  <c:v>0.185</c:v>
                </c:pt>
                <c:pt idx="178">
                  <c:v>0.19</c:v>
                </c:pt>
                <c:pt idx="179">
                  <c:v>0.14499999999999999</c:v>
                </c:pt>
                <c:pt idx="180">
                  <c:v>0.17499999999999999</c:v>
                </c:pt>
                <c:pt idx="181">
                  <c:v>0.185</c:v>
                </c:pt>
                <c:pt idx="182">
                  <c:v>0.17499999999999999</c:v>
                </c:pt>
                <c:pt idx="183">
                  <c:v>0.155</c:v>
                </c:pt>
                <c:pt idx="184">
                  <c:v>0.19</c:v>
                </c:pt>
                <c:pt idx="185">
                  <c:v>0.17499999999999999</c:v>
                </c:pt>
                <c:pt idx="186">
                  <c:v>0.14000000000000001</c:v>
                </c:pt>
                <c:pt idx="187">
                  <c:v>0.18</c:v>
                </c:pt>
                <c:pt idx="188">
                  <c:v>0.16</c:v>
                </c:pt>
                <c:pt idx="189">
                  <c:v>0.185</c:v>
                </c:pt>
                <c:pt idx="190">
                  <c:v>0.17</c:v>
                </c:pt>
                <c:pt idx="191">
                  <c:v>0.17499999999999999</c:v>
                </c:pt>
                <c:pt idx="192">
                  <c:v>0.16</c:v>
                </c:pt>
                <c:pt idx="193">
                  <c:v>0.17</c:v>
                </c:pt>
                <c:pt idx="194">
                  <c:v>0.17</c:v>
                </c:pt>
                <c:pt idx="195">
                  <c:v>0.2</c:v>
                </c:pt>
                <c:pt idx="196">
                  <c:v>0.08</c:v>
                </c:pt>
                <c:pt idx="197">
                  <c:v>0.17</c:v>
                </c:pt>
                <c:pt idx="198">
                  <c:v>0.155</c:v>
                </c:pt>
                <c:pt idx="199">
                  <c:v>0.17499999999999999</c:v>
                </c:pt>
                <c:pt idx="200">
                  <c:v>0.16</c:v>
                </c:pt>
                <c:pt idx="201">
                  <c:v>0.17499999999999999</c:v>
                </c:pt>
                <c:pt idx="202">
                  <c:v>0.15</c:v>
                </c:pt>
                <c:pt idx="203">
                  <c:v>0.155</c:v>
                </c:pt>
                <c:pt idx="204">
                  <c:v>0.17499999999999999</c:v>
                </c:pt>
                <c:pt idx="205">
                  <c:v>0.17</c:v>
                </c:pt>
                <c:pt idx="206">
                  <c:v>0.17499999999999999</c:v>
                </c:pt>
                <c:pt idx="207">
                  <c:v>0.16500000000000001</c:v>
                </c:pt>
                <c:pt idx="208">
                  <c:v>0.21</c:v>
                </c:pt>
                <c:pt idx="209">
                  <c:v>0.18</c:v>
                </c:pt>
                <c:pt idx="210">
                  <c:v>0.16</c:v>
                </c:pt>
                <c:pt idx="211">
                  <c:v>0.16</c:v>
                </c:pt>
                <c:pt idx="212">
                  <c:v>0.18</c:v>
                </c:pt>
                <c:pt idx="213">
                  <c:v>0.18</c:v>
                </c:pt>
                <c:pt idx="214">
                  <c:v>0.17499999999999999</c:v>
                </c:pt>
                <c:pt idx="215">
                  <c:v>0.14499999999999999</c:v>
                </c:pt>
                <c:pt idx="216">
                  <c:v>0.155</c:v>
                </c:pt>
                <c:pt idx="217">
                  <c:v>0.17</c:v>
                </c:pt>
                <c:pt idx="218">
                  <c:v>0.16500000000000001</c:v>
                </c:pt>
                <c:pt idx="219">
                  <c:v>0.185</c:v>
                </c:pt>
                <c:pt idx="220">
                  <c:v>0.15</c:v>
                </c:pt>
                <c:pt idx="221">
                  <c:v>0.19</c:v>
                </c:pt>
                <c:pt idx="222">
                  <c:v>0.16</c:v>
                </c:pt>
                <c:pt idx="223">
                  <c:v>0.16500000000000001</c:v>
                </c:pt>
                <c:pt idx="224">
                  <c:v>0.19500000000000001</c:v>
                </c:pt>
                <c:pt idx="225">
                  <c:v>0.2</c:v>
                </c:pt>
                <c:pt idx="226">
                  <c:v>0.155</c:v>
                </c:pt>
                <c:pt idx="227">
                  <c:v>0.155</c:v>
                </c:pt>
                <c:pt idx="228">
                  <c:v>0.19500000000000001</c:v>
                </c:pt>
                <c:pt idx="229">
                  <c:v>0.17</c:v>
                </c:pt>
                <c:pt idx="230">
                  <c:v>0.17</c:v>
                </c:pt>
                <c:pt idx="231">
                  <c:v>0.18</c:v>
                </c:pt>
                <c:pt idx="232">
                  <c:v>0.16</c:v>
                </c:pt>
                <c:pt idx="233">
                  <c:v>0.16500000000000001</c:v>
                </c:pt>
                <c:pt idx="234">
                  <c:v>0.17499999999999999</c:v>
                </c:pt>
                <c:pt idx="235">
                  <c:v>0.19</c:v>
                </c:pt>
                <c:pt idx="236">
                  <c:v>0.17499999999999999</c:v>
                </c:pt>
                <c:pt idx="237">
                  <c:v>0.18</c:v>
                </c:pt>
                <c:pt idx="238">
                  <c:v>0.17499999999999999</c:v>
                </c:pt>
                <c:pt idx="239">
                  <c:v>0.17</c:v>
                </c:pt>
                <c:pt idx="240">
                  <c:v>0.16500000000000001</c:v>
                </c:pt>
                <c:pt idx="241">
                  <c:v>0.155</c:v>
                </c:pt>
                <c:pt idx="242">
                  <c:v>0.2</c:v>
                </c:pt>
                <c:pt idx="243">
                  <c:v>0.2</c:v>
                </c:pt>
                <c:pt idx="244">
                  <c:v>0.16500000000000001</c:v>
                </c:pt>
                <c:pt idx="245">
                  <c:v>0.19500000000000001</c:v>
                </c:pt>
                <c:pt idx="246">
                  <c:v>0.17499999999999999</c:v>
                </c:pt>
                <c:pt idx="247">
                  <c:v>0.17</c:v>
                </c:pt>
                <c:pt idx="248">
                  <c:v>0.17499999999999999</c:v>
                </c:pt>
                <c:pt idx="249">
                  <c:v>0.16</c:v>
                </c:pt>
                <c:pt idx="250">
                  <c:v>0.16500000000000001</c:v>
                </c:pt>
                <c:pt idx="251">
                  <c:v>0.155</c:v>
                </c:pt>
                <c:pt idx="252">
                  <c:v>0.18</c:v>
                </c:pt>
                <c:pt idx="253">
                  <c:v>0.19</c:v>
                </c:pt>
                <c:pt idx="254">
                  <c:v>0.155</c:v>
                </c:pt>
                <c:pt idx="255">
                  <c:v>0.185</c:v>
                </c:pt>
                <c:pt idx="256">
                  <c:v>0.18</c:v>
                </c:pt>
                <c:pt idx="257">
                  <c:v>0.19500000000000001</c:v>
                </c:pt>
                <c:pt idx="258">
                  <c:v>0.17</c:v>
                </c:pt>
                <c:pt idx="259">
                  <c:v>0.14499999999999999</c:v>
                </c:pt>
                <c:pt idx="260">
                  <c:v>0.155</c:v>
                </c:pt>
                <c:pt idx="261">
                  <c:v>0.18</c:v>
                </c:pt>
                <c:pt idx="262">
                  <c:v>0.17499999999999999</c:v>
                </c:pt>
                <c:pt idx="263">
                  <c:v>0.155</c:v>
                </c:pt>
                <c:pt idx="264">
                  <c:v>0.17499999999999999</c:v>
                </c:pt>
                <c:pt idx="265">
                  <c:v>0.155</c:v>
                </c:pt>
                <c:pt idx="266">
                  <c:v>0.18</c:v>
                </c:pt>
                <c:pt idx="267">
                  <c:v>0.185</c:v>
                </c:pt>
                <c:pt idx="268">
                  <c:v>0.17499999999999999</c:v>
                </c:pt>
                <c:pt idx="269">
                  <c:v>0.19500000000000001</c:v>
                </c:pt>
                <c:pt idx="270">
                  <c:v>0.17</c:v>
                </c:pt>
                <c:pt idx="271">
                  <c:v>0.155</c:v>
                </c:pt>
                <c:pt idx="272">
                  <c:v>0.17499999999999999</c:v>
                </c:pt>
                <c:pt idx="273">
                  <c:v>0.155</c:v>
                </c:pt>
                <c:pt idx="274">
                  <c:v>0.185</c:v>
                </c:pt>
                <c:pt idx="275">
                  <c:v>0.185</c:v>
                </c:pt>
                <c:pt idx="276">
                  <c:v>0.16500000000000001</c:v>
                </c:pt>
                <c:pt idx="277">
                  <c:v>0.16500000000000001</c:v>
                </c:pt>
                <c:pt idx="278">
                  <c:v>0.18</c:v>
                </c:pt>
                <c:pt idx="279">
                  <c:v>0.19</c:v>
                </c:pt>
                <c:pt idx="280">
                  <c:v>0.19</c:v>
                </c:pt>
                <c:pt idx="281">
                  <c:v>0.19500000000000001</c:v>
                </c:pt>
                <c:pt idx="282">
                  <c:v>0.15</c:v>
                </c:pt>
                <c:pt idx="283">
                  <c:v>0.17499999999999999</c:v>
                </c:pt>
                <c:pt idx="284">
                  <c:v>0.18</c:v>
                </c:pt>
                <c:pt idx="285">
                  <c:v>0.185</c:v>
                </c:pt>
                <c:pt idx="286">
                  <c:v>0.17499999999999999</c:v>
                </c:pt>
                <c:pt idx="287">
                  <c:v>0.185</c:v>
                </c:pt>
                <c:pt idx="288">
                  <c:v>0.19500000000000001</c:v>
                </c:pt>
                <c:pt idx="289">
                  <c:v>0.2</c:v>
                </c:pt>
                <c:pt idx="290">
                  <c:v>0.19500000000000001</c:v>
                </c:pt>
                <c:pt idx="291">
                  <c:v>0.16</c:v>
                </c:pt>
                <c:pt idx="292">
                  <c:v>0.16500000000000001</c:v>
                </c:pt>
                <c:pt idx="293">
                  <c:v>0.19500000000000001</c:v>
                </c:pt>
                <c:pt idx="294">
                  <c:v>0.2</c:v>
                </c:pt>
                <c:pt idx="295">
                  <c:v>0.17499999999999999</c:v>
                </c:pt>
                <c:pt idx="296">
                  <c:v>0.155</c:v>
                </c:pt>
                <c:pt idx="297">
                  <c:v>0.17499999999999999</c:v>
                </c:pt>
                <c:pt idx="298">
                  <c:v>0.2</c:v>
                </c:pt>
                <c:pt idx="299">
                  <c:v>0.20499999999999999</c:v>
                </c:pt>
                <c:pt idx="300">
                  <c:v>0.20499999999999999</c:v>
                </c:pt>
                <c:pt idx="301">
                  <c:v>0.19500000000000001</c:v>
                </c:pt>
                <c:pt idx="302">
                  <c:v>0.17</c:v>
                </c:pt>
                <c:pt idx="303">
                  <c:v>0.20499999999999999</c:v>
                </c:pt>
                <c:pt idx="304">
                  <c:v>0.17</c:v>
                </c:pt>
                <c:pt idx="305">
                  <c:v>0.19</c:v>
                </c:pt>
                <c:pt idx="306">
                  <c:v>0.19</c:v>
                </c:pt>
                <c:pt idx="307">
                  <c:v>0.19</c:v>
                </c:pt>
                <c:pt idx="308">
                  <c:v>0.20499999999999999</c:v>
                </c:pt>
                <c:pt idx="309">
                  <c:v>0.21</c:v>
                </c:pt>
                <c:pt idx="310">
                  <c:v>0.18</c:v>
                </c:pt>
                <c:pt idx="311">
                  <c:v>0.19500000000000001</c:v>
                </c:pt>
                <c:pt idx="312">
                  <c:v>0.185</c:v>
                </c:pt>
                <c:pt idx="313">
                  <c:v>0.16500000000000001</c:v>
                </c:pt>
                <c:pt idx="314">
                  <c:v>0.2</c:v>
                </c:pt>
                <c:pt idx="315">
                  <c:v>0.2</c:v>
                </c:pt>
                <c:pt idx="316">
                  <c:v>0.185</c:v>
                </c:pt>
                <c:pt idx="317">
                  <c:v>0.22</c:v>
                </c:pt>
                <c:pt idx="318">
                  <c:v>0.19500000000000001</c:v>
                </c:pt>
                <c:pt idx="319">
                  <c:v>0.19</c:v>
                </c:pt>
                <c:pt idx="320">
                  <c:v>0.19</c:v>
                </c:pt>
                <c:pt idx="321">
                  <c:v>0.19500000000000001</c:v>
                </c:pt>
                <c:pt idx="322">
                  <c:v>0.17</c:v>
                </c:pt>
                <c:pt idx="323">
                  <c:v>0.2</c:v>
                </c:pt>
                <c:pt idx="324">
                  <c:v>0.23</c:v>
                </c:pt>
                <c:pt idx="325">
                  <c:v>0.19500000000000001</c:v>
                </c:pt>
                <c:pt idx="326">
                  <c:v>0.185</c:v>
                </c:pt>
                <c:pt idx="327">
                  <c:v>0.19500000000000001</c:v>
                </c:pt>
                <c:pt idx="328">
                  <c:v>0.185</c:v>
                </c:pt>
                <c:pt idx="329">
                  <c:v>0.17499999999999999</c:v>
                </c:pt>
                <c:pt idx="330">
                  <c:v>0.19</c:v>
                </c:pt>
                <c:pt idx="331">
                  <c:v>0.18</c:v>
                </c:pt>
                <c:pt idx="332">
                  <c:v>0.19500000000000001</c:v>
                </c:pt>
                <c:pt idx="333">
                  <c:v>0.2</c:v>
                </c:pt>
                <c:pt idx="334">
                  <c:v>0.185</c:v>
                </c:pt>
                <c:pt idx="335">
                  <c:v>0.21</c:v>
                </c:pt>
                <c:pt idx="336">
                  <c:v>0.17</c:v>
                </c:pt>
                <c:pt idx="337">
                  <c:v>0.2</c:v>
                </c:pt>
                <c:pt idx="338">
                  <c:v>0.19</c:v>
                </c:pt>
                <c:pt idx="339">
                  <c:v>0.2</c:v>
                </c:pt>
                <c:pt idx="340">
                  <c:v>0.185</c:v>
                </c:pt>
                <c:pt idx="341">
                  <c:v>0.22500000000000001</c:v>
                </c:pt>
                <c:pt idx="342">
                  <c:v>0.21</c:v>
                </c:pt>
                <c:pt idx="343">
                  <c:v>0.17499999999999999</c:v>
                </c:pt>
                <c:pt idx="344">
                  <c:v>0.18</c:v>
                </c:pt>
                <c:pt idx="345">
                  <c:v>0.20499999999999999</c:v>
                </c:pt>
                <c:pt idx="346">
                  <c:v>0.23</c:v>
                </c:pt>
                <c:pt idx="347">
                  <c:v>0.2</c:v>
                </c:pt>
                <c:pt idx="348">
                  <c:v>0.20499999999999999</c:v>
                </c:pt>
                <c:pt idx="349">
                  <c:v>0.215</c:v>
                </c:pt>
                <c:pt idx="350">
                  <c:v>0.20499999999999999</c:v>
                </c:pt>
                <c:pt idx="351">
                  <c:v>0.20499999999999999</c:v>
                </c:pt>
                <c:pt idx="352">
                  <c:v>0.185</c:v>
                </c:pt>
                <c:pt idx="353">
                  <c:v>0.2</c:v>
                </c:pt>
                <c:pt idx="354">
                  <c:v>0.215</c:v>
                </c:pt>
                <c:pt idx="355">
                  <c:v>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7D9-C849-B7D3-A04B473F0829}"/>
            </c:ext>
          </c:extLst>
        </c:ser>
        <c:ser>
          <c:idx val="4"/>
          <c:order val="4"/>
          <c:tx>
            <c:strRef>
              <c:f>Sheet2!$F$16</c:f>
              <c:strCache>
                <c:ptCount val="1"/>
                <c:pt idx="0">
                  <c:v>Sum of Whole_weight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Sheet2!$F$17:$F$373</c:f>
              <c:numCache>
                <c:formatCode>0.00</c:formatCode>
                <c:ptCount val="356"/>
                <c:pt idx="0">
                  <c:v>1.0289999999999999</c:v>
                </c:pt>
                <c:pt idx="1">
                  <c:v>0.872</c:v>
                </c:pt>
                <c:pt idx="2">
                  <c:v>1.6645000000000001</c:v>
                </c:pt>
                <c:pt idx="3">
                  <c:v>1.0834999999999999</c:v>
                </c:pt>
                <c:pt idx="4">
                  <c:v>1.3405</c:v>
                </c:pt>
                <c:pt idx="5">
                  <c:v>1.3580000000000001</c:v>
                </c:pt>
                <c:pt idx="6">
                  <c:v>0.78349999999999997</c:v>
                </c:pt>
                <c:pt idx="7">
                  <c:v>1.2565</c:v>
                </c:pt>
                <c:pt idx="8">
                  <c:v>1.0189999999999999</c:v>
                </c:pt>
                <c:pt idx="9">
                  <c:v>0.82799999999999996</c:v>
                </c:pt>
                <c:pt idx="10">
                  <c:v>0.78649999999999998</c:v>
                </c:pt>
                <c:pt idx="11">
                  <c:v>1.0920000000000001</c:v>
                </c:pt>
                <c:pt idx="12">
                  <c:v>1.4395</c:v>
                </c:pt>
                <c:pt idx="13">
                  <c:v>0.96850000000000003</c:v>
                </c:pt>
                <c:pt idx="14">
                  <c:v>0.87250000000000005</c:v>
                </c:pt>
                <c:pt idx="15">
                  <c:v>0.87450000000000006</c:v>
                </c:pt>
                <c:pt idx="16">
                  <c:v>0.873</c:v>
                </c:pt>
                <c:pt idx="17">
                  <c:v>0.98499999999999999</c:v>
                </c:pt>
                <c:pt idx="18">
                  <c:v>0.92049999999999998</c:v>
                </c:pt>
                <c:pt idx="19">
                  <c:v>1.2364999999999999</c:v>
                </c:pt>
                <c:pt idx="20">
                  <c:v>0.80349999999999999</c:v>
                </c:pt>
                <c:pt idx="21">
                  <c:v>0.81200000000000006</c:v>
                </c:pt>
                <c:pt idx="22">
                  <c:v>1.034</c:v>
                </c:pt>
                <c:pt idx="23">
                  <c:v>0.87450000000000006</c:v>
                </c:pt>
                <c:pt idx="24">
                  <c:v>0.97050000000000003</c:v>
                </c:pt>
                <c:pt idx="25">
                  <c:v>0.85699999999999998</c:v>
                </c:pt>
                <c:pt idx="26">
                  <c:v>1.2255</c:v>
                </c:pt>
                <c:pt idx="27">
                  <c:v>0.88149999999999995</c:v>
                </c:pt>
                <c:pt idx="28">
                  <c:v>0.86750000000000005</c:v>
                </c:pt>
                <c:pt idx="29">
                  <c:v>1.107</c:v>
                </c:pt>
                <c:pt idx="30">
                  <c:v>0.91500000000000004</c:v>
                </c:pt>
                <c:pt idx="31">
                  <c:v>0.9395</c:v>
                </c:pt>
                <c:pt idx="32">
                  <c:v>0.98299999999999998</c:v>
                </c:pt>
                <c:pt idx="33">
                  <c:v>1.2949999999999999</c:v>
                </c:pt>
                <c:pt idx="34">
                  <c:v>0.9</c:v>
                </c:pt>
                <c:pt idx="35">
                  <c:v>0.96150000000000002</c:v>
                </c:pt>
                <c:pt idx="36">
                  <c:v>1.133</c:v>
                </c:pt>
                <c:pt idx="37">
                  <c:v>1.0095000000000001</c:v>
                </c:pt>
                <c:pt idx="38">
                  <c:v>1.018</c:v>
                </c:pt>
                <c:pt idx="39">
                  <c:v>0.87749999999999995</c:v>
                </c:pt>
                <c:pt idx="40">
                  <c:v>1.1000000000000001</c:v>
                </c:pt>
                <c:pt idx="41">
                  <c:v>1.0249999999999999</c:v>
                </c:pt>
                <c:pt idx="42">
                  <c:v>0.95350000000000001</c:v>
                </c:pt>
                <c:pt idx="43">
                  <c:v>0.98399999999999999</c:v>
                </c:pt>
                <c:pt idx="44">
                  <c:v>0.87849999999999995</c:v>
                </c:pt>
                <c:pt idx="45">
                  <c:v>1.0004999999999999</c:v>
                </c:pt>
                <c:pt idx="46">
                  <c:v>0.89500000000000002</c:v>
                </c:pt>
                <c:pt idx="47">
                  <c:v>1.1274999999999999</c:v>
                </c:pt>
                <c:pt idx="48">
                  <c:v>1.012</c:v>
                </c:pt>
                <c:pt idx="49">
                  <c:v>0.94799999999999995</c:v>
                </c:pt>
                <c:pt idx="50">
                  <c:v>1.0680000000000001</c:v>
                </c:pt>
                <c:pt idx="51">
                  <c:v>0.997</c:v>
                </c:pt>
                <c:pt idx="52">
                  <c:v>0.91300000000000003</c:v>
                </c:pt>
                <c:pt idx="53">
                  <c:v>0.84699999999999998</c:v>
                </c:pt>
                <c:pt idx="54">
                  <c:v>1.1419999999999999</c:v>
                </c:pt>
                <c:pt idx="55">
                  <c:v>1.113</c:v>
                </c:pt>
                <c:pt idx="56">
                  <c:v>0.95799999999999996</c:v>
                </c:pt>
                <c:pt idx="57">
                  <c:v>1.1140000000000001</c:v>
                </c:pt>
                <c:pt idx="58">
                  <c:v>1.1335</c:v>
                </c:pt>
                <c:pt idx="59">
                  <c:v>0.92600000000000005</c:v>
                </c:pt>
                <c:pt idx="60">
                  <c:v>0.9</c:v>
                </c:pt>
                <c:pt idx="61">
                  <c:v>1.7959999999999998</c:v>
                </c:pt>
                <c:pt idx="62">
                  <c:v>0.92649999999999999</c:v>
                </c:pt>
                <c:pt idx="63">
                  <c:v>0.90800000000000003</c:v>
                </c:pt>
                <c:pt idx="64">
                  <c:v>1.2515000000000001</c:v>
                </c:pt>
                <c:pt idx="65">
                  <c:v>1.1005</c:v>
                </c:pt>
                <c:pt idx="66">
                  <c:v>0.92049999999999998</c:v>
                </c:pt>
                <c:pt idx="67">
                  <c:v>0.99050000000000005</c:v>
                </c:pt>
                <c:pt idx="68">
                  <c:v>0.98950000000000005</c:v>
                </c:pt>
                <c:pt idx="69">
                  <c:v>1.194</c:v>
                </c:pt>
                <c:pt idx="70">
                  <c:v>0.90600000000000003</c:v>
                </c:pt>
                <c:pt idx="71">
                  <c:v>0.93</c:v>
                </c:pt>
                <c:pt idx="72">
                  <c:v>1.0780000000000001</c:v>
                </c:pt>
                <c:pt idx="73">
                  <c:v>1.0115000000000001</c:v>
                </c:pt>
                <c:pt idx="74">
                  <c:v>1.133</c:v>
                </c:pt>
                <c:pt idx="75">
                  <c:v>1.1014999999999999</c:v>
                </c:pt>
                <c:pt idx="76">
                  <c:v>1.0914999999999999</c:v>
                </c:pt>
                <c:pt idx="77">
                  <c:v>1.115</c:v>
                </c:pt>
                <c:pt idx="78">
                  <c:v>1.1174999999999999</c:v>
                </c:pt>
                <c:pt idx="79">
                  <c:v>1.1385000000000001</c:v>
                </c:pt>
                <c:pt idx="80">
                  <c:v>0.99550000000000005</c:v>
                </c:pt>
                <c:pt idx="81">
                  <c:v>0.97399999999999998</c:v>
                </c:pt>
                <c:pt idx="82">
                  <c:v>1.494</c:v>
                </c:pt>
                <c:pt idx="83">
                  <c:v>1.0529999999999999</c:v>
                </c:pt>
                <c:pt idx="84">
                  <c:v>0.98</c:v>
                </c:pt>
                <c:pt idx="85">
                  <c:v>1.04</c:v>
                </c:pt>
                <c:pt idx="86">
                  <c:v>0.97699999999999998</c:v>
                </c:pt>
                <c:pt idx="87">
                  <c:v>1.2</c:v>
                </c:pt>
                <c:pt idx="88">
                  <c:v>1.077</c:v>
                </c:pt>
                <c:pt idx="89">
                  <c:v>1.2985</c:v>
                </c:pt>
                <c:pt idx="90">
                  <c:v>0.9355</c:v>
                </c:pt>
                <c:pt idx="91">
                  <c:v>0.9365</c:v>
                </c:pt>
                <c:pt idx="92">
                  <c:v>1.266</c:v>
                </c:pt>
                <c:pt idx="93">
                  <c:v>0.92349999999999999</c:v>
                </c:pt>
                <c:pt idx="94">
                  <c:v>1.0980000000000001</c:v>
                </c:pt>
                <c:pt idx="95">
                  <c:v>0.92100000000000004</c:v>
                </c:pt>
                <c:pt idx="96">
                  <c:v>1.2010000000000001</c:v>
                </c:pt>
                <c:pt idx="97">
                  <c:v>0.91900000000000004</c:v>
                </c:pt>
                <c:pt idx="98">
                  <c:v>1.0589999999999999</c:v>
                </c:pt>
                <c:pt idx="99">
                  <c:v>1.242</c:v>
                </c:pt>
                <c:pt idx="100">
                  <c:v>1.0589999999999999</c:v>
                </c:pt>
                <c:pt idx="101">
                  <c:v>1.0155000000000001</c:v>
                </c:pt>
                <c:pt idx="102">
                  <c:v>1.0805</c:v>
                </c:pt>
                <c:pt idx="103">
                  <c:v>0.88500000000000001</c:v>
                </c:pt>
                <c:pt idx="104">
                  <c:v>1.008</c:v>
                </c:pt>
                <c:pt idx="105">
                  <c:v>1.0265</c:v>
                </c:pt>
                <c:pt idx="106">
                  <c:v>1.1345000000000001</c:v>
                </c:pt>
                <c:pt idx="107">
                  <c:v>1.1419999999999999</c:v>
                </c:pt>
                <c:pt idx="108">
                  <c:v>1.456</c:v>
                </c:pt>
                <c:pt idx="109">
                  <c:v>1.2765</c:v>
                </c:pt>
                <c:pt idx="110">
                  <c:v>1.0185</c:v>
                </c:pt>
                <c:pt idx="111">
                  <c:v>1.1359999999999999</c:v>
                </c:pt>
                <c:pt idx="112">
                  <c:v>1.127</c:v>
                </c:pt>
                <c:pt idx="113">
                  <c:v>1.1405000000000001</c:v>
                </c:pt>
                <c:pt idx="114">
                  <c:v>1.2709999999999999</c:v>
                </c:pt>
                <c:pt idx="115">
                  <c:v>1.0265</c:v>
                </c:pt>
                <c:pt idx="116">
                  <c:v>1.2849999999999999</c:v>
                </c:pt>
                <c:pt idx="117">
                  <c:v>1.224</c:v>
                </c:pt>
                <c:pt idx="118">
                  <c:v>1.325</c:v>
                </c:pt>
                <c:pt idx="119">
                  <c:v>0.95699999999999996</c:v>
                </c:pt>
                <c:pt idx="120">
                  <c:v>1.0325</c:v>
                </c:pt>
                <c:pt idx="121">
                  <c:v>1.0109999999999999</c:v>
                </c:pt>
                <c:pt idx="122">
                  <c:v>0.92800000000000005</c:v>
                </c:pt>
                <c:pt idx="123">
                  <c:v>1.1825000000000001</c:v>
                </c:pt>
                <c:pt idx="124">
                  <c:v>1.2444999999999999</c:v>
                </c:pt>
                <c:pt idx="125">
                  <c:v>1.3745000000000001</c:v>
                </c:pt>
                <c:pt idx="126">
                  <c:v>1.2415</c:v>
                </c:pt>
                <c:pt idx="127">
                  <c:v>1.022</c:v>
                </c:pt>
                <c:pt idx="128">
                  <c:v>1.0169999999999999</c:v>
                </c:pt>
                <c:pt idx="129">
                  <c:v>1.1615</c:v>
                </c:pt>
                <c:pt idx="130">
                  <c:v>1.056</c:v>
                </c:pt>
                <c:pt idx="131">
                  <c:v>1.1005</c:v>
                </c:pt>
                <c:pt idx="132">
                  <c:v>1.377</c:v>
                </c:pt>
                <c:pt idx="133">
                  <c:v>1.129</c:v>
                </c:pt>
                <c:pt idx="134">
                  <c:v>1.0375000000000001</c:v>
                </c:pt>
                <c:pt idx="135">
                  <c:v>1.2715000000000001</c:v>
                </c:pt>
                <c:pt idx="136">
                  <c:v>1.1845000000000001</c:v>
                </c:pt>
                <c:pt idx="137">
                  <c:v>1.3875</c:v>
                </c:pt>
                <c:pt idx="138">
                  <c:v>1.1459999999999999</c:v>
                </c:pt>
                <c:pt idx="139">
                  <c:v>1.34</c:v>
                </c:pt>
                <c:pt idx="140">
                  <c:v>0.99950000000000006</c:v>
                </c:pt>
                <c:pt idx="141">
                  <c:v>1.1245000000000001</c:v>
                </c:pt>
                <c:pt idx="142">
                  <c:v>1.0645</c:v>
                </c:pt>
                <c:pt idx="143">
                  <c:v>1.3759999999999999</c:v>
                </c:pt>
                <c:pt idx="144">
                  <c:v>1.3205</c:v>
                </c:pt>
                <c:pt idx="145">
                  <c:v>0.98299999999999998</c:v>
                </c:pt>
                <c:pt idx="146">
                  <c:v>1.5175000000000001</c:v>
                </c:pt>
                <c:pt idx="147">
                  <c:v>1.1125</c:v>
                </c:pt>
                <c:pt idx="148">
                  <c:v>1.2524999999999999</c:v>
                </c:pt>
                <c:pt idx="149">
                  <c:v>1.3915</c:v>
                </c:pt>
                <c:pt idx="150">
                  <c:v>1.0265</c:v>
                </c:pt>
                <c:pt idx="151">
                  <c:v>1.3434999999999999</c:v>
                </c:pt>
                <c:pt idx="152">
                  <c:v>1.1595</c:v>
                </c:pt>
                <c:pt idx="153">
                  <c:v>1.2945</c:v>
                </c:pt>
                <c:pt idx="154">
                  <c:v>1.071</c:v>
                </c:pt>
                <c:pt idx="155">
                  <c:v>1.198</c:v>
                </c:pt>
                <c:pt idx="156">
                  <c:v>1.137</c:v>
                </c:pt>
                <c:pt idx="157">
                  <c:v>1.0229999999999999</c:v>
                </c:pt>
                <c:pt idx="158">
                  <c:v>1.1955</c:v>
                </c:pt>
                <c:pt idx="159">
                  <c:v>1.2104999999999999</c:v>
                </c:pt>
                <c:pt idx="160">
                  <c:v>1.2695000000000001</c:v>
                </c:pt>
                <c:pt idx="161">
                  <c:v>1.3835</c:v>
                </c:pt>
                <c:pt idx="162">
                  <c:v>1.1325000000000001</c:v>
                </c:pt>
                <c:pt idx="163">
                  <c:v>1.1499999999999999</c:v>
                </c:pt>
                <c:pt idx="164">
                  <c:v>0.91649999999999998</c:v>
                </c:pt>
                <c:pt idx="165">
                  <c:v>1.0854999999999999</c:v>
                </c:pt>
                <c:pt idx="166">
                  <c:v>1.4544999999999999</c:v>
                </c:pt>
                <c:pt idx="167">
                  <c:v>1.0945</c:v>
                </c:pt>
                <c:pt idx="168">
                  <c:v>1.0145</c:v>
                </c:pt>
                <c:pt idx="169">
                  <c:v>1.3705000000000001</c:v>
                </c:pt>
                <c:pt idx="170">
                  <c:v>1.194</c:v>
                </c:pt>
                <c:pt idx="171">
                  <c:v>1.2064999999999999</c:v>
                </c:pt>
                <c:pt idx="172">
                  <c:v>1.5595000000000001</c:v>
                </c:pt>
                <c:pt idx="173">
                  <c:v>1.177</c:v>
                </c:pt>
                <c:pt idx="174">
                  <c:v>1.157</c:v>
                </c:pt>
                <c:pt idx="175">
                  <c:v>1.2130000000000001</c:v>
                </c:pt>
                <c:pt idx="176">
                  <c:v>1.2435</c:v>
                </c:pt>
                <c:pt idx="177">
                  <c:v>1.21</c:v>
                </c:pt>
                <c:pt idx="178">
                  <c:v>1.8085</c:v>
                </c:pt>
                <c:pt idx="179">
                  <c:v>1.1335</c:v>
                </c:pt>
                <c:pt idx="180">
                  <c:v>1.0165</c:v>
                </c:pt>
                <c:pt idx="181">
                  <c:v>1.383</c:v>
                </c:pt>
                <c:pt idx="182">
                  <c:v>1.2729999999999999</c:v>
                </c:pt>
                <c:pt idx="183">
                  <c:v>1.2895000000000001</c:v>
                </c:pt>
                <c:pt idx="184">
                  <c:v>1.218</c:v>
                </c:pt>
                <c:pt idx="185">
                  <c:v>1.2695000000000001</c:v>
                </c:pt>
                <c:pt idx="186">
                  <c:v>1.175</c:v>
                </c:pt>
                <c:pt idx="187">
                  <c:v>1.3694999999999999</c:v>
                </c:pt>
                <c:pt idx="188">
                  <c:v>1.3360000000000001</c:v>
                </c:pt>
                <c:pt idx="189">
                  <c:v>1.1185</c:v>
                </c:pt>
                <c:pt idx="190">
                  <c:v>1.1745000000000001</c:v>
                </c:pt>
                <c:pt idx="191">
                  <c:v>1.2815000000000001</c:v>
                </c:pt>
                <c:pt idx="192">
                  <c:v>1.1114999999999999</c:v>
                </c:pt>
                <c:pt idx="193">
                  <c:v>1.331</c:v>
                </c:pt>
                <c:pt idx="194">
                  <c:v>1.1479999999999999</c:v>
                </c:pt>
                <c:pt idx="195">
                  <c:v>1.2190000000000001</c:v>
                </c:pt>
                <c:pt idx="196">
                  <c:v>1.042</c:v>
                </c:pt>
                <c:pt idx="197">
                  <c:v>1.4045000000000001</c:v>
                </c:pt>
                <c:pt idx="198">
                  <c:v>1.073</c:v>
                </c:pt>
                <c:pt idx="199">
                  <c:v>1.3414999999999999</c:v>
                </c:pt>
                <c:pt idx="200">
                  <c:v>1.5075000000000001</c:v>
                </c:pt>
                <c:pt idx="201">
                  <c:v>1.5609999999999999</c:v>
                </c:pt>
                <c:pt idx="202">
                  <c:v>1.2015</c:v>
                </c:pt>
                <c:pt idx="203">
                  <c:v>1.2589999999999999</c:v>
                </c:pt>
                <c:pt idx="204">
                  <c:v>1.2355</c:v>
                </c:pt>
                <c:pt idx="205">
                  <c:v>1.8095000000000001</c:v>
                </c:pt>
                <c:pt idx="206">
                  <c:v>1.3585</c:v>
                </c:pt>
                <c:pt idx="207">
                  <c:v>1.2509999999999999</c:v>
                </c:pt>
                <c:pt idx="208">
                  <c:v>1.5980000000000001</c:v>
                </c:pt>
                <c:pt idx="209">
                  <c:v>1.272</c:v>
                </c:pt>
                <c:pt idx="210">
                  <c:v>1.33</c:v>
                </c:pt>
                <c:pt idx="211">
                  <c:v>1.2464999999999999</c:v>
                </c:pt>
                <c:pt idx="212">
                  <c:v>1.1299999999999999</c:v>
                </c:pt>
                <c:pt idx="213">
                  <c:v>1.2565</c:v>
                </c:pt>
                <c:pt idx="214">
                  <c:v>1.2210000000000001</c:v>
                </c:pt>
                <c:pt idx="215">
                  <c:v>0.92</c:v>
                </c:pt>
                <c:pt idx="216">
                  <c:v>1.1955</c:v>
                </c:pt>
                <c:pt idx="217">
                  <c:v>1.0985</c:v>
                </c:pt>
                <c:pt idx="218">
                  <c:v>1.367</c:v>
                </c:pt>
                <c:pt idx="219">
                  <c:v>1.3035000000000001</c:v>
                </c:pt>
                <c:pt idx="220">
                  <c:v>1.159</c:v>
                </c:pt>
                <c:pt idx="221">
                  <c:v>1.4744999999999999</c:v>
                </c:pt>
                <c:pt idx="222">
                  <c:v>1.204</c:v>
                </c:pt>
                <c:pt idx="223">
                  <c:v>1.3115000000000001</c:v>
                </c:pt>
                <c:pt idx="224">
                  <c:v>1.401</c:v>
                </c:pt>
                <c:pt idx="225">
                  <c:v>1.4285000000000001</c:v>
                </c:pt>
                <c:pt idx="226">
                  <c:v>1.1220000000000001</c:v>
                </c:pt>
                <c:pt idx="227">
                  <c:v>1.202</c:v>
                </c:pt>
                <c:pt idx="228">
                  <c:v>1.6274999999999999</c:v>
                </c:pt>
                <c:pt idx="229">
                  <c:v>1.7110000000000001</c:v>
                </c:pt>
                <c:pt idx="230">
                  <c:v>1.139</c:v>
                </c:pt>
                <c:pt idx="231">
                  <c:v>1.4630000000000001</c:v>
                </c:pt>
                <c:pt idx="232">
                  <c:v>1.006</c:v>
                </c:pt>
                <c:pt idx="233">
                  <c:v>1.4464999999999999</c:v>
                </c:pt>
                <c:pt idx="234">
                  <c:v>1.1105</c:v>
                </c:pt>
                <c:pt idx="235">
                  <c:v>1.3714999999999999</c:v>
                </c:pt>
                <c:pt idx="236">
                  <c:v>1.2270000000000001</c:v>
                </c:pt>
                <c:pt idx="237">
                  <c:v>1.5229999999999999</c:v>
                </c:pt>
                <c:pt idx="238">
                  <c:v>1.2124999999999999</c:v>
                </c:pt>
                <c:pt idx="239">
                  <c:v>1.1845000000000001</c:v>
                </c:pt>
                <c:pt idx="240">
                  <c:v>1.4095</c:v>
                </c:pt>
                <c:pt idx="241">
                  <c:v>1.3089999999999999</c:v>
                </c:pt>
                <c:pt idx="242">
                  <c:v>1.6465000000000001</c:v>
                </c:pt>
                <c:pt idx="243">
                  <c:v>1.3905000000000001</c:v>
                </c:pt>
                <c:pt idx="244">
                  <c:v>1.5660000000000001</c:v>
                </c:pt>
                <c:pt idx="245">
                  <c:v>1.3520000000000001</c:v>
                </c:pt>
                <c:pt idx="246">
                  <c:v>1.583</c:v>
                </c:pt>
                <c:pt idx="247">
                  <c:v>1.37</c:v>
                </c:pt>
                <c:pt idx="248">
                  <c:v>1.6185</c:v>
                </c:pt>
                <c:pt idx="249">
                  <c:v>1.1835</c:v>
                </c:pt>
                <c:pt idx="250">
                  <c:v>1.5449999999999999</c:v>
                </c:pt>
                <c:pt idx="251">
                  <c:v>1.1890000000000001</c:v>
                </c:pt>
                <c:pt idx="252">
                  <c:v>1.4119999999999999</c:v>
                </c:pt>
                <c:pt idx="253">
                  <c:v>1.5580000000000001</c:v>
                </c:pt>
                <c:pt idx="254">
                  <c:v>1.129</c:v>
                </c:pt>
                <c:pt idx="255">
                  <c:v>1.978</c:v>
                </c:pt>
                <c:pt idx="256">
                  <c:v>1.2795000000000001</c:v>
                </c:pt>
                <c:pt idx="257">
                  <c:v>1.3134999999999999</c:v>
                </c:pt>
                <c:pt idx="258">
                  <c:v>1.4265000000000001</c:v>
                </c:pt>
                <c:pt idx="259">
                  <c:v>1.3645</c:v>
                </c:pt>
                <c:pt idx="260">
                  <c:v>1.278</c:v>
                </c:pt>
                <c:pt idx="261">
                  <c:v>1.2849999999999999</c:v>
                </c:pt>
                <c:pt idx="262">
                  <c:v>1.7004999999999999</c:v>
                </c:pt>
                <c:pt idx="263">
                  <c:v>1.3574999999999999</c:v>
                </c:pt>
                <c:pt idx="264">
                  <c:v>1.4755</c:v>
                </c:pt>
                <c:pt idx="265">
                  <c:v>0.98599999999999999</c:v>
                </c:pt>
                <c:pt idx="266">
                  <c:v>1.4019999999999999</c:v>
                </c:pt>
                <c:pt idx="267">
                  <c:v>1.4730000000000001</c:v>
                </c:pt>
                <c:pt idx="268">
                  <c:v>1.7585</c:v>
                </c:pt>
                <c:pt idx="269">
                  <c:v>1.226</c:v>
                </c:pt>
                <c:pt idx="270">
                  <c:v>1.3905000000000001</c:v>
                </c:pt>
                <c:pt idx="271">
                  <c:v>1.383</c:v>
                </c:pt>
                <c:pt idx="272">
                  <c:v>1.3725000000000001</c:v>
                </c:pt>
                <c:pt idx="273">
                  <c:v>1.534</c:v>
                </c:pt>
                <c:pt idx="274">
                  <c:v>1.5055000000000001</c:v>
                </c:pt>
                <c:pt idx="275">
                  <c:v>1.7375</c:v>
                </c:pt>
                <c:pt idx="276">
                  <c:v>1.5015000000000001</c:v>
                </c:pt>
                <c:pt idx="277">
                  <c:v>1.2835000000000001</c:v>
                </c:pt>
                <c:pt idx="278">
                  <c:v>1.4544999999999999</c:v>
                </c:pt>
                <c:pt idx="279">
                  <c:v>2.2730000000000001</c:v>
                </c:pt>
                <c:pt idx="280">
                  <c:v>1.885</c:v>
                </c:pt>
                <c:pt idx="281">
                  <c:v>1.7825</c:v>
                </c:pt>
                <c:pt idx="282">
                  <c:v>1.4770000000000001</c:v>
                </c:pt>
                <c:pt idx="283">
                  <c:v>1.907</c:v>
                </c:pt>
                <c:pt idx="284">
                  <c:v>1.5289999999999999</c:v>
                </c:pt>
                <c:pt idx="285">
                  <c:v>1.607</c:v>
                </c:pt>
                <c:pt idx="286">
                  <c:v>1.4464999999999999</c:v>
                </c:pt>
                <c:pt idx="287">
                  <c:v>1.5575000000000001</c:v>
                </c:pt>
                <c:pt idx="288">
                  <c:v>1.3879999999999999</c:v>
                </c:pt>
                <c:pt idx="289">
                  <c:v>1.2689999999999999</c:v>
                </c:pt>
                <c:pt idx="290">
                  <c:v>1.7605</c:v>
                </c:pt>
                <c:pt idx="291">
                  <c:v>1.2835000000000001</c:v>
                </c:pt>
                <c:pt idx="292">
                  <c:v>1.1735</c:v>
                </c:pt>
                <c:pt idx="293">
                  <c:v>1.8745000000000001</c:v>
                </c:pt>
                <c:pt idx="294">
                  <c:v>1.6645000000000001</c:v>
                </c:pt>
                <c:pt idx="295">
                  <c:v>1.2915000000000001</c:v>
                </c:pt>
                <c:pt idx="296">
                  <c:v>1.3845000000000001</c:v>
                </c:pt>
                <c:pt idx="297">
                  <c:v>1.4584999999999999</c:v>
                </c:pt>
                <c:pt idx="298">
                  <c:v>1.89</c:v>
                </c:pt>
                <c:pt idx="299">
                  <c:v>1.3665</c:v>
                </c:pt>
                <c:pt idx="300">
                  <c:v>1.4415</c:v>
                </c:pt>
                <c:pt idx="301">
                  <c:v>1.37</c:v>
                </c:pt>
                <c:pt idx="302">
                  <c:v>1.5640000000000001</c:v>
                </c:pt>
                <c:pt idx="303">
                  <c:v>1.7925</c:v>
                </c:pt>
                <c:pt idx="304">
                  <c:v>1.6839999999999999</c:v>
                </c:pt>
                <c:pt idx="305">
                  <c:v>1.6014999999999999</c:v>
                </c:pt>
                <c:pt idx="306">
                  <c:v>1.492</c:v>
                </c:pt>
                <c:pt idx="307">
                  <c:v>1.5509999999999999</c:v>
                </c:pt>
                <c:pt idx="308">
                  <c:v>1.496</c:v>
                </c:pt>
                <c:pt idx="309">
                  <c:v>1.7444999999999999</c:v>
                </c:pt>
                <c:pt idx="310">
                  <c:v>1.274</c:v>
                </c:pt>
                <c:pt idx="311">
                  <c:v>1.9484999999999999</c:v>
                </c:pt>
                <c:pt idx="312">
                  <c:v>1.74</c:v>
                </c:pt>
                <c:pt idx="313">
                  <c:v>1.675</c:v>
                </c:pt>
                <c:pt idx="314">
                  <c:v>1.9045000000000001</c:v>
                </c:pt>
                <c:pt idx="315">
                  <c:v>1.5854999999999999</c:v>
                </c:pt>
                <c:pt idx="316">
                  <c:v>1.6134999999999999</c:v>
                </c:pt>
                <c:pt idx="317">
                  <c:v>1.8660000000000001</c:v>
                </c:pt>
                <c:pt idx="318">
                  <c:v>1.4384999999999999</c:v>
                </c:pt>
                <c:pt idx="319">
                  <c:v>1.3905000000000001</c:v>
                </c:pt>
                <c:pt idx="320">
                  <c:v>1.6755</c:v>
                </c:pt>
                <c:pt idx="321">
                  <c:v>1.6645000000000001</c:v>
                </c:pt>
                <c:pt idx="322">
                  <c:v>1.6140000000000001</c:v>
                </c:pt>
                <c:pt idx="323">
                  <c:v>2.1055000000000001</c:v>
                </c:pt>
                <c:pt idx="324">
                  <c:v>1.5209999999999999</c:v>
                </c:pt>
                <c:pt idx="325">
                  <c:v>1.9804999999999999</c:v>
                </c:pt>
                <c:pt idx="326">
                  <c:v>1.7184999999999999</c:v>
                </c:pt>
                <c:pt idx="327">
                  <c:v>1.6245000000000001</c:v>
                </c:pt>
                <c:pt idx="328">
                  <c:v>1.7609999999999999</c:v>
                </c:pt>
                <c:pt idx="329">
                  <c:v>1.7264999999999999</c:v>
                </c:pt>
                <c:pt idx="330">
                  <c:v>1.9424999999999999</c:v>
                </c:pt>
                <c:pt idx="331">
                  <c:v>1.4450000000000001</c:v>
                </c:pt>
                <c:pt idx="332">
                  <c:v>1.8169999999999999</c:v>
                </c:pt>
                <c:pt idx="333">
                  <c:v>1.5455000000000001</c:v>
                </c:pt>
                <c:pt idx="334">
                  <c:v>1.792</c:v>
                </c:pt>
                <c:pt idx="335">
                  <c:v>2.2355</c:v>
                </c:pt>
                <c:pt idx="336">
                  <c:v>1.4575</c:v>
                </c:pt>
                <c:pt idx="337">
                  <c:v>1.5229999999999999</c:v>
                </c:pt>
                <c:pt idx="338">
                  <c:v>1.494</c:v>
                </c:pt>
                <c:pt idx="339">
                  <c:v>1.7364999999999999</c:v>
                </c:pt>
                <c:pt idx="340">
                  <c:v>1.8794999999999999</c:v>
                </c:pt>
                <c:pt idx="341">
                  <c:v>1.587</c:v>
                </c:pt>
                <c:pt idx="342">
                  <c:v>2.2360000000000002</c:v>
                </c:pt>
                <c:pt idx="343">
                  <c:v>1.5549999999999999</c:v>
                </c:pt>
                <c:pt idx="344">
                  <c:v>1.6705000000000001</c:v>
                </c:pt>
                <c:pt idx="345">
                  <c:v>2.0870000000000002</c:v>
                </c:pt>
                <c:pt idx="346">
                  <c:v>2.0724999999999998</c:v>
                </c:pt>
                <c:pt idx="347">
                  <c:v>1.51</c:v>
                </c:pt>
                <c:pt idx="348">
                  <c:v>2.2204999999999999</c:v>
                </c:pt>
                <c:pt idx="349">
                  <c:v>1.931</c:v>
                </c:pt>
                <c:pt idx="350">
                  <c:v>1.6194999999999999</c:v>
                </c:pt>
                <c:pt idx="351">
                  <c:v>1.7495000000000001</c:v>
                </c:pt>
                <c:pt idx="352">
                  <c:v>1.5229999999999999</c:v>
                </c:pt>
                <c:pt idx="353">
                  <c:v>1.7370000000000001</c:v>
                </c:pt>
                <c:pt idx="354">
                  <c:v>1.7470000000000001</c:v>
                </c:pt>
                <c:pt idx="355">
                  <c:v>2.2549999999999999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7D9-C849-B7D3-A04B473F0829}"/>
            </c:ext>
          </c:extLst>
        </c:ser>
        <c:ser>
          <c:idx val="5"/>
          <c:order val="5"/>
          <c:tx>
            <c:strRef>
              <c:f>Sheet2!$G$16</c:f>
              <c:strCache>
                <c:ptCount val="1"/>
                <c:pt idx="0">
                  <c:v>Sum of Shucked_weight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Sheet2!$G$17:$G$373</c:f>
              <c:numCache>
                <c:formatCode>0.00</c:formatCode>
                <c:ptCount val="356"/>
                <c:pt idx="0">
                  <c:v>0.42349999999999999</c:v>
                </c:pt>
                <c:pt idx="1">
                  <c:v>0.45150000000000001</c:v>
                </c:pt>
                <c:pt idx="2">
                  <c:v>0.77549999999999997</c:v>
                </c:pt>
                <c:pt idx="3">
                  <c:v>0.4955</c:v>
                </c:pt>
                <c:pt idx="4">
                  <c:v>0.63249999999999995</c:v>
                </c:pt>
                <c:pt idx="5">
                  <c:v>0.56699999999999995</c:v>
                </c:pt>
                <c:pt idx="6">
                  <c:v>0.42249999999999999</c:v>
                </c:pt>
                <c:pt idx="7">
                  <c:v>0.435</c:v>
                </c:pt>
                <c:pt idx="8">
                  <c:v>0.52300000000000002</c:v>
                </c:pt>
                <c:pt idx="9">
                  <c:v>0.41</c:v>
                </c:pt>
                <c:pt idx="10">
                  <c:v>0.40300000000000002</c:v>
                </c:pt>
                <c:pt idx="11">
                  <c:v>0.41599999999999998</c:v>
                </c:pt>
                <c:pt idx="12">
                  <c:v>0.67149999999999999</c:v>
                </c:pt>
                <c:pt idx="13">
                  <c:v>0.4985</c:v>
                </c:pt>
                <c:pt idx="14">
                  <c:v>0.41199999999999998</c:v>
                </c:pt>
                <c:pt idx="15">
                  <c:v>0.41299999999999998</c:v>
                </c:pt>
                <c:pt idx="16">
                  <c:v>0.46250000000000002</c:v>
                </c:pt>
                <c:pt idx="17">
                  <c:v>0.46450000000000002</c:v>
                </c:pt>
                <c:pt idx="18">
                  <c:v>0.40400000000000003</c:v>
                </c:pt>
                <c:pt idx="19">
                  <c:v>0.53049999999999997</c:v>
                </c:pt>
                <c:pt idx="20">
                  <c:v>0.40899999999999997</c:v>
                </c:pt>
                <c:pt idx="21">
                  <c:v>0.40550000000000003</c:v>
                </c:pt>
                <c:pt idx="22">
                  <c:v>0.437</c:v>
                </c:pt>
                <c:pt idx="23">
                  <c:v>0.45300000000000001</c:v>
                </c:pt>
                <c:pt idx="24">
                  <c:v>0.43149999999999999</c:v>
                </c:pt>
                <c:pt idx="25">
                  <c:v>0.46100000000000002</c:v>
                </c:pt>
                <c:pt idx="26">
                  <c:v>0.54049999999999998</c:v>
                </c:pt>
                <c:pt idx="27">
                  <c:v>0.43</c:v>
                </c:pt>
                <c:pt idx="28">
                  <c:v>0.4</c:v>
                </c:pt>
                <c:pt idx="29">
                  <c:v>0.54</c:v>
                </c:pt>
                <c:pt idx="30">
                  <c:v>0.4</c:v>
                </c:pt>
                <c:pt idx="31">
                  <c:v>0.42749999999999999</c:v>
                </c:pt>
                <c:pt idx="32">
                  <c:v>0.48599999999999999</c:v>
                </c:pt>
                <c:pt idx="33">
                  <c:v>0.33900000000000002</c:v>
                </c:pt>
                <c:pt idx="34">
                  <c:v>0.47199999999999998</c:v>
                </c:pt>
                <c:pt idx="35">
                  <c:v>0.48299999999999998</c:v>
                </c:pt>
                <c:pt idx="36">
                  <c:v>0.55149999999999999</c:v>
                </c:pt>
                <c:pt idx="37">
                  <c:v>0.44700000000000001</c:v>
                </c:pt>
                <c:pt idx="38">
                  <c:v>0.44700000000000001</c:v>
                </c:pt>
                <c:pt idx="39">
                  <c:v>0.41199999999999998</c:v>
                </c:pt>
                <c:pt idx="40">
                  <c:v>0.41249999999999998</c:v>
                </c:pt>
                <c:pt idx="41">
                  <c:v>0.50749999999999995</c:v>
                </c:pt>
                <c:pt idx="42">
                  <c:v>0.44650000000000001</c:v>
                </c:pt>
                <c:pt idx="43">
                  <c:v>0.49</c:v>
                </c:pt>
                <c:pt idx="44">
                  <c:v>0.42499999999999999</c:v>
                </c:pt>
                <c:pt idx="45">
                  <c:v>0.45400000000000001</c:v>
                </c:pt>
                <c:pt idx="46">
                  <c:v>0.41499999999999998</c:v>
                </c:pt>
                <c:pt idx="47">
                  <c:v>0.49249999999999999</c:v>
                </c:pt>
                <c:pt idx="48">
                  <c:v>0.4985</c:v>
                </c:pt>
                <c:pt idx="49">
                  <c:v>0.42899999999999999</c:v>
                </c:pt>
                <c:pt idx="50">
                  <c:v>0.42499999999999999</c:v>
                </c:pt>
                <c:pt idx="51">
                  <c:v>0.40550000000000003</c:v>
                </c:pt>
                <c:pt idx="52">
                  <c:v>0.43049999999999999</c:v>
                </c:pt>
                <c:pt idx="53">
                  <c:v>0.41499999999999998</c:v>
                </c:pt>
                <c:pt idx="54">
                  <c:v>0.53900000000000003</c:v>
                </c:pt>
                <c:pt idx="55">
                  <c:v>0.51749999999999996</c:v>
                </c:pt>
                <c:pt idx="56">
                  <c:v>0.442</c:v>
                </c:pt>
                <c:pt idx="57">
                  <c:v>0.4955</c:v>
                </c:pt>
                <c:pt idx="58">
                  <c:v>0.58599999999999997</c:v>
                </c:pt>
                <c:pt idx="59">
                  <c:v>0.40250000000000002</c:v>
                </c:pt>
                <c:pt idx="60">
                  <c:v>0.41749999999999998</c:v>
                </c:pt>
                <c:pt idx="61">
                  <c:v>0.91600000000000004</c:v>
                </c:pt>
                <c:pt idx="62">
                  <c:v>0.41349999999999998</c:v>
                </c:pt>
                <c:pt idx="63">
                  <c:v>0.40150000000000002</c:v>
                </c:pt>
                <c:pt idx="64">
                  <c:v>0.50349999999999995</c:v>
                </c:pt>
                <c:pt idx="65">
                  <c:v>0.50600000000000001</c:v>
                </c:pt>
                <c:pt idx="66">
                  <c:v>0.44500000000000001</c:v>
                </c:pt>
                <c:pt idx="67">
                  <c:v>0.45300000000000001</c:v>
                </c:pt>
                <c:pt idx="68">
                  <c:v>0.42349999999999999</c:v>
                </c:pt>
                <c:pt idx="69">
                  <c:v>0.5625</c:v>
                </c:pt>
                <c:pt idx="70">
                  <c:v>0.40949999999999998</c:v>
                </c:pt>
                <c:pt idx="71">
                  <c:v>0.40799999999999997</c:v>
                </c:pt>
                <c:pt idx="72">
                  <c:v>0.51100000000000001</c:v>
                </c:pt>
                <c:pt idx="73">
                  <c:v>0.44500000000000001</c:v>
                </c:pt>
                <c:pt idx="74">
                  <c:v>0.46600000000000003</c:v>
                </c:pt>
                <c:pt idx="75">
                  <c:v>0.47749999999999998</c:v>
                </c:pt>
                <c:pt idx="76">
                  <c:v>0.45200000000000001</c:v>
                </c:pt>
                <c:pt idx="77">
                  <c:v>0.40150000000000002</c:v>
                </c:pt>
                <c:pt idx="78">
                  <c:v>0.55500000000000005</c:v>
                </c:pt>
                <c:pt idx="79">
                  <c:v>0.502</c:v>
                </c:pt>
                <c:pt idx="80">
                  <c:v>0.48099999999999998</c:v>
                </c:pt>
                <c:pt idx="81">
                  <c:v>0.43049999999999999</c:v>
                </c:pt>
                <c:pt idx="82">
                  <c:v>0.6895</c:v>
                </c:pt>
                <c:pt idx="83">
                  <c:v>0.45800000000000002</c:v>
                </c:pt>
                <c:pt idx="84">
                  <c:v>0.41149999999999998</c:v>
                </c:pt>
                <c:pt idx="85">
                  <c:v>0.47549999999999998</c:v>
                </c:pt>
                <c:pt idx="86">
                  <c:v>0.46250000000000002</c:v>
                </c:pt>
                <c:pt idx="87">
                  <c:v>0.50849999999999995</c:v>
                </c:pt>
                <c:pt idx="88">
                  <c:v>0.45450000000000002</c:v>
                </c:pt>
                <c:pt idx="89">
                  <c:v>0.51349999999999996</c:v>
                </c:pt>
                <c:pt idx="90">
                  <c:v>0.40350000000000003</c:v>
                </c:pt>
                <c:pt idx="91">
                  <c:v>0.434</c:v>
                </c:pt>
                <c:pt idx="92">
                  <c:v>0.62849999999999995</c:v>
                </c:pt>
                <c:pt idx="93">
                  <c:v>0.45450000000000002</c:v>
                </c:pt>
                <c:pt idx="94">
                  <c:v>0.48099999999999998</c:v>
                </c:pt>
                <c:pt idx="95">
                  <c:v>0.40050000000000002</c:v>
                </c:pt>
                <c:pt idx="96">
                  <c:v>0.53949999999999998</c:v>
                </c:pt>
                <c:pt idx="97">
                  <c:v>0.4335</c:v>
                </c:pt>
                <c:pt idx="98">
                  <c:v>0.441</c:v>
                </c:pt>
                <c:pt idx="99">
                  <c:v>0.5675</c:v>
                </c:pt>
                <c:pt idx="100">
                  <c:v>0.504</c:v>
                </c:pt>
                <c:pt idx="101">
                  <c:v>0.49099999999999999</c:v>
                </c:pt>
                <c:pt idx="102">
                  <c:v>0.4995</c:v>
                </c:pt>
                <c:pt idx="103">
                  <c:v>0.40250000000000002</c:v>
                </c:pt>
                <c:pt idx="104">
                  <c:v>0.42199999999999999</c:v>
                </c:pt>
                <c:pt idx="105">
                  <c:v>0.49349999999999999</c:v>
                </c:pt>
                <c:pt idx="106">
                  <c:v>0.45350000000000001</c:v>
                </c:pt>
                <c:pt idx="107">
                  <c:v>0.48499999999999999</c:v>
                </c:pt>
                <c:pt idx="108">
                  <c:v>0.58099999999999996</c:v>
                </c:pt>
                <c:pt idx="109">
                  <c:v>0.501</c:v>
                </c:pt>
                <c:pt idx="110">
                  <c:v>0.46949999999999997</c:v>
                </c:pt>
                <c:pt idx="111">
                  <c:v>0.52649999999999997</c:v>
                </c:pt>
                <c:pt idx="112">
                  <c:v>0.53500000000000003</c:v>
                </c:pt>
                <c:pt idx="113">
                  <c:v>0.58699999999999997</c:v>
                </c:pt>
                <c:pt idx="114">
                  <c:v>0.66049999999999998</c:v>
                </c:pt>
                <c:pt idx="115">
                  <c:v>0.48499999999999999</c:v>
                </c:pt>
                <c:pt idx="116">
                  <c:v>0.41599999999999998</c:v>
                </c:pt>
                <c:pt idx="117">
                  <c:v>0.60350000000000004</c:v>
                </c:pt>
                <c:pt idx="118">
                  <c:v>0.60450000000000004</c:v>
                </c:pt>
                <c:pt idx="119">
                  <c:v>0.42549999999999999</c:v>
                </c:pt>
                <c:pt idx="120">
                  <c:v>0.497</c:v>
                </c:pt>
                <c:pt idx="121">
                  <c:v>0.47899999999999998</c:v>
                </c:pt>
                <c:pt idx="122">
                  <c:v>0.42249999999999999</c:v>
                </c:pt>
                <c:pt idx="123">
                  <c:v>0.47399999999999998</c:v>
                </c:pt>
                <c:pt idx="124">
                  <c:v>0.54400000000000004</c:v>
                </c:pt>
                <c:pt idx="125">
                  <c:v>0.73350000000000004</c:v>
                </c:pt>
                <c:pt idx="126">
                  <c:v>0.65749999999999997</c:v>
                </c:pt>
                <c:pt idx="127">
                  <c:v>0.44900000000000001</c:v>
                </c:pt>
                <c:pt idx="128">
                  <c:v>0.42599999999999999</c:v>
                </c:pt>
                <c:pt idx="129">
                  <c:v>0.51300000000000001</c:v>
                </c:pt>
                <c:pt idx="130">
                  <c:v>0.45750000000000002</c:v>
                </c:pt>
                <c:pt idx="131">
                  <c:v>0.52</c:v>
                </c:pt>
                <c:pt idx="132">
                  <c:v>0.5585</c:v>
                </c:pt>
                <c:pt idx="133">
                  <c:v>0.47949999999999998</c:v>
                </c:pt>
                <c:pt idx="134">
                  <c:v>0.47599999999999998</c:v>
                </c:pt>
                <c:pt idx="135">
                  <c:v>0.49149999999999999</c:v>
                </c:pt>
                <c:pt idx="136">
                  <c:v>0.53300000000000003</c:v>
                </c:pt>
                <c:pt idx="137">
                  <c:v>0.57999999999999996</c:v>
                </c:pt>
                <c:pt idx="138">
                  <c:v>0.59699999999999998</c:v>
                </c:pt>
                <c:pt idx="139">
                  <c:v>0.53149999999999997</c:v>
                </c:pt>
                <c:pt idx="140">
                  <c:v>0.42499999999999999</c:v>
                </c:pt>
                <c:pt idx="141">
                  <c:v>0.49199999999999999</c:v>
                </c:pt>
                <c:pt idx="142">
                  <c:v>0.44950000000000001</c:v>
                </c:pt>
                <c:pt idx="143">
                  <c:v>0.64949999999999997</c:v>
                </c:pt>
                <c:pt idx="144">
                  <c:v>0.59450000000000003</c:v>
                </c:pt>
                <c:pt idx="145">
                  <c:v>0.45650000000000002</c:v>
                </c:pt>
                <c:pt idx="146">
                  <c:v>0.69299999999999995</c:v>
                </c:pt>
                <c:pt idx="147">
                  <c:v>0.5635</c:v>
                </c:pt>
                <c:pt idx="148">
                  <c:v>0.63</c:v>
                </c:pt>
                <c:pt idx="149">
                  <c:v>0.72599999999999998</c:v>
                </c:pt>
                <c:pt idx="150">
                  <c:v>0.435</c:v>
                </c:pt>
                <c:pt idx="151">
                  <c:v>0.629</c:v>
                </c:pt>
                <c:pt idx="152">
                  <c:v>0.48449999999999999</c:v>
                </c:pt>
                <c:pt idx="153">
                  <c:v>0.66800000000000004</c:v>
                </c:pt>
                <c:pt idx="154">
                  <c:v>0.48199999999999998</c:v>
                </c:pt>
                <c:pt idx="155">
                  <c:v>0.54149999999999998</c:v>
                </c:pt>
                <c:pt idx="156">
                  <c:v>0.46050000000000002</c:v>
                </c:pt>
                <c:pt idx="157">
                  <c:v>0.49049999999999999</c:v>
                </c:pt>
                <c:pt idx="158">
                  <c:v>0.58450000000000002</c:v>
                </c:pt>
                <c:pt idx="159">
                  <c:v>0.51849999999999996</c:v>
                </c:pt>
                <c:pt idx="160">
                  <c:v>0.5635</c:v>
                </c:pt>
                <c:pt idx="161">
                  <c:v>0.71050000000000002</c:v>
                </c:pt>
                <c:pt idx="162">
                  <c:v>0.52349999999999997</c:v>
                </c:pt>
                <c:pt idx="163">
                  <c:v>0.52549999999999997</c:v>
                </c:pt>
                <c:pt idx="164">
                  <c:v>0.41349999999999998</c:v>
                </c:pt>
                <c:pt idx="165">
                  <c:v>0.48099999999999998</c:v>
                </c:pt>
                <c:pt idx="166">
                  <c:v>0.64200000000000002</c:v>
                </c:pt>
                <c:pt idx="167">
                  <c:v>0.53100000000000003</c:v>
                </c:pt>
                <c:pt idx="168">
                  <c:v>0.53149999999999997</c:v>
                </c:pt>
                <c:pt idx="169">
                  <c:v>0.64500000000000002</c:v>
                </c:pt>
                <c:pt idx="170">
                  <c:v>0.44450000000000001</c:v>
                </c:pt>
                <c:pt idx="171">
                  <c:v>0.58699999999999997</c:v>
                </c:pt>
                <c:pt idx="172">
                  <c:v>0.69499999999999995</c:v>
                </c:pt>
                <c:pt idx="173">
                  <c:v>0.50549999999999995</c:v>
                </c:pt>
                <c:pt idx="174">
                  <c:v>0.52200000000000002</c:v>
                </c:pt>
                <c:pt idx="175">
                  <c:v>0.46400000000000002</c:v>
                </c:pt>
                <c:pt idx="176">
                  <c:v>0.51749999999999996</c:v>
                </c:pt>
                <c:pt idx="177">
                  <c:v>0.53</c:v>
                </c:pt>
                <c:pt idx="178">
                  <c:v>0.70350000000000001</c:v>
                </c:pt>
                <c:pt idx="179">
                  <c:v>0.55249999999999999</c:v>
                </c:pt>
                <c:pt idx="180">
                  <c:v>0.4355</c:v>
                </c:pt>
                <c:pt idx="181">
                  <c:v>0.54</c:v>
                </c:pt>
                <c:pt idx="182">
                  <c:v>0.56399999999999995</c:v>
                </c:pt>
                <c:pt idx="183">
                  <c:v>0.59399999999999997</c:v>
                </c:pt>
                <c:pt idx="184">
                  <c:v>0.54549999999999998</c:v>
                </c:pt>
                <c:pt idx="185">
                  <c:v>0.60499999999999998</c:v>
                </c:pt>
                <c:pt idx="186">
                  <c:v>0.47499999999999998</c:v>
                </c:pt>
                <c:pt idx="187">
                  <c:v>0.64100000000000001</c:v>
                </c:pt>
                <c:pt idx="188">
                  <c:v>0.55300000000000005</c:v>
                </c:pt>
                <c:pt idx="189">
                  <c:v>0.46899999999999997</c:v>
                </c:pt>
                <c:pt idx="190">
                  <c:v>0.52549999999999997</c:v>
                </c:pt>
                <c:pt idx="191">
                  <c:v>0.57150000000000001</c:v>
                </c:pt>
                <c:pt idx="192">
                  <c:v>0.44950000000000001</c:v>
                </c:pt>
                <c:pt idx="193">
                  <c:v>0.57250000000000001</c:v>
                </c:pt>
                <c:pt idx="194">
                  <c:v>0.54749999999999999</c:v>
                </c:pt>
                <c:pt idx="195">
                  <c:v>0.56399999999999995</c:v>
                </c:pt>
                <c:pt idx="196">
                  <c:v>0.51500000000000001</c:v>
                </c:pt>
                <c:pt idx="197">
                  <c:v>0.69399999999999995</c:v>
                </c:pt>
                <c:pt idx="198">
                  <c:v>0.46700000000000003</c:v>
                </c:pt>
                <c:pt idx="199">
                  <c:v>0.65749999999999997</c:v>
                </c:pt>
                <c:pt idx="200">
                  <c:v>0.74550000000000005</c:v>
                </c:pt>
                <c:pt idx="201">
                  <c:v>0.70899999999999996</c:v>
                </c:pt>
                <c:pt idx="202">
                  <c:v>0.55900000000000005</c:v>
                </c:pt>
                <c:pt idx="203">
                  <c:v>0.41049999999999998</c:v>
                </c:pt>
                <c:pt idx="204">
                  <c:v>0.52049999999999996</c:v>
                </c:pt>
                <c:pt idx="205">
                  <c:v>0.78400000000000003</c:v>
                </c:pt>
                <c:pt idx="206">
                  <c:v>0.63949999999999996</c:v>
                </c:pt>
                <c:pt idx="207">
                  <c:v>0.57699999999999996</c:v>
                </c:pt>
                <c:pt idx="208">
                  <c:v>0.65349999999999997</c:v>
                </c:pt>
                <c:pt idx="209">
                  <c:v>0.60250000000000004</c:v>
                </c:pt>
                <c:pt idx="210">
                  <c:v>0.66649999999999998</c:v>
                </c:pt>
                <c:pt idx="211">
                  <c:v>0.54749999999999999</c:v>
                </c:pt>
                <c:pt idx="212">
                  <c:v>0.45800000000000002</c:v>
                </c:pt>
                <c:pt idx="213">
                  <c:v>0.53900000000000003</c:v>
                </c:pt>
                <c:pt idx="214">
                  <c:v>0.53500000000000003</c:v>
                </c:pt>
                <c:pt idx="215">
                  <c:v>0.437</c:v>
                </c:pt>
                <c:pt idx="216">
                  <c:v>0.55649999999999999</c:v>
                </c:pt>
                <c:pt idx="217">
                  <c:v>0.46450000000000002</c:v>
                </c:pt>
                <c:pt idx="218">
                  <c:v>0.58350000000000002</c:v>
                </c:pt>
                <c:pt idx="219">
                  <c:v>0.501</c:v>
                </c:pt>
                <c:pt idx="220">
                  <c:v>0.46750000000000003</c:v>
                </c:pt>
                <c:pt idx="221">
                  <c:v>0.60499999999999998</c:v>
                </c:pt>
                <c:pt idx="222">
                  <c:v>0.54549999999999998</c:v>
                </c:pt>
                <c:pt idx="223">
                  <c:v>0.4945</c:v>
                </c:pt>
                <c:pt idx="224">
                  <c:v>0.61650000000000005</c:v>
                </c:pt>
                <c:pt idx="225">
                  <c:v>0.63900000000000001</c:v>
                </c:pt>
                <c:pt idx="226">
                  <c:v>0.54500000000000004</c:v>
                </c:pt>
                <c:pt idx="227">
                  <c:v>0.56499999999999995</c:v>
                </c:pt>
                <c:pt idx="228">
                  <c:v>0.68899999999999995</c:v>
                </c:pt>
                <c:pt idx="229">
                  <c:v>0.83650000000000002</c:v>
                </c:pt>
                <c:pt idx="230">
                  <c:v>0.53949999999999998</c:v>
                </c:pt>
                <c:pt idx="231">
                  <c:v>0.65800000000000003</c:v>
                </c:pt>
                <c:pt idx="232">
                  <c:v>0.45600000000000002</c:v>
                </c:pt>
                <c:pt idx="233">
                  <c:v>0.69399999999999995</c:v>
                </c:pt>
                <c:pt idx="234">
                  <c:v>0.46700000000000003</c:v>
                </c:pt>
                <c:pt idx="235">
                  <c:v>0.50649999999999995</c:v>
                </c:pt>
                <c:pt idx="236">
                  <c:v>0.52800000000000002</c:v>
                </c:pt>
                <c:pt idx="237">
                  <c:v>0.54</c:v>
                </c:pt>
                <c:pt idx="238">
                  <c:v>0.57350000000000001</c:v>
                </c:pt>
                <c:pt idx="239">
                  <c:v>0.48049999999999998</c:v>
                </c:pt>
                <c:pt idx="240">
                  <c:v>0.58599999999999997</c:v>
                </c:pt>
                <c:pt idx="241">
                  <c:v>0.52400000000000002</c:v>
                </c:pt>
                <c:pt idx="242">
                  <c:v>0.749</c:v>
                </c:pt>
                <c:pt idx="243">
                  <c:v>0.61</c:v>
                </c:pt>
                <c:pt idx="244">
                  <c:v>0.66449999999999998</c:v>
                </c:pt>
                <c:pt idx="245">
                  <c:v>0.45050000000000001</c:v>
                </c:pt>
                <c:pt idx="246">
                  <c:v>0.73950000000000005</c:v>
                </c:pt>
                <c:pt idx="247">
                  <c:v>0.61350000000000005</c:v>
                </c:pt>
                <c:pt idx="248">
                  <c:v>0.51249999999999996</c:v>
                </c:pt>
                <c:pt idx="249">
                  <c:v>0.55600000000000005</c:v>
                </c:pt>
                <c:pt idx="250">
                  <c:v>0.68600000000000005</c:v>
                </c:pt>
                <c:pt idx="251">
                  <c:v>0.48299999999999998</c:v>
                </c:pt>
                <c:pt idx="252">
                  <c:v>0.61950000000000005</c:v>
                </c:pt>
                <c:pt idx="253">
                  <c:v>0.755</c:v>
                </c:pt>
                <c:pt idx="254">
                  <c:v>0.50149999999999995</c:v>
                </c:pt>
                <c:pt idx="255">
                  <c:v>1.026</c:v>
                </c:pt>
                <c:pt idx="256">
                  <c:v>0.61799999999999999</c:v>
                </c:pt>
                <c:pt idx="257">
                  <c:v>0.49349999999999999</c:v>
                </c:pt>
                <c:pt idx="258">
                  <c:v>0.66049999999999998</c:v>
                </c:pt>
                <c:pt idx="259">
                  <c:v>0.55700000000000005</c:v>
                </c:pt>
                <c:pt idx="260">
                  <c:v>0.5605</c:v>
                </c:pt>
                <c:pt idx="261">
                  <c:v>0.57750000000000001</c:v>
                </c:pt>
                <c:pt idx="262">
                  <c:v>0.82550000000000001</c:v>
                </c:pt>
                <c:pt idx="263">
                  <c:v>0.53249999999999997</c:v>
                </c:pt>
                <c:pt idx="264">
                  <c:v>0.62749999999999995</c:v>
                </c:pt>
                <c:pt idx="265">
                  <c:v>0.40500000000000003</c:v>
                </c:pt>
                <c:pt idx="266">
                  <c:v>0.624</c:v>
                </c:pt>
                <c:pt idx="267">
                  <c:v>0.62949999999999995</c:v>
                </c:pt>
                <c:pt idx="268">
                  <c:v>0.87450000000000006</c:v>
                </c:pt>
                <c:pt idx="269">
                  <c:v>0.58850000000000002</c:v>
                </c:pt>
                <c:pt idx="270">
                  <c:v>0.59050000000000002</c:v>
                </c:pt>
                <c:pt idx="271">
                  <c:v>0.59599999999999997</c:v>
                </c:pt>
                <c:pt idx="272">
                  <c:v>0.60599999999999998</c:v>
                </c:pt>
                <c:pt idx="273">
                  <c:v>0.67100000000000004</c:v>
                </c:pt>
                <c:pt idx="274">
                  <c:v>0.65649999999999997</c:v>
                </c:pt>
                <c:pt idx="275">
                  <c:v>0.876</c:v>
                </c:pt>
                <c:pt idx="276">
                  <c:v>0.51800000000000002</c:v>
                </c:pt>
                <c:pt idx="277">
                  <c:v>0.58299999999999996</c:v>
                </c:pt>
                <c:pt idx="278">
                  <c:v>0.63149999999999995</c:v>
                </c:pt>
                <c:pt idx="279">
                  <c:v>1.095</c:v>
                </c:pt>
                <c:pt idx="280">
                  <c:v>0.89</c:v>
                </c:pt>
                <c:pt idx="281">
                  <c:v>0.55649999999999999</c:v>
                </c:pt>
                <c:pt idx="282">
                  <c:v>0.63749999999999996</c:v>
                </c:pt>
                <c:pt idx="283">
                  <c:v>0.87250000000000005</c:v>
                </c:pt>
                <c:pt idx="284">
                  <c:v>0.76349999999999996</c:v>
                </c:pt>
                <c:pt idx="285">
                  <c:v>0.72450000000000003</c:v>
                </c:pt>
                <c:pt idx="286">
                  <c:v>0.67749999999999999</c:v>
                </c:pt>
                <c:pt idx="287">
                  <c:v>0.70350000000000001</c:v>
                </c:pt>
                <c:pt idx="288">
                  <c:v>0.56699999999999995</c:v>
                </c:pt>
                <c:pt idx="289">
                  <c:v>0.57599999999999996</c:v>
                </c:pt>
                <c:pt idx="290">
                  <c:v>0.69199999999999995</c:v>
                </c:pt>
                <c:pt idx="291">
                  <c:v>0.57199999999999995</c:v>
                </c:pt>
                <c:pt idx="292">
                  <c:v>0.52600000000000002</c:v>
                </c:pt>
                <c:pt idx="293">
                  <c:v>0.67549999999999999</c:v>
                </c:pt>
                <c:pt idx="294">
                  <c:v>0.753</c:v>
                </c:pt>
                <c:pt idx="295">
                  <c:v>0.56999999999999995</c:v>
                </c:pt>
                <c:pt idx="296">
                  <c:v>0.66149999999999998</c:v>
                </c:pt>
                <c:pt idx="297">
                  <c:v>0.625</c:v>
                </c:pt>
                <c:pt idx="298">
                  <c:v>0.95</c:v>
                </c:pt>
                <c:pt idx="299">
                  <c:v>0.50049999999999994</c:v>
                </c:pt>
                <c:pt idx="300">
                  <c:v>0.59250000000000003</c:v>
                </c:pt>
                <c:pt idx="301">
                  <c:v>0.60650000000000004</c:v>
                </c:pt>
                <c:pt idx="302">
                  <c:v>0.61199999999999999</c:v>
                </c:pt>
                <c:pt idx="303">
                  <c:v>0.8145</c:v>
                </c:pt>
                <c:pt idx="304">
                  <c:v>0.75349999999999995</c:v>
                </c:pt>
                <c:pt idx="305">
                  <c:v>0.70699999999999996</c:v>
                </c:pt>
                <c:pt idx="306">
                  <c:v>0.64249999999999996</c:v>
                </c:pt>
                <c:pt idx="307">
                  <c:v>0.71050000000000002</c:v>
                </c:pt>
                <c:pt idx="308">
                  <c:v>0.58250000000000002</c:v>
                </c:pt>
                <c:pt idx="309">
                  <c:v>0.59750000000000003</c:v>
                </c:pt>
                <c:pt idx="310">
                  <c:v>0.58599999999999997</c:v>
                </c:pt>
                <c:pt idx="311">
                  <c:v>0.94550000000000001</c:v>
                </c:pt>
                <c:pt idx="312">
                  <c:v>0.88500000000000001</c:v>
                </c:pt>
                <c:pt idx="313">
                  <c:v>0.79700000000000004</c:v>
                </c:pt>
                <c:pt idx="314">
                  <c:v>0.88200000000000001</c:v>
                </c:pt>
                <c:pt idx="315">
                  <c:v>0.66700000000000004</c:v>
                </c:pt>
                <c:pt idx="316">
                  <c:v>0.75</c:v>
                </c:pt>
                <c:pt idx="317">
                  <c:v>0.92900000000000005</c:v>
                </c:pt>
                <c:pt idx="318">
                  <c:v>0.58099999999999996</c:v>
                </c:pt>
                <c:pt idx="319">
                  <c:v>0.54249999999999998</c:v>
                </c:pt>
                <c:pt idx="320">
                  <c:v>0.88900000000000001</c:v>
                </c:pt>
                <c:pt idx="321">
                  <c:v>0.72699999999999998</c:v>
                </c:pt>
                <c:pt idx="322">
                  <c:v>0.74299999999999999</c:v>
                </c:pt>
                <c:pt idx="323">
                  <c:v>1.0169999999999999</c:v>
                </c:pt>
                <c:pt idx="324">
                  <c:v>0.64400000000000002</c:v>
                </c:pt>
                <c:pt idx="325">
                  <c:v>0.99250000000000005</c:v>
                </c:pt>
                <c:pt idx="326">
                  <c:v>0.79249999999999998</c:v>
                </c:pt>
                <c:pt idx="327">
                  <c:v>0.67500000000000004</c:v>
                </c:pt>
                <c:pt idx="328">
                  <c:v>0.747</c:v>
                </c:pt>
                <c:pt idx="329">
                  <c:v>0.63700000000000001</c:v>
                </c:pt>
                <c:pt idx="330">
                  <c:v>0.79900000000000004</c:v>
                </c:pt>
                <c:pt idx="331">
                  <c:v>0.63100000000000001</c:v>
                </c:pt>
                <c:pt idx="332">
                  <c:v>0.78500000000000003</c:v>
                </c:pt>
                <c:pt idx="333">
                  <c:v>0.65400000000000003</c:v>
                </c:pt>
                <c:pt idx="334">
                  <c:v>0.873</c:v>
                </c:pt>
                <c:pt idx="335">
                  <c:v>1.1705000000000001</c:v>
                </c:pt>
                <c:pt idx="336">
                  <c:v>0.60699999999999998</c:v>
                </c:pt>
                <c:pt idx="337">
                  <c:v>0.69299999999999995</c:v>
                </c:pt>
                <c:pt idx="338">
                  <c:v>0.58799999999999997</c:v>
                </c:pt>
                <c:pt idx="339">
                  <c:v>0.77549999999999997</c:v>
                </c:pt>
                <c:pt idx="340">
                  <c:v>0.93100000000000005</c:v>
                </c:pt>
                <c:pt idx="341">
                  <c:v>0.73899999999999999</c:v>
                </c:pt>
                <c:pt idx="342">
                  <c:v>1.109</c:v>
                </c:pt>
                <c:pt idx="343">
                  <c:v>0.64649999999999996</c:v>
                </c:pt>
                <c:pt idx="344">
                  <c:v>0.73199999999999998</c:v>
                </c:pt>
                <c:pt idx="345">
                  <c:v>0.90900000000000003</c:v>
                </c:pt>
                <c:pt idx="346">
                  <c:v>0.86550000000000005</c:v>
                </c:pt>
                <c:pt idx="347">
                  <c:v>0.87350000000000005</c:v>
                </c:pt>
                <c:pt idx="348">
                  <c:v>1.083</c:v>
                </c:pt>
                <c:pt idx="349">
                  <c:v>0.89600000000000002</c:v>
                </c:pt>
                <c:pt idx="350">
                  <c:v>0.74399999999999999</c:v>
                </c:pt>
                <c:pt idx="351">
                  <c:v>0.77549999999999997</c:v>
                </c:pt>
                <c:pt idx="352">
                  <c:v>0.80449999999999999</c:v>
                </c:pt>
                <c:pt idx="353">
                  <c:v>0.69699999999999995</c:v>
                </c:pt>
                <c:pt idx="354">
                  <c:v>0.72750000000000004</c:v>
                </c:pt>
                <c:pt idx="355">
                  <c:v>0.89049999999999996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7D9-C849-B7D3-A04B473F0829}"/>
            </c:ext>
          </c:extLst>
        </c:ser>
        <c:ser>
          <c:idx val="6"/>
          <c:order val="6"/>
          <c:tx>
            <c:strRef>
              <c:f>Sheet2!$H$16</c:f>
              <c:strCache>
                <c:ptCount val="1"/>
                <c:pt idx="0">
                  <c:v>Sum of Value 3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Sheet2!$A$17:$A$373</c:f>
              <c:strCache>
                <c:ptCount val="356"/>
                <c:pt idx="0">
                  <c:v>0.941315833333333</c:v>
                </c:pt>
                <c:pt idx="1">
                  <c:v>0.963793333333333</c:v>
                </c:pt>
                <c:pt idx="2">
                  <c:v>0.965635</c:v>
                </c:pt>
                <c:pt idx="3">
                  <c:v>0.966938333333333</c:v>
                </c:pt>
                <c:pt idx="4">
                  <c:v>0.969713333333333</c:v>
                </c:pt>
                <c:pt idx="5">
                  <c:v>0.974733333333333</c:v>
                </c:pt>
                <c:pt idx="6">
                  <c:v>0.977062083333333</c:v>
                </c:pt>
                <c:pt idx="7">
                  <c:v>0.977645833333333</c:v>
                </c:pt>
                <c:pt idx="8">
                  <c:v>0.984208333333333</c:v>
                </c:pt>
                <c:pt idx="9">
                  <c:v>0.984926666666667</c:v>
                </c:pt>
                <c:pt idx="10">
                  <c:v>0.984963333333333</c:v>
                </c:pt>
                <c:pt idx="11">
                  <c:v>0.986166666666667</c:v>
                </c:pt>
                <c:pt idx="12">
                  <c:v>0.987887083333333</c:v>
                </c:pt>
                <c:pt idx="13">
                  <c:v>0.98883875</c:v>
                </c:pt>
                <c:pt idx="14">
                  <c:v>0.989372916666667</c:v>
                </c:pt>
                <c:pt idx="15">
                  <c:v>0.990229166666667</c:v>
                </c:pt>
                <c:pt idx="16">
                  <c:v>0.990291666666667</c:v>
                </c:pt>
                <c:pt idx="17">
                  <c:v>0.9906</c:v>
                </c:pt>
                <c:pt idx="18">
                  <c:v>0.99087875</c:v>
                </c:pt>
                <c:pt idx="19">
                  <c:v>0.991964583333333</c:v>
                </c:pt>
                <c:pt idx="20">
                  <c:v>0.992190416666667</c:v>
                </c:pt>
                <c:pt idx="21">
                  <c:v>0.99247</c:v>
                </c:pt>
                <c:pt idx="22">
                  <c:v>0.992778333333333</c:v>
                </c:pt>
                <c:pt idx="23">
                  <c:v>0.9935625</c:v>
                </c:pt>
                <c:pt idx="24">
                  <c:v>0.993704583333333</c:v>
                </c:pt>
                <c:pt idx="25">
                  <c:v>0.993815833333333</c:v>
                </c:pt>
                <c:pt idx="26">
                  <c:v>0.99404375</c:v>
                </c:pt>
                <c:pt idx="27">
                  <c:v>0.994202916666667</c:v>
                </c:pt>
                <c:pt idx="28">
                  <c:v>0.994577083333333</c:v>
                </c:pt>
                <c:pt idx="29">
                  <c:v>0.995541666666667</c:v>
                </c:pt>
                <c:pt idx="30">
                  <c:v>0.9961125</c:v>
                </c:pt>
                <c:pt idx="31">
                  <c:v>0.996637083333333</c:v>
                </c:pt>
                <c:pt idx="32">
                  <c:v>0.997375</c:v>
                </c:pt>
                <c:pt idx="33">
                  <c:v>0.997516666666667</c:v>
                </c:pt>
                <c:pt idx="34">
                  <c:v>0.997666666666667</c:v>
                </c:pt>
                <c:pt idx="35">
                  <c:v>0.999873333333333</c:v>
                </c:pt>
                <c:pt idx="36">
                  <c:v>1.0004025</c:v>
                </c:pt>
                <c:pt idx="37">
                  <c:v>1.00047708333333</c:v>
                </c:pt>
                <c:pt idx="38">
                  <c:v>1.00103666666667</c:v>
                </c:pt>
                <c:pt idx="39">
                  <c:v>1.00103958333333</c:v>
                </c:pt>
                <c:pt idx="40">
                  <c:v>1.00116666666667</c:v>
                </c:pt>
                <c:pt idx="41">
                  <c:v>1.00160416666667</c:v>
                </c:pt>
                <c:pt idx="42">
                  <c:v>1.002015</c:v>
                </c:pt>
                <c:pt idx="43">
                  <c:v>1.00230666666667</c:v>
                </c:pt>
                <c:pt idx="44">
                  <c:v>1.00246125</c:v>
                </c:pt>
                <c:pt idx="45">
                  <c:v>1.00247958333333</c:v>
                </c:pt>
                <c:pt idx="46">
                  <c:v>1.00253333333333</c:v>
                </c:pt>
                <c:pt idx="47">
                  <c:v>1.00271875</c:v>
                </c:pt>
                <c:pt idx="48">
                  <c:v>1.00283333333333</c:v>
                </c:pt>
                <c:pt idx="49">
                  <c:v>1.00295666666667</c:v>
                </c:pt>
                <c:pt idx="50">
                  <c:v>1.00328333333333</c:v>
                </c:pt>
                <c:pt idx="51">
                  <c:v>1.00345833333333</c:v>
                </c:pt>
                <c:pt idx="52">
                  <c:v>1.00377</c:v>
                </c:pt>
                <c:pt idx="53">
                  <c:v>1.0040025</c:v>
                </c:pt>
                <c:pt idx="54">
                  <c:v>1.00432</c:v>
                </c:pt>
                <c:pt idx="55">
                  <c:v>1.00510333333333</c:v>
                </c:pt>
                <c:pt idx="56">
                  <c:v>1.00515333333333</c:v>
                </c:pt>
                <c:pt idx="57">
                  <c:v>1.00544</c:v>
                </c:pt>
                <c:pt idx="58">
                  <c:v>1.00565916666667</c:v>
                </c:pt>
                <c:pt idx="59">
                  <c:v>1.00576833333333</c:v>
                </c:pt>
                <c:pt idx="60">
                  <c:v>1.00583333333333</c:v>
                </c:pt>
                <c:pt idx="61">
                  <c:v>1.00591666666667</c:v>
                </c:pt>
                <c:pt idx="62">
                  <c:v>1.00651833333333</c:v>
                </c:pt>
                <c:pt idx="63">
                  <c:v>1.00670666666667</c:v>
                </c:pt>
                <c:pt idx="64">
                  <c:v>1.00681125</c:v>
                </c:pt>
                <c:pt idx="65">
                  <c:v>1.00764666666667</c:v>
                </c:pt>
                <c:pt idx="66">
                  <c:v>1.00767791666667</c:v>
                </c:pt>
                <c:pt idx="67">
                  <c:v>1.00790375</c:v>
                </c:pt>
                <c:pt idx="68">
                  <c:v>1.00796375</c:v>
                </c:pt>
                <c:pt idx="69">
                  <c:v>1.00890666666667</c:v>
                </c:pt>
                <c:pt idx="70">
                  <c:v>1.00891666666667</c:v>
                </c:pt>
                <c:pt idx="71">
                  <c:v>1.00935</c:v>
                </c:pt>
                <c:pt idx="72">
                  <c:v>1.009445</c:v>
                </c:pt>
                <c:pt idx="73">
                  <c:v>1.00954</c:v>
                </c:pt>
                <c:pt idx="74">
                  <c:v>1.00968</c:v>
                </c:pt>
                <c:pt idx="75">
                  <c:v>1.01094</c:v>
                </c:pt>
                <c:pt idx="76">
                  <c:v>1.01134</c:v>
                </c:pt>
                <c:pt idx="77">
                  <c:v>1.01152083333333</c:v>
                </c:pt>
                <c:pt idx="78">
                  <c:v>1.011575</c:v>
                </c:pt>
                <c:pt idx="79">
                  <c:v>1.01184458333333</c:v>
                </c:pt>
                <c:pt idx="80">
                  <c:v>1.01185416666667</c:v>
                </c:pt>
                <c:pt idx="81">
                  <c:v>1.011895</c:v>
                </c:pt>
                <c:pt idx="82">
                  <c:v>1.01190666666667</c:v>
                </c:pt>
                <c:pt idx="83">
                  <c:v>1.01209083333333</c:v>
                </c:pt>
                <c:pt idx="84">
                  <c:v>1.0125</c:v>
                </c:pt>
                <c:pt idx="85">
                  <c:v>1.01253333333333</c:v>
                </c:pt>
                <c:pt idx="86">
                  <c:v>1.01266333333333</c:v>
                </c:pt>
                <c:pt idx="87">
                  <c:v>1.01266666666667</c:v>
                </c:pt>
                <c:pt idx="88">
                  <c:v>1.0128175</c:v>
                </c:pt>
                <c:pt idx="89">
                  <c:v>1.01297291666667</c:v>
                </c:pt>
                <c:pt idx="90">
                  <c:v>1.01335958333333</c:v>
                </c:pt>
                <c:pt idx="91">
                  <c:v>1.01363791666667</c:v>
                </c:pt>
                <c:pt idx="92">
                  <c:v>1.01391666666667</c:v>
                </c:pt>
                <c:pt idx="93">
                  <c:v>1.01408458333333</c:v>
                </c:pt>
                <c:pt idx="94">
                  <c:v>1.01415166666667</c:v>
                </c:pt>
                <c:pt idx="95">
                  <c:v>1.01482666666667</c:v>
                </c:pt>
                <c:pt idx="96">
                  <c:v>1.0149625</c:v>
                </c:pt>
                <c:pt idx="97">
                  <c:v>1.01504166666667</c:v>
                </c:pt>
                <c:pt idx="98">
                  <c:v>1.01509083333333</c:v>
                </c:pt>
                <c:pt idx="99">
                  <c:v>1.01509166666667</c:v>
                </c:pt>
                <c:pt idx="100">
                  <c:v>1.01518916666667</c:v>
                </c:pt>
                <c:pt idx="101">
                  <c:v>1.01522625</c:v>
                </c:pt>
                <c:pt idx="102">
                  <c:v>1.0152475</c:v>
                </c:pt>
                <c:pt idx="103">
                  <c:v>1.0153375</c:v>
                </c:pt>
                <c:pt idx="104">
                  <c:v>1.01548</c:v>
                </c:pt>
                <c:pt idx="105">
                  <c:v>1.0155625</c:v>
                </c:pt>
                <c:pt idx="106">
                  <c:v>1.01556541666667</c:v>
                </c:pt>
                <c:pt idx="107">
                  <c:v>1.01575</c:v>
                </c:pt>
                <c:pt idx="108">
                  <c:v>1.016</c:v>
                </c:pt>
                <c:pt idx="109">
                  <c:v>1.01624416666667</c:v>
                </c:pt>
                <c:pt idx="110">
                  <c:v>1.01671375</c:v>
                </c:pt>
                <c:pt idx="111">
                  <c:v>1.01676</c:v>
                </c:pt>
                <c:pt idx="112">
                  <c:v>1.01679833333333</c:v>
                </c:pt>
                <c:pt idx="113">
                  <c:v>1.01699708333333</c:v>
                </c:pt>
                <c:pt idx="114">
                  <c:v>1.01704166666667</c:v>
                </c:pt>
                <c:pt idx="115">
                  <c:v>1.01727333333333</c:v>
                </c:pt>
                <c:pt idx="116">
                  <c:v>1.0172875</c:v>
                </c:pt>
                <c:pt idx="117">
                  <c:v>1.01743333333333</c:v>
                </c:pt>
                <c:pt idx="118">
                  <c:v>1.01752083333333</c:v>
                </c:pt>
                <c:pt idx="119">
                  <c:v>1.01758916666667</c:v>
                </c:pt>
                <c:pt idx="120">
                  <c:v>1.01783958333333</c:v>
                </c:pt>
                <c:pt idx="121">
                  <c:v>1.01785666666667</c:v>
                </c:pt>
                <c:pt idx="122">
                  <c:v>1.018</c:v>
                </c:pt>
                <c:pt idx="123">
                  <c:v>1.01800416666667</c:v>
                </c:pt>
                <c:pt idx="124">
                  <c:v>1.01833125</c:v>
                </c:pt>
                <c:pt idx="125">
                  <c:v>1.01845625</c:v>
                </c:pt>
                <c:pt idx="126">
                  <c:v>1.01867333333333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1.01950791666667</c:v>
                </c:pt>
                <c:pt idx="130">
                  <c:v>1.01952</c:v>
                </c:pt>
                <c:pt idx="131">
                  <c:v>1.01989541666667</c:v>
                </c:pt>
                <c:pt idx="132">
                  <c:v>1.02002916666667</c:v>
                </c:pt>
                <c:pt idx="133">
                  <c:v>1.020055</c:v>
                </c:pt>
                <c:pt idx="134">
                  <c:v>1.02010416666667</c:v>
                </c:pt>
                <c:pt idx="135">
                  <c:v>1.02019958333333</c:v>
                </c:pt>
                <c:pt idx="136">
                  <c:v>1.02064583333333</c:v>
                </c:pt>
                <c:pt idx="137">
                  <c:v>1.02065625</c:v>
                </c:pt>
                <c:pt idx="138">
                  <c:v>1.02082666666667</c:v>
                </c:pt>
                <c:pt idx="139">
                  <c:v>1.02085</c:v>
                </c:pt>
                <c:pt idx="140">
                  <c:v>1.02085375</c:v>
                </c:pt>
                <c:pt idx="141">
                  <c:v>1.02095708333333</c:v>
                </c:pt>
                <c:pt idx="142">
                  <c:v>1.02096833333333</c:v>
                </c:pt>
                <c:pt idx="143">
                  <c:v>1.021</c:v>
                </c:pt>
                <c:pt idx="144">
                  <c:v>1.0210475</c:v>
                </c:pt>
                <c:pt idx="145">
                  <c:v>1.0215275</c:v>
                </c:pt>
                <c:pt idx="146">
                  <c:v>1.02182916666667</c:v>
                </c:pt>
                <c:pt idx="147">
                  <c:v>1.02216666666667</c:v>
                </c:pt>
                <c:pt idx="148">
                  <c:v>1.02218958333333</c:v>
                </c:pt>
                <c:pt idx="149">
                  <c:v>1.02231166666667</c:v>
                </c:pt>
                <c:pt idx="150">
                  <c:v>1.0223175</c:v>
                </c:pt>
                <c:pt idx="151">
                  <c:v>1.02235416666667</c:v>
                </c:pt>
                <c:pt idx="152">
                  <c:v>1.022485</c:v>
                </c:pt>
                <c:pt idx="153">
                  <c:v>1.02263208333333</c:v>
                </c:pt>
                <c:pt idx="154">
                  <c:v>1.0230525</c:v>
                </c:pt>
                <c:pt idx="155">
                  <c:v>1.02307833333333</c:v>
                </c:pt>
                <c:pt idx="156">
                  <c:v>1.02308166666667</c:v>
                </c:pt>
                <c:pt idx="157">
                  <c:v>1.02326583333333</c:v>
                </c:pt>
                <c:pt idx="158">
                  <c:v>1.02352083333333</c:v>
                </c:pt>
                <c:pt idx="159">
                  <c:v>1.0235975</c:v>
                </c:pt>
                <c:pt idx="160">
                  <c:v>1.02361125</c:v>
                </c:pt>
                <c:pt idx="161">
                  <c:v>1.02375791666667</c:v>
                </c:pt>
                <c:pt idx="162">
                  <c:v>1.02397708333333</c:v>
                </c:pt>
                <c:pt idx="163">
                  <c:v>1.024</c:v>
                </c:pt>
                <c:pt idx="164">
                  <c:v>1.02410375</c:v>
                </c:pt>
                <c:pt idx="165">
                  <c:v>1.02415125</c:v>
                </c:pt>
                <c:pt idx="166">
                  <c:v>1.02424416666667</c:v>
                </c:pt>
                <c:pt idx="167">
                  <c:v>1.02439583333333</c:v>
                </c:pt>
                <c:pt idx="168">
                  <c:v>1.02442</c:v>
                </c:pt>
                <c:pt idx="169">
                  <c:v>1.02474833333333</c:v>
                </c:pt>
                <c:pt idx="170">
                  <c:v>1.02492666666667</c:v>
                </c:pt>
                <c:pt idx="171">
                  <c:v>1.02510041666667</c:v>
                </c:pt>
                <c:pt idx="172">
                  <c:v>1.02521916666667</c:v>
                </c:pt>
                <c:pt idx="173">
                  <c:v>1.0252725</c:v>
                </c:pt>
                <c:pt idx="174">
                  <c:v>1.02555166666667</c:v>
                </c:pt>
                <c:pt idx="175">
                  <c:v>1.02587833333333</c:v>
                </c:pt>
                <c:pt idx="176">
                  <c:v>1.02607166666667</c:v>
                </c:pt>
                <c:pt idx="177">
                  <c:v>1.02664166666667</c:v>
                </c:pt>
                <c:pt idx="178">
                  <c:v>1.0267025</c:v>
                </c:pt>
                <c:pt idx="179">
                  <c:v>1.02682625</c:v>
                </c:pt>
                <c:pt idx="180">
                  <c:v>1.02688125</c:v>
                </c:pt>
                <c:pt idx="181">
                  <c:v>1.02710916666667</c:v>
                </c:pt>
                <c:pt idx="182">
                  <c:v>1.0272625</c:v>
                </c:pt>
                <c:pt idx="183">
                  <c:v>1.02734541666667</c:v>
                </c:pt>
                <c:pt idx="184">
                  <c:v>1.02737</c:v>
                </c:pt>
                <c:pt idx="185">
                  <c:v>1.02739375</c:v>
                </c:pt>
                <c:pt idx="186">
                  <c:v>1.02741666666667</c:v>
                </c:pt>
                <c:pt idx="187">
                  <c:v>1.02811833333333</c:v>
                </c:pt>
                <c:pt idx="188">
                  <c:v>1.02822666666667</c:v>
                </c:pt>
                <c:pt idx="189">
                  <c:v>1.02825375</c:v>
                </c:pt>
                <c:pt idx="190">
                  <c:v>1.02831083333333</c:v>
                </c:pt>
                <c:pt idx="191">
                  <c:v>1.02861041666667</c:v>
                </c:pt>
                <c:pt idx="192">
                  <c:v>1.02887333333333</c:v>
                </c:pt>
                <c:pt idx="193">
                  <c:v>1.02897833333333</c:v>
                </c:pt>
                <c:pt idx="194">
                  <c:v>1.02932666666667</c:v>
                </c:pt>
                <c:pt idx="195">
                  <c:v>1.02936666666667</c:v>
                </c:pt>
                <c:pt idx="196">
                  <c:v>1.02942666666667</c:v>
                </c:pt>
                <c:pt idx="197">
                  <c:v>1.02949416666667</c:v>
                </c:pt>
                <c:pt idx="198">
                  <c:v>1.02951916666667</c:v>
                </c:pt>
                <c:pt idx="199">
                  <c:v>1.02969375</c:v>
                </c:pt>
                <c:pt idx="200">
                  <c:v>1.0297</c:v>
                </c:pt>
                <c:pt idx="201">
                  <c:v>1.02979583333333</c:v>
                </c:pt>
                <c:pt idx="202">
                  <c:v>1.0299375</c:v>
                </c:pt>
                <c:pt idx="203">
                  <c:v>1.0302575</c:v>
                </c:pt>
                <c:pt idx="204">
                  <c:v>1.03033541666667</c:v>
                </c:pt>
                <c:pt idx="205">
                  <c:v>1.03063583333333</c:v>
                </c:pt>
                <c:pt idx="206">
                  <c:v>1.03072291666667</c:v>
                </c:pt>
                <c:pt idx="207">
                  <c:v>1.0310025</c:v>
                </c:pt>
                <c:pt idx="208">
                  <c:v>1.03106333333333</c:v>
                </c:pt>
                <c:pt idx="209">
                  <c:v>1.03169333333333</c:v>
                </c:pt>
                <c:pt idx="210">
                  <c:v>1.0318</c:v>
                </c:pt>
                <c:pt idx="211">
                  <c:v>1.03180666666667</c:v>
                </c:pt>
                <c:pt idx="212">
                  <c:v>1.0319</c:v>
                </c:pt>
                <c:pt idx="213">
                  <c:v>1.03226166666667</c:v>
                </c:pt>
                <c:pt idx="214">
                  <c:v>1.03254583333333</c:v>
                </c:pt>
                <c:pt idx="215">
                  <c:v>1.03256666666667</c:v>
                </c:pt>
                <c:pt idx="216">
                  <c:v>1.03285041666667</c:v>
                </c:pt>
                <c:pt idx="217">
                  <c:v>1.03289083333333</c:v>
                </c:pt>
                <c:pt idx="218">
                  <c:v>1.03312583333333</c:v>
                </c:pt>
                <c:pt idx="219">
                  <c:v>1.03329125</c:v>
                </c:pt>
                <c:pt idx="220">
                  <c:v>1.033375</c:v>
                </c:pt>
                <c:pt idx="221">
                  <c:v>1.0333925</c:v>
                </c:pt>
                <c:pt idx="222">
                  <c:v>1.03350666666667</c:v>
                </c:pt>
                <c:pt idx="223">
                  <c:v>1.03363291666667</c:v>
                </c:pt>
                <c:pt idx="224">
                  <c:v>1.03379916666667</c:v>
                </c:pt>
                <c:pt idx="225">
                  <c:v>1.03405</c:v>
                </c:pt>
                <c:pt idx="226">
                  <c:v>1.034185</c:v>
                </c:pt>
                <c:pt idx="227">
                  <c:v>1.03425166666667</c:v>
                </c:pt>
                <c:pt idx="228">
                  <c:v>1.03439375</c:v>
                </c:pt>
                <c:pt idx="229">
                  <c:v>1.03441166666667</c:v>
                </c:pt>
                <c:pt idx="230">
                  <c:v>1.03467166666667</c:v>
                </c:pt>
                <c:pt idx="231">
                  <c:v>1.03469</c:v>
                </c:pt>
                <c:pt idx="232">
                  <c:v>1.03476</c:v>
                </c:pt>
                <c:pt idx="233">
                  <c:v>1.03501208333333</c:v>
                </c:pt>
                <c:pt idx="234">
                  <c:v>1.03502291666667</c:v>
                </c:pt>
                <c:pt idx="235">
                  <c:v>1.03533083333333</c:v>
                </c:pt>
                <c:pt idx="236">
                  <c:v>1.03565416666667</c:v>
                </c:pt>
                <c:pt idx="237">
                  <c:v>1.03582333333333</c:v>
                </c:pt>
                <c:pt idx="238">
                  <c:v>1.03619791666667</c:v>
                </c:pt>
                <c:pt idx="239">
                  <c:v>1.03626083333333</c:v>
                </c:pt>
                <c:pt idx="240">
                  <c:v>1.03646125</c:v>
                </c:pt>
                <c:pt idx="241">
                  <c:v>1.03654916666667</c:v>
                </c:pt>
                <c:pt idx="242">
                  <c:v>1.03678333333333</c:v>
                </c:pt>
                <c:pt idx="243">
                  <c:v>1.03698333333333</c:v>
                </c:pt>
                <c:pt idx="244">
                  <c:v>1.03699833333333</c:v>
                </c:pt>
                <c:pt idx="245">
                  <c:v>1.03714</c:v>
                </c:pt>
                <c:pt idx="246">
                  <c:v>1.03730416666667</c:v>
                </c:pt>
                <c:pt idx="247">
                  <c:v>1.03748333333333</c:v>
                </c:pt>
                <c:pt idx="248">
                  <c:v>1.03763958333333</c:v>
                </c:pt>
                <c:pt idx="249">
                  <c:v>1.03766</c:v>
                </c:pt>
                <c:pt idx="250">
                  <c:v>1.03782083333333</c:v>
                </c:pt>
                <c:pt idx="251">
                  <c:v>1.03811583333333</c:v>
                </c:pt>
                <c:pt idx="252">
                  <c:v>1.03822666666667</c:v>
                </c:pt>
                <c:pt idx="253">
                  <c:v>1.03880333333333</c:v>
                </c:pt>
                <c:pt idx="254">
                  <c:v>1.03889916666667</c:v>
                </c:pt>
                <c:pt idx="255">
                  <c:v>1.03912166666667</c:v>
                </c:pt>
                <c:pt idx="256">
                  <c:v>1.03975166666667</c:v>
                </c:pt>
                <c:pt idx="257">
                  <c:v>1.04012208333333</c:v>
                </c:pt>
                <c:pt idx="258">
                  <c:v>1.0403175</c:v>
                </c:pt>
                <c:pt idx="259">
                  <c:v>1.04034208333333</c:v>
                </c:pt>
                <c:pt idx="260">
                  <c:v>1.04114833333333</c:v>
                </c:pt>
                <c:pt idx="261">
                  <c:v>1.04121666666667</c:v>
                </c:pt>
                <c:pt idx="262">
                  <c:v>1.04123125</c:v>
                </c:pt>
                <c:pt idx="263">
                  <c:v>1.04123541666667</c:v>
                </c:pt>
                <c:pt idx="264">
                  <c:v>1.04133541666667</c:v>
                </c:pt>
                <c:pt idx="265">
                  <c:v>1.041405</c:v>
                </c:pt>
                <c:pt idx="266">
                  <c:v>1.04192666666667</c:v>
                </c:pt>
                <c:pt idx="267">
                  <c:v>1.0422175</c:v>
                </c:pt>
                <c:pt idx="268">
                  <c:v>1.04238958333333</c:v>
                </c:pt>
                <c:pt idx="269">
                  <c:v>1.04311166666667</c:v>
                </c:pt>
                <c:pt idx="270">
                  <c:v>1.04336416666667</c:v>
                </c:pt>
                <c:pt idx="271">
                  <c:v>1.0435275</c:v>
                </c:pt>
                <c:pt idx="272">
                  <c:v>1.04353125</c:v>
                </c:pt>
                <c:pt idx="273">
                  <c:v>1.04402833333333</c:v>
                </c:pt>
                <c:pt idx="274">
                  <c:v>1.04438625</c:v>
                </c:pt>
                <c:pt idx="275">
                  <c:v>1.04440625</c:v>
                </c:pt>
                <c:pt idx="276">
                  <c:v>1.04452458333333</c:v>
                </c:pt>
                <c:pt idx="277">
                  <c:v>1.04472958333333</c:v>
                </c:pt>
                <c:pt idx="278">
                  <c:v>1.04500166666667</c:v>
                </c:pt>
                <c:pt idx="279">
                  <c:v>1.045445</c:v>
                </c:pt>
                <c:pt idx="280">
                  <c:v>1.04569166666667</c:v>
                </c:pt>
                <c:pt idx="281">
                  <c:v>1.04576458333333</c:v>
                </c:pt>
                <c:pt idx="282">
                  <c:v>1.04679166666667</c:v>
                </c:pt>
                <c:pt idx="283">
                  <c:v>1.04682083333333</c:v>
                </c:pt>
                <c:pt idx="284">
                  <c:v>1.04727</c:v>
                </c:pt>
                <c:pt idx="285">
                  <c:v>1.04741583333333</c:v>
                </c:pt>
                <c:pt idx="286">
                  <c:v>1.04742291666667</c:v>
                </c:pt>
                <c:pt idx="287">
                  <c:v>1.04752291666667</c:v>
                </c:pt>
                <c:pt idx="288">
                  <c:v>1.04757666666667</c:v>
                </c:pt>
                <c:pt idx="289">
                  <c:v>1.0477</c:v>
                </c:pt>
                <c:pt idx="290">
                  <c:v>1.04818291666667</c:v>
                </c:pt>
                <c:pt idx="291">
                  <c:v>1.04866</c:v>
                </c:pt>
                <c:pt idx="292">
                  <c:v>1.04903791666667</c:v>
                </c:pt>
                <c:pt idx="293">
                  <c:v>1.04928791666667</c:v>
                </c:pt>
                <c:pt idx="294">
                  <c:v>1.04951666666667</c:v>
                </c:pt>
                <c:pt idx="295">
                  <c:v>1.04990208333333</c:v>
                </c:pt>
                <c:pt idx="296">
                  <c:v>1.05013291666667</c:v>
                </c:pt>
                <c:pt idx="297">
                  <c:v>1.05030625</c:v>
                </c:pt>
                <c:pt idx="298">
                  <c:v>1.05033333333333</c:v>
                </c:pt>
                <c:pt idx="299">
                  <c:v>1.05058875</c:v>
                </c:pt>
                <c:pt idx="300">
                  <c:v>1.05148458333333</c:v>
                </c:pt>
                <c:pt idx="301">
                  <c:v>1.051525</c:v>
                </c:pt>
                <c:pt idx="302">
                  <c:v>1.05171333333333</c:v>
                </c:pt>
                <c:pt idx="303">
                  <c:v>1.05174375</c:v>
                </c:pt>
                <c:pt idx="304">
                  <c:v>1.05211333333333</c:v>
                </c:pt>
                <c:pt idx="305">
                  <c:v>1.05228083333333</c:v>
                </c:pt>
                <c:pt idx="306">
                  <c:v>1.05278</c:v>
                </c:pt>
                <c:pt idx="307">
                  <c:v>1.05404833333333</c:v>
                </c:pt>
                <c:pt idx="308">
                  <c:v>1.05471333333333</c:v>
                </c:pt>
                <c:pt idx="309">
                  <c:v>1.0547575</c:v>
                </c:pt>
                <c:pt idx="310">
                  <c:v>1.05495333333333</c:v>
                </c:pt>
                <c:pt idx="311">
                  <c:v>1.05509291666667</c:v>
                </c:pt>
                <c:pt idx="312">
                  <c:v>1.05598333333333</c:v>
                </c:pt>
                <c:pt idx="313">
                  <c:v>1.0560625</c:v>
                </c:pt>
                <c:pt idx="314">
                  <c:v>1.05651666666667</c:v>
                </c:pt>
                <c:pt idx="315">
                  <c:v>1.05715</c:v>
                </c:pt>
                <c:pt idx="316">
                  <c:v>1.05718291666667</c:v>
                </c:pt>
                <c:pt idx="317">
                  <c:v>1.05735333333333</c:v>
                </c:pt>
                <c:pt idx="318">
                  <c:v>1.05751791666667</c:v>
                </c:pt>
                <c:pt idx="319">
                  <c:v>1.05799916666667</c:v>
                </c:pt>
                <c:pt idx="320">
                  <c:v>1.05802416666667</c:v>
                </c:pt>
                <c:pt idx="321">
                  <c:v>1.05812958333333</c:v>
                </c:pt>
                <c:pt idx="322">
                  <c:v>1.05813</c:v>
                </c:pt>
                <c:pt idx="323">
                  <c:v>1.05815</c:v>
                </c:pt>
                <c:pt idx="324">
                  <c:v>1.05857166666667</c:v>
                </c:pt>
                <c:pt idx="325">
                  <c:v>1.05899958333333</c:v>
                </c:pt>
                <c:pt idx="326">
                  <c:v>1.06008708333333</c:v>
                </c:pt>
                <c:pt idx="327">
                  <c:v>1.06116291666667</c:v>
                </c:pt>
                <c:pt idx="328">
                  <c:v>1.0618975</c:v>
                </c:pt>
                <c:pt idx="329">
                  <c:v>1.06192291666667</c:v>
                </c:pt>
                <c:pt idx="330">
                  <c:v>1.0620125</c:v>
                </c:pt>
                <c:pt idx="331">
                  <c:v>1.06201666666667</c:v>
                </c:pt>
                <c:pt idx="332">
                  <c:v>1.06291916666667</c:v>
                </c:pt>
                <c:pt idx="333">
                  <c:v>1.06348333333333</c:v>
                </c:pt>
                <c:pt idx="334">
                  <c:v>1.06412</c:v>
                </c:pt>
                <c:pt idx="335">
                  <c:v>1.06420916666667</c:v>
                </c:pt>
                <c:pt idx="336">
                  <c:v>1.06579583333333</c:v>
                </c:pt>
                <c:pt idx="337">
                  <c:v>1.0659</c:v>
                </c:pt>
                <c:pt idx="338">
                  <c:v>1.06604333333333</c:v>
                </c:pt>
                <c:pt idx="339">
                  <c:v>1.06711666666667</c:v>
                </c:pt>
                <c:pt idx="340">
                  <c:v>1.06765125</c:v>
                </c:pt>
                <c:pt idx="341">
                  <c:v>1.0687125</c:v>
                </c:pt>
                <c:pt idx="342">
                  <c:v>1.06919333333333</c:v>
                </c:pt>
                <c:pt idx="343">
                  <c:v>1.07002083333333</c:v>
                </c:pt>
                <c:pt idx="344">
                  <c:v>1.070415</c:v>
                </c:pt>
                <c:pt idx="345">
                  <c:v>1.07383916666667</c:v>
                </c:pt>
                <c:pt idx="346">
                  <c:v>1.0746125</c:v>
                </c:pt>
                <c:pt idx="347">
                  <c:v>1.07466666666667</c:v>
                </c:pt>
                <c:pt idx="348">
                  <c:v>1.07616708333333</c:v>
                </c:pt>
                <c:pt idx="349">
                  <c:v>1.0771275</c:v>
                </c:pt>
                <c:pt idx="350">
                  <c:v>1.07903291666667</c:v>
                </c:pt>
                <c:pt idx="351">
                  <c:v>1.07980791666667</c:v>
                </c:pt>
                <c:pt idx="352">
                  <c:v>1.08042583333333</c:v>
                </c:pt>
                <c:pt idx="353">
                  <c:v>1.08376666666667</c:v>
                </c:pt>
                <c:pt idx="354">
                  <c:v>1.08780083333333</c:v>
                </c:pt>
                <c:pt idx="355">
                  <c:v>1.13195833333333</c:v>
                </c:pt>
              </c:strCache>
            </c:strRef>
          </c:cat>
          <c:val>
            <c:numRef>
              <c:f>Sheet2!$H$17:$H$373</c:f>
              <c:numCache>
                <c:formatCode>0.00</c:formatCode>
                <c:ptCount val="356"/>
                <c:pt idx="0">
                  <c:v>0.94131583333333324</c:v>
                </c:pt>
                <c:pt idx="1">
                  <c:v>0.96379333333333328</c:v>
                </c:pt>
                <c:pt idx="2">
                  <c:v>0.96563499999999991</c:v>
                </c:pt>
                <c:pt idx="3">
                  <c:v>0.96693833333333346</c:v>
                </c:pt>
                <c:pt idx="4">
                  <c:v>0.96971333333333321</c:v>
                </c:pt>
                <c:pt idx="5">
                  <c:v>0.97473333333333334</c:v>
                </c:pt>
                <c:pt idx="6">
                  <c:v>0.97706208333333333</c:v>
                </c:pt>
                <c:pt idx="7">
                  <c:v>0.97764583333333333</c:v>
                </c:pt>
                <c:pt idx="8">
                  <c:v>0.98420833333333324</c:v>
                </c:pt>
                <c:pt idx="9">
                  <c:v>0.98492666666666662</c:v>
                </c:pt>
                <c:pt idx="10">
                  <c:v>0.98496333333333341</c:v>
                </c:pt>
                <c:pt idx="11">
                  <c:v>0.98616666666666675</c:v>
                </c:pt>
                <c:pt idx="12">
                  <c:v>0.9878870833333333</c:v>
                </c:pt>
                <c:pt idx="13">
                  <c:v>0.98883874999999999</c:v>
                </c:pt>
                <c:pt idx="14">
                  <c:v>0.9893729166666666</c:v>
                </c:pt>
                <c:pt idx="15">
                  <c:v>0.9902291666666666</c:v>
                </c:pt>
                <c:pt idx="16">
                  <c:v>0.99029166666666657</c:v>
                </c:pt>
                <c:pt idx="17">
                  <c:v>0.99060000000000004</c:v>
                </c:pt>
                <c:pt idx="18">
                  <c:v>0.99087875000000003</c:v>
                </c:pt>
                <c:pt idx="19">
                  <c:v>0.99196458333333337</c:v>
                </c:pt>
                <c:pt idx="20">
                  <c:v>0.99219041666666685</c:v>
                </c:pt>
                <c:pt idx="21">
                  <c:v>0.99246999999999996</c:v>
                </c:pt>
                <c:pt idx="22">
                  <c:v>0.99277833333333321</c:v>
                </c:pt>
                <c:pt idx="23">
                  <c:v>0.99356250000000002</c:v>
                </c:pt>
                <c:pt idx="24">
                  <c:v>0.99370458333333345</c:v>
                </c:pt>
                <c:pt idx="25">
                  <c:v>0.99381583333333312</c:v>
                </c:pt>
                <c:pt idx="26">
                  <c:v>0.99404375</c:v>
                </c:pt>
                <c:pt idx="27">
                  <c:v>0.99420291666666671</c:v>
                </c:pt>
                <c:pt idx="28">
                  <c:v>0.99457708333333339</c:v>
                </c:pt>
                <c:pt idx="29">
                  <c:v>0.99554166666666677</c:v>
                </c:pt>
                <c:pt idx="30">
                  <c:v>0.99611249999999996</c:v>
                </c:pt>
                <c:pt idx="31">
                  <c:v>0.99663708333333345</c:v>
                </c:pt>
                <c:pt idx="32">
                  <c:v>0.99737500000000001</c:v>
                </c:pt>
                <c:pt idx="33">
                  <c:v>0.99751666666666683</c:v>
                </c:pt>
                <c:pt idx="34">
                  <c:v>0.99766666666666659</c:v>
                </c:pt>
                <c:pt idx="35">
                  <c:v>0.99987333333333328</c:v>
                </c:pt>
                <c:pt idx="36">
                  <c:v>1.0004024999999999</c:v>
                </c:pt>
                <c:pt idx="37">
                  <c:v>1.0004770833333334</c:v>
                </c:pt>
                <c:pt idx="38">
                  <c:v>1.0010366666666668</c:v>
                </c:pt>
                <c:pt idx="39">
                  <c:v>1.0010395833333334</c:v>
                </c:pt>
                <c:pt idx="40">
                  <c:v>1.0011666666666668</c:v>
                </c:pt>
                <c:pt idx="41">
                  <c:v>1.0016041666666666</c:v>
                </c:pt>
                <c:pt idx="42">
                  <c:v>1.0020150000000001</c:v>
                </c:pt>
                <c:pt idx="43">
                  <c:v>1.0023066666666665</c:v>
                </c:pt>
                <c:pt idx="44">
                  <c:v>1.0024612500000001</c:v>
                </c:pt>
                <c:pt idx="45">
                  <c:v>1.0024795833333335</c:v>
                </c:pt>
                <c:pt idx="46">
                  <c:v>1.0025333333333333</c:v>
                </c:pt>
                <c:pt idx="47">
                  <c:v>1.0027187499999999</c:v>
                </c:pt>
                <c:pt idx="48">
                  <c:v>1.0028333333333332</c:v>
                </c:pt>
                <c:pt idx="49">
                  <c:v>1.0029566666666665</c:v>
                </c:pt>
                <c:pt idx="50">
                  <c:v>1.0032833333333333</c:v>
                </c:pt>
                <c:pt idx="51">
                  <c:v>1.0034583333333333</c:v>
                </c:pt>
                <c:pt idx="52">
                  <c:v>1.0037699999999998</c:v>
                </c:pt>
                <c:pt idx="53">
                  <c:v>1.0040024999999999</c:v>
                </c:pt>
                <c:pt idx="54">
                  <c:v>1.0043199999999999</c:v>
                </c:pt>
                <c:pt idx="55">
                  <c:v>1.0051033333333335</c:v>
                </c:pt>
                <c:pt idx="56">
                  <c:v>1.0051533333333333</c:v>
                </c:pt>
                <c:pt idx="57">
                  <c:v>1.0054399999999999</c:v>
                </c:pt>
                <c:pt idx="58">
                  <c:v>1.0056591666666665</c:v>
                </c:pt>
                <c:pt idx="59">
                  <c:v>1.0057683333333334</c:v>
                </c:pt>
                <c:pt idx="60">
                  <c:v>1.0058333333333334</c:v>
                </c:pt>
                <c:pt idx="61">
                  <c:v>2.0118333333333331</c:v>
                </c:pt>
                <c:pt idx="62">
                  <c:v>1.0065183333333334</c:v>
                </c:pt>
                <c:pt idx="63">
                  <c:v>1.0067066666666666</c:v>
                </c:pt>
                <c:pt idx="64">
                  <c:v>1.0068112500000002</c:v>
                </c:pt>
                <c:pt idx="65">
                  <c:v>1.0076466666666668</c:v>
                </c:pt>
                <c:pt idx="66">
                  <c:v>1.0076779166666665</c:v>
                </c:pt>
                <c:pt idx="67">
                  <c:v>1.0079037500000001</c:v>
                </c:pt>
                <c:pt idx="68">
                  <c:v>1.00796375</c:v>
                </c:pt>
                <c:pt idx="69">
                  <c:v>1.0089066666666666</c:v>
                </c:pt>
                <c:pt idx="70">
                  <c:v>1.0089166666666667</c:v>
                </c:pt>
                <c:pt idx="71">
                  <c:v>1.00935</c:v>
                </c:pt>
                <c:pt idx="72">
                  <c:v>1.0094449999999999</c:v>
                </c:pt>
                <c:pt idx="73">
                  <c:v>1.0095400000000001</c:v>
                </c:pt>
                <c:pt idx="74">
                  <c:v>1.0096799999999999</c:v>
                </c:pt>
                <c:pt idx="75">
                  <c:v>1.0109399999999999</c:v>
                </c:pt>
                <c:pt idx="76">
                  <c:v>1.0113400000000001</c:v>
                </c:pt>
                <c:pt idx="77">
                  <c:v>1.0115208333333334</c:v>
                </c:pt>
                <c:pt idx="78">
                  <c:v>1.0115749999999999</c:v>
                </c:pt>
                <c:pt idx="79">
                  <c:v>1.0118445833333332</c:v>
                </c:pt>
                <c:pt idx="80">
                  <c:v>1.0118541666666665</c:v>
                </c:pt>
                <c:pt idx="81">
                  <c:v>1.0118949999999998</c:v>
                </c:pt>
                <c:pt idx="82">
                  <c:v>1.0119066666666667</c:v>
                </c:pt>
                <c:pt idx="83">
                  <c:v>1.0120908333333332</c:v>
                </c:pt>
                <c:pt idx="84">
                  <c:v>1.0125000000000002</c:v>
                </c:pt>
                <c:pt idx="85">
                  <c:v>1.0125333333333333</c:v>
                </c:pt>
                <c:pt idx="86">
                  <c:v>1.0126633333333332</c:v>
                </c:pt>
                <c:pt idx="87">
                  <c:v>1.0126666666666666</c:v>
                </c:pt>
                <c:pt idx="88">
                  <c:v>1.0128174999999999</c:v>
                </c:pt>
                <c:pt idx="89">
                  <c:v>1.0129729166666666</c:v>
                </c:pt>
                <c:pt idx="90">
                  <c:v>1.0133595833333333</c:v>
                </c:pt>
                <c:pt idx="91">
                  <c:v>1.0136379166666669</c:v>
                </c:pt>
                <c:pt idx="92">
                  <c:v>1.0139166666666666</c:v>
                </c:pt>
                <c:pt idx="93">
                  <c:v>1.0140845833333332</c:v>
                </c:pt>
                <c:pt idx="94">
                  <c:v>1.0141516666666666</c:v>
                </c:pt>
                <c:pt idx="95">
                  <c:v>1.0148266666666668</c:v>
                </c:pt>
                <c:pt idx="96">
                  <c:v>1.0149624999999998</c:v>
                </c:pt>
                <c:pt idx="97">
                  <c:v>1.0150416666666668</c:v>
                </c:pt>
                <c:pt idx="98">
                  <c:v>1.0150908333333331</c:v>
                </c:pt>
                <c:pt idx="99">
                  <c:v>1.0150916666666665</c:v>
                </c:pt>
                <c:pt idx="100">
                  <c:v>1.0151891666666666</c:v>
                </c:pt>
                <c:pt idx="101">
                  <c:v>1.0152262500000002</c:v>
                </c:pt>
                <c:pt idx="102">
                  <c:v>1.0152475000000001</c:v>
                </c:pt>
                <c:pt idx="103">
                  <c:v>1.0153375</c:v>
                </c:pt>
                <c:pt idx="104">
                  <c:v>1.0154800000000002</c:v>
                </c:pt>
                <c:pt idx="105">
                  <c:v>1.0155624999999999</c:v>
                </c:pt>
                <c:pt idx="106">
                  <c:v>1.0155654166666666</c:v>
                </c:pt>
                <c:pt idx="107">
                  <c:v>1.0157500000000002</c:v>
                </c:pt>
                <c:pt idx="108">
                  <c:v>1.016</c:v>
                </c:pt>
                <c:pt idx="109">
                  <c:v>1.0162441666666666</c:v>
                </c:pt>
                <c:pt idx="110">
                  <c:v>1.0167137499999999</c:v>
                </c:pt>
                <c:pt idx="111">
                  <c:v>1.0167600000000001</c:v>
                </c:pt>
                <c:pt idx="112">
                  <c:v>1.0167983333333335</c:v>
                </c:pt>
                <c:pt idx="113">
                  <c:v>1.0169970833333333</c:v>
                </c:pt>
                <c:pt idx="114">
                  <c:v>1.0170416666666666</c:v>
                </c:pt>
                <c:pt idx="115">
                  <c:v>1.017273333333333</c:v>
                </c:pt>
                <c:pt idx="116">
                  <c:v>1.0172875000000001</c:v>
                </c:pt>
                <c:pt idx="117">
                  <c:v>1.0174333333333332</c:v>
                </c:pt>
                <c:pt idx="118">
                  <c:v>1.0175208333333332</c:v>
                </c:pt>
                <c:pt idx="119">
                  <c:v>1.0175891666666665</c:v>
                </c:pt>
                <c:pt idx="120">
                  <c:v>1.0178395833333334</c:v>
                </c:pt>
                <c:pt idx="121">
                  <c:v>1.0178566666666669</c:v>
                </c:pt>
                <c:pt idx="122">
                  <c:v>1.018</c:v>
                </c:pt>
                <c:pt idx="123">
                  <c:v>1.0180041666666666</c:v>
                </c:pt>
                <c:pt idx="124">
                  <c:v>1.0183312499999999</c:v>
                </c:pt>
                <c:pt idx="125">
                  <c:v>1.0184562500000001</c:v>
                </c:pt>
                <c:pt idx="126">
                  <c:v>1.0186733333333333</c:v>
                </c:pt>
                <c:pt idx="127">
                  <c:v>1.01912</c:v>
                </c:pt>
                <c:pt idx="128">
                  <c:v>1.01932</c:v>
                </c:pt>
                <c:pt idx="129">
                  <c:v>1.0195079166666665</c:v>
                </c:pt>
                <c:pt idx="130">
                  <c:v>1.0195199999999998</c:v>
                </c:pt>
                <c:pt idx="131">
                  <c:v>1.0198954166666669</c:v>
                </c:pt>
                <c:pt idx="132">
                  <c:v>1.0200291666666668</c:v>
                </c:pt>
                <c:pt idx="133">
                  <c:v>1.0200549999999999</c:v>
                </c:pt>
                <c:pt idx="134">
                  <c:v>1.0201041666666666</c:v>
                </c:pt>
                <c:pt idx="135">
                  <c:v>1.0201995833333333</c:v>
                </c:pt>
                <c:pt idx="136">
                  <c:v>1.0206458333333333</c:v>
                </c:pt>
                <c:pt idx="137">
                  <c:v>1.02065625</c:v>
                </c:pt>
                <c:pt idx="138">
                  <c:v>1.0208266666666665</c:v>
                </c:pt>
                <c:pt idx="139">
                  <c:v>1.0208499999999998</c:v>
                </c:pt>
                <c:pt idx="140">
                  <c:v>1.0208537499999999</c:v>
                </c:pt>
                <c:pt idx="141">
                  <c:v>1.0209570833333332</c:v>
                </c:pt>
                <c:pt idx="142">
                  <c:v>1.0209683333333333</c:v>
                </c:pt>
                <c:pt idx="143">
                  <c:v>1.0209999999999999</c:v>
                </c:pt>
                <c:pt idx="144">
                  <c:v>1.0210475000000001</c:v>
                </c:pt>
                <c:pt idx="145">
                  <c:v>1.0215274999999999</c:v>
                </c:pt>
                <c:pt idx="146">
                  <c:v>1.0218291666666668</c:v>
                </c:pt>
                <c:pt idx="147">
                  <c:v>1.0221666666666667</c:v>
                </c:pt>
                <c:pt idx="148">
                  <c:v>1.0221895833333334</c:v>
                </c:pt>
                <c:pt idx="149">
                  <c:v>1.0223116666666665</c:v>
                </c:pt>
                <c:pt idx="150">
                  <c:v>1.0223174999999998</c:v>
                </c:pt>
                <c:pt idx="151">
                  <c:v>1.0223541666666667</c:v>
                </c:pt>
                <c:pt idx="152">
                  <c:v>1.0224849999999999</c:v>
                </c:pt>
                <c:pt idx="153">
                  <c:v>1.0226320833333333</c:v>
                </c:pt>
                <c:pt idx="154">
                  <c:v>1.0230524999999999</c:v>
                </c:pt>
                <c:pt idx="155">
                  <c:v>1.0230783333333333</c:v>
                </c:pt>
                <c:pt idx="156">
                  <c:v>1.0230816666666667</c:v>
                </c:pt>
                <c:pt idx="157">
                  <c:v>1.0232658333333333</c:v>
                </c:pt>
                <c:pt idx="158">
                  <c:v>1.0235208333333334</c:v>
                </c:pt>
                <c:pt idx="159">
                  <c:v>1.0235975000000002</c:v>
                </c:pt>
                <c:pt idx="160">
                  <c:v>1.0236112499999999</c:v>
                </c:pt>
                <c:pt idx="161">
                  <c:v>1.0237579166666668</c:v>
                </c:pt>
                <c:pt idx="162">
                  <c:v>1.0239770833333333</c:v>
                </c:pt>
                <c:pt idx="163">
                  <c:v>1.024</c:v>
                </c:pt>
                <c:pt idx="164">
                  <c:v>1.0241037499999999</c:v>
                </c:pt>
                <c:pt idx="165">
                  <c:v>1.0241512500000001</c:v>
                </c:pt>
                <c:pt idx="166">
                  <c:v>1.0242441666666668</c:v>
                </c:pt>
                <c:pt idx="167">
                  <c:v>1.0243958333333334</c:v>
                </c:pt>
                <c:pt idx="168">
                  <c:v>1.0244199999999999</c:v>
                </c:pt>
                <c:pt idx="169">
                  <c:v>1.0247483333333336</c:v>
                </c:pt>
                <c:pt idx="170">
                  <c:v>1.0249266666666668</c:v>
                </c:pt>
                <c:pt idx="171">
                  <c:v>1.0251004166666666</c:v>
                </c:pt>
                <c:pt idx="172">
                  <c:v>1.0252191666666666</c:v>
                </c:pt>
                <c:pt idx="173">
                  <c:v>1.0252725</c:v>
                </c:pt>
                <c:pt idx="174">
                  <c:v>1.0255516666666664</c:v>
                </c:pt>
                <c:pt idx="175">
                  <c:v>1.0258783333333334</c:v>
                </c:pt>
                <c:pt idx="176">
                  <c:v>1.0260716666666667</c:v>
                </c:pt>
                <c:pt idx="177">
                  <c:v>1.0266416666666667</c:v>
                </c:pt>
                <c:pt idx="178">
                  <c:v>1.0267025000000001</c:v>
                </c:pt>
                <c:pt idx="179">
                  <c:v>1.0268262500000001</c:v>
                </c:pt>
                <c:pt idx="180">
                  <c:v>1.02688125</c:v>
                </c:pt>
                <c:pt idx="181">
                  <c:v>1.0271091666666667</c:v>
                </c:pt>
                <c:pt idx="182">
                  <c:v>1.0272625000000002</c:v>
                </c:pt>
                <c:pt idx="183">
                  <c:v>1.0273454166666665</c:v>
                </c:pt>
                <c:pt idx="184">
                  <c:v>1.0273700000000001</c:v>
                </c:pt>
                <c:pt idx="185">
                  <c:v>1.0273937500000001</c:v>
                </c:pt>
                <c:pt idx="186">
                  <c:v>1.0274166666666666</c:v>
                </c:pt>
                <c:pt idx="187">
                  <c:v>1.0281183333333332</c:v>
                </c:pt>
                <c:pt idx="188">
                  <c:v>1.0282266666666668</c:v>
                </c:pt>
                <c:pt idx="189">
                  <c:v>1.02825375</c:v>
                </c:pt>
                <c:pt idx="190">
                  <c:v>1.0283108333333335</c:v>
                </c:pt>
                <c:pt idx="191">
                  <c:v>1.0286104166666667</c:v>
                </c:pt>
                <c:pt idx="192">
                  <c:v>1.0288733333333335</c:v>
                </c:pt>
                <c:pt idx="193">
                  <c:v>1.0289783333333333</c:v>
                </c:pt>
                <c:pt idx="194">
                  <c:v>1.0293266666666665</c:v>
                </c:pt>
                <c:pt idx="195">
                  <c:v>1.0293666666666668</c:v>
                </c:pt>
                <c:pt idx="196">
                  <c:v>1.0294266666666667</c:v>
                </c:pt>
                <c:pt idx="197">
                  <c:v>1.0294941666666668</c:v>
                </c:pt>
                <c:pt idx="198">
                  <c:v>1.0295191666666665</c:v>
                </c:pt>
                <c:pt idx="199">
                  <c:v>1.0296937500000001</c:v>
                </c:pt>
                <c:pt idx="200">
                  <c:v>1.0297000000000001</c:v>
                </c:pt>
                <c:pt idx="201">
                  <c:v>1.0297958333333335</c:v>
                </c:pt>
                <c:pt idx="202">
                  <c:v>1.0299375000000002</c:v>
                </c:pt>
                <c:pt idx="203">
                  <c:v>1.0302575</c:v>
                </c:pt>
                <c:pt idx="204">
                  <c:v>1.0303354166666667</c:v>
                </c:pt>
                <c:pt idx="205">
                  <c:v>1.0306358333333334</c:v>
                </c:pt>
                <c:pt idx="206">
                  <c:v>1.0307229166666667</c:v>
                </c:pt>
                <c:pt idx="207">
                  <c:v>1.0310024999999998</c:v>
                </c:pt>
                <c:pt idx="208">
                  <c:v>1.0310633333333332</c:v>
                </c:pt>
                <c:pt idx="209">
                  <c:v>1.0316933333333334</c:v>
                </c:pt>
                <c:pt idx="210">
                  <c:v>1.0318000000000001</c:v>
                </c:pt>
                <c:pt idx="211">
                  <c:v>1.0318066666666665</c:v>
                </c:pt>
                <c:pt idx="212">
                  <c:v>1.0319</c:v>
                </c:pt>
                <c:pt idx="213">
                  <c:v>1.0322616666666664</c:v>
                </c:pt>
                <c:pt idx="214">
                  <c:v>1.0325458333333333</c:v>
                </c:pt>
                <c:pt idx="215">
                  <c:v>1.0325666666666669</c:v>
                </c:pt>
                <c:pt idx="216">
                  <c:v>1.0328504166666665</c:v>
                </c:pt>
                <c:pt idx="217">
                  <c:v>1.0328908333333335</c:v>
                </c:pt>
                <c:pt idx="218">
                  <c:v>1.0331258333333333</c:v>
                </c:pt>
                <c:pt idx="219">
                  <c:v>1.0332912499999998</c:v>
                </c:pt>
                <c:pt idx="220">
                  <c:v>1.0333749999999999</c:v>
                </c:pt>
                <c:pt idx="221">
                  <c:v>1.0333924999999999</c:v>
                </c:pt>
                <c:pt idx="222">
                  <c:v>1.0335066666666668</c:v>
                </c:pt>
                <c:pt idx="223">
                  <c:v>1.0336329166666667</c:v>
                </c:pt>
                <c:pt idx="224">
                  <c:v>1.0337991666666666</c:v>
                </c:pt>
                <c:pt idx="225">
                  <c:v>1.0340499999999999</c:v>
                </c:pt>
                <c:pt idx="226">
                  <c:v>1.0341850000000001</c:v>
                </c:pt>
                <c:pt idx="227">
                  <c:v>1.0342516666666668</c:v>
                </c:pt>
                <c:pt idx="228">
                  <c:v>1.03439375</c:v>
                </c:pt>
                <c:pt idx="229">
                  <c:v>1.0344116666666667</c:v>
                </c:pt>
                <c:pt idx="230">
                  <c:v>1.0346716666666667</c:v>
                </c:pt>
                <c:pt idx="231">
                  <c:v>1.0346900000000001</c:v>
                </c:pt>
                <c:pt idx="232">
                  <c:v>1.0347599999999999</c:v>
                </c:pt>
                <c:pt idx="233">
                  <c:v>1.0350120833333332</c:v>
                </c:pt>
                <c:pt idx="234">
                  <c:v>1.0350229166666667</c:v>
                </c:pt>
                <c:pt idx="235">
                  <c:v>1.0353308333333333</c:v>
                </c:pt>
                <c:pt idx="236">
                  <c:v>1.0356541666666668</c:v>
                </c:pt>
                <c:pt idx="237">
                  <c:v>1.0358233333333333</c:v>
                </c:pt>
                <c:pt idx="238">
                  <c:v>1.0361979166666666</c:v>
                </c:pt>
                <c:pt idx="239">
                  <c:v>1.0362608333333332</c:v>
                </c:pt>
                <c:pt idx="240">
                  <c:v>1.0364612500000001</c:v>
                </c:pt>
                <c:pt idx="241">
                  <c:v>1.0365491666666669</c:v>
                </c:pt>
                <c:pt idx="242">
                  <c:v>1.0367833333333332</c:v>
                </c:pt>
                <c:pt idx="243">
                  <c:v>1.0369833333333331</c:v>
                </c:pt>
                <c:pt idx="244">
                  <c:v>1.0369983333333335</c:v>
                </c:pt>
                <c:pt idx="245">
                  <c:v>1.0371400000000002</c:v>
                </c:pt>
                <c:pt idx="246">
                  <c:v>1.0373041666666667</c:v>
                </c:pt>
                <c:pt idx="247">
                  <c:v>1.0374833333333333</c:v>
                </c:pt>
                <c:pt idx="248">
                  <c:v>1.0376395833333334</c:v>
                </c:pt>
                <c:pt idx="249">
                  <c:v>1.03766</c:v>
                </c:pt>
                <c:pt idx="250">
                  <c:v>1.0378208333333334</c:v>
                </c:pt>
                <c:pt idx="251">
                  <c:v>1.0381158333333333</c:v>
                </c:pt>
                <c:pt idx="252">
                  <c:v>1.0382266666666669</c:v>
                </c:pt>
                <c:pt idx="253">
                  <c:v>1.0388033333333333</c:v>
                </c:pt>
                <c:pt idx="254">
                  <c:v>1.0388991666666667</c:v>
                </c:pt>
                <c:pt idx="255">
                  <c:v>1.0391216666666665</c:v>
                </c:pt>
                <c:pt idx="256">
                  <c:v>1.0397516666666669</c:v>
                </c:pt>
                <c:pt idx="257">
                  <c:v>1.0401220833333336</c:v>
                </c:pt>
                <c:pt idx="258">
                  <c:v>1.0403175</c:v>
                </c:pt>
                <c:pt idx="259">
                  <c:v>1.0403420833333334</c:v>
                </c:pt>
                <c:pt idx="260">
                  <c:v>1.0411483333333333</c:v>
                </c:pt>
                <c:pt idx="261">
                  <c:v>1.0412166666666667</c:v>
                </c:pt>
                <c:pt idx="262">
                  <c:v>1.0412312500000001</c:v>
                </c:pt>
                <c:pt idx="263">
                  <c:v>1.0412354166666666</c:v>
                </c:pt>
                <c:pt idx="264">
                  <c:v>1.0413354166666666</c:v>
                </c:pt>
                <c:pt idx="265">
                  <c:v>1.0414049999999999</c:v>
                </c:pt>
                <c:pt idx="266">
                  <c:v>1.0419266666666669</c:v>
                </c:pt>
                <c:pt idx="267">
                  <c:v>1.0422175</c:v>
                </c:pt>
                <c:pt idx="268">
                  <c:v>1.0423895833333334</c:v>
                </c:pt>
                <c:pt idx="269">
                  <c:v>1.0431116666666667</c:v>
                </c:pt>
                <c:pt idx="270">
                  <c:v>1.0433641666666666</c:v>
                </c:pt>
                <c:pt idx="271">
                  <c:v>1.0435274999999999</c:v>
                </c:pt>
                <c:pt idx="272">
                  <c:v>1.04353125</c:v>
                </c:pt>
                <c:pt idx="273">
                  <c:v>1.0440283333333333</c:v>
                </c:pt>
                <c:pt idx="274">
                  <c:v>1.0443862500000001</c:v>
                </c:pt>
                <c:pt idx="275">
                  <c:v>1.04440625</c:v>
                </c:pt>
                <c:pt idx="276">
                  <c:v>1.0445245833333332</c:v>
                </c:pt>
                <c:pt idx="277">
                  <c:v>1.0447295833333334</c:v>
                </c:pt>
                <c:pt idx="278">
                  <c:v>1.0450016666666668</c:v>
                </c:pt>
                <c:pt idx="279">
                  <c:v>1.045445</c:v>
                </c:pt>
                <c:pt idx="280">
                  <c:v>1.0456916666666669</c:v>
                </c:pt>
                <c:pt idx="281">
                  <c:v>1.0457645833333333</c:v>
                </c:pt>
                <c:pt idx="282">
                  <c:v>1.0467916666666668</c:v>
                </c:pt>
                <c:pt idx="283">
                  <c:v>1.0468208333333333</c:v>
                </c:pt>
                <c:pt idx="284">
                  <c:v>1.0472700000000001</c:v>
                </c:pt>
                <c:pt idx="285">
                  <c:v>1.0474158333333332</c:v>
                </c:pt>
                <c:pt idx="286">
                  <c:v>1.0474229166666666</c:v>
                </c:pt>
                <c:pt idx="287">
                  <c:v>1.0475229166666666</c:v>
                </c:pt>
                <c:pt idx="288">
                  <c:v>1.0475766666666668</c:v>
                </c:pt>
                <c:pt idx="289">
                  <c:v>1.0476999999999999</c:v>
                </c:pt>
                <c:pt idx="290">
                  <c:v>1.0481829166666665</c:v>
                </c:pt>
                <c:pt idx="291">
                  <c:v>1.0486600000000001</c:v>
                </c:pt>
                <c:pt idx="292">
                  <c:v>1.0490379166666666</c:v>
                </c:pt>
                <c:pt idx="293">
                  <c:v>1.0492879166666667</c:v>
                </c:pt>
                <c:pt idx="294">
                  <c:v>1.0495166666666667</c:v>
                </c:pt>
                <c:pt idx="295">
                  <c:v>1.0499020833333335</c:v>
                </c:pt>
                <c:pt idx="296">
                  <c:v>1.0501329166666666</c:v>
                </c:pt>
                <c:pt idx="297">
                  <c:v>1.05030625</c:v>
                </c:pt>
                <c:pt idx="298">
                  <c:v>1.0503333333333336</c:v>
                </c:pt>
                <c:pt idx="299">
                  <c:v>1.05058875</c:v>
                </c:pt>
                <c:pt idx="300">
                  <c:v>1.0514845833333331</c:v>
                </c:pt>
                <c:pt idx="301">
                  <c:v>1.051525</c:v>
                </c:pt>
                <c:pt idx="302">
                  <c:v>1.0517133333333335</c:v>
                </c:pt>
                <c:pt idx="303">
                  <c:v>1.0517437500000002</c:v>
                </c:pt>
                <c:pt idx="304">
                  <c:v>1.0521133333333335</c:v>
                </c:pt>
                <c:pt idx="305">
                  <c:v>1.0522808333333333</c:v>
                </c:pt>
                <c:pt idx="306">
                  <c:v>1.05278</c:v>
                </c:pt>
                <c:pt idx="307">
                  <c:v>1.0540483333333335</c:v>
                </c:pt>
                <c:pt idx="308">
                  <c:v>1.0547133333333334</c:v>
                </c:pt>
                <c:pt idx="309">
                  <c:v>1.0547575</c:v>
                </c:pt>
                <c:pt idx="310">
                  <c:v>1.0549533333333334</c:v>
                </c:pt>
                <c:pt idx="311">
                  <c:v>1.0550929166666667</c:v>
                </c:pt>
                <c:pt idx="312">
                  <c:v>1.0559833333333333</c:v>
                </c:pt>
                <c:pt idx="313">
                  <c:v>1.0560624999999999</c:v>
                </c:pt>
                <c:pt idx="314">
                  <c:v>1.0565166666666668</c:v>
                </c:pt>
                <c:pt idx="315">
                  <c:v>1.0571499999999998</c:v>
                </c:pt>
                <c:pt idx="316">
                  <c:v>1.0571829166666666</c:v>
                </c:pt>
                <c:pt idx="317">
                  <c:v>1.0573533333333334</c:v>
                </c:pt>
                <c:pt idx="318">
                  <c:v>1.0575179166666666</c:v>
                </c:pt>
                <c:pt idx="319">
                  <c:v>1.0579991666666666</c:v>
                </c:pt>
                <c:pt idx="320">
                  <c:v>1.0580241666666668</c:v>
                </c:pt>
                <c:pt idx="321">
                  <c:v>1.0581295833333333</c:v>
                </c:pt>
                <c:pt idx="322">
                  <c:v>1.05813</c:v>
                </c:pt>
                <c:pt idx="323">
                  <c:v>1.0581499999999999</c:v>
                </c:pt>
                <c:pt idx="324">
                  <c:v>1.0585716666666665</c:v>
                </c:pt>
                <c:pt idx="325">
                  <c:v>1.0589995833333334</c:v>
                </c:pt>
                <c:pt idx="326">
                  <c:v>1.0600870833333333</c:v>
                </c:pt>
                <c:pt idx="327">
                  <c:v>1.0611629166666667</c:v>
                </c:pt>
                <c:pt idx="328">
                  <c:v>1.0618974999999999</c:v>
                </c:pt>
                <c:pt idx="329">
                  <c:v>1.0619229166666664</c:v>
                </c:pt>
                <c:pt idx="330">
                  <c:v>1.0620124999999998</c:v>
                </c:pt>
                <c:pt idx="331">
                  <c:v>1.0620166666666666</c:v>
                </c:pt>
                <c:pt idx="332">
                  <c:v>1.0629191666666666</c:v>
                </c:pt>
                <c:pt idx="333">
                  <c:v>1.0634833333333333</c:v>
                </c:pt>
                <c:pt idx="334">
                  <c:v>1.06412</c:v>
                </c:pt>
                <c:pt idx="335">
                  <c:v>1.0642091666666667</c:v>
                </c:pt>
                <c:pt idx="336">
                  <c:v>1.0657958333333333</c:v>
                </c:pt>
                <c:pt idx="337">
                  <c:v>1.0659000000000001</c:v>
                </c:pt>
                <c:pt idx="338">
                  <c:v>1.0660433333333332</c:v>
                </c:pt>
                <c:pt idx="339">
                  <c:v>1.0671166666666667</c:v>
                </c:pt>
                <c:pt idx="340">
                  <c:v>1.0676512499999999</c:v>
                </c:pt>
                <c:pt idx="341">
                  <c:v>1.0687125</c:v>
                </c:pt>
                <c:pt idx="342">
                  <c:v>1.0691933333333332</c:v>
                </c:pt>
                <c:pt idx="343">
                  <c:v>1.0700208333333334</c:v>
                </c:pt>
                <c:pt idx="344">
                  <c:v>1.0704149999999999</c:v>
                </c:pt>
                <c:pt idx="345">
                  <c:v>1.0738391666666667</c:v>
                </c:pt>
                <c:pt idx="346">
                  <c:v>1.0746125</c:v>
                </c:pt>
                <c:pt idx="347">
                  <c:v>1.0746666666666667</c:v>
                </c:pt>
                <c:pt idx="348">
                  <c:v>1.0761670833333332</c:v>
                </c:pt>
                <c:pt idx="349">
                  <c:v>1.0771274999999998</c:v>
                </c:pt>
                <c:pt idx="350">
                  <c:v>1.0790329166666666</c:v>
                </c:pt>
                <c:pt idx="351">
                  <c:v>1.0798079166666665</c:v>
                </c:pt>
                <c:pt idx="352">
                  <c:v>1.0804258333333334</c:v>
                </c:pt>
                <c:pt idx="353">
                  <c:v>1.0837666666666665</c:v>
                </c:pt>
                <c:pt idx="354">
                  <c:v>1.0878008333333333</c:v>
                </c:pt>
                <c:pt idx="355">
                  <c:v>1.1319583333333332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7D9-C849-B7D3-A04B473F08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658451295"/>
        <c:axId val="657621375"/>
      </c:barChart>
      <c:catAx>
        <c:axId val="658451295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7621375"/>
        <c:crosses val="autoZero"/>
        <c:auto val="1"/>
        <c:lblAlgn val="ctr"/>
        <c:lblOffset val="100"/>
        <c:noMultiLvlLbl val="0"/>
      </c:catAx>
      <c:valAx>
        <c:axId val="657621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84512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0</xdr:colOff>
      <xdr:row>3</xdr:row>
      <xdr:rowOff>0</xdr:rowOff>
    </xdr:from>
    <xdr:to>
      <xdr:col>48</xdr:col>
      <xdr:colOff>102161</xdr:colOff>
      <xdr:row>36</xdr:row>
      <xdr:rowOff>49161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C1F8F5-D8A7-6E44-9099-99D6B9EB86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21</xdr:col>
      <xdr:colOff>0</xdr:colOff>
      <xdr:row>41</xdr:row>
      <xdr:rowOff>22188</xdr:rowOff>
    </xdr:from>
    <xdr:to>
      <xdr:col>48</xdr:col>
      <xdr:colOff>102161</xdr:colOff>
      <xdr:row>74</xdr:row>
      <xdr:rowOff>72988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F3A170B-6345-E740-95CF-72EE5E4BE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79</xdr:row>
      <xdr:rowOff>0</xdr:rowOff>
    </xdr:from>
    <xdr:to>
      <xdr:col>48</xdr:col>
      <xdr:colOff>102161</xdr:colOff>
      <xdr:row>112</xdr:row>
      <xdr:rowOff>50799</xdr:rowOff>
    </xdr:to>
    <xdr:graphicFrame macro="">
      <xdr:nvGraphicFramePr>
        <xdr:cNvPr id="5" name="Category 3">
          <a:extLst>
            <a:ext uri="{FF2B5EF4-FFF2-40B4-BE49-F238E27FC236}">
              <a16:creationId xmlns:a16="http://schemas.microsoft.com/office/drawing/2014/main" id="{AB88C8CC-0686-5249-8F8C-CC2C876E5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20</xdr:col>
      <xdr:colOff>0</xdr:colOff>
      <xdr:row>14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CC395A2-DE85-444C-A85D-6025AB7EB9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0</xdr:colOff>
      <xdr:row>15</xdr:row>
      <xdr:rowOff>12314</xdr:rowOff>
    </xdr:from>
    <xdr:to>
      <xdr:col>44</xdr:col>
      <xdr:colOff>755480</xdr:colOff>
      <xdr:row>61</xdr:row>
      <xdr:rowOff>153939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2FDBBD8-8006-564D-BBFE-C53633D294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3405185185" createdVersion="7" refreshedVersion="7" minRefreshableVersion="3" recordCount="1000" xr:uid="{2C8EC2CA-15B9-41C5-BDFC-018A32062448}">
  <cacheSource type="worksheet">
    <worksheetSource name="Table1"/>
  </cacheSource>
  <cacheFields count="21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 count="2">
        <e v="#N/A"/>
        <s v="Yes"/>
      </sharedItems>
    </cacheField>
    <cacheField name="Category 2" numFmtId="0">
      <sharedItems count="2">
        <e v="#N/A"/>
        <s v="Yes"/>
      </sharedItems>
    </cacheField>
    <cacheField name="Category 3" numFmtId="0">
      <sharedItems count="2">
        <s v="Yes"/>
        <e v="#N/A"/>
      </sharedItems>
    </cacheField>
  </cacheFields>
  <extLst>
    <ext xmlns:x14="http://schemas.microsoft.com/office/spreadsheetml/2009/9/main" uri="{725AE2AE-9491-48be-B2B4-4EB974FC3084}">
      <x14:pivotCacheDefinition pivotCacheId="136427688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hew, Ebin" refreshedDate="44645.040520023147" createdVersion="7" refreshedVersion="7" minRefreshableVersion="3" recordCount="1000" xr:uid="{D7A8A222-B4D4-9846-BF03-9AE6328B7FCB}">
  <cacheSource type="worksheet">
    <worksheetSource name="Table13"/>
  </cacheSource>
  <cacheFields count="26">
    <cacheField name="Abalone_id" numFmtId="0">
      <sharedItems containsMixedTypes="1" containsNumber="1" containsInteger="1" minValue="4" maxValue="4176"/>
    </cacheField>
    <cacheField name="Gender" numFmtId="0">
      <sharedItems/>
    </cacheField>
    <cacheField name="Length" numFmtId="0">
      <sharedItems containsSemiMixedTypes="0" containsString="0" containsNumber="1" minValue="0.13" maxValue="0.81499999999999995"/>
    </cacheField>
    <cacheField name="Diameter" numFmtId="0">
      <sharedItems containsSemiMixedTypes="0" containsString="0" containsNumber="1" minValue="9.5000000000000001E-2" maxValue="0.65"/>
    </cacheField>
    <cacheField name="Height" numFmtId="0">
      <sharedItems containsSemiMixedTypes="0" containsString="0" containsNumber="1" minValue="0" maxValue="0.25"/>
    </cacheField>
    <cacheField name="Whole_weight" numFmtId="0">
      <sharedItems containsSemiMixedTypes="0" containsString="0" containsNumber="1" minValue="1.0500000000000001E-2" maxValue="2.8254999999999999"/>
    </cacheField>
    <cacheField name="Shucked_weight" numFmtId="0">
      <sharedItems containsSemiMixedTypes="0" containsString="0" containsNumber="1" minValue="4.4999999999999997E-3" maxValue="1.2529999999999999"/>
    </cacheField>
    <cacheField name="Viscera_weight" numFmtId="0">
      <sharedItems containsSemiMixedTypes="0" containsString="0" containsNumber="1" minValue="3.0000000000000001E-3" maxValue="0.59"/>
    </cacheField>
    <cacheField name="Shell_weight" numFmtId="0">
      <sharedItems containsSemiMixedTypes="0" containsString="0" containsNumber="1" minValue="3.5000000000000001E-3" maxValue="0.89700000000000002"/>
    </cacheField>
    <cacheField name="Rings" numFmtId="0">
      <sharedItems containsSemiMixedTypes="0" containsString="0" containsNumber="1" containsInteger="1" minValue="3" maxValue="29"/>
    </cacheField>
    <cacheField name="Collector" numFmtId="0">
      <sharedItems containsMixedTypes="1" containsNumber="1" containsInteger="1" minValue="1" maxValue="15"/>
    </cacheField>
    <cacheField name="Collector_First" numFmtId="0">
      <sharedItems/>
    </cacheField>
    <cacheField name="Collector_last" numFmtId="0">
      <sharedItems/>
    </cacheField>
    <cacheField name="Collector_organization" numFmtId="0">
      <sharedItems/>
    </cacheField>
    <cacheField name="Water" numFmtId="0">
      <sharedItems containsMixedTypes="1" containsNumber="1" containsInteger="1" minValue="1" maxValue="10"/>
    </cacheField>
    <cacheField name="Water_region" numFmtId="0">
      <sharedItems/>
    </cacheField>
    <cacheField name="Feb_temp" numFmtId="0">
      <sharedItems containsSemiMixedTypes="0" containsString="0" containsNumber="1" minValue="1.9" maxValue="24.1"/>
    </cacheField>
    <cacheField name="Category All" numFmtId="0">
      <sharedItems/>
    </cacheField>
    <cacheField name="Category 1" numFmtId="0">
      <sharedItems/>
    </cacheField>
    <cacheField name="Category 2" numFmtId="0">
      <sharedItems/>
    </cacheField>
    <cacheField name="Category 3" numFmtId="0">
      <sharedItems/>
    </cacheField>
    <cacheField name="Base Abalone Value" numFmtId="0">
      <sharedItems containsSemiMixedTypes="0" containsString="0" containsNumber="1" minValue="0.77436125" maxValue="1.1319583333333332"/>
    </cacheField>
    <cacheField name="Value All" numFmtId="0">
      <sharedItems containsSemiMixedTypes="0" containsString="0" containsNumber="1" minValue="0.61948900000000007" maxValue="1.6310600000000002"/>
    </cacheField>
    <cacheField name="Value 1" numFmtId="0">
      <sharedItems containsMixedTypes="1" containsNumber="1" minValue="1.4004174999999999" maxValue="1.6310600000000002" count="12">
        <e v="#N/A"/>
        <n v="1.5924162499999999"/>
        <n v="1.5931099999999998"/>
        <n v="1.4219437499999998"/>
        <n v="1.4496718749999999"/>
        <n v="1.5751487499999999"/>
        <n v="1.498998125"/>
        <n v="1.4756625000000003"/>
        <n v="1.6310600000000002"/>
        <n v="1.4004174999999999"/>
        <n v="1.6099156249999997"/>
        <n v="1.5392249999999998"/>
      </sharedItems>
    </cacheField>
    <cacheField name="Value 2" numFmtId="0">
      <sharedItems containsMixedTypes="1" containsNumber="1" minValue="0.61948900000000007" maxValue="0.87236000000000002"/>
    </cacheField>
    <cacheField name="Value 3" numFmtId="0">
      <sharedItems containsMixedTypes="1" containsNumber="1" minValue="0.94131583333333324" maxValue="1.1319583333333332" count="357">
        <n v="1.02825375"/>
        <e v="#N/A"/>
        <n v="1.0837666666666665"/>
        <n v="1.0433641666666666"/>
        <n v="1.0401220833333336"/>
        <n v="1.0704149999999999"/>
        <n v="1.0560624999999999"/>
        <n v="1.0174333333333332"/>
        <n v="1.0251004166666666"/>
        <n v="1.0119066666666667"/>
        <n v="1.0032833333333333"/>
        <n v="1.0154800000000002"/>
        <n v="1.0288733333333335"/>
        <n v="0.96971333333333321"/>
        <n v="1.0642091666666667"/>
        <n v="1.0297000000000001"/>
        <n v="0.99060000000000004"/>
        <n v="1.0746666666666667"/>
        <n v="1.0303354166666667"/>
        <n v="0.9893729166666666"/>
        <n v="1.0550929166666667"/>
        <n v="0.96693833333333346"/>
        <n v="1.0034583333333333"/>
        <n v="1.0374833333333333"/>
        <n v="1.05278"/>
        <n v="1.0095400000000001"/>
        <n v="1.0346900000000001"/>
        <n v="1.0549533333333334"/>
        <n v="1.0126633333333332"/>
        <n v="1.0388991666666667"/>
        <n v="1.0010366666666668"/>
        <n v="1.02065625"/>
        <n v="1.0058333333333334"/>
        <n v="1.0249266666666668"/>
        <n v="1.0268262500000001"/>
        <n v="1.0167600000000001"/>
        <n v="1.0350229166666667"/>
        <n v="1.0481829166666665"/>
        <n v="1.0333924999999999"/>
        <n v="1.0358233333333333"/>
        <n v="1.0565166666666668"/>
        <n v="1.0273700000000001"/>
        <n v="1.0281183333333332"/>
        <n v="1.0435274999999999"/>
        <n v="1.0043199999999999"/>
        <n v="0.97764583333333333"/>
        <n v="1.0252191666666666"/>
        <n v="0.99751666666666683"/>
        <n v="1.0155624999999999"/>
        <n v="1.05813"/>
        <n v="1.0170416666666666"/>
        <n v="0.9902291666666666"/>
        <n v="1.0223174999999998"/>
        <n v="1.0318066666666665"/>
        <n v="1.02688125"/>
        <n v="0.97706208333333333"/>
        <n v="1.0540483333333335"/>
        <n v="1.0456916666666669"/>
        <n v="1.0056591666666665"/>
        <n v="1.0175208333333332"/>
        <n v="1.0297958333333335"/>
        <n v="1.0140845833333332"/>
        <n v="1.018"/>
        <n v="1.0412312500000001"/>
        <n v="0.96563499999999991"/>
        <n v="1.0152475000000001"/>
        <n v="1.0431116666666667"/>
        <n v="1.0172875000000001"/>
        <n v="1.0157500000000002"/>
        <n v="0.98420833333333324"/>
        <n v="1.0206458333333333"/>
        <n v="1.0367833333333332"/>
        <n v="1.0571499999999998"/>
        <n v="0.99663708333333345"/>
        <n v="1.0340499999999999"/>
        <n v="1.0125000000000002"/>
        <n v="1.0118949999999998"/>
        <n v="1.0272625000000002"/>
        <n v="1.0342516666666668"/>
        <n v="1.0016041666666666"/>
        <n v="1.0221666666666667"/>
        <n v="1.0150916666666665"/>
        <n v="1.0209570833333332"/>
        <n v="1.0294266666666667"/>
        <n v="0.99370458333333345"/>
        <n v="1.0495166666666667"/>
        <n v="1.0660433333333332"/>
        <n v="1.0115208333333334"/>
        <n v="1.0381158333333333"/>
        <n v="1.0274166666666666"/>
        <n v="1.0412354166666666"/>
        <n v="1.0328504166666665"/>
        <n v="0.94131583333333324"/>
        <n v="1.0128174999999999"/>
        <n v="1.0200549999999999"/>
        <n v="1.0325458333333333"/>
        <n v="1.0522808333333333"/>
        <n v="1.0289783333333333"/>
        <n v="1.0659000000000001"/>
        <n v="1.0224849999999999"/>
        <n v="1.0089166666666667"/>
        <n v="1.0620124999999998"/>
        <n v="1.0373041666666667"/>
        <n v="1.0581295833333333"/>
        <n v="1.0365491666666669"/>
        <n v="1.0241037499999999"/>
        <n v="1.0282266666666668"/>
        <n v="1.0094449999999999"/>
        <n v="1.0457645833333333"/>
        <n v="1.0141516666666666"/>
        <n v="1.0331258333333333"/>
        <n v="0.99196458333333337"/>
        <n v="1.045445"/>
        <n v="1.0235975000000002"/>
        <n v="1.0517133333333335"/>
        <n v="0.98496333333333341"/>
        <n v="1.0178566666666669"/>
        <n v="1.0150908333333331"/>
        <n v="1.0148266666666668"/>
        <n v="1.0501329166666666"/>
        <n v="1.0414049999999999"/>
        <n v="1.0771274999999998"/>
        <n v="1.0076779166666665"/>
        <n v="1.016"/>
        <n v="1.0391216666666665"/>
        <n v="1.0283108333333335"/>
        <n v="1.0468208333333333"/>
        <n v="1.0336329166666667"/>
        <n v="1.0151891666666666"/>
        <n v="1.0467916666666668"/>
        <n v="1.0023066666666665"/>
        <n v="1.0306358333333334"/>
        <n v="1.0490379166666666"/>
        <n v="1.0200291666666668"/>
        <n v="1.0307229166666667"/>
        <n v="1.0273937500000001"/>
        <n v="1.0618974999999999"/>
        <n v="1.0150416666666668"/>
        <n v="1.0790329166666666"/>
        <n v="1.0118445833333332"/>
        <n v="1.0319"/>
        <n v="0.99420291666666671"/>
        <n v="1.0241512500000001"/>
        <n v="1.0096799999999999"/>
        <n v="0.99356250000000002"/>
        <n v="0.99246999999999996"/>
        <n v="1.051525"/>
        <n v="1.0209683333333333"/>
        <n v="1.0547575"/>
        <n v="0.98616666666666675"/>
        <n v="1.0361979166666666"/>
        <n v="1.0341850000000001"/>
        <n v="1.0020150000000001"/>
        <n v="1.0310633333333332"/>
        <n v="1.04353125"/>
        <n v="1.0242441666666668"/>
        <n v="1.0559833333333333"/>
        <n v="0.99766666666666659"/>
        <n v="1.0198954166666669"/>
        <n v="1.0657958333333333"/>
        <n v="1.05058875"/>
        <n v="1.0600870833333333"/>
        <n v="1.0152262500000002"/>
        <n v="0.99611249999999996"/>
        <n v="1.0585716666666665"/>
        <n v="1.0210475000000001"/>
        <n v="1.0180041666666666"/>
        <n v="1.0215274999999999"/>
        <n v="1.0004024999999999"/>
        <n v="1.0037699999999998"/>
        <n v="1.0232658333333333"/>
        <n v="1.0223541666666667"/>
        <n v="0.99029166666666657"/>
        <n v="1.0178395833333334"/>
        <n v="1.0059166666666666"/>
        <n v="1.0318000000000001"/>
        <n v="1.0089066666666666"/>
        <n v="1.0295191666666665"/>
        <n v="1.01932"/>
        <n v="1.0293666666666668"/>
        <n v="1.0120908333333332"/>
        <n v="1.0344116666666667"/>
        <n v="1.0051533333333333"/>
        <n v="1.0079037500000001"/>
        <n v="1.0580241666666668"/>
        <n v="1.0413354166666666"/>
        <n v="1.0310024999999998"/>
        <n v="1.0503333333333336"/>
        <n v="1.0293266666666665"/>
        <n v="1.0619229166666664"/>
        <n v="1.0376395833333334"/>
        <n v="1.0397516666666669"/>
        <n v="1.0328908333333335"/>
        <n v="1.0051033333333335"/>
        <n v="1.0266416666666667"/>
        <n v="1.0403420833333334"/>
        <n v="1.0040024999999999"/>
        <n v="1.0700208333333334"/>
        <n v="1.0286104166666667"/>
        <n v="1.0804258333333334"/>
        <n v="1.0337991666666666"/>
        <n v="1.0115749999999999"/>
        <n v="1.0068112500000002"/>
        <n v="1.0322616666666664"/>
        <n v="0.99087875000000003"/>
        <n v="1.1319583333333332"/>
        <n v="0.99457708333333339"/>
        <n v="0.99554166666666677"/>
        <n v="1.0183312499999999"/>
        <n v="1.0369983333333335"/>
        <n v="1.0004770833333334"/>
        <n v="1.00935"/>
        <n v="1.0573533333333334"/>
        <n v="1.0346716666666667"/>
        <n v="1.0129729166666666"/>
        <n v="1.0475766666666668"/>
        <n v="1.0403175"/>
        <n v="1.0149624999999998"/>
        <n v="1.0356541666666668"/>
        <n v="1.0195079166666665"/>
        <n v="1.0581499999999999"/>
        <n v="1.01912"/>
        <n v="1.0230524999999999"/>
        <n v="1.0125333333333333"/>
        <n v="1.0388033333333333"/>
        <n v="1.0126666666666666"/>
        <n v="1.0492879166666667"/>
        <n v="1.0371400000000002"/>
        <n v="0.98492666666666662"/>
        <n v="1.0153375"/>
        <n v="1.0208537499999999"/>
        <n v="1.0571829166666666"/>
        <n v="1.0423895833333334"/>
        <n v="1.0422175"/>
        <n v="1.0208266666666665"/>
        <n v="1.0364612500000001"/>
        <n v="1.0499020833333335"/>
        <n v="1.0223116666666665"/>
        <n v="0.99381583333333312"/>
        <n v="1.0378208333333334"/>
        <n v="1.0634833333333333"/>
        <n v="0.97473333333333334"/>
        <n v="1.0167137499999999"/>
        <n v="1.0476999999999999"/>
        <n v="1.0443862500000001"/>
        <n v="1.0260716666666667"/>
        <n v="1.0186733333333333"/>
        <n v="1.0208499999999998"/>
        <n v="1.0267025000000001"/>
        <n v="1.0243958333333334"/>
        <n v="1.0521133333333335"/>
        <n v="1.0175891666666665"/>
        <n v="1.0335066666666668"/>
        <n v="1.0235208333333334"/>
        <n v="1.0011666666666668"/>
        <n v="1.0620166666666666"/>
        <n v="1.0738391666666667"/>
        <n v="1.0671166666666667"/>
        <n v="1.0575179166666666"/>
        <n v="1.0065183333333334"/>
        <n v="1.0230816666666667"/>
        <n v="1.0362608333333332"/>
        <n v="1.0025333333333333"/>
        <n v="1.0010395833333334"/>
        <n v="1.0440283333333333"/>
        <n v="1.0239770833333333"/>
        <n v="1.0514845833333331"/>
        <n v="1.0353308333333333"/>
        <n v="1.0878008333333333"/>
        <n v="1.0201995833333333"/>
        <n v="1.0333749999999999"/>
        <n v="1.0589995833333334"/>
        <n v="1.0691933333333332"/>
        <n v="0.9878870833333333"/>
        <n v="1.0133595833333333"/>
        <n v="0.98883874999999999"/>
        <n v="1.0024795833333335"/>
        <n v="1.0302575"/>
        <n v="1.05030625"/>
        <n v="1.0445245833333332"/>
        <n v="1.0195199999999998"/>
        <n v="1.0687125"/>
        <n v="1.0139166666666666"/>
        <n v="1.024"/>
        <n v="1.0118541666666665"/>
        <n v="1.0547133333333334"/>
        <n v="1.0113400000000001"/>
        <n v="1.04440625"/>
        <n v="1.0057683333333334"/>
        <n v="1.0028333333333332"/>
        <n v="1.0109399999999999"/>
        <n v="1.0676512499999999"/>
        <n v="1.0221895833333334"/>
        <n v="1.0296937500000001"/>
        <n v="0.99404375"/>
        <n v="1.0419266666666669"/>
        <n v="1.0450016666666668"/>
        <n v="1.0412166666666667"/>
        <n v="1.0579991666666666"/>
        <n v="1.0027187499999999"/>
        <n v="0.99987333333333328"/>
        <n v="1.0271091666666667"/>
        <n v="1.0332912499999998"/>
        <n v="1.0067066666666666"/>
        <n v="1.0218291666666668"/>
        <n v="1.0167983333333335"/>
        <n v="0.99737500000000001"/>
        <n v="1.06412"/>
        <n v="0.99219041666666685"/>
        <n v="1.0247483333333336"/>
        <n v="1.0273454166666665"/>
        <n v="1.0076466666666668"/>
        <n v="1.0761670833333332"/>
        <n v="1.0382266666666669"/>
        <n v="1.0475229166666666"/>
        <n v="1.0054399999999999"/>
        <n v="1.0316933333333334"/>
        <n v="1.0230783333333333"/>
        <n v="1.0474229166666666"/>
        <n v="1.017273333333333"/>
        <n v="1.0517437500000002"/>
        <n v="1.0350120833333332"/>
        <n v="1.03766"/>
        <n v="1.0162441666666666"/>
        <n v="1.0252725"/>
        <n v="1.0369833333333331"/>
        <n v="1.0029566666666665"/>
        <n v="1.0347599999999999"/>
        <n v="1.0486600000000001"/>
        <n v="1.0226320833333333"/>
        <n v="1.0209999999999999"/>
        <n v="1.03439375"/>
        <n v="1.0325666666666669"/>
        <n v="1.0155654166666666"/>
        <n v="1.0299375000000002"/>
        <n v="1.0474158333333332"/>
        <n v="1.0611629166666667"/>
        <n v="1.0024612500000001"/>
        <n v="1.0447295833333334"/>
        <n v="1.00796375"/>
        <n v="1.0244199999999999"/>
        <n v="0.99277833333333321"/>
        <n v="1.0169970833333333"/>
        <n v="1.0472700000000001"/>
        <n v="1.0184562500000001"/>
        <n v="1.0258783333333334"/>
        <n v="1.0746125"/>
        <n v="1.0798079166666665"/>
        <n v="1.0236112499999999"/>
        <n v="1.0294941666666668"/>
        <n v="0.96379333333333328"/>
        <n v="1.0411483333333333"/>
        <n v="1.0629191666666666"/>
        <n v="1.0201041666666666"/>
        <n v="1.0255516666666664"/>
        <n v="1.0237579166666668"/>
        <n v="1.0136379166666669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x v="0"/>
    <x v="0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x v="0"/>
    <x v="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x v="0"/>
    <x v="0"/>
    <x v="0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x v="0"/>
    <x v="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x v="0"/>
    <x v="0"/>
    <x v="0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x v="0"/>
    <x v="0"/>
    <x v="0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x v="0"/>
    <x v="1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x v="0"/>
    <x v="0"/>
    <x v="0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x v="0"/>
    <x v="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x v="0"/>
    <x v="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x v="0"/>
    <x v="1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x v="0"/>
    <x v="1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x v="0"/>
    <x v="0"/>
    <x v="0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x v="0"/>
    <x v="0"/>
    <x v="0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x v="0"/>
    <x v="1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x v="0"/>
    <x v="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x v="0"/>
    <x v="0"/>
    <x v="0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x v="0"/>
    <x v="1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x v="0"/>
    <x v="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x v="0"/>
    <x v="1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x v="0"/>
    <x v="1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x v="0"/>
    <x v="1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x v="0"/>
    <x v="1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x v="0"/>
    <x v="0"/>
    <x v="0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x v="0"/>
    <x v="1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x v="0"/>
    <x v="1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x v="0"/>
    <x v="1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x v="0"/>
    <x v="1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x v="0"/>
    <x v="1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x v="0"/>
    <x v="1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x v="0"/>
    <x v="1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x v="0"/>
    <x v="1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x v="0"/>
    <x v="0"/>
    <x v="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x v="0"/>
    <x v="1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x v="0"/>
    <x v="0"/>
    <x v="0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x v="0"/>
    <x v="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x v="0"/>
    <x v="1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x v="0"/>
    <x v="0"/>
    <x v="0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x v="0"/>
    <x v="1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x v="0"/>
    <x v="1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x v="0"/>
    <x v="0"/>
    <x v="0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x v="0"/>
    <x v="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x v="0"/>
    <x v="1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x v="0"/>
    <x v="0"/>
    <x v="0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x v="0"/>
    <x v="1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x v="0"/>
    <x v="1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x v="0"/>
    <x v="0"/>
    <x v="0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x v="0"/>
    <x v="0"/>
    <x v="0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x v="0"/>
    <x v="1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x v="0"/>
    <x v="0"/>
    <x v="0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x v="0"/>
    <x v="0"/>
    <x v="0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x v="0"/>
    <x v="0"/>
    <x v="0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x v="0"/>
    <x v="0"/>
    <x v="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x v="0"/>
    <x v="0"/>
    <x v="0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x v="0"/>
    <x v="1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x v="0"/>
    <x v="0"/>
    <x v="0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x v="0"/>
    <x v="1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x v="0"/>
    <x v="1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x v="0"/>
    <x v="1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x v="0"/>
    <x v="1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x v="0"/>
    <x v="1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x v="0"/>
    <x v="1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x v="0"/>
    <x v="1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x v="0"/>
    <x v="0"/>
    <x v="0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x v="0"/>
    <x v="0"/>
    <x v="0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x v="0"/>
    <x v="1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x v="0"/>
    <x v="1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x v="0"/>
    <x v="0"/>
    <x v="0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x v="0"/>
    <x v="0"/>
    <x v="0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x v="0"/>
    <x v="1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x v="0"/>
    <x v="1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x v="0"/>
    <x v="1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x v="0"/>
    <x v="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x v="0"/>
    <x v="0"/>
    <x v="0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x v="0"/>
    <x v="1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x v="0"/>
    <x v="0"/>
    <x v="0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x v="0"/>
    <x v="0"/>
    <x v="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x v="0"/>
    <x v="1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x v="0"/>
    <x v="0"/>
    <x v="0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x v="0"/>
    <x v="1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x v="0"/>
    <x v="1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x v="0"/>
    <x v="1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x v="0"/>
    <x v="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x v="0"/>
    <x v="0"/>
    <x v="0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x v="0"/>
    <x v="0"/>
    <x v="0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x v="0"/>
    <x v="0"/>
    <x v="0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x v="0"/>
    <x v="1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x v="0"/>
    <x v="1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x v="0"/>
    <x v="0"/>
    <x v="0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x v="0"/>
    <x v="0"/>
    <x v="0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x v="0"/>
    <x v="1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x v="0"/>
    <x v="0"/>
    <x v="0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x v="0"/>
    <x v="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x v="0"/>
    <x v="0"/>
    <x v="0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x v="0"/>
    <x v="0"/>
    <x v="0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x v="0"/>
    <x v="1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x v="0"/>
    <x v="1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x v="0"/>
    <x v="0"/>
    <x v="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x v="0"/>
    <x v="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x v="0"/>
    <x v="1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x v="0"/>
    <x v="1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x v="0"/>
    <x v="0"/>
    <x v="0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x v="0"/>
    <x v="0"/>
    <x v="0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x v="0"/>
    <x v="0"/>
    <x v="0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x v="0"/>
    <x v="0"/>
    <x v="0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x v="0"/>
    <x v="0"/>
    <x v="0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x v="0"/>
    <x v="0"/>
    <x v="0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x v="0"/>
    <x v="0"/>
    <x v="0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x v="0"/>
    <x v="1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x v="0"/>
    <x v="1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x v="0"/>
    <x v="1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x v="0"/>
    <x v="1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x v="0"/>
    <x v="1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x v="0"/>
    <x v="1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x v="0"/>
    <x v="0"/>
    <x v="0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x v="0"/>
    <x v="1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x v="0"/>
    <x v="0"/>
    <x v="0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x v="0"/>
    <x v="1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x v="0"/>
    <x v="0"/>
    <x v="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x v="0"/>
    <x v="1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x v="0"/>
    <x v="1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x v="0"/>
    <x v="0"/>
    <x v="0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x v="0"/>
    <x v="0"/>
    <x v="0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x v="0"/>
    <x v="1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x v="0"/>
    <x v="1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x v="0"/>
    <x v="1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x v="0"/>
    <x v="0"/>
    <x v="0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x v="0"/>
    <x v="1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x v="0"/>
    <x v="0"/>
    <x v="0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x v="0"/>
    <x v="1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x v="0"/>
    <x v="1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x v="0"/>
    <x v="0"/>
    <x v="0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x v="0"/>
    <x v="1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x v="0"/>
    <x v="1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x v="0"/>
    <x v="1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x v="0"/>
    <x v="0"/>
    <x v="0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x v="0"/>
    <x v="1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x v="0"/>
    <x v="0"/>
    <x v="0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x v="0"/>
    <x v="0"/>
    <x v="0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x v="0"/>
    <x v="0"/>
    <x v="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x v="0"/>
    <x v="1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x v="0"/>
    <x v="1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x v="0"/>
    <x v="0"/>
    <x v="0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x v="0"/>
    <x v="1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x v="0"/>
    <x v="1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x v="0"/>
    <x v="0"/>
    <x v="0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x v="0"/>
    <x v="0"/>
    <x v="0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x v="0"/>
    <x v="1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x v="0"/>
    <x v="0"/>
    <x v="0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x v="0"/>
    <x v="0"/>
    <x v="0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x v="0"/>
    <x v="0"/>
    <x v="0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x v="0"/>
    <x v="1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x v="0"/>
    <x v="0"/>
    <x v="0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x v="0"/>
    <x v="0"/>
    <x v="0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x v="0"/>
    <x v="1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x v="0"/>
    <x v="0"/>
    <x v="0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x v="0"/>
    <x v="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x v="0"/>
    <x v="0"/>
    <x v="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x v="0"/>
    <x v="0"/>
    <x v="0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x v="0"/>
    <x v="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x v="0"/>
    <x v="1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x v="0"/>
    <x v="0"/>
    <x v="0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x v="0"/>
    <x v="0"/>
    <x v="0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x v="0"/>
    <x v="0"/>
    <x v="0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x v="0"/>
    <x v="1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x v="0"/>
    <x v="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x v="0"/>
    <x v="0"/>
    <x v="0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x v="0"/>
    <x v="1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x v="0"/>
    <x v="1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x v="0"/>
    <x v="0"/>
    <x v="0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x v="0"/>
    <x v="1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x v="0"/>
    <x v="0"/>
    <x v="0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x v="0"/>
    <x v="0"/>
    <x v="0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x v="0"/>
    <x v="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x v="0"/>
    <x v="0"/>
    <x v="0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x v="0"/>
    <x v="1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x v="0"/>
    <x v="1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x v="0"/>
    <x v="1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x v="0"/>
    <x v="1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x v="0"/>
    <x v="0"/>
    <x v="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x v="0"/>
    <x v="1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x v="0"/>
    <x v="0"/>
    <x v="0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x v="0"/>
    <x v="0"/>
    <x v="0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x v="0"/>
    <x v="1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x v="0"/>
    <x v="1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x v="0"/>
    <x v="1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x v="0"/>
    <x v="0"/>
    <x v="0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x v="0"/>
    <x v="1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x v="0"/>
    <x v="1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x v="0"/>
    <x v="0"/>
    <x v="0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x v="0"/>
    <x v="1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x v="0"/>
    <x v="1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x v="0"/>
    <x v="0"/>
    <x v="0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x v="0"/>
    <x v="1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x v="0"/>
    <x v="1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x v="0"/>
    <x v="0"/>
    <x v="0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x v="0"/>
    <x v="1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x v="0"/>
    <x v="1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x v="0"/>
    <x v="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x v="0"/>
    <x v="0"/>
    <x v="0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x v="0"/>
    <x v="1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x v="1"/>
    <x v="0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x v="1"/>
    <x v="0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x v="0"/>
    <x v="0"/>
    <x v="0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x v="0"/>
    <x v="0"/>
    <x v="0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x v="0"/>
    <x v="0"/>
    <x v="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x v="0"/>
    <x v="1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x v="0"/>
    <x v="1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x v="0"/>
    <x v="1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x v="0"/>
    <x v="0"/>
    <x v="0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x v="0"/>
    <x v="1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x v="0"/>
    <x v="0"/>
    <x v="0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x v="0"/>
    <x v="1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x v="0"/>
    <x v="0"/>
    <x v="0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x v="0"/>
    <x v="0"/>
    <x v="0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x v="0"/>
    <x v="0"/>
    <x v="0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x v="0"/>
    <x v="1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x v="0"/>
    <x v="0"/>
    <x v="0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x v="0"/>
    <x v="0"/>
    <x v="0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x v="0"/>
    <x v="0"/>
    <x v="0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x v="0"/>
    <x v="0"/>
    <x v="0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x v="0"/>
    <x v="1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x v="0"/>
    <x v="1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x v="0"/>
    <x v="1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x v="0"/>
    <x v="1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x v="0"/>
    <x v="1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x v="0"/>
    <x v="1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x v="0"/>
    <x v="0"/>
    <x v="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x v="0"/>
    <x v="0"/>
    <x v="0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x v="0"/>
    <x v="1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x v="0"/>
    <x v="1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x v="0"/>
    <x v="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x v="0"/>
    <x v="1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x v="0"/>
    <x v="1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x v="0"/>
    <x v="1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x v="0"/>
    <x v="1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x v="0"/>
    <x v="1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x v="0"/>
    <x v="1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x v="0"/>
    <x v="1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x v="0"/>
    <x v="1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x v="0"/>
    <x v="1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x v="0"/>
    <x v="1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x v="1"/>
    <x v="0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x v="0"/>
    <x v="1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x v="0"/>
    <x v="0"/>
    <x v="0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x v="0"/>
    <x v="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x v="0"/>
    <x v="0"/>
    <x v="0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x v="0"/>
    <x v="1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x v="0"/>
    <x v="0"/>
    <x v="0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x v="0"/>
    <x v="1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x v="0"/>
    <x v="0"/>
    <x v="0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x v="0"/>
    <x v="0"/>
    <x v="0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x v="0"/>
    <x v="0"/>
    <x v="0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x v="0"/>
    <x v="0"/>
    <x v="0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x v="0"/>
    <x v="1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x v="0"/>
    <x v="0"/>
    <x v="0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x v="0"/>
    <x v="1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x v="0"/>
    <x v="0"/>
    <x v="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x v="0"/>
    <x v="1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x v="0"/>
    <x v="0"/>
    <x v="0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x v="0"/>
    <x v="1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x v="0"/>
    <x v="0"/>
    <x v="0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x v="0"/>
    <x v="1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x v="0"/>
    <x v="0"/>
    <x v="0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x v="0"/>
    <x v="0"/>
    <x v="0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x v="0"/>
    <x v="1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x v="0"/>
    <x v="1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x v="0"/>
    <x v="1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x v="0"/>
    <x v="0"/>
    <x v="0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x v="0"/>
    <x v="0"/>
    <x v="0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x v="0"/>
    <x v="0"/>
    <x v="0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x v="0"/>
    <x v="0"/>
    <x v="0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x v="0"/>
    <x v="0"/>
    <x v="0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x v="0"/>
    <x v="1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x v="0"/>
    <x v="1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x v="0"/>
    <x v="1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x v="0"/>
    <x v="1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x v="0"/>
    <x v="0"/>
    <x v="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x v="0"/>
    <x v="1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x v="0"/>
    <x v="1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x v="0"/>
    <x v="1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x v="0"/>
    <x v="0"/>
    <x v="0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x v="0"/>
    <x v="0"/>
    <x v="0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x v="0"/>
    <x v="0"/>
    <x v="0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x v="0"/>
    <x v="0"/>
    <x v="0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x v="0"/>
    <x v="1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x v="0"/>
    <x v="1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x v="0"/>
    <x v="1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x v="0"/>
    <x v="1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x v="0"/>
    <x v="1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x v="0"/>
    <x v="1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x v="0"/>
    <x v="1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x v="0"/>
    <x v="1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x v="0"/>
    <x v="1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x v="0"/>
    <x v="0"/>
    <x v="0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x v="0"/>
    <x v="1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x v="0"/>
    <x v="1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x v="0"/>
    <x v="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x v="0"/>
    <x v="1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x v="0"/>
    <x v="0"/>
    <x v="0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x v="0"/>
    <x v="0"/>
    <x v="0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x v="0"/>
    <x v="1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x v="0"/>
    <x v="1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x v="0"/>
    <x v="1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x v="0"/>
    <x v="1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x v="0"/>
    <x v="1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x v="0"/>
    <x v="1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x v="0"/>
    <x v="1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x v="0"/>
    <x v="1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x v="0"/>
    <x v="1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x v="0"/>
    <x v="1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x v="0"/>
    <x v="1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x v="0"/>
    <x v="1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x v="0"/>
    <x v="0"/>
    <x v="0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x v="0"/>
    <x v="1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x v="0"/>
    <x v="1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x v="0"/>
    <x v="1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x v="0"/>
    <x v="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x v="0"/>
    <x v="1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x v="0"/>
    <x v="1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x v="0"/>
    <x v="1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x v="0"/>
    <x v="1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x v="0"/>
    <x v="1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x v="0"/>
    <x v="0"/>
    <x v="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x v="0"/>
    <x v="1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x v="0"/>
    <x v="0"/>
    <x v="0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x v="0"/>
    <x v="0"/>
    <x v="0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x v="0"/>
    <x v="1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x v="0"/>
    <x v="0"/>
    <x v="0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x v="0"/>
    <x v="1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x v="0"/>
    <x v="0"/>
    <x v="0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x v="0"/>
    <x v="1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x v="0"/>
    <x v="0"/>
    <x v="0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x v="0"/>
    <x v="1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x v="0"/>
    <x v="0"/>
    <x v="0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x v="0"/>
    <x v="0"/>
    <x v="0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x v="0"/>
    <x v="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x v="0"/>
    <x v="1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x v="0"/>
    <x v="1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x v="0"/>
    <x v="1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x v="0"/>
    <x v="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x v="0"/>
    <x v="1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x v="0"/>
    <x v="1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x v="0"/>
    <x v="0"/>
    <x v="0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x v="0"/>
    <x v="0"/>
    <x v="0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x v="0"/>
    <x v="1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x v="0"/>
    <x v="0"/>
    <x v="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x v="0"/>
    <x v="0"/>
    <x v="0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x v="0"/>
    <x v="1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x v="0"/>
    <x v="0"/>
    <x v="0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x v="0"/>
    <x v="1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x v="0"/>
    <x v="1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x v="0"/>
    <x v="1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x v="0"/>
    <x v="1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x v="0"/>
    <x v="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x v="0"/>
    <x v="0"/>
    <x v="0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x v="0"/>
    <x v="0"/>
    <x v="0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x v="0"/>
    <x v="0"/>
    <x v="0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x v="0"/>
    <x v="0"/>
    <x v="0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x v="0"/>
    <x v="1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x v="0"/>
    <x v="1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x v="0"/>
    <x v="1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x v="0"/>
    <x v="1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x v="0"/>
    <x v="1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x v="0"/>
    <x v="0"/>
    <x v="0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x v="0"/>
    <x v="0"/>
    <x v="0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x v="0"/>
    <x v="1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x v="0"/>
    <x v="1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x v="0"/>
    <x v="1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x v="0"/>
    <x v="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x v="0"/>
    <x v="1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x v="0"/>
    <x v="1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x v="0"/>
    <x v="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x v="0"/>
    <x v="1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x v="0"/>
    <x v="0"/>
    <x v="0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x v="0"/>
    <x v="0"/>
    <x v="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x v="0"/>
    <x v="1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x v="0"/>
    <x v="1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x v="0"/>
    <x v="1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x v="0"/>
    <x v="0"/>
    <x v="0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x v="0"/>
    <x v="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x v="0"/>
    <x v="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x v="0"/>
    <x v="0"/>
    <x v="0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x v="0"/>
    <x v="1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x v="0"/>
    <x v="0"/>
    <x v="0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x v="0"/>
    <x v="1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x v="0"/>
    <x v="1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x v="0"/>
    <x v="0"/>
    <x v="0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x v="0"/>
    <x v="1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x v="0"/>
    <x v="1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x v="0"/>
    <x v="0"/>
    <x v="0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x v="0"/>
    <x v="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x v="0"/>
    <x v="0"/>
    <x v="0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x v="0"/>
    <x v="1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x v="0"/>
    <x v="1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x v="0"/>
    <x v="1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x v="0"/>
    <x v="1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x v="0"/>
    <x v="1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x v="0"/>
    <x v="0"/>
    <x v="0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x v="0"/>
    <x v="0"/>
    <x v="0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x v="0"/>
    <x v="1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x v="0"/>
    <x v="1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x v="0"/>
    <x v="1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x v="0"/>
    <x v="1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x v="0"/>
    <x v="0"/>
    <x v="0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x v="0"/>
    <x v="1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x v="0"/>
    <x v="0"/>
    <x v="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x v="0"/>
    <x v="1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x v="0"/>
    <x v="1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x v="0"/>
    <x v="0"/>
    <x v="0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x v="0"/>
    <x v="1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x v="0"/>
    <x v="1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x v="0"/>
    <x v="0"/>
    <x v="0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x v="0"/>
    <x v="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x v="0"/>
    <x v="0"/>
    <x v="0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x v="0"/>
    <x v="0"/>
    <x v="0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x v="0"/>
    <x v="1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x v="0"/>
    <x v="0"/>
    <x v="0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x v="0"/>
    <x v="1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x v="0"/>
    <x v="1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x v="0"/>
    <x v="1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x v="0"/>
    <x v="1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x v="0"/>
    <x v="1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x v="0"/>
    <x v="1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x v="0"/>
    <x v="1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x v="0"/>
    <x v="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x v="0"/>
    <x v="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x v="0"/>
    <x v="1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x v="0"/>
    <x v="1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x v="0"/>
    <x v="0"/>
    <x v="0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x v="0"/>
    <x v="1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x v="0"/>
    <x v="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x v="0"/>
    <x v="1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x v="0"/>
    <x v="1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x v="0"/>
    <x v="0"/>
    <x v="0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x v="0"/>
    <x v="1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x v="0"/>
    <x v="0"/>
    <x v="0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x v="0"/>
    <x v="1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x v="0"/>
    <x v="0"/>
    <x v="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x v="0"/>
    <x v="0"/>
    <x v="0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x v="0"/>
    <x v="1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x v="0"/>
    <x v="1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x v="0"/>
    <x v="1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x v="0"/>
    <x v="1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x v="0"/>
    <x v="1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x v="0"/>
    <x v="0"/>
    <x v="0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x v="0"/>
    <x v="1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x v="0"/>
    <x v="0"/>
    <x v="0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x v="0"/>
    <x v="0"/>
    <x v="0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x v="0"/>
    <x v="1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x v="0"/>
    <x v="1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x v="0"/>
    <x v="0"/>
    <x v="0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x v="0"/>
    <x v="1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x v="0"/>
    <x v="0"/>
    <x v="0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x v="0"/>
    <x v="1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x v="1"/>
    <x v="0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x v="0"/>
    <x v="1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x v="0"/>
    <x v="0"/>
    <x v="0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x v="0"/>
    <x v="1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x v="0"/>
    <x v="1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x v="0"/>
    <x v="1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x v="0"/>
    <x v="1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x v="0"/>
    <x v="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x v="0"/>
    <x v="0"/>
    <x v="0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x v="0"/>
    <x v="1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x v="0"/>
    <x v="0"/>
    <x v="0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x v="0"/>
    <x v="0"/>
    <x v="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x v="0"/>
    <x v="1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x v="0"/>
    <x v="0"/>
    <x v="0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x v="0"/>
    <x v="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x v="0"/>
    <x v="1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x v="0"/>
    <x v="0"/>
    <x v="0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x v="0"/>
    <x v="1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x v="0"/>
    <x v="0"/>
    <x v="0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x v="0"/>
    <x v="1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x v="0"/>
    <x v="1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x v="0"/>
    <x v="1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x v="0"/>
    <x v="1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x v="0"/>
    <x v="0"/>
    <x v="0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x v="0"/>
    <x v="1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x v="0"/>
    <x v="1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x v="0"/>
    <x v="0"/>
    <x v="0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x v="0"/>
    <x v="1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x v="0"/>
    <x v="1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x v="0"/>
    <x v="0"/>
    <x v="0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x v="0"/>
    <x v="0"/>
    <x v="0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x v="0"/>
    <x v="1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x v="0"/>
    <x v="0"/>
    <x v="0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x v="0"/>
    <x v="1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x v="0"/>
    <x v="0"/>
    <x v="0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x v="0"/>
    <x v="0"/>
    <x v="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x v="1"/>
    <x v="0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x v="0"/>
    <x v="1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x v="0"/>
    <x v="0"/>
    <x v="0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x v="0"/>
    <x v="0"/>
    <x v="0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x v="0"/>
    <x v="1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x v="0"/>
    <x v="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x v="0"/>
    <x v="1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x v="0"/>
    <x v="0"/>
    <x v="0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x v="0"/>
    <x v="1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x v="0"/>
    <x v="1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x v="0"/>
    <x v="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x v="0"/>
    <x v="1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x v="0"/>
    <x v="1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x v="0"/>
    <x v="1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x v="0"/>
    <x v="1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x v="0"/>
    <x v="0"/>
    <x v="0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x v="0"/>
    <x v="1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x v="0"/>
    <x v="0"/>
    <x v="0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x v="0"/>
    <x v="0"/>
    <x v="0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x v="0"/>
    <x v="1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x v="0"/>
    <x v="0"/>
    <x v="0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x v="0"/>
    <x v="1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x v="0"/>
    <x v="1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x v="0"/>
    <x v="1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x v="0"/>
    <x v="0"/>
    <x v="0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x v="1"/>
    <x v="0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x v="0"/>
    <x v="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x v="0"/>
    <x v="0"/>
    <x v="0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x v="0"/>
    <x v="1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x v="0"/>
    <x v="0"/>
    <x v="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x v="0"/>
    <x v="0"/>
    <x v="0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x v="0"/>
    <x v="1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x v="0"/>
    <x v="1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x v="0"/>
    <x v="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x v="0"/>
    <x v="0"/>
    <x v="0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x v="0"/>
    <x v="1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x v="0"/>
    <x v="1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x v="0"/>
    <x v="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x v="0"/>
    <x v="1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x v="0"/>
    <x v="0"/>
    <x v="0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x v="0"/>
    <x v="1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x v="0"/>
    <x v="0"/>
    <x v="0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x v="0"/>
    <x v="0"/>
    <x v="0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x v="0"/>
    <x v="1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x v="0"/>
    <x v="1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x v="0"/>
    <x v="0"/>
    <x v="0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x v="0"/>
    <x v="1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x v="0"/>
    <x v="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x v="0"/>
    <x v="1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x v="0"/>
    <x v="0"/>
    <x v="0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x v="0"/>
    <x v="0"/>
    <x v="0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x v="0"/>
    <x v="0"/>
    <x v="0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x v="0"/>
    <x v="0"/>
    <x v="0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x v="0"/>
    <x v="1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x v="0"/>
    <x v="0"/>
    <x v="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x v="0"/>
    <x v="1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x v="0"/>
    <x v="0"/>
    <x v="0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x v="0"/>
    <x v="1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x v="0"/>
    <x v="0"/>
    <x v="0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x v="0"/>
    <x v="1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x v="0"/>
    <x v="0"/>
    <x v="0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x v="0"/>
    <x v="0"/>
    <x v="0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x v="0"/>
    <x v="0"/>
    <x v="0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x v="0"/>
    <x v="0"/>
    <x v="0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x v="0"/>
    <x v="1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x v="0"/>
    <x v="1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x v="0"/>
    <x v="1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x v="0"/>
    <x v="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x v="0"/>
    <x v="1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x v="0"/>
    <x v="1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x v="0"/>
    <x v="1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x v="0"/>
    <x v="1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x v="0"/>
    <x v="1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x v="0"/>
    <x v="0"/>
    <x v="0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x v="0"/>
    <x v="1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x v="0"/>
    <x v="1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x v="0"/>
    <x v="1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x v="0"/>
    <x v="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x v="0"/>
    <x v="0"/>
    <x v="0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x v="0"/>
    <x v="1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x v="0"/>
    <x v="1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x v="0"/>
    <x v="1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x v="0"/>
    <x v="1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x v="0"/>
    <x v="0"/>
    <x v="0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x v="0"/>
    <x v="1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x v="0"/>
    <x v="1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x v="0"/>
    <x v="1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x v="0"/>
    <x v="0"/>
    <x v="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x v="0"/>
    <x v="1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x v="0"/>
    <x v="1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x v="0"/>
    <x v="1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x v="0"/>
    <x v="1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x v="0"/>
    <x v="1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x v="0"/>
    <x v="1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x v="0"/>
    <x v="0"/>
    <x v="0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x v="0"/>
    <x v="0"/>
    <x v="0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x v="0"/>
    <x v="0"/>
    <x v="0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x v="0"/>
    <x v="1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x v="0"/>
    <x v="1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x v="0"/>
    <x v="1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x v="0"/>
    <x v="0"/>
    <x v="0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x v="0"/>
    <x v="1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x v="0"/>
    <x v="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x v="0"/>
    <x v="1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x v="0"/>
    <x v="1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x v="0"/>
    <x v="0"/>
    <x v="0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x v="0"/>
    <x v="1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x v="0"/>
    <x v="1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x v="0"/>
    <x v="1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x v="0"/>
    <x v="0"/>
    <x v="0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x v="0"/>
    <x v="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x v="0"/>
    <x v="1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x v="0"/>
    <x v="0"/>
    <x v="0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x v="0"/>
    <x v="0"/>
    <x v="0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x v="0"/>
    <x v="0"/>
    <x v="0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x v="0"/>
    <x v="1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x v="0"/>
    <x v="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x v="0"/>
    <x v="1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x v="0"/>
    <x v="1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x v="0"/>
    <x v="1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x v="0"/>
    <x v="0"/>
    <x v="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x v="0"/>
    <x v="1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x v="0"/>
    <x v="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x v="0"/>
    <x v="0"/>
    <x v="0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x v="0"/>
    <x v="1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x v="0"/>
    <x v="0"/>
    <x v="0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x v="0"/>
    <x v="0"/>
    <x v="0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x v="0"/>
    <x v="0"/>
    <x v="0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x v="0"/>
    <x v="0"/>
    <x v="0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x v="0"/>
    <x v="0"/>
    <x v="0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x v="0"/>
    <x v="0"/>
    <x v="0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x v="0"/>
    <x v="0"/>
    <x v="0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x v="0"/>
    <x v="1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x v="0"/>
    <x v="1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x v="0"/>
    <x v="1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x v="0"/>
    <x v="0"/>
    <x v="0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x v="0"/>
    <x v="1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x v="0"/>
    <x v="1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x v="0"/>
    <x v="1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x v="0"/>
    <x v="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x v="0"/>
    <x v="0"/>
    <x v="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x v="0"/>
    <x v="0"/>
    <x v="0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x v="0"/>
    <x v="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x v="0"/>
    <x v="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x v="0"/>
    <x v="1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x v="0"/>
    <x v="1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x v="0"/>
    <x v="0"/>
    <x v="0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x v="0"/>
    <x v="1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x v="1"/>
    <x v="0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x v="0"/>
    <x v="0"/>
    <x v="0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x v="0"/>
    <x v="1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x v="0"/>
    <x v="1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x v="0"/>
    <x v="1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x v="0"/>
    <x v="1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x v="0"/>
    <x v="1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x v="0"/>
    <x v="1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x v="0"/>
    <x v="0"/>
    <x v="0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x v="0"/>
    <x v="0"/>
    <x v="0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x v="0"/>
    <x v="1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x v="0"/>
    <x v="1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x v="0"/>
    <x v="1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x v="0"/>
    <x v="1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x v="0"/>
    <x v="1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x v="0"/>
    <x v="1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x v="0"/>
    <x v="1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x v="0"/>
    <x v="1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x v="0"/>
    <x v="1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x v="0"/>
    <x v="0"/>
    <x v="0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x v="0"/>
    <x v="1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x v="0"/>
    <x v="1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x v="0"/>
    <x v="1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x v="0"/>
    <x v="1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x v="0"/>
    <x v="1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x v="0"/>
    <x v="0"/>
    <x v="0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x v="0"/>
    <x v="1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x v="0"/>
    <x v="1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x v="0"/>
    <x v="1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x v="0"/>
    <x v="1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x v="0"/>
    <x v="0"/>
    <x v="0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x v="0"/>
    <x v="1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x v="0"/>
    <x v="1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x v="0"/>
    <x v="1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x v="0"/>
    <x v="1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x v="0"/>
    <x v="0"/>
    <x v="0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x v="0"/>
    <x v="1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x v="0"/>
    <x v="0"/>
    <x v="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x v="0"/>
    <x v="1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x v="0"/>
    <x v="0"/>
    <x v="0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x v="0"/>
    <x v="0"/>
    <x v="0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x v="0"/>
    <x v="1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x v="1"/>
    <x v="0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x v="0"/>
    <x v="0"/>
    <x v="0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x v="0"/>
    <x v="1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x v="0"/>
    <x v="1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x v="0"/>
    <x v="1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x v="0"/>
    <x v="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x v="0"/>
    <x v="1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x v="0"/>
    <x v="0"/>
    <x v="0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x v="0"/>
    <x v="0"/>
    <x v="0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x v="0"/>
    <x v="0"/>
    <x v="0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x v="0"/>
    <x v="1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x v="0"/>
    <x v="0"/>
    <x v="0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x v="0"/>
    <x v="0"/>
    <x v="0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x v="0"/>
    <x v="1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x v="0"/>
    <x v="1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x v="0"/>
    <x v="1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x v="0"/>
    <x v="1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x v="0"/>
    <x v="0"/>
    <x v="0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x v="0"/>
    <x v="0"/>
    <x v="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x v="0"/>
    <x v="1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x v="0"/>
    <x v="0"/>
    <x v="0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x v="0"/>
    <x v="1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x v="0"/>
    <x v="0"/>
    <x v="0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x v="0"/>
    <x v="1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x v="0"/>
    <x v="0"/>
    <x v="0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x v="0"/>
    <x v="0"/>
    <x v="0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x v="0"/>
    <x v="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x v="0"/>
    <x v="0"/>
    <x v="0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x v="0"/>
    <x v="0"/>
    <x v="0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x v="0"/>
    <x v="1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x v="0"/>
    <x v="0"/>
    <x v="0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x v="0"/>
    <x v="1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x v="0"/>
    <x v="1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x v="0"/>
    <x v="0"/>
    <x v="0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x v="0"/>
    <x v="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x v="0"/>
    <x v="0"/>
    <x v="0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x v="0"/>
    <x v="0"/>
    <x v="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x v="0"/>
    <x v="1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x v="0"/>
    <x v="0"/>
    <x v="0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x v="0"/>
    <x v="1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x v="0"/>
    <x v="1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x v="0"/>
    <x v="1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x v="0"/>
    <x v="1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x v="0"/>
    <x v="1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x v="0"/>
    <x v="0"/>
    <x v="0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x v="0"/>
    <x v="0"/>
    <x v="0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x v="0"/>
    <x v="0"/>
    <x v="0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x v="0"/>
    <x v="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x v="0"/>
    <x v="1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x v="0"/>
    <x v="1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x v="0"/>
    <x v="1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x v="0"/>
    <x v="1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x v="0"/>
    <x v="0"/>
    <x v="0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x v="0"/>
    <x v="1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x v="0"/>
    <x v="1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x v="0"/>
    <x v="0"/>
    <x v="0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x v="0"/>
    <x v="1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x v="0"/>
    <x v="1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x v="0"/>
    <x v="1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x v="0"/>
    <x v="1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x v="0"/>
    <x v="1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x v="0"/>
    <x v="0"/>
    <x v="0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x v="0"/>
    <x v="1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x v="0"/>
    <x v="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x v="0"/>
    <x v="0"/>
    <x v="0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x v="0"/>
    <x v="1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x v="0"/>
    <x v="1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x v="0"/>
    <x v="0"/>
    <x v="0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x v="0"/>
    <x v="0"/>
    <x v="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x v="0"/>
    <x v="1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x v="0"/>
    <x v="1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x v="0"/>
    <x v="1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x v="0"/>
    <x v="1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x v="0"/>
    <x v="1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x v="0"/>
    <x v="1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x v="0"/>
    <x v="1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x v="0"/>
    <x v="0"/>
    <x v="0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x v="0"/>
    <x v="1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x v="0"/>
    <x v="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x v="0"/>
    <x v="1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x v="0"/>
    <x v="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x v="0"/>
    <x v="1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x v="0"/>
    <x v="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x v="0"/>
    <x v="1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x v="0"/>
    <x v="0"/>
    <x v="0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x v="0"/>
    <x v="1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x v="0"/>
    <x v="0"/>
    <x v="0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x v="0"/>
    <x v="1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x v="0"/>
    <x v="0"/>
    <x v="0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x v="0"/>
    <x v="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x v="0"/>
    <x v="1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x v="0"/>
    <x v="1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x v="0"/>
    <x v="1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x v="0"/>
    <x v="1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x v="0"/>
    <x v="0"/>
    <x v="0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x v="0"/>
    <x v="1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x v="0"/>
    <x v="0"/>
    <x v="0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x v="0"/>
    <x v="0"/>
    <x v="0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x v="0"/>
    <x v="1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x v="0"/>
    <x v="1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x v="0"/>
    <x v="0"/>
    <x v="0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x v="0"/>
    <x v="1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x v="0"/>
    <x v="1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x v="0"/>
    <x v="1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x v="0"/>
    <x v="0"/>
    <x v="0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x v="0"/>
    <x v="0"/>
    <x v="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x v="0"/>
    <x v="0"/>
    <x v="0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x v="0"/>
    <x v="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x v="0"/>
    <x v="1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x v="0"/>
    <x v="1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x v="0"/>
    <x v="1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x v="0"/>
    <x v="1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x v="0"/>
    <x v="1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x v="0"/>
    <x v="1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x v="0"/>
    <x v="1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x v="0"/>
    <x v="1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x v="0"/>
    <x v="0"/>
    <x v="0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x v="0"/>
    <x v="0"/>
    <x v="0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x v="0"/>
    <x v="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x v="0"/>
    <x v="1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x v="0"/>
    <x v="0"/>
    <x v="0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x v="0"/>
    <x v="1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x v="0"/>
    <x v="1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x v="0"/>
    <x v="1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x v="0"/>
    <x v="0"/>
    <x v="0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x v="0"/>
    <x v="1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x v="0"/>
    <x v="0"/>
    <x v="0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x v="0"/>
    <x v="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x v="0"/>
    <x v="1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x v="0"/>
    <x v="1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x v="0"/>
    <x v="0"/>
    <x v="0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x v="0"/>
    <x v="0"/>
    <x v="0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x v="0"/>
    <x v="0"/>
    <x v="0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x v="0"/>
    <x v="1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x v="0"/>
    <x v="0"/>
    <x v="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x v="0"/>
    <x v="1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x v="0"/>
    <x v="0"/>
    <x v="0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x v="0"/>
    <x v="1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x v="0"/>
    <x v="1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x v="0"/>
    <x v="1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x v="0"/>
    <x v="1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x v="0"/>
    <x v="0"/>
    <x v="0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x v="0"/>
    <x v="1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x v="0"/>
    <x v="1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x v="0"/>
    <x v="0"/>
    <x v="0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x v="0"/>
    <x v="1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x v="0"/>
    <x v="0"/>
    <x v="0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x v="0"/>
    <x v="0"/>
    <x v="0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x v="0"/>
    <x v="1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x v="0"/>
    <x v="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x v="0"/>
    <x v="1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x v="0"/>
    <x v="1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x v="0"/>
    <x v="0"/>
    <x v="0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x v="0"/>
    <x v="1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x v="0"/>
    <x v="0"/>
    <x v="0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x v="0"/>
    <x v="1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x v="0"/>
    <x v="0"/>
    <x v="0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x v="0"/>
    <x v="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x v="0"/>
    <x v="0"/>
    <x v="0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x v="0"/>
    <x v="0"/>
    <x v="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x v="0"/>
    <x v="1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x v="0"/>
    <x v="1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x v="0"/>
    <x v="1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x v="0"/>
    <x v="0"/>
    <x v="0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x v="0"/>
    <x v="1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x v="0"/>
    <x v="1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x v="0"/>
    <x v="1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x v="0"/>
    <x v="1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x v="0"/>
    <x v="0"/>
    <x v="0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x v="0"/>
    <x v="1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x v="0"/>
    <x v="1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x v="0"/>
    <x v="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x v="0"/>
    <x v="1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x v="0"/>
    <x v="0"/>
    <x v="0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x v="0"/>
    <x v="0"/>
    <x v="0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x v="0"/>
    <x v="1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x v="0"/>
    <x v="1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x v="0"/>
    <x v="1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x v="0"/>
    <x v="0"/>
    <x v="0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x v="0"/>
    <x v="0"/>
    <x v="0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x v="0"/>
    <x v="1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x v="0"/>
    <x v="1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x v="0"/>
    <x v="1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x v="0"/>
    <x v="0"/>
    <x v="0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x v="0"/>
    <x v="1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x v="0"/>
    <x v="0"/>
    <x v="0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x v="0"/>
    <x v="0"/>
    <x v="0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x v="0"/>
    <x v="0"/>
    <x v="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x v="0"/>
    <x v="1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x v="0"/>
    <x v="1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x v="0"/>
    <x v="1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x v="0"/>
    <x v="1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x v="0"/>
    <x v="0"/>
    <x v="0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x v="0"/>
    <x v="1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x v="0"/>
    <x v="1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x v="0"/>
    <x v="0"/>
    <x v="0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x v="0"/>
    <x v="1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x v="0"/>
    <x v="1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x v="0"/>
    <x v="1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x v="0"/>
    <x v="1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x v="1"/>
    <x v="0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x v="0"/>
    <x v="0"/>
    <x v="0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x v="1"/>
    <x v="0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x v="0"/>
    <x v="1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x v="0"/>
    <x v="1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x v="0"/>
    <x v="1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x v="0"/>
    <x v="1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x v="0"/>
    <x v="0"/>
    <x v="0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x v="0"/>
    <x v="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x v="0"/>
    <x v="0"/>
    <x v="0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x v="0"/>
    <x v="1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x v="0"/>
    <x v="1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x v="0"/>
    <x v="0"/>
    <x v="0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x v="0"/>
    <x v="1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x v="0"/>
    <x v="0"/>
    <x v="0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x v="0"/>
    <x v="0"/>
    <x v="0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x v="0"/>
    <x v="1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x v="0"/>
    <x v="1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x v="0"/>
    <x v="1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x v="0"/>
    <x v="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x v="0"/>
    <x v="1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x v="0"/>
    <x v="1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x v="0"/>
    <x v="0"/>
    <x v="0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x v="0"/>
    <x v="1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x v="0"/>
    <x v="1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x v="0"/>
    <x v="1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x v="0"/>
    <x v="0"/>
    <x v="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x v="0"/>
    <x v="0"/>
    <x v="0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x v="0"/>
    <x v="1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x v="0"/>
    <x v="0"/>
    <x v="0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x v="0"/>
    <x v="1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x v="0"/>
    <x v="1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x v="0"/>
    <x v="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x v="0"/>
    <x v="1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x v="0"/>
    <x v="1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x v="0"/>
    <x v="1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x v="0"/>
    <x v="0"/>
    <x v="0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x v="0"/>
    <x v="1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x v="0"/>
    <x v="1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x v="0"/>
    <x v="1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x v="0"/>
    <x v="0"/>
    <x v="0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x v="0"/>
    <x v="0"/>
    <x v="0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x v="0"/>
    <x v="1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x v="0"/>
    <x v="1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x v="0"/>
    <x v="0"/>
    <x v="0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x v="0"/>
    <x v="1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x v="0"/>
    <x v="0"/>
    <x v="0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x v="0"/>
    <x v="1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x v="0"/>
    <x v="1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x v="0"/>
    <x v="1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x v="0"/>
    <x v="1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x v="0"/>
    <x v="1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x v="0"/>
    <x v="1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x v="0"/>
    <x v="0"/>
    <x v="0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x v="0"/>
    <x v="1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x v="0"/>
    <x v="1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x v="0"/>
    <x v="1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x v="0"/>
    <x v="0"/>
    <x v="0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x v="0"/>
    <x v="0"/>
    <x v="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x v="1"/>
    <x v="0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x v="0"/>
    <x v="1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x v="0"/>
    <x v="0"/>
    <x v="0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x v="0"/>
    <x v="1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x v="0"/>
    <x v="1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x v="0"/>
    <x v="1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x v="0"/>
    <x v="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x v="0"/>
    <x v="1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x v="0"/>
    <x v="1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x v="0"/>
    <x v="1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x v="0"/>
    <x v="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x v="0"/>
    <x v="1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x v="0"/>
    <x v="1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x v="0"/>
    <x v="1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x v="0"/>
    <x v="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x v="0"/>
    <x v="1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x v="0"/>
    <x v="0"/>
    <x v="0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x v="0"/>
    <x v="0"/>
    <x v="0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x v="0"/>
    <x v="1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x v="0"/>
    <x v="0"/>
    <x v="0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x v="0"/>
    <x v="0"/>
    <x v="0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x v="0"/>
    <x v="0"/>
    <x v="0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x v="0"/>
    <x v="0"/>
    <x v="0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x v="0"/>
    <x v="1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x v="0"/>
    <x v="0"/>
    <x v="0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x v="0"/>
    <x v="1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x v="0"/>
    <x v="1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x v="0"/>
    <x v="1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x v="0"/>
    <x v="0"/>
    <x v="0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x v="0"/>
    <x v="1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x v="0"/>
    <x v="0"/>
    <x v="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x v="0"/>
    <x v="1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x v="0"/>
    <x v="0"/>
    <x v="0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x v="0"/>
    <x v="0"/>
    <x v="0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x v="0"/>
    <x v="0"/>
    <x v="0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x v="0"/>
    <x v="1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x v="0"/>
    <x v="1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x v="0"/>
    <x v="1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x v="0"/>
    <x v="1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x v="0"/>
    <x v="1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x v="0"/>
    <x v="0"/>
    <x v="0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x v="0"/>
    <x v="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x v="0"/>
    <x v="0"/>
    <x v="0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x v="0"/>
    <x v="1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x v="0"/>
    <x v="1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x v="0"/>
    <x v="1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x v="0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152"/>
    <s v="F"/>
    <n v="0.60499999999999998"/>
    <n v="0.5"/>
    <n v="0.185"/>
    <n v="1.1185"/>
    <n v="0.46899999999999997"/>
    <n v="0.25850000000000001"/>
    <n v="0.33500000000000002"/>
    <n v="9"/>
    <n v="12"/>
    <s v="Rebecca"/>
    <s v="Bennett"/>
    <s v="University of Houston"/>
    <n v="1"/>
    <s v="Florida Atlantic Coast"/>
    <n v="22.1"/>
    <s v="Category 3"/>
    <e v="#N/A"/>
    <e v="#N/A"/>
    <s v="Yes"/>
    <n v="1.02825375"/>
    <n v="1.02825375"/>
    <x v="0"/>
    <e v="#N/A"/>
    <x v="0"/>
  </r>
  <r>
    <n v="3344"/>
    <s v="F"/>
    <n v="0.45500000000000002"/>
    <n v="0.36499999999999999"/>
    <n v="0.11"/>
    <n v="0.38500000000000001"/>
    <n v="0.16600000000000001"/>
    <n v="4.5999999999999999E-2"/>
    <n v="0.13450000000000001"/>
    <n v="13"/>
    <n v="11"/>
    <s v="Naima"/>
    <s v="Reyes"/>
    <s v="University of Houston"/>
    <n v="2"/>
    <s v="Florida Gulf Coast"/>
    <n v="18"/>
    <s v="Category 2"/>
    <e v="#N/A"/>
    <s v="Yes"/>
    <e v="#N/A"/>
    <n v="0.95472499999999993"/>
    <n v="0.76378000000000001"/>
    <x v="0"/>
    <n v="0.76378000000000001"/>
    <x v="1"/>
  </r>
  <r>
    <n v="1424"/>
    <s v="F"/>
    <n v="0.72499999999999998"/>
    <n v="0.6"/>
    <n v="0.2"/>
    <n v="1.7370000000000001"/>
    <n v="0.69699999999999995"/>
    <n v="0.35849999999999999"/>
    <n v="0.59499999999999997"/>
    <n v="11"/>
    <n v="1"/>
    <s v="Jan"/>
    <s v="Odom"/>
    <s v="University of Houston"/>
    <n v="4"/>
    <s v="Mid-Atlantic"/>
    <n v="6.1"/>
    <s v="Category 3"/>
    <e v="#N/A"/>
    <e v="#N/A"/>
    <s v="Yes"/>
    <n v="1.0837666666666665"/>
    <n v="1.0837666666666665"/>
    <x v="0"/>
    <e v="#N/A"/>
    <x v="2"/>
  </r>
  <r>
    <n v="3755"/>
    <s v="I"/>
    <n v="0.48499999999999999"/>
    <n v="0.37"/>
    <n v="0.14000000000000001"/>
    <n v="0.50649999999999995"/>
    <n v="0.24249999999999999"/>
    <n v="8.7999999999999995E-2"/>
    <n v="0.14649999999999999"/>
    <n v="8"/>
    <n v="13"/>
    <s v="Betty"/>
    <s v="Berg"/>
    <s v="University of Houston"/>
    <n v="5"/>
    <s v="Southeast"/>
    <n v="12.8"/>
    <s v="Category 2"/>
    <e v="#N/A"/>
    <s v="Yes"/>
    <e v="#N/A"/>
    <n v="0.96305166666666664"/>
    <n v="0.77044133333333331"/>
    <x v="0"/>
    <n v="0.77044133333333331"/>
    <x v="1"/>
  </r>
  <r>
    <n v="884"/>
    <s v="M"/>
    <n v="0.66"/>
    <n v="0.53"/>
    <n v="0.17"/>
    <n v="1.3905000000000001"/>
    <n v="0.59050000000000002"/>
    <n v="0.21199999999999999"/>
    <n v="0.45300000000000001"/>
    <n v="15"/>
    <n v="10"/>
    <s v="Hazel"/>
    <s v="Villa"/>
    <s v="University of Minnesota"/>
    <n v="8"/>
    <s v="West Coast"/>
    <n v="12.3"/>
    <s v="Category 3"/>
    <e v="#N/A"/>
    <e v="#N/A"/>
    <s v="Yes"/>
    <n v="1.0433641666666666"/>
    <n v="1.0433641666666666"/>
    <x v="0"/>
    <e v="#N/A"/>
    <x v="3"/>
  </r>
  <r>
    <n v="2797"/>
    <s v="M"/>
    <n v="0.63"/>
    <n v="0.52500000000000002"/>
    <n v="0.19500000000000001"/>
    <n v="1.3134999999999999"/>
    <n v="0.49349999999999999"/>
    <n v="0.25650000000000001"/>
    <n v="0.46500000000000002"/>
    <n v="10"/>
    <n v="9"/>
    <s v="Danica"/>
    <s v="Tyler"/>
    <s v="University of Florida_x0009_"/>
    <n v="2"/>
    <s v="Florida Gulf Coast"/>
    <n v="18"/>
    <s v="Category 3"/>
    <e v="#N/A"/>
    <e v="#N/A"/>
    <s v="Yes"/>
    <n v="1.0401220833333336"/>
    <n v="1.0401220833333336"/>
    <x v="0"/>
    <e v="#N/A"/>
    <x v="4"/>
  </r>
  <r>
    <n v="618"/>
    <s v="M"/>
    <n v="0.32"/>
    <n v="0.24"/>
    <n v="8.5000000000000006E-2"/>
    <n v="0.17"/>
    <n v="6.5500000000000003E-2"/>
    <n v="4.7E-2"/>
    <n v="4.9000000000000002E-2"/>
    <n v="7"/>
    <n v="11"/>
    <s v="Naima"/>
    <s v="Reyes"/>
    <s v="University of Houston"/>
    <n v="4"/>
    <s v="Mid-Atlantic"/>
    <n v="6.1"/>
    <s v="Category 2"/>
    <e v="#N/A"/>
    <s v="Yes"/>
    <e v="#N/A"/>
    <n v="0.87774166666666664"/>
    <n v="0.70219333333333334"/>
    <x v="0"/>
    <n v="0.70219333333333334"/>
    <x v="1"/>
  </r>
  <r>
    <n v="1078"/>
    <s v="I"/>
    <n v="0.42"/>
    <n v="0.32"/>
    <n v="0.11"/>
    <n v="0.36249999999999999"/>
    <n v="0.17399999999999999"/>
    <n v="6.3500000000000001E-2"/>
    <n v="0.105"/>
    <n v="7"/>
    <n v="14"/>
    <s v="Santiago"/>
    <s v="Vaughan"/>
    <s v="Ohio State University_x0009_"/>
    <n v="1"/>
    <s v="Florida Atlantic Coast"/>
    <n v="22.1"/>
    <s v="Category 2"/>
    <e v="#N/A"/>
    <s v="Yes"/>
    <e v="#N/A"/>
    <n v="0.92914583333333345"/>
    <n v="0.74331666666666685"/>
    <x v="0"/>
    <n v="0.74331666666666685"/>
    <x v="1"/>
  </r>
  <r>
    <n v="1982"/>
    <s v="F"/>
    <n v="0.72"/>
    <n v="0.57499999999999996"/>
    <n v="0.18"/>
    <n v="1.6705000000000001"/>
    <n v="0.73199999999999998"/>
    <n v="0.36049999999999999"/>
    <n v="0.501"/>
    <n v="12"/>
    <n v="5"/>
    <s v="Haniya"/>
    <s v="Talley"/>
    <s v="Prince William Sound Science Center"/>
    <n v="2"/>
    <s v="Florida Gulf Coast"/>
    <n v="18"/>
    <s v="Category 3"/>
    <e v="#N/A"/>
    <e v="#N/A"/>
    <s v="Yes"/>
    <n v="1.0704149999999999"/>
    <n v="1.0704149999999999"/>
    <x v="0"/>
    <e v="#N/A"/>
    <x v="5"/>
  </r>
  <r>
    <n v="729"/>
    <s v="M"/>
    <n v="0.505"/>
    <n v="0.4"/>
    <n v="0.125"/>
    <n v="0.77"/>
    <n v="0.27350000000000002"/>
    <n v="0.159"/>
    <n v="0.255"/>
    <n v="13"/>
    <n v="11"/>
    <s v="Naima"/>
    <s v="Reyes"/>
    <s v="University of Houston"/>
    <n v="5"/>
    <s v="Southeast"/>
    <n v="12.8"/>
    <s v="Category 2"/>
    <e v="#N/A"/>
    <s v="Yes"/>
    <e v="#N/A"/>
    <n v="0.96637499999999998"/>
    <n v="0.77310000000000001"/>
    <x v="0"/>
    <n v="0.77310000000000001"/>
    <x v="1"/>
  </r>
  <r>
    <n v="2050"/>
    <s v="I"/>
    <n v="0.44500000000000001"/>
    <n v="0.32"/>
    <n v="0.12"/>
    <n v="0.378"/>
    <n v="0.152"/>
    <n v="8.2500000000000004E-2"/>
    <n v="0.12"/>
    <n v="8"/>
    <n v="8"/>
    <s v="Kali"/>
    <s v="Metcalfe"/>
    <s v="Mote Marine Laboratory"/>
    <n v="5"/>
    <s v="Southeast"/>
    <n v="12.8"/>
    <s v="Category 2"/>
    <e v="#N/A"/>
    <s v="Yes"/>
    <e v="#N/A"/>
    <n v="0.93736000000000008"/>
    <n v="0.74988800000000011"/>
    <x v="0"/>
    <n v="0.74988800000000011"/>
    <x v="1"/>
  </r>
  <r>
    <n v="2642"/>
    <s v="I"/>
    <n v="0.47499999999999998"/>
    <n v="0.36499999999999999"/>
    <n v="0.1"/>
    <n v="0.13150000000000001"/>
    <n v="0.20250000000000001"/>
    <n v="8.7499999999999994E-2"/>
    <n v="0.123"/>
    <n v="7"/>
    <n v="2"/>
    <s v="Tiegan"/>
    <s v="Davie"/>
    <s v="University of California, Davis"/>
    <n v="1"/>
    <s v="Florida Atlantic Coast"/>
    <n v="22.1"/>
    <s v="Category 2"/>
    <e v="#N/A"/>
    <s v="Yes"/>
    <e v="#N/A"/>
    <n v="0.97342499999999998"/>
    <n v="0.77873999999999999"/>
    <x v="0"/>
    <n v="0.77873999999999999"/>
    <x v="1"/>
  </r>
  <r>
    <n v="2044"/>
    <s v="I"/>
    <n v="0.39500000000000002"/>
    <n v="0.29499999999999998"/>
    <n v="0.1"/>
    <n v="0.29299999999999998"/>
    <n v="0.14000000000000001"/>
    <n v="6.2E-2"/>
    <n v="8.2000000000000003E-2"/>
    <n v="7"/>
    <n v="7"/>
    <s v="Iona"/>
    <s v="Connolly"/>
    <s v="Florida Atlantic University"/>
    <n v="10"/>
    <s v="Pacific"/>
    <n v="24.1"/>
    <s v="Category 2"/>
    <e v="#N/A"/>
    <s v="Yes"/>
    <e v="#N/A"/>
    <n v="0.91534999999999989"/>
    <n v="0.73227999999999993"/>
    <x v="0"/>
    <n v="0.73227999999999993"/>
    <x v="1"/>
  </r>
  <r>
    <n v="1527"/>
    <s v="M"/>
    <n v="0.70499999999999996"/>
    <n v="0.56000000000000005"/>
    <n v="0.16500000000000001"/>
    <n v="1.675"/>
    <n v="0.79700000000000004"/>
    <n v="0.40949999999999998"/>
    <n v="0.38800000000000001"/>
    <n v="10"/>
    <n v="13"/>
    <s v="Betty"/>
    <s v="Berg"/>
    <s v="University of Houston"/>
    <n v="8"/>
    <s v="West Coast"/>
    <n v="12.3"/>
    <s v="Category 3"/>
    <e v="#N/A"/>
    <e v="#N/A"/>
    <s v="Yes"/>
    <n v="1.0560624999999999"/>
    <n v="1.0560624999999999"/>
    <x v="0"/>
    <e v="#N/A"/>
    <x v="6"/>
  </r>
  <r>
    <n v="1678"/>
    <s v="M"/>
    <n v="0.61499999999999999"/>
    <n v="0.47499999999999998"/>
    <n v="0.17499999999999999"/>
    <n v="1.224"/>
    <n v="0.60350000000000004"/>
    <n v="0.26100000000000001"/>
    <n v="0.311"/>
    <n v="9"/>
    <n v="1"/>
    <s v="Jan"/>
    <s v="Odom"/>
    <s v="University of Houston"/>
    <n v="2"/>
    <s v="Florida Gulf Coast"/>
    <n v="18"/>
    <s v="Category 3"/>
    <e v="#N/A"/>
    <e v="#N/A"/>
    <s v="Yes"/>
    <n v="1.0174333333333332"/>
    <n v="1.0174333333333332"/>
    <x v="0"/>
    <e v="#N/A"/>
    <x v="7"/>
  </r>
  <r>
    <n v="726"/>
    <s v="F"/>
    <n v="0.49"/>
    <n v="0.36"/>
    <n v="0.11"/>
    <n v="0.50049999999999994"/>
    <n v="0.161"/>
    <n v="0.107"/>
    <n v="0.19500000000000001"/>
    <n v="17"/>
    <n v="5"/>
    <s v="Haniya"/>
    <s v="Talley"/>
    <s v="Prince William Sound Science Center"/>
    <n v="1"/>
    <s v="Florida Atlantic Coast"/>
    <n v="22.1"/>
    <s v="Category 2"/>
    <e v="#N/A"/>
    <s v="Yes"/>
    <e v="#N/A"/>
    <n v="0.95914250000000001"/>
    <n v="0.76731400000000005"/>
    <x v="0"/>
    <n v="0.76731400000000005"/>
    <x v="1"/>
  </r>
  <r>
    <n v="3548"/>
    <s v="I"/>
    <n v="0.48"/>
    <n v="0.35499999999999998"/>
    <n v="0.125"/>
    <n v="0.49399999999999999"/>
    <n v="0.23849999999999999"/>
    <n v="8.3500000000000005E-2"/>
    <n v="0.15"/>
    <n v="9"/>
    <n v="6"/>
    <s v="Martin"/>
    <s v="Gaines"/>
    <s v="San Diego State University"/>
    <n v="8"/>
    <s v="West Coast"/>
    <n v="12.3"/>
    <s v="Category 2"/>
    <e v="#N/A"/>
    <s v="Yes"/>
    <e v="#N/A"/>
    <n v="0.95569166666666661"/>
    <n v="0.76455333333333331"/>
    <x v="0"/>
    <n v="0.76455333333333331"/>
    <x v="1"/>
  </r>
  <r>
    <n v="1172"/>
    <s v="M"/>
    <n v="0.625"/>
    <n v="0.48"/>
    <n v="0.185"/>
    <n v="1.2064999999999999"/>
    <n v="0.58699999999999997"/>
    <n v="0.28999999999999998"/>
    <n v="0.28599999999999998"/>
    <n v="8"/>
    <n v="12"/>
    <s v="Rebecca"/>
    <s v="Bennett"/>
    <s v="University of Houston"/>
    <n v="7"/>
    <s v="Great Lakes"/>
    <n v="2.5"/>
    <s v="Category 3"/>
    <e v="#N/A"/>
    <e v="#N/A"/>
    <s v="Yes"/>
    <n v="1.0251004166666666"/>
    <n v="1.0251004166666666"/>
    <x v="0"/>
    <e v="#N/A"/>
    <x v="8"/>
  </r>
  <r>
    <n v="2287"/>
    <s v="F"/>
    <n v="0.5"/>
    <n v="0.39500000000000002"/>
    <n v="0.15"/>
    <n v="0.71450000000000002"/>
    <n v="0.32350000000000001"/>
    <n v="0.17299999999999999"/>
    <n v="0.19500000000000001"/>
    <n v="9"/>
    <n v="9"/>
    <s v="Danica"/>
    <s v="Tyler"/>
    <s v="University of Florida_x0009_"/>
    <n v="4"/>
    <s v="Mid-Atlantic"/>
    <n v="6.1"/>
    <s v="Category 2"/>
    <e v="#N/A"/>
    <s v="Yes"/>
    <e v="#N/A"/>
    <n v="0.96856249999999999"/>
    <n v="0.77485000000000004"/>
    <x v="0"/>
    <n v="0.77485000000000004"/>
    <x v="1"/>
  </r>
  <r>
    <n v="2886"/>
    <s v="I"/>
    <n v="0.505"/>
    <n v="0.4"/>
    <n v="0.125"/>
    <n v="0.5605"/>
    <n v="0.22550000000000001"/>
    <n v="0.14349999999999999"/>
    <n v="0.17"/>
    <n v="8"/>
    <n v="3"/>
    <s v="Inaya"/>
    <s v="Bernard"/>
    <s v="Stanford University"/>
    <n v="1"/>
    <s v="Florida Atlantic Coast"/>
    <n v="22.1"/>
    <s v="Category 2"/>
    <e v="#N/A"/>
    <s v="Yes"/>
    <e v="#N/A"/>
    <n v="0.97597708333333333"/>
    <n v="0.78078166666666671"/>
    <x v="0"/>
    <n v="0.78078166666666671"/>
    <x v="1"/>
  </r>
  <r>
    <n v="3347"/>
    <s v="I"/>
    <n v="0.47"/>
    <n v="0.4"/>
    <n v="0.16"/>
    <n v="0.51"/>
    <n v="0.1615"/>
    <n v="7.2999999999999995E-2"/>
    <n v="0.19800000000000001"/>
    <n v="14"/>
    <n v="10"/>
    <s v="Hazel"/>
    <s v="Villa"/>
    <s v="University of Minnesota"/>
    <n v="9"/>
    <s v="North Pacific"/>
    <n v="1.9"/>
    <s v="Category 2"/>
    <e v="#N/A"/>
    <s v="Yes"/>
    <e v="#N/A"/>
    <n v="0.96960000000000002"/>
    <n v="0.77568000000000004"/>
    <x v="0"/>
    <n v="0.77568000000000004"/>
    <x v="1"/>
  </r>
  <r>
    <n v="2640"/>
    <s v="I"/>
    <n v="0.46"/>
    <n v="0.37"/>
    <n v="0.12"/>
    <n v="0.53349999999999997"/>
    <n v="0.26450000000000001"/>
    <n v="0.108"/>
    <n v="0.13450000000000001"/>
    <n v="6"/>
    <n v="6"/>
    <s v="Martin"/>
    <s v="Gaines"/>
    <s v="San Diego State University"/>
    <n v="2"/>
    <s v="Florida Gulf Coast"/>
    <n v="18"/>
    <s v="Category 2"/>
    <e v="#N/A"/>
    <s v="Yes"/>
    <e v="#N/A"/>
    <n v="0.95177"/>
    <n v="0.76141600000000009"/>
    <x v="0"/>
    <n v="0.76141600000000009"/>
    <x v="1"/>
  </r>
  <r>
    <n v="3951"/>
    <s v="F"/>
    <n v="0.53"/>
    <n v="0.42499999999999999"/>
    <n v="0.13"/>
    <n v="0.71699999999999997"/>
    <n v="0.21149999999999999"/>
    <n v="0.16600000000000001"/>
    <n v="0.255"/>
    <n v="13"/>
    <n v="6"/>
    <s v="Martin"/>
    <s v="Gaines"/>
    <s v="San Diego State University"/>
    <n v="2"/>
    <s v="Florida Gulf Coast"/>
    <n v="18"/>
    <s v="Category 2"/>
    <e v="#N/A"/>
    <s v="Yes"/>
    <e v="#N/A"/>
    <n v="0.98606833333333332"/>
    <n v="0.7888546666666667"/>
    <x v="0"/>
    <n v="0.7888546666666667"/>
    <x v="1"/>
  </r>
  <r>
    <n v="1571"/>
    <s v="M"/>
    <n v="0.47499999999999998"/>
    <n v="0.36"/>
    <n v="0.1"/>
    <n v="0.42849999999999999"/>
    <n v="0.19650000000000001"/>
    <n v="9.9000000000000005E-2"/>
    <n v="0.112"/>
    <n v="7"/>
    <n v="5"/>
    <s v="Haniya"/>
    <s v="Talley"/>
    <s v="Prince William Sound Science Center"/>
    <n v="6"/>
    <s v="Gulf of Mexico_x0009_"/>
    <n v="14.1"/>
    <s v="Category 2"/>
    <e v="#N/A"/>
    <s v="Yes"/>
    <e v="#N/A"/>
    <n v="0.95690833333333336"/>
    <n v="0.76552666666666669"/>
    <x v="0"/>
    <n v="0.76552666666666669"/>
    <x v="1"/>
  </r>
  <r>
    <n v="1035"/>
    <s v="F"/>
    <n v="0.65500000000000003"/>
    <n v="0.46"/>
    <n v="0.16"/>
    <n v="1.494"/>
    <n v="0.6895"/>
    <n v="0.33100000000000002"/>
    <n v="0.1825"/>
    <n v="9"/>
    <n v="1"/>
    <s v="Jan"/>
    <s v="Odom"/>
    <s v="University of Houston"/>
    <n v="8"/>
    <s v="West Coast"/>
    <n v="12.3"/>
    <s v="Category 3"/>
    <e v="#N/A"/>
    <e v="#N/A"/>
    <s v="Yes"/>
    <n v="1.0119066666666667"/>
    <n v="1.0119066666666667"/>
    <x v="0"/>
    <e v="#N/A"/>
    <x v="9"/>
  </r>
  <r>
    <n v="4165"/>
    <s v="I"/>
    <n v="0.39"/>
    <n v="0.28999999999999998"/>
    <n v="0.1"/>
    <n v="0.28449999999999998"/>
    <n v="0.1255"/>
    <n v="6.3500000000000001E-2"/>
    <n v="8.1000000000000003E-2"/>
    <n v="7"/>
    <n v="10"/>
    <s v="Hazel"/>
    <s v="Villa"/>
    <s v="University of Minnesota"/>
    <n v="5"/>
    <s v="Southeast"/>
    <n v="12.8"/>
    <s v="Category 2"/>
    <e v="#N/A"/>
    <s v="Yes"/>
    <e v="#N/A"/>
    <n v="0.91244166666666671"/>
    <n v="0.72995333333333345"/>
    <x v="0"/>
    <n v="0.72995333333333345"/>
    <x v="1"/>
  </r>
  <r>
    <n v="2818"/>
    <s v="I"/>
    <n v="0.33"/>
    <n v="0.22500000000000001"/>
    <n v="7.4999999999999997E-2"/>
    <n v="0.187"/>
    <n v="9.4500000000000001E-2"/>
    <n v="3.95E-2"/>
    <n v="4.2500000000000003E-2"/>
    <n v="7"/>
    <n v="1"/>
    <s v="Jan"/>
    <s v="Odom"/>
    <s v="University of Houston"/>
    <n v="8"/>
    <s v="West Coast"/>
    <n v="12.3"/>
    <s v="Category 2"/>
    <e v="#N/A"/>
    <s v="Yes"/>
    <e v="#N/A"/>
    <n v="0.87487083333333338"/>
    <n v="0.69989666666666672"/>
    <x v="0"/>
    <n v="0.69989666666666672"/>
    <x v="1"/>
  </r>
  <r>
    <n v="1274"/>
    <s v="I"/>
    <n v="0.47499999999999998"/>
    <n v="0.38"/>
    <n v="0.12"/>
    <n v="0.441"/>
    <n v="0.17849999999999999"/>
    <n v="8.8499999999999995E-2"/>
    <n v="0.15049999999999999"/>
    <n v="8"/>
    <n v="3"/>
    <s v="Inaya"/>
    <s v="Bernard"/>
    <s v="Stanford University"/>
    <n v="8"/>
    <s v="West Coast"/>
    <n v="12.3"/>
    <s v="Category 2"/>
    <e v="#N/A"/>
    <s v="Yes"/>
    <e v="#N/A"/>
    <n v="0.96441999999999994"/>
    <n v="0.771536"/>
    <x v="0"/>
    <n v="0.771536"/>
    <x v="1"/>
  </r>
  <r>
    <n v="386"/>
    <s v="F"/>
    <n v="0.45500000000000002"/>
    <n v="0.37"/>
    <n v="0.105"/>
    <n v="0.49249999999999999"/>
    <n v="0.216"/>
    <n v="0.1245"/>
    <n v="0.13500000000000001"/>
    <n v="9"/>
    <n v="10"/>
    <s v="Hazel"/>
    <s v="Villa"/>
    <s v="University of Minnesota"/>
    <n v="7"/>
    <s v="Great Lakes"/>
    <n v="2.5"/>
    <s v="Category 2"/>
    <e v="#N/A"/>
    <s v="Yes"/>
    <e v="#N/A"/>
    <n v="0.95078541666666661"/>
    <n v="0.76062833333333335"/>
    <x v="0"/>
    <n v="0.76062833333333335"/>
    <x v="1"/>
  </r>
  <r>
    <n v="3488"/>
    <s v="I"/>
    <n v="0.51"/>
    <n v="0.40500000000000003"/>
    <n v="0.13"/>
    <n v="0.59899999999999998"/>
    <n v="0.30649999999999999"/>
    <n v="0.11550000000000001"/>
    <n v="0.14849999999999999"/>
    <n v="8"/>
    <n v="10"/>
    <s v="Hazel"/>
    <s v="Villa"/>
    <s v="University of Minnesota"/>
    <n v="9"/>
    <s v="North Pacific"/>
    <n v="1.9"/>
    <s v="Category 2"/>
    <e v="#N/A"/>
    <s v="Yes"/>
    <e v="#N/A"/>
    <n v="0.97804500000000016"/>
    <n v="0.78243600000000013"/>
    <x v="0"/>
    <n v="0.78243600000000013"/>
    <x v="1"/>
  </r>
  <r>
    <n v="3526"/>
    <s v="I"/>
    <n v="0.33"/>
    <n v="0.23"/>
    <n v="8.5000000000000006E-2"/>
    <n v="0.16950000000000001"/>
    <n v="7.9000000000000001E-2"/>
    <n v="2.5999999999999999E-2"/>
    <n v="5.0500000000000003E-2"/>
    <n v="6"/>
    <n v="5"/>
    <s v="Haniya"/>
    <s v="Talley"/>
    <s v="Prince William Sound Science Center"/>
    <n v="3"/>
    <s v="Northeast"/>
    <n v="3.6"/>
    <s v="Category 2"/>
    <e v="#N/A"/>
    <s v="Yes"/>
    <e v="#N/A"/>
    <n v="0.87776791666666676"/>
    <n v="0.7022143333333335"/>
    <x v="0"/>
    <n v="0.7022143333333335"/>
    <x v="1"/>
  </r>
  <r>
    <n v="3412"/>
    <s v="I"/>
    <n v="0.43"/>
    <n v="0.32"/>
    <n v="0.1"/>
    <n v="0.38550000000000001"/>
    <n v="0.192"/>
    <n v="7.4499999999999997E-2"/>
    <n v="0.1"/>
    <n v="7"/>
    <n v="11"/>
    <s v="Naima"/>
    <s v="Reyes"/>
    <s v="University of Houston"/>
    <n v="6"/>
    <s v="Gulf of Mexico_x0009_"/>
    <n v="14.1"/>
    <s v="Category 2"/>
    <e v="#N/A"/>
    <s v="Yes"/>
    <e v="#N/A"/>
    <n v="0.93072499999999991"/>
    <n v="0.74458000000000002"/>
    <x v="0"/>
    <n v="0.74458000000000002"/>
    <x v="1"/>
  </r>
  <r>
    <n v="1075"/>
    <s v="I"/>
    <n v="0.41"/>
    <n v="0.3"/>
    <n v="0.1"/>
    <n v="0.28199999999999997"/>
    <n v="0.1255"/>
    <n v="5.7000000000000002E-2"/>
    <n v="8.7499999999999994E-2"/>
    <n v="7"/>
    <n v="12"/>
    <s v="Rebecca"/>
    <s v="Bennett"/>
    <s v="University of Houston"/>
    <n v="1"/>
    <s v="Florida Atlantic Coast"/>
    <n v="22.1"/>
    <s v="Category 2"/>
    <e v="#N/A"/>
    <s v="Yes"/>
    <e v="#N/A"/>
    <n v="0.92256666666666665"/>
    <n v="0.73805333333333334"/>
    <x v="0"/>
    <n v="0.73805333333333334"/>
    <x v="1"/>
  </r>
  <r>
    <n v="426"/>
    <s v="M"/>
    <n v="0.57999999999999996"/>
    <n v="0.45"/>
    <n v="0.17499999999999999"/>
    <n v="1.0680000000000001"/>
    <n v="0.42499999999999999"/>
    <n v="0.20300000000000001"/>
    <n v="0.32"/>
    <n v="13"/>
    <n v="11"/>
    <s v="Naima"/>
    <s v="Reyes"/>
    <s v="University of Houston"/>
    <n v="3"/>
    <s v="Northeast"/>
    <n v="3.6"/>
    <s v="Category 3"/>
    <e v="#N/A"/>
    <e v="#N/A"/>
    <s v="Yes"/>
    <n v="1.0032833333333333"/>
    <n v="1.0032833333333333"/>
    <x v="0"/>
    <e v="#N/A"/>
    <x v="10"/>
  </r>
  <r>
    <n v="3722"/>
    <s v="M"/>
    <n v="0.43"/>
    <n v="0.31"/>
    <n v="0.13"/>
    <n v="0.64849999999999997"/>
    <n v="0.27350000000000002"/>
    <n v="0.16300000000000001"/>
    <n v="0.184"/>
    <n v="9"/>
    <n v="15"/>
    <s v="Conan"/>
    <s v="Dalton"/>
    <s v="University of Houston"/>
    <n v="10"/>
    <s v="Pacific"/>
    <n v="24.1"/>
    <s v="Category 2"/>
    <e v="#N/A"/>
    <s v="Yes"/>
    <e v="#N/A"/>
    <n v="0.91748416666666666"/>
    <n v="0.73398733333333332"/>
    <x v="0"/>
    <n v="0.73398733333333332"/>
    <x v="1"/>
  </r>
  <r>
    <n v="2305"/>
    <s v="M"/>
    <n v="0.59"/>
    <n v="0.49"/>
    <n v="0.13500000000000001"/>
    <n v="1.008"/>
    <n v="0.42199999999999999"/>
    <n v="0.22450000000000001"/>
    <n v="0.28499999999999998"/>
    <n v="11"/>
    <n v="3"/>
    <s v="Inaya"/>
    <s v="Bernard"/>
    <s v="Stanford University"/>
    <n v="1"/>
    <s v="Florida Atlantic Coast"/>
    <n v="22.1"/>
    <s v="Category 3"/>
    <e v="#N/A"/>
    <e v="#N/A"/>
    <s v="Yes"/>
    <n v="1.0154800000000002"/>
    <n v="1.0154800000000002"/>
    <x v="0"/>
    <e v="#N/A"/>
    <x v="11"/>
  </r>
  <r>
    <n v="2320"/>
    <s v="F"/>
    <n v="0.505"/>
    <n v="0.39500000000000002"/>
    <n v="0.14499999999999999"/>
    <n v="0.65149999999999997"/>
    <n v="0.26950000000000002"/>
    <n v="0.153"/>
    <n v="0.20499999999999999"/>
    <n v="15"/>
    <n v="10"/>
    <s v="Hazel"/>
    <s v="Villa"/>
    <s v="University of Minnesota"/>
    <n v="3"/>
    <s v="Northeast"/>
    <n v="3.6"/>
    <s v="Category 2"/>
    <e v="#N/A"/>
    <s v="Yes"/>
    <e v="#N/A"/>
    <n v="0.97231124999999996"/>
    <n v="0.77784900000000001"/>
    <x v="0"/>
    <n v="0.77784900000000001"/>
    <x v="1"/>
  </r>
  <r>
    <n v="2189"/>
    <s v="M"/>
    <n v="0.47"/>
    <n v="0.37"/>
    <n v="0.13500000000000001"/>
    <n v="0.54700000000000004"/>
    <n v="0.222"/>
    <n v="0.13250000000000001"/>
    <n v="0.17"/>
    <n v="12"/>
    <n v="13"/>
    <s v="Betty"/>
    <s v="Berg"/>
    <s v="University of Houston"/>
    <n v="4"/>
    <s v="Mid-Atlantic"/>
    <n v="6.1"/>
    <s v="Category 2"/>
    <e v="#N/A"/>
    <s v="Yes"/>
    <e v="#N/A"/>
    <n v="0.95584083333333336"/>
    <n v="0.76467266666666678"/>
    <x v="0"/>
    <n v="0.76467266666666678"/>
    <x v="1"/>
  </r>
  <r>
    <n v="3462"/>
    <s v="F"/>
    <n v="0.625"/>
    <n v="0.495"/>
    <n v="0.16"/>
    <n v="1.1114999999999999"/>
    <n v="0.44950000000000001"/>
    <n v="0.28249999999999997"/>
    <n v="0.34499999999999997"/>
    <n v="11"/>
    <n v="10"/>
    <s v="Hazel"/>
    <s v="Villa"/>
    <s v="University of Minnesota"/>
    <n v="1"/>
    <s v="Florida Atlantic Coast"/>
    <n v="22.1"/>
    <s v="Category 3"/>
    <e v="#N/A"/>
    <e v="#N/A"/>
    <s v="Yes"/>
    <n v="1.0288733333333335"/>
    <n v="1.0288733333333335"/>
    <x v="0"/>
    <e v="#N/A"/>
    <x v="12"/>
  </r>
  <r>
    <n v="3891"/>
    <s v="M"/>
    <n v="0.51500000000000001"/>
    <n v="0.4"/>
    <n v="0.14000000000000001"/>
    <n v="0.73650000000000004"/>
    <n v="0.29549999999999998"/>
    <n v="0.184"/>
    <n v="0.185"/>
    <n v="16"/>
    <n v="3"/>
    <s v="Inaya"/>
    <s v="Bernard"/>
    <s v="Stanford University"/>
    <n v="4"/>
    <s v="Mid-Atlantic"/>
    <n v="6.1"/>
    <s v="Category 2"/>
    <e v="#N/A"/>
    <s v="Yes"/>
    <e v="#N/A"/>
    <n v="0.97308499999999987"/>
    <n v="0.77846799999999994"/>
    <x v="0"/>
    <n v="0.77846799999999994"/>
    <x v="1"/>
  </r>
  <r>
    <n v="2126"/>
    <s v="M"/>
    <n v="0.47"/>
    <n v="0.375"/>
    <n v="0.115"/>
    <n v="0.42649999999999999"/>
    <n v="0.16850000000000001"/>
    <n v="7.5499999999999998E-2"/>
    <n v="0.15"/>
    <n v="8"/>
    <n v="11"/>
    <s v="Naima"/>
    <s v="Reyes"/>
    <s v="University of Houston"/>
    <n v="2"/>
    <s v="Florida Gulf Coast"/>
    <n v="18"/>
    <s v="Category 2"/>
    <e v="#N/A"/>
    <s v="Yes"/>
    <e v="#N/A"/>
    <n v="0.9614079166666667"/>
    <n v="0.76912633333333336"/>
    <x v="0"/>
    <n v="0.76912633333333336"/>
    <x v="1"/>
  </r>
  <r>
    <n v="1792"/>
    <s v="M"/>
    <n v="0.55000000000000004"/>
    <n v="0.42"/>
    <n v="0.16"/>
    <n v="1.3405"/>
    <n v="0.63249999999999995"/>
    <n v="0.311"/>
    <n v="0.34399999999999997"/>
    <n v="10"/>
    <n v="6"/>
    <s v="Martin"/>
    <s v="Gaines"/>
    <s v="San Diego State University"/>
    <n v="5"/>
    <s v="Southeast"/>
    <n v="12.8"/>
    <s v="Category 3"/>
    <e v="#N/A"/>
    <e v="#N/A"/>
    <s v="Yes"/>
    <n v="0.96971333333333321"/>
    <n v="0.96971333333333321"/>
    <x v="0"/>
    <e v="#N/A"/>
    <x v="13"/>
  </r>
  <r>
    <n v="2197"/>
    <s v="I"/>
    <n v="0.37"/>
    <n v="0.28000000000000003"/>
    <n v="0.09"/>
    <n v="0.23300000000000001"/>
    <n v="9.0499999999999997E-2"/>
    <n v="5.45E-2"/>
    <n v="7.0000000000000007E-2"/>
    <n v="11"/>
    <n v="3"/>
    <s v="Inaya"/>
    <s v="Bernard"/>
    <s v="Stanford University"/>
    <n v="3"/>
    <s v="Northeast"/>
    <n v="3.6"/>
    <s v="Category 2"/>
    <e v="#N/A"/>
    <s v="Yes"/>
    <e v="#N/A"/>
    <n v="0.90462833333333326"/>
    <n v="0.72370266666666661"/>
    <x v="0"/>
    <n v="0.72370266666666661"/>
    <x v="1"/>
  </r>
  <r>
    <n v="1865"/>
    <s v="I"/>
    <n v="0.52"/>
    <n v="0.39500000000000002"/>
    <n v="0.125"/>
    <n v="0.58050000000000002"/>
    <n v="0.2445"/>
    <n v="0.14599999999999999"/>
    <n v="0.16500000000000001"/>
    <n v="9"/>
    <n v="2"/>
    <s v="Tiegan"/>
    <s v="Davie"/>
    <s v="University of California, Davis"/>
    <n v="1"/>
    <s v="Florida Atlantic Coast"/>
    <n v="22.1"/>
    <s v="Category 2"/>
    <e v="#N/A"/>
    <s v="Yes"/>
    <e v="#N/A"/>
    <n v="0.97839374999999984"/>
    <n v="0.78271499999999994"/>
    <x v="0"/>
    <n v="0.78271499999999994"/>
    <x v="1"/>
  </r>
  <r>
    <n v="2863"/>
    <s v="M"/>
    <n v="0.73499999999999999"/>
    <n v="0.56999999999999995"/>
    <n v="0.21"/>
    <n v="2.2355"/>
    <n v="1.1705000000000001"/>
    <n v="0.46300000000000002"/>
    <n v="0.53149999999999997"/>
    <n v="10"/>
    <n v="2"/>
    <s v="Tiegan"/>
    <s v="Davie"/>
    <s v="University of California, Davis"/>
    <n v="5"/>
    <s v="Southeast"/>
    <n v="12.8"/>
    <s v="Category 3"/>
    <e v="#N/A"/>
    <e v="#N/A"/>
    <s v="Yes"/>
    <n v="1.0642091666666667"/>
    <n v="1.0642091666666667"/>
    <x v="0"/>
    <e v="#N/A"/>
    <x v="14"/>
  </r>
  <r>
    <n v="924"/>
    <s v="I"/>
    <n v="0.42499999999999999"/>
    <n v="0.34"/>
    <n v="0.1"/>
    <n v="0.38200000000000001"/>
    <n v="0.16400000000000001"/>
    <n v="9.6000000000000002E-2"/>
    <n v="0.1"/>
    <n v="6"/>
    <n v="3"/>
    <s v="Inaya"/>
    <s v="Bernard"/>
    <s v="Stanford University"/>
    <n v="7"/>
    <s v="Great Lakes"/>
    <n v="2.5"/>
    <s v="Category 2"/>
    <e v="#N/A"/>
    <s v="Yes"/>
    <e v="#N/A"/>
    <n v="0.93589999999999995"/>
    <n v="0.74872000000000005"/>
    <x v="0"/>
    <n v="0.74872000000000005"/>
    <x v="1"/>
  </r>
  <r>
    <n v="3611"/>
    <s v="M"/>
    <n v="0.57999999999999996"/>
    <n v="0.45"/>
    <n v="0.16"/>
    <n v="0.86750000000000005"/>
    <n v="0.39350000000000002"/>
    <n v="0.221"/>
    <n v="0.215"/>
    <n v="9"/>
    <n v="11"/>
    <s v="Naima"/>
    <s v="Reyes"/>
    <s v="University of Houston"/>
    <n v="1"/>
    <s v="Florida Atlantic Coast"/>
    <n v="22.1"/>
    <s v="Category 2"/>
    <e v="#N/A"/>
    <s v="Yes"/>
    <e v="#N/A"/>
    <n v="1.0086333333333333"/>
    <n v="0.80690666666666666"/>
    <x v="0"/>
    <n v="0.80690666666666666"/>
    <x v="1"/>
  </r>
  <r>
    <n v="1399"/>
    <s v="M"/>
    <n v="0.64500000000000002"/>
    <n v="0.52500000000000002"/>
    <n v="0.16"/>
    <n v="1.5075000000000001"/>
    <n v="0.74550000000000005"/>
    <n v="0.245"/>
    <n v="0.4325"/>
    <n v="11"/>
    <n v="13"/>
    <s v="Betty"/>
    <s v="Berg"/>
    <s v="University of Houston"/>
    <n v="9"/>
    <s v="North Pacific"/>
    <n v="1.9"/>
    <s v="Category 3"/>
    <e v="#N/A"/>
    <e v="#N/A"/>
    <s v="Yes"/>
    <n v="1.0297000000000001"/>
    <n v="1.0297000000000001"/>
    <x v="0"/>
    <e v="#N/A"/>
    <x v="15"/>
  </r>
  <r>
    <n v="3492"/>
    <s v="M"/>
    <n v="0.55000000000000004"/>
    <n v="0.44"/>
    <n v="0.16"/>
    <n v="0.98499999999999999"/>
    <n v="0.46450000000000002"/>
    <n v="0.20100000000000001"/>
    <n v="0.27"/>
    <n v="8"/>
    <n v="9"/>
    <s v="Danica"/>
    <s v="Tyler"/>
    <s v="University of Florida_x0009_"/>
    <n v="4"/>
    <s v="Mid-Atlantic"/>
    <n v="6.1"/>
    <s v="Category 3"/>
    <e v="#N/A"/>
    <e v="#N/A"/>
    <s v="Yes"/>
    <n v="0.99060000000000004"/>
    <n v="0.99060000000000004"/>
    <x v="0"/>
    <e v="#N/A"/>
    <x v="16"/>
  </r>
  <r>
    <n v="2176"/>
    <s v="M"/>
    <n v="0.57499999999999996"/>
    <n v="0.45"/>
    <n v="0.185"/>
    <n v="0.92500000000000004"/>
    <n v="0.34200000000000003"/>
    <n v="0.19700000000000001"/>
    <n v="0.35"/>
    <n v="12"/>
    <n v="12"/>
    <s v="Rebecca"/>
    <s v="Bennett"/>
    <s v="University of Houston"/>
    <n v="1"/>
    <s v="Florida Atlantic Coast"/>
    <n v="22.1"/>
    <s v="Category 2"/>
    <e v="#N/A"/>
    <s v="Yes"/>
    <e v="#N/A"/>
    <n v="1.0085208333333331"/>
    <n v="0.80681666666666652"/>
    <x v="0"/>
    <n v="0.80681666666666652"/>
    <x v="1"/>
  </r>
  <r>
    <n v="2708"/>
    <s v="M"/>
    <n v="0.72499999999999998"/>
    <n v="0.55000000000000004"/>
    <n v="0.2"/>
    <n v="1.51"/>
    <n v="0.87350000000000005"/>
    <n v="0.42649999999999999"/>
    <n v="0.50849999999999995"/>
    <n v="9"/>
    <n v="2"/>
    <s v="Tiegan"/>
    <s v="Davie"/>
    <s v="University of California, Davis"/>
    <n v="4"/>
    <s v="Mid-Atlantic"/>
    <n v="6.1"/>
    <s v="Category 3"/>
    <e v="#N/A"/>
    <e v="#N/A"/>
    <s v="Yes"/>
    <n v="1.0746666666666667"/>
    <n v="1.0746666666666667"/>
    <x v="0"/>
    <e v="#N/A"/>
    <x v="17"/>
  </r>
  <r>
    <n v="4140"/>
    <s v="F"/>
    <n v="0.63500000000000001"/>
    <n v="0.495"/>
    <n v="0.17499999999999999"/>
    <n v="1.2355"/>
    <n v="0.52049999999999996"/>
    <n v="0.3085"/>
    <n v="0.34699999999999998"/>
    <n v="10"/>
    <n v="5"/>
    <s v="Haniya"/>
    <s v="Talley"/>
    <s v="Prince William Sound Science Center"/>
    <n v="1"/>
    <s v="Florida Atlantic Coast"/>
    <n v="22.1"/>
    <s v="Category 3"/>
    <e v="#N/A"/>
    <e v="#N/A"/>
    <s v="Yes"/>
    <n v="1.0303354166666667"/>
    <n v="1.0303354166666667"/>
    <x v="0"/>
    <e v="#N/A"/>
    <x v="18"/>
  </r>
  <r>
    <n v="3559"/>
    <s v="I"/>
    <n v="0.55000000000000004"/>
    <n v="0.42499999999999999"/>
    <n v="0.155"/>
    <n v="0.87250000000000005"/>
    <n v="0.41199999999999998"/>
    <n v="0.187"/>
    <n v="0.24249999999999999"/>
    <n v="10"/>
    <n v="14"/>
    <s v="Santiago"/>
    <s v="Vaughan"/>
    <s v="Ohio State University_x0009_"/>
    <n v="4"/>
    <s v="Mid-Atlantic"/>
    <n v="6.1"/>
    <s v="Category 3"/>
    <e v="#N/A"/>
    <e v="#N/A"/>
    <s v="Yes"/>
    <n v="0.9893729166666666"/>
    <n v="0.9893729166666666"/>
    <x v="0"/>
    <e v="#N/A"/>
    <x v="19"/>
  </r>
  <r>
    <s v="NULL"/>
    <s v="M"/>
    <n v="0.71"/>
    <n v="0.55500000000000005"/>
    <n v="0.19500000000000001"/>
    <n v="1.9484999999999999"/>
    <n v="0.94550000000000001"/>
    <n v="0.3765"/>
    <n v="0.495"/>
    <n v="12"/>
    <s v="NULL"/>
    <s v="Jan"/>
    <s v="Odom"/>
    <s v="University of Houston"/>
    <s v="NULL"/>
    <s v="Florida Atlantic Coast"/>
    <n v="22.1"/>
    <s v="Category 3"/>
    <e v="#N/A"/>
    <e v="#N/A"/>
    <s v="Yes"/>
    <n v="1.0550929166666667"/>
    <n v="1.0550929166666667"/>
    <x v="0"/>
    <e v="#N/A"/>
    <x v="20"/>
  </r>
  <r>
    <n v="1787"/>
    <s v="I"/>
    <n v="0.53500000000000003"/>
    <n v="0.38500000000000001"/>
    <n v="0.18"/>
    <n v="1.0834999999999999"/>
    <n v="0.4955"/>
    <n v="0.22950000000000001"/>
    <n v="0.30399999999999999"/>
    <n v="8"/>
    <n v="7"/>
    <s v="Iona"/>
    <s v="Connolly"/>
    <s v="Florida Atlantic University"/>
    <n v="5"/>
    <s v="Southeast"/>
    <n v="12.8"/>
    <s v="Category 3"/>
    <e v="#N/A"/>
    <e v="#N/A"/>
    <s v="Yes"/>
    <n v="0.96693833333333346"/>
    <n v="0.96693833333333346"/>
    <x v="0"/>
    <e v="#N/A"/>
    <x v="21"/>
  </r>
  <r>
    <n v="1999"/>
    <s v="I"/>
    <n v="0.35"/>
    <n v="0.23499999999999999"/>
    <n v="0.08"/>
    <n v="0.17"/>
    <n v="7.2499999999999995E-2"/>
    <n v="4.65E-2"/>
    <n v="4.9500000000000002E-2"/>
    <n v="7"/>
    <n v="3"/>
    <s v="Inaya"/>
    <s v="Bernard"/>
    <s v="Stanford University"/>
    <n v="4"/>
    <s v="Mid-Atlantic"/>
    <n v="6.1"/>
    <s v="Category 2"/>
    <e v="#N/A"/>
    <s v="Yes"/>
    <e v="#N/A"/>
    <n v="0.88593333333333324"/>
    <n v="0.70874666666666664"/>
    <x v="0"/>
    <n v="0.70874666666666664"/>
    <x v="1"/>
  </r>
  <r>
    <n v="4134"/>
    <s v="M"/>
    <n v="0.58499999999999996"/>
    <n v="0.45"/>
    <n v="0.15"/>
    <n v="0.997"/>
    <n v="0.40550000000000003"/>
    <n v="0.28299999999999997"/>
    <n v="0.251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034583333333333"/>
    <n v="1.0034583333333333"/>
    <x v="0"/>
    <e v="#N/A"/>
    <x v="22"/>
  </r>
  <r>
    <n v="3987"/>
    <s v="F"/>
    <n v="0.64500000000000002"/>
    <n v="0.52500000000000002"/>
    <n v="0.17"/>
    <n v="1.37"/>
    <n v="0.61350000000000005"/>
    <n v="0.28299999999999997"/>
    <n v="0.34"/>
    <n v="10"/>
    <n v="7"/>
    <s v="Iona"/>
    <s v="Connolly"/>
    <s v="Florida Atlantic University"/>
    <n v="5"/>
    <s v="Southeast"/>
    <n v="12.8"/>
    <s v="Category 3"/>
    <e v="#N/A"/>
    <e v="#N/A"/>
    <s v="Yes"/>
    <n v="1.0374833333333333"/>
    <n v="1.0374833333333333"/>
    <x v="0"/>
    <e v="#N/A"/>
    <x v="23"/>
  </r>
  <r>
    <n v="3217"/>
    <s v="M"/>
    <n v="0.63"/>
    <n v="0.51"/>
    <n v="0.19"/>
    <n v="1.4984999999999999"/>
    <n v="0.41249999999999998"/>
    <n v="0.3075"/>
    <n v="0.54500000000000004"/>
    <n v="16"/>
    <n v="1"/>
    <s v="Jan"/>
    <s v="Odom"/>
    <s v="University of Houston"/>
    <n v="8"/>
    <s v="West Coast"/>
    <n v="12.3"/>
    <s v="Category 2"/>
    <e v="#N/A"/>
    <s v="Yes"/>
    <e v="#N/A"/>
    <n v="1.0275525000000001"/>
    <n v="0.82204200000000016"/>
    <x v="0"/>
    <n v="0.82204200000000016"/>
    <x v="1"/>
  </r>
  <r>
    <n v="3111"/>
    <s v="I"/>
    <n v="0.39500000000000002"/>
    <n v="0.3"/>
    <n v="0.12"/>
    <n v="0.29949999999999999"/>
    <n v="0.1265"/>
    <n v="6.8000000000000005E-2"/>
    <n v="8.9499999999999996E-2"/>
    <n v="8"/>
    <n v="1"/>
    <s v="Jan"/>
    <s v="Odom"/>
    <s v="University of Houston"/>
    <n v="3"/>
    <s v="Northeast"/>
    <n v="3.6"/>
    <s v="Category 2"/>
    <e v="#N/A"/>
    <s v="Yes"/>
    <e v="#N/A"/>
    <n v="0.91769000000000001"/>
    <n v="0.73415200000000003"/>
    <x v="0"/>
    <n v="0.73415200000000003"/>
    <x v="1"/>
  </r>
  <r>
    <n v="3836"/>
    <s v="F"/>
    <n v="0.42499999999999999"/>
    <n v="0.35"/>
    <n v="0.1"/>
    <n v="0.4425"/>
    <n v="0.17499999999999999"/>
    <n v="7.5499999999999998E-2"/>
    <n v="0.17499999999999999"/>
    <n v="7"/>
    <n v="2"/>
    <s v="Tiegan"/>
    <s v="Davie"/>
    <s v="University of California, Davis"/>
    <n v="3"/>
    <s v="Northeast"/>
    <n v="3.6"/>
    <s v="Category 2"/>
    <e v="#N/A"/>
    <s v="Yes"/>
    <e v="#N/A"/>
    <n v="0.93620833333333331"/>
    <n v="0.74896666666666667"/>
    <x v="0"/>
    <n v="0.74896666666666667"/>
    <x v="1"/>
  </r>
  <r>
    <n v="156"/>
    <s v="M"/>
    <n v="0.51500000000000001"/>
    <n v="0.40500000000000003"/>
    <n v="0.13"/>
    <n v="0.72199999999999998"/>
    <n v="0.32"/>
    <n v="0.13100000000000001"/>
    <n v="0.21"/>
    <n v="10"/>
    <n v="15"/>
    <s v="Conan"/>
    <s v="Dalton"/>
    <s v="University of Houston"/>
    <n v="2"/>
    <s v="Florida Gulf Coast"/>
    <n v="18"/>
    <s v="Category 2"/>
    <e v="#N/A"/>
    <s v="Yes"/>
    <e v="#N/A"/>
    <n v="0.97417666666666658"/>
    <n v="0.77934133333333333"/>
    <x v="0"/>
    <n v="0.77934133333333333"/>
    <x v="1"/>
  </r>
  <r>
    <n v="1825"/>
    <s v="I"/>
    <n v="0.185"/>
    <n v="0.13500000000000001"/>
    <n v="0.04"/>
    <n v="2.7E-2"/>
    <n v="1.0500000000000001E-2"/>
    <n v="5.4999999999999997E-3"/>
    <n v="8.9999999999999993E-3"/>
    <n v="5"/>
    <n v="9"/>
    <s v="Danica"/>
    <s v="Tyler"/>
    <s v="University of Florida_x0009_"/>
    <n v="10"/>
    <s v="Pacific"/>
    <n v="24.1"/>
    <s v="Category 2"/>
    <e v="#N/A"/>
    <s v="Yes"/>
    <e v="#N/A"/>
    <n v="0.80504666666666669"/>
    <n v="0.64403733333333335"/>
    <x v="0"/>
    <n v="0.64403733333333335"/>
    <x v="1"/>
  </r>
  <r>
    <n v="3941"/>
    <s v="M"/>
    <n v="0.505"/>
    <n v="0.39"/>
    <n v="0.105"/>
    <n v="0.65549999999999997"/>
    <n v="0.25950000000000001"/>
    <n v="0.18"/>
    <n v="0.19"/>
    <n v="11"/>
    <n v="4"/>
    <s v="Nate"/>
    <s v="Craig"/>
    <s v="NOAA Fisheries"/>
    <n v="6"/>
    <s v="Gulf of Mexico_x0009_"/>
    <n v="14.1"/>
    <s v="Category 2"/>
    <e v="#N/A"/>
    <s v="Yes"/>
    <e v="#N/A"/>
    <n v="0.96610458333333338"/>
    <n v="0.77288366666666675"/>
    <x v="0"/>
    <n v="0.77288366666666675"/>
    <x v="1"/>
  </r>
  <r>
    <n v="481"/>
    <s v="F"/>
    <n v="0.7"/>
    <n v="0.58499999999999996"/>
    <n v="0.185"/>
    <n v="1.8075000000000001"/>
    <n v="0.70550000000000002"/>
    <n v="0.32150000000000001"/>
    <n v="0.47499999999999998"/>
    <n v="29"/>
    <n v="11"/>
    <s v="Naima"/>
    <s v="Reyes"/>
    <s v="University of Houston"/>
    <n v="5"/>
    <s v="Southeast"/>
    <n v="12.8"/>
    <s v="Category 2"/>
    <e v="#N/A"/>
    <s v="Yes"/>
    <e v="#N/A"/>
    <n v="1.0635645833333334"/>
    <n v="0.85085166666666678"/>
    <x v="0"/>
    <n v="0.85085166666666678"/>
    <x v="1"/>
  </r>
  <r>
    <n v="3516"/>
    <s v="F"/>
    <n v="0.69"/>
    <n v="0.52500000000000002"/>
    <n v="0.19"/>
    <n v="1.492"/>
    <n v="0.64249999999999996"/>
    <n v="0.39050000000000001"/>
    <n v="0.42"/>
    <n v="12"/>
    <n v="4"/>
    <s v="Nate"/>
    <s v="Craig"/>
    <s v="NOAA Fisheries"/>
    <n v="9"/>
    <s v="North Pacific"/>
    <n v="1.9"/>
    <s v="Category 3"/>
    <e v="#N/A"/>
    <e v="#N/A"/>
    <s v="Yes"/>
    <n v="1.05278"/>
    <n v="1.05278"/>
    <x v="0"/>
    <e v="#N/A"/>
    <x v="24"/>
  </r>
  <r>
    <n v="2672"/>
    <s v="F"/>
    <n v="0.59"/>
    <n v="0.46"/>
    <n v="0.16"/>
    <n v="1.0115000000000001"/>
    <n v="0.44500000000000001"/>
    <n v="0.26150000000000001"/>
    <n v="0.25650000000000001"/>
    <n v="8"/>
    <n v="4"/>
    <s v="Nate"/>
    <s v="Craig"/>
    <s v="NOAA Fisheries"/>
    <n v="9"/>
    <s v="North Pacific"/>
    <n v="1.9"/>
    <s v="Category 3"/>
    <e v="#N/A"/>
    <e v="#N/A"/>
    <s v="Yes"/>
    <n v="1.0095400000000001"/>
    <n v="1.0095400000000001"/>
    <x v="0"/>
    <e v="#N/A"/>
    <x v="25"/>
  </r>
  <r>
    <n v="3499"/>
    <s v="M"/>
    <n v="0.59"/>
    <n v="0.46"/>
    <n v="0.14499999999999999"/>
    <n v="0.92900000000000005"/>
    <n v="0.38"/>
    <n v="0.24"/>
    <n v="0.255"/>
    <n v="10"/>
    <n v="5"/>
    <s v="Haniya"/>
    <s v="Talley"/>
    <s v="Prince William Sound Science Center"/>
    <n v="1"/>
    <s v="Florida Atlantic Coast"/>
    <n v="22.1"/>
    <s v="Category 2"/>
    <e v="#N/A"/>
    <s v="Yes"/>
    <e v="#N/A"/>
    <n v="1.0105175"/>
    <n v="0.80841399999999997"/>
    <x v="0"/>
    <n v="0.80841399999999997"/>
    <x v="1"/>
  </r>
  <r>
    <n v="2568"/>
    <s v="F"/>
    <n v="0.46"/>
    <n v="0.35"/>
    <n v="0.115"/>
    <n v="0.46"/>
    <n v="0.20250000000000001"/>
    <n v="0.1115"/>
    <n v="0.11650000000000001"/>
    <n v="6"/>
    <n v="13"/>
    <s v="Betty"/>
    <s v="Berg"/>
    <s v="University of Houston"/>
    <n v="1"/>
    <s v="Florida Atlantic Coast"/>
    <n v="22.1"/>
    <s v="Category 2"/>
    <e v="#N/A"/>
    <s v="Yes"/>
    <e v="#N/A"/>
    <n v="0.94814999999999994"/>
    <n v="0.75851999999999997"/>
    <x v="0"/>
    <n v="0.75851999999999997"/>
    <x v="1"/>
  </r>
  <r>
    <n v="3590"/>
    <s v="M"/>
    <n v="0.65"/>
    <n v="0.51500000000000001"/>
    <n v="0.18"/>
    <n v="1.4630000000000001"/>
    <n v="0.65800000000000003"/>
    <n v="0.3135"/>
    <n v="0.41149999999999998"/>
    <n v="11"/>
    <n v="13"/>
    <s v="Betty"/>
    <s v="Berg"/>
    <s v="University of Houston"/>
    <n v="3"/>
    <s v="Northeast"/>
    <n v="3.6"/>
    <s v="Category 3"/>
    <e v="#N/A"/>
    <e v="#N/A"/>
    <s v="Yes"/>
    <n v="1.0346900000000001"/>
    <n v="1.0346900000000001"/>
    <x v="0"/>
    <e v="#N/A"/>
    <x v="26"/>
  </r>
  <r>
    <n v="1722"/>
    <s v="M"/>
    <n v="0.65500000000000003"/>
    <n v="0.55000000000000004"/>
    <n v="0.18"/>
    <n v="1.274"/>
    <n v="0.58599999999999997"/>
    <n v="0.28100000000000003"/>
    <n v="0.36499999999999999"/>
    <n v="10"/>
    <n v="15"/>
    <s v="Conan"/>
    <s v="Dalton"/>
    <s v="University of Houston"/>
    <n v="4"/>
    <s v="Mid-Atlantic"/>
    <n v="6.1"/>
    <s v="Category 3"/>
    <e v="#N/A"/>
    <e v="#N/A"/>
    <s v="Yes"/>
    <n v="1.0549533333333334"/>
    <n v="1.0549533333333334"/>
    <x v="0"/>
    <e v="#N/A"/>
    <x v="27"/>
  </r>
  <r>
    <n v="2324"/>
    <s v="I"/>
    <n v="0.39500000000000002"/>
    <n v="0.32500000000000001"/>
    <n v="0.105"/>
    <n v="0.30599999999999999"/>
    <n v="0.111"/>
    <n v="7.3499999999999996E-2"/>
    <n v="9.5000000000000001E-2"/>
    <n v="8"/>
    <n v="2"/>
    <s v="Tiegan"/>
    <s v="Davie"/>
    <s v="University of California, Davis"/>
    <n v="10"/>
    <s v="Pacific"/>
    <n v="24.1"/>
    <s v="Category 2"/>
    <e v="#N/A"/>
    <s v="Yes"/>
    <e v="#N/A"/>
    <n v="0.92495499999999997"/>
    <n v="0.73996400000000007"/>
    <x v="0"/>
    <n v="0.73996400000000007"/>
    <x v="1"/>
  </r>
  <r>
    <n v="2644"/>
    <s v="I"/>
    <n v="0.48499999999999999"/>
    <n v="0.375"/>
    <n v="0.13"/>
    <n v="0.55349999999999999"/>
    <n v="0.26600000000000001"/>
    <n v="0.112"/>
    <n v="0.157"/>
    <n v="8"/>
    <n v="2"/>
    <s v="Tiegan"/>
    <s v="Davie"/>
    <s v="University of California, Davis"/>
    <n v="8"/>
    <s v="West Coast"/>
    <n v="12.3"/>
    <s v="Category 2"/>
    <e v="#N/A"/>
    <s v="Yes"/>
    <e v="#N/A"/>
    <n v="0.96175916666666672"/>
    <n v="0.76940733333333344"/>
    <x v="0"/>
    <n v="0.76940733333333344"/>
    <x v="1"/>
  </r>
  <r>
    <n v="328"/>
    <s v="M"/>
    <n v="0.51"/>
    <n v="0.4"/>
    <n v="0.13"/>
    <n v="0.64349999999999996"/>
    <n v="0.27"/>
    <n v="0.16650000000000001"/>
    <n v="0.20499999999999999"/>
    <n v="12"/>
    <n v="7"/>
    <s v="Iona"/>
    <s v="Connolly"/>
    <s v="Florida Atlantic University"/>
    <n v="2"/>
    <s v="Florida Gulf Coast"/>
    <n v="18"/>
    <s v="Category 2"/>
    <e v="#N/A"/>
    <s v="Yes"/>
    <e v="#N/A"/>
    <n v="0.97437583333333344"/>
    <n v="0.77950066666666684"/>
    <x v="0"/>
    <n v="0.77950066666666684"/>
    <x v="1"/>
  </r>
  <r>
    <n v="915"/>
    <s v="I"/>
    <n v="0.37"/>
    <n v="0.28000000000000003"/>
    <n v="9.5000000000000001E-2"/>
    <n v="0.28649999999999998"/>
    <n v="0.15049999999999999"/>
    <n v="6.9000000000000006E-2"/>
    <n v="7.9500000000000001E-2"/>
    <n v="7"/>
    <n v="12"/>
    <s v="Rebecca"/>
    <s v="Bennett"/>
    <s v="University of Houston"/>
    <n v="1"/>
    <s v="Florida Atlantic Coast"/>
    <n v="22.1"/>
    <s v="Category 2"/>
    <e v="#N/A"/>
    <s v="Yes"/>
    <e v="#N/A"/>
    <n v="0.90210291666666664"/>
    <n v="0.72168233333333331"/>
    <x v="0"/>
    <n v="0.72168233333333331"/>
    <x v="1"/>
  </r>
  <r>
    <n v="2781"/>
    <s v="M"/>
    <n v="0.59"/>
    <n v="0.47499999999999998"/>
    <n v="0.14000000000000001"/>
    <n v="0.97699999999999998"/>
    <n v="0.46250000000000002"/>
    <n v="0.20250000000000001"/>
    <n v="0.27500000000000002"/>
    <n v="10"/>
    <n v="5"/>
    <s v="Haniya"/>
    <s v="Talley"/>
    <s v="Prince William Sound Science Center"/>
    <n v="9"/>
    <s v="North Pacific"/>
    <n v="1.9"/>
    <s v="Category 3"/>
    <e v="#N/A"/>
    <e v="#N/A"/>
    <s v="Yes"/>
    <n v="1.0126633333333332"/>
    <n v="1.0126633333333332"/>
    <x v="0"/>
    <e v="#N/A"/>
    <x v="28"/>
  </r>
  <r>
    <n v="2042"/>
    <s v="I"/>
    <n v="0.32500000000000001"/>
    <n v="0.24"/>
    <n v="7.0000000000000007E-2"/>
    <n v="0.152"/>
    <n v="5.6500000000000002E-2"/>
    <n v="3.0499999999999999E-2"/>
    <n v="5.3999999999999999E-2"/>
    <n v="8"/>
    <n v="1"/>
    <s v="Jan"/>
    <s v="Odom"/>
    <s v="University of Houston"/>
    <n v="9"/>
    <s v="North Pacific"/>
    <n v="1.9"/>
    <s v="Category 2"/>
    <e v="#N/A"/>
    <s v="Yes"/>
    <e v="#N/A"/>
    <n v="0.87997333333333327"/>
    <n v="0.70397866666666664"/>
    <x v="0"/>
    <n v="0.70397866666666664"/>
    <x v="1"/>
  </r>
  <r>
    <n v="3790"/>
    <s v="F"/>
    <n v="0.64500000000000002"/>
    <n v="0.51"/>
    <n v="0.155"/>
    <n v="1.129"/>
    <n v="0.50149999999999995"/>
    <n v="0.24"/>
    <n v="0.34200000000000003"/>
    <n v="10"/>
    <n v="14"/>
    <s v="Santiago"/>
    <s v="Vaughan"/>
    <s v="Ohio State University_x0009_"/>
    <n v="10"/>
    <s v="Pacific"/>
    <n v="24.1"/>
    <s v="Category 3"/>
    <e v="#N/A"/>
    <e v="#N/A"/>
    <s v="Yes"/>
    <n v="1.0388991666666667"/>
    <n v="1.0388991666666667"/>
    <x v="0"/>
    <e v="#N/A"/>
    <x v="29"/>
  </r>
  <r>
    <n v="3860"/>
    <s v="F"/>
    <n v="0.56999999999999995"/>
    <n v="0.44"/>
    <n v="0.19"/>
    <n v="1.018"/>
    <n v="0.44700000000000001"/>
    <n v="0.20699999999999999"/>
    <n v="0.26500000000000001"/>
    <n v="9"/>
    <n v="6"/>
    <s v="Martin"/>
    <s v="Gaines"/>
    <s v="San Diego State University"/>
    <n v="1"/>
    <s v="Florida Atlantic Coast"/>
    <n v="22.1"/>
    <s v="Category 3"/>
    <e v="#N/A"/>
    <e v="#N/A"/>
    <s v="Yes"/>
    <n v="1.0010366666666668"/>
    <n v="1.0010366666666668"/>
    <x v="0"/>
    <e v="#N/A"/>
    <x v="30"/>
  </r>
  <r>
    <n v="71"/>
    <s v="M"/>
    <n v="0.55500000000000005"/>
    <n v="0.42499999999999999"/>
    <n v="0.13"/>
    <n v="0.76649999999999996"/>
    <n v="0.26400000000000001"/>
    <n v="0.16800000000000001"/>
    <n v="0.27500000000000002"/>
    <n v="13"/>
    <n v="9"/>
    <s v="Danica"/>
    <s v="Tyler"/>
    <s v="University of Florida_x0009_"/>
    <n v="2"/>
    <s v="Florida Gulf Coast"/>
    <n v="18"/>
    <s v="Category 2"/>
    <e v="#N/A"/>
    <s v="Yes"/>
    <e v="#N/A"/>
    <n v="0.99217416666666658"/>
    <n v="0.79373933333333335"/>
    <x v="0"/>
    <n v="0.79373933333333335"/>
    <x v="1"/>
  </r>
  <r>
    <n v="3592"/>
    <s v="F"/>
    <n v="0.65"/>
    <n v="0.47499999999999998"/>
    <n v="0.16500000000000001"/>
    <n v="1.3875"/>
    <n v="0.57999999999999996"/>
    <n v="0.34849999999999998"/>
    <n v="0.3095"/>
    <n v="9"/>
    <n v="4"/>
    <s v="Nate"/>
    <s v="Craig"/>
    <s v="NOAA Fisheries"/>
    <n v="1"/>
    <s v="Florida Atlantic Coast"/>
    <n v="22.1"/>
    <s v="Category 3"/>
    <e v="#N/A"/>
    <e v="#N/A"/>
    <s v="Yes"/>
    <n v="1.02065625"/>
    <n v="1.02065625"/>
    <x v="0"/>
    <e v="#N/A"/>
    <x v="31"/>
  </r>
  <r>
    <n v="150"/>
    <s v="I"/>
    <n v="0.17"/>
    <n v="0.13"/>
    <n v="9.5000000000000001E-2"/>
    <n v="0.03"/>
    <n v="1.2999999999999999E-2"/>
    <n v="8.0000000000000002E-3"/>
    <n v="0.01"/>
    <n v="4"/>
    <n v="7"/>
    <s v="Iona"/>
    <s v="Connolly"/>
    <s v="Florida Atlantic University"/>
    <n v="6"/>
    <s v="Gulf of Mexico_x0009_"/>
    <n v="14.1"/>
    <s v="Category 2"/>
    <e v="#N/A"/>
    <s v="Yes"/>
    <e v="#N/A"/>
    <n v="0.79847500000000005"/>
    <n v="0.63878000000000013"/>
    <x v="0"/>
    <n v="0.63878000000000013"/>
    <x v="1"/>
  </r>
  <r>
    <n v="2027"/>
    <s v="F"/>
    <n v="0.56000000000000005"/>
    <n v="0.41"/>
    <n v="0.16"/>
    <n v="0.82150000000000001"/>
    <n v="0.34200000000000003"/>
    <n v="0.184"/>
    <n v="0.253"/>
    <n v="9"/>
    <n v="4"/>
    <s v="Nate"/>
    <s v="Craig"/>
    <s v="NOAA Fisheries"/>
    <n v="5"/>
    <s v="Southeast"/>
    <n v="12.8"/>
    <s v="Category 2"/>
    <e v="#N/A"/>
    <s v="Yes"/>
    <e v="#N/A"/>
    <n v="0.99047333333333343"/>
    <n v="0.79237866666666679"/>
    <x v="0"/>
    <n v="0.79237866666666679"/>
    <x v="1"/>
  </r>
  <r>
    <n v="3119"/>
    <s v="M"/>
    <n v="0.51"/>
    <n v="0.41499999999999998"/>
    <n v="0.14499999999999999"/>
    <n v="0.751"/>
    <n v="0.32950000000000002"/>
    <n v="0.1835"/>
    <n v="0.20300000000000001"/>
    <n v="8"/>
    <n v="11"/>
    <s v="Naima"/>
    <s v="Reyes"/>
    <s v="University of Houston"/>
    <n v="8"/>
    <s v="West Coast"/>
    <n v="12.3"/>
    <s v="Category 2"/>
    <e v="#N/A"/>
    <s v="Yes"/>
    <e v="#N/A"/>
    <n v="0.97641583333333326"/>
    <n v="0.7811326666666667"/>
    <x v="0"/>
    <n v="0.7811326666666667"/>
    <x v="1"/>
  </r>
  <r>
    <n v="4045"/>
    <s v="F"/>
    <n v="0.57999999999999996"/>
    <n v="0.42499999999999999"/>
    <n v="0.155"/>
    <n v="0.873"/>
    <n v="0.36149999999999999"/>
    <n v="0.249"/>
    <n v="0.23899999999999999"/>
    <n v="10"/>
    <n v="9"/>
    <s v="Danica"/>
    <s v="Tyler"/>
    <s v="University of Florida_x0009_"/>
    <n v="5"/>
    <s v="Southeast"/>
    <n v="12.8"/>
    <s v="Category 2"/>
    <e v="#N/A"/>
    <s v="Yes"/>
    <e v="#N/A"/>
    <n v="0.99935249999999987"/>
    <n v="0.79948199999999991"/>
    <x v="0"/>
    <n v="0.79948199999999991"/>
    <x v="1"/>
  </r>
  <r>
    <n v="1652"/>
    <s v="F"/>
    <n v="0.59499999999999997"/>
    <n v="0.435"/>
    <n v="0.15"/>
    <n v="0.9"/>
    <n v="0.41749999999999998"/>
    <n v="0.17"/>
    <n v="0.26500000000000001"/>
    <n v="8"/>
    <n v="14"/>
    <s v="Santiago"/>
    <s v="Vaughan"/>
    <s v="Ohio State University_x0009_"/>
    <n v="8"/>
    <s v="West Coast"/>
    <n v="12.3"/>
    <s v="Category 3"/>
    <e v="#N/A"/>
    <e v="#N/A"/>
    <s v="Yes"/>
    <n v="1.0058333333333334"/>
    <n v="1.0058333333333334"/>
    <x v="0"/>
    <e v="#N/A"/>
    <x v="32"/>
  </r>
  <r>
    <n v="3163"/>
    <s v="M"/>
    <n v="0.64"/>
    <n v="0.49"/>
    <n v="0.14000000000000001"/>
    <n v="1.194"/>
    <n v="0.44450000000000001"/>
    <n v="0.23799999999999999"/>
    <n v="0.375"/>
    <n v="15"/>
    <n v="14"/>
    <s v="Santiago"/>
    <s v="Vaughan"/>
    <s v="Ohio State University_x0009_"/>
    <n v="2"/>
    <s v="Florida Gulf Coast"/>
    <n v="18"/>
    <s v="Category 3"/>
    <e v="#N/A"/>
    <e v="#N/A"/>
    <s v="Yes"/>
    <n v="1.0249266666666668"/>
    <n v="1.0249266666666668"/>
    <x v="0"/>
    <e v="#N/A"/>
    <x v="33"/>
  </r>
  <r>
    <n v="3066"/>
    <s v="F"/>
    <n v="0.64"/>
    <n v="0.48499999999999999"/>
    <n v="0.14499999999999999"/>
    <n v="1.1335"/>
    <n v="0.55249999999999999"/>
    <n v="0.2505"/>
    <n v="0.30149999999999999"/>
    <n v="11"/>
    <n v="3"/>
    <s v="Inaya"/>
    <s v="Bernard"/>
    <s v="Stanford University"/>
    <n v="10"/>
    <s v="Pacific"/>
    <n v="24.1"/>
    <s v="Category 3"/>
    <e v="#N/A"/>
    <e v="#N/A"/>
    <s v="Yes"/>
    <n v="1.0268262500000001"/>
    <n v="1.0268262500000001"/>
    <x v="0"/>
    <e v="#N/A"/>
    <x v="34"/>
  </r>
  <r>
    <n v="2103"/>
    <s v="I"/>
    <n v="0.41"/>
    <n v="0.31"/>
    <n v="0.11"/>
    <n v="0.315"/>
    <n v="0.124"/>
    <n v="8.2000000000000003E-2"/>
    <n v="9.5000000000000001E-2"/>
    <n v="9"/>
    <n v="7"/>
    <s v="Iona"/>
    <s v="Connolly"/>
    <s v="Florida Atlantic University"/>
    <n v="6"/>
    <s v="Gulf of Mexico_x0009_"/>
    <n v="14.1"/>
    <s v="Category 2"/>
    <e v="#N/A"/>
    <s v="Yes"/>
    <e v="#N/A"/>
    <n v="0.9247749999999999"/>
    <n v="0.73981999999999992"/>
    <x v="0"/>
    <n v="0.73981999999999992"/>
    <x v="1"/>
  </r>
  <r>
    <n v="1465"/>
    <s v="F"/>
    <n v="0.505"/>
    <n v="0.38"/>
    <n v="0.13500000000000001"/>
    <n v="0.6855"/>
    <n v="0.36099999999999999"/>
    <n v="0.1565"/>
    <n v="0.161"/>
    <n v="9"/>
    <n v="15"/>
    <s v="Conan"/>
    <s v="Dalton"/>
    <s v="University of Houston"/>
    <n v="3"/>
    <s v="Northeast"/>
    <n v="3.6"/>
    <s v="Category 2"/>
    <e v="#N/A"/>
    <s v="Yes"/>
    <e v="#N/A"/>
    <n v="0.96472374999999999"/>
    <n v="0.77177899999999999"/>
    <x v="0"/>
    <n v="0.77177899999999999"/>
    <x v="1"/>
  </r>
  <r>
    <n v="2998"/>
    <s v="F"/>
    <n v="0.625"/>
    <n v="0.49"/>
    <n v="0.11"/>
    <n v="1.1359999999999999"/>
    <n v="0.52649999999999997"/>
    <n v="0.1915"/>
    <n v="0.29249999999999998"/>
    <n v="9"/>
    <n v="4"/>
    <s v="Nate"/>
    <s v="Craig"/>
    <s v="NOAA Fisheries"/>
    <n v="1"/>
    <s v="Florida Atlantic Coast"/>
    <n v="22.1"/>
    <s v="Category 3"/>
    <e v="#N/A"/>
    <e v="#N/A"/>
    <s v="Yes"/>
    <n v="1.0167600000000001"/>
    <n v="1.0167600000000001"/>
    <x v="0"/>
    <e v="#N/A"/>
    <x v="35"/>
  </r>
  <r>
    <n v="1501"/>
    <s v="F"/>
    <n v="0.63"/>
    <n v="0.5"/>
    <n v="0.17499999999999999"/>
    <n v="1.1105"/>
    <n v="0.46700000000000003"/>
    <n v="0.26800000000000002"/>
    <n v="0.32900000000000001"/>
    <n v="10"/>
    <n v="6"/>
    <s v="Martin"/>
    <s v="Gaines"/>
    <s v="San Diego State University"/>
    <n v="6"/>
    <s v="Gulf of Mexico_x0009_"/>
    <n v="14.1"/>
    <s v="Category 3"/>
    <e v="#N/A"/>
    <e v="#N/A"/>
    <s v="Yes"/>
    <n v="1.0350229166666667"/>
    <n v="1.0350229166666667"/>
    <x v="0"/>
    <e v="#N/A"/>
    <x v="36"/>
  </r>
  <r>
    <n v="3413"/>
    <s v="I"/>
    <n v="0.48"/>
    <n v="0.35499999999999998"/>
    <n v="0.115"/>
    <n v="0.57850000000000001"/>
    <n v="0.25"/>
    <n v="0.106"/>
    <n v="0.184"/>
    <n v="8"/>
    <n v="9"/>
    <s v="Danica"/>
    <s v="Tyler"/>
    <s v="University of Florida_x0009_"/>
    <n v="6"/>
    <s v="Gulf of Mexico_x0009_"/>
    <n v="14.1"/>
    <s v="Category 2"/>
    <e v="#N/A"/>
    <s v="Yes"/>
    <e v="#N/A"/>
    <n v="0.95085458333333328"/>
    <n v="0.76068366666666665"/>
    <x v="0"/>
    <n v="0.76068366666666665"/>
    <x v="1"/>
  </r>
  <r>
    <n v="372"/>
    <s v="F"/>
    <n v="0.66"/>
    <n v="0.56499999999999995"/>
    <n v="0.19500000000000001"/>
    <n v="1.7605"/>
    <n v="0.69199999999999995"/>
    <n v="0.32650000000000001"/>
    <n v="0.5"/>
    <n v="16"/>
    <n v="8"/>
    <s v="Kali"/>
    <s v="Metcalfe"/>
    <s v="Mote Marine Laboratory"/>
    <n v="1"/>
    <s v="Florida Atlantic Coast"/>
    <n v="22.1"/>
    <s v="Category 3"/>
    <e v="#N/A"/>
    <e v="#N/A"/>
    <s v="Yes"/>
    <n v="1.0481829166666665"/>
    <n v="1.0481829166666665"/>
    <x v="0"/>
    <e v="#N/A"/>
    <x v="37"/>
  </r>
  <r>
    <n v="3833"/>
    <s v="F"/>
    <n v="0.46"/>
    <n v="0.36499999999999999"/>
    <n v="0.115"/>
    <n v="0.44850000000000001"/>
    <n v="0.16500000000000001"/>
    <n v="8.3000000000000004E-2"/>
    <n v="0.17"/>
    <n v="14"/>
    <n v="14"/>
    <s v="Santiago"/>
    <s v="Vaughan"/>
    <s v="Ohio State University_x0009_"/>
    <n v="2"/>
    <s v="Florida Gulf Coast"/>
    <n v="18"/>
    <s v="Category 2"/>
    <e v="#N/A"/>
    <s v="Yes"/>
    <e v="#N/A"/>
    <n v="0.95369625000000002"/>
    <n v="0.76295700000000011"/>
    <x v="0"/>
    <n v="0.76295700000000011"/>
    <x v="1"/>
  </r>
  <r>
    <n v="1710"/>
    <s v="M"/>
    <n v="0.64500000000000002"/>
    <n v="0.51"/>
    <n v="0.19"/>
    <n v="1.4744999999999999"/>
    <n v="0.60499999999999998"/>
    <n v="0.34499999999999997"/>
    <n v="0.48"/>
    <n v="9"/>
    <n v="13"/>
    <s v="Betty"/>
    <s v="Berg"/>
    <s v="University of Houston"/>
    <n v="1"/>
    <s v="Florida Atlantic Coast"/>
    <n v="22.1"/>
    <s v="Category 3"/>
    <e v="#N/A"/>
    <e v="#N/A"/>
    <s v="Yes"/>
    <n v="1.0333924999999999"/>
    <n v="1.0333924999999999"/>
    <x v="0"/>
    <e v="#N/A"/>
    <x v="38"/>
  </r>
  <r>
    <n v="2434"/>
    <s v="F"/>
    <n v="0.66"/>
    <n v="0.51500000000000001"/>
    <n v="0.18"/>
    <n v="1.5229999999999999"/>
    <n v="0.54"/>
    <n v="0.33650000000000002"/>
    <n v="0.55500000000000005"/>
    <n v="16"/>
    <n v="15"/>
    <s v="Conan"/>
    <s v="Dalton"/>
    <s v="University of Houston"/>
    <n v="4"/>
    <s v="Mid-Atlantic"/>
    <n v="6.1"/>
    <s v="Category 3"/>
    <e v="#N/A"/>
    <e v="#N/A"/>
    <s v="Yes"/>
    <n v="1.0358233333333333"/>
    <n v="1.0358233333333333"/>
    <x v="0"/>
    <e v="#N/A"/>
    <x v="39"/>
  </r>
  <r>
    <n v="137"/>
    <s v="F"/>
    <n v="0.30499999999999999"/>
    <n v="0.23"/>
    <n v="0.08"/>
    <n v="0.156"/>
    <n v="6.7500000000000004E-2"/>
    <n v="3.4500000000000003E-2"/>
    <n v="4.8000000000000001E-2"/>
    <n v="7"/>
    <n v="4"/>
    <s v="Nate"/>
    <s v="Craig"/>
    <s v="NOAA Fisheries"/>
    <n v="7"/>
    <s v="Great Lakes"/>
    <n v="2.5"/>
    <s v="Category 2"/>
    <e v="#N/A"/>
    <s v="Yes"/>
    <e v="#N/A"/>
    <n v="0.87001333333333342"/>
    <n v="0.69601066666666678"/>
    <x v="0"/>
    <n v="0.69601066666666678"/>
    <x v="1"/>
  </r>
  <r>
    <n v="3018"/>
    <s v="I"/>
    <n v="0.435"/>
    <n v="0.32500000000000001"/>
    <n v="0.105"/>
    <n v="0.33500000000000002"/>
    <n v="0.13600000000000001"/>
    <n v="6.5000000000000002E-2"/>
    <n v="0.115"/>
    <n v="8"/>
    <n v="1"/>
    <s v="Jan"/>
    <s v="Odom"/>
    <s v="University of Houston"/>
    <n v="10"/>
    <s v="Pacific"/>
    <n v="24.1"/>
    <s v="Category 2"/>
    <e v="#N/A"/>
    <s v="Yes"/>
    <e v="#N/A"/>
    <n v="0.93686249999999993"/>
    <n v="0.74948999999999999"/>
    <x v="0"/>
    <n v="0.74948999999999999"/>
    <x v="1"/>
  </r>
  <r>
    <n v="3427"/>
    <s v="M"/>
    <n v="0.71"/>
    <n v="0.55000000000000004"/>
    <n v="0.2"/>
    <n v="1.9045000000000001"/>
    <n v="0.88200000000000001"/>
    <n v="0.44"/>
    <n v="0.5"/>
    <n v="13"/>
    <n v="3"/>
    <s v="Inaya"/>
    <s v="Bernard"/>
    <s v="Stanford University"/>
    <n v="5"/>
    <s v="Southeast"/>
    <n v="12.8"/>
    <s v="Category 3"/>
    <e v="#N/A"/>
    <e v="#N/A"/>
    <s v="Yes"/>
    <n v="1.0565166666666668"/>
    <n v="1.0565166666666668"/>
    <x v="0"/>
    <e v="#N/A"/>
    <x v="40"/>
  </r>
  <r>
    <n v="781"/>
    <s v="M"/>
    <n v="0.56000000000000005"/>
    <n v="0.41"/>
    <n v="0.16500000000000001"/>
    <n v="0.93"/>
    <n v="0.35049999999999998"/>
    <n v="0.23699999999999999"/>
    <n v="0.3"/>
    <n v="13"/>
    <n v="12"/>
    <s v="Rebecca"/>
    <s v="Bennett"/>
    <s v="University of Houston"/>
    <n v="1"/>
    <s v="Florida Atlantic Coast"/>
    <n v="22.1"/>
    <s v="Category 2"/>
    <e v="#N/A"/>
    <s v="Yes"/>
    <e v="#N/A"/>
    <n v="0.98690833333333339"/>
    <n v="0.78952666666666671"/>
    <x v="0"/>
    <n v="0.78952666666666671"/>
    <x v="1"/>
  </r>
  <r>
    <n v="2871"/>
    <s v="I"/>
    <n v="0.37"/>
    <n v="0.27"/>
    <n v="0.09"/>
    <n v="0.1855"/>
    <n v="7.0000000000000007E-2"/>
    <n v="4.2500000000000003E-2"/>
    <n v="6.5000000000000002E-2"/>
    <n v="7"/>
    <n v="3"/>
    <s v="Inaya"/>
    <s v="Bernard"/>
    <s v="Stanford University"/>
    <n v="3"/>
    <s v="Northeast"/>
    <n v="3.6"/>
    <s v="Category 2"/>
    <e v="#N/A"/>
    <s v="Yes"/>
    <e v="#N/A"/>
    <n v="0.90374916666666671"/>
    <n v="0.72299933333333344"/>
    <x v="0"/>
    <n v="0.72299933333333344"/>
    <x v="1"/>
  </r>
  <r>
    <n v="3141"/>
    <s v="M"/>
    <n v="0.55000000000000004"/>
    <n v="0.42499999999999999"/>
    <n v="0.16"/>
    <n v="0.97"/>
    <n v="0.28849999999999998"/>
    <n v="0.13900000000000001"/>
    <n v="0.48"/>
    <n v="20"/>
    <n v="5"/>
    <s v="Haniya"/>
    <s v="Talley"/>
    <s v="Prince William Sound Science Center"/>
    <n v="1"/>
    <s v="Florida Atlantic Coast"/>
    <n v="22.1"/>
    <s v="Category 2"/>
    <e v="#N/A"/>
    <s v="Yes"/>
    <e v="#N/A"/>
    <n v="0.98619999999999997"/>
    <n v="0.78895999999999999"/>
    <x v="0"/>
    <n v="0.78895999999999999"/>
    <x v="1"/>
  </r>
  <r>
    <n v="186"/>
    <s v="M"/>
    <n v="0.62"/>
    <n v="0.49"/>
    <n v="0.19"/>
    <n v="1.218"/>
    <n v="0.54549999999999998"/>
    <n v="0.29649999999999999"/>
    <n v="0.35499999999999998"/>
    <n v="13"/>
    <n v="2"/>
    <s v="Tiegan"/>
    <s v="Davie"/>
    <s v="University of California, Davis"/>
    <n v="5"/>
    <s v="Southeast"/>
    <n v="12.8"/>
    <s v="Category 3"/>
    <e v="#N/A"/>
    <e v="#N/A"/>
    <s v="Yes"/>
    <n v="1.0273700000000001"/>
    <n v="1.0273700000000001"/>
    <x v="0"/>
    <e v="#N/A"/>
    <x v="41"/>
  </r>
  <r>
    <n v="1040"/>
    <s v="F"/>
    <n v="0.66"/>
    <n v="0.47499999999999998"/>
    <n v="0.18"/>
    <n v="1.3694999999999999"/>
    <n v="0.64100000000000001"/>
    <n v="0.29399999999999998"/>
    <n v="0.33500000000000002"/>
    <n v="6"/>
    <n v="8"/>
    <s v="Kali"/>
    <s v="Metcalfe"/>
    <s v="Mote Marine Laboratory"/>
    <n v="10"/>
    <s v="Pacific"/>
    <n v="24.1"/>
    <s v="Category 3"/>
    <e v="#N/A"/>
    <e v="#N/A"/>
    <s v="Yes"/>
    <n v="1.0281183333333332"/>
    <n v="1.0281183333333332"/>
    <x v="0"/>
    <e v="#N/A"/>
    <x v="42"/>
  </r>
  <r>
    <n v="3236"/>
    <s v="M"/>
    <n v="0.66500000000000004"/>
    <n v="0.53500000000000003"/>
    <n v="0.155"/>
    <n v="1.383"/>
    <n v="0.59599999999999997"/>
    <n v="0.25650000000000001"/>
    <n v="0.48499999999999999"/>
    <n v="14"/>
    <n v="12"/>
    <s v="Rebecca"/>
    <s v="Bennett"/>
    <s v="University of Houston"/>
    <n v="2"/>
    <s v="Florida Gulf Coast"/>
    <n v="18"/>
    <s v="Category 3"/>
    <e v="#N/A"/>
    <e v="#N/A"/>
    <s v="Yes"/>
    <n v="1.0435274999999999"/>
    <n v="1.0435274999999999"/>
    <x v="0"/>
    <e v="#N/A"/>
    <x v="43"/>
  </r>
  <r>
    <n v="2844"/>
    <s v="M"/>
    <n v="0.6"/>
    <n v="0.45"/>
    <n v="0.16"/>
    <n v="1.1419999999999999"/>
    <n v="0.53900000000000003"/>
    <n v="0.22500000000000001"/>
    <n v="0.307"/>
    <n v="10"/>
    <n v="4"/>
    <s v="Nate"/>
    <s v="Craig"/>
    <s v="NOAA Fisheries"/>
    <n v="6"/>
    <s v="Gulf of Mexico_x0009_"/>
    <n v="14.1"/>
    <s v="Category 3"/>
    <e v="#N/A"/>
    <e v="#N/A"/>
    <s v="Yes"/>
    <n v="1.0043199999999999"/>
    <n v="1.0043199999999999"/>
    <x v="0"/>
    <e v="#N/A"/>
    <x v="44"/>
  </r>
  <r>
    <n v="761"/>
    <s v="M"/>
    <n v="0.58499999999999996"/>
    <n v="0.40500000000000003"/>
    <n v="0.15"/>
    <n v="1.2565"/>
    <n v="0.435"/>
    <n v="0.20200000000000001"/>
    <n v="0.32500000000000001"/>
    <n v="15"/>
    <n v="3"/>
    <s v="Inaya"/>
    <s v="Bernard"/>
    <s v="Stanford University"/>
    <n v="4"/>
    <s v="Mid-Atlantic"/>
    <n v="6.1"/>
    <s v="Category 3"/>
    <e v="#N/A"/>
    <e v="#N/A"/>
    <s v="Yes"/>
    <n v="0.97764583333333333"/>
    <n v="0.97764583333333333"/>
    <x v="0"/>
    <e v="#N/A"/>
    <x v="45"/>
  </r>
  <r>
    <n v="3068"/>
    <s v="M"/>
    <n v="0.65"/>
    <n v="0.505"/>
    <n v="0.17"/>
    <n v="1.5595000000000001"/>
    <n v="0.69499999999999995"/>
    <n v="0.35149999999999998"/>
    <n v="0.39500000000000002"/>
    <n v="11"/>
    <n v="1"/>
    <s v="Jan"/>
    <s v="Odom"/>
    <s v="University of Houston"/>
    <n v="6"/>
    <s v="Gulf of Mexico_x0009_"/>
    <n v="14.1"/>
    <s v="Category 3"/>
    <e v="#N/A"/>
    <e v="#N/A"/>
    <s v="Yes"/>
    <n v="1.0252191666666666"/>
    <n v="1.0252191666666666"/>
    <x v="0"/>
    <e v="#N/A"/>
    <x v="46"/>
  </r>
  <r>
    <n v="86"/>
    <s v="F"/>
    <n v="0.56999999999999995"/>
    <n v="0.46500000000000002"/>
    <n v="0.18"/>
    <n v="1.2949999999999999"/>
    <n v="0.33900000000000002"/>
    <n v="0.2225"/>
    <n v="0.44"/>
    <n v="12"/>
    <n v="11"/>
    <s v="Naima"/>
    <s v="Reyes"/>
    <s v="University of Houston"/>
    <n v="7"/>
    <s v="Great Lakes"/>
    <n v="2.5"/>
    <s v="Category 3"/>
    <e v="#N/A"/>
    <e v="#N/A"/>
    <s v="Yes"/>
    <n v="0.99751666666666683"/>
    <n v="0.99751666666666683"/>
    <x v="0"/>
    <e v="#N/A"/>
    <x v="47"/>
  </r>
  <r>
    <n v="4035"/>
    <s v="M"/>
    <n v="0.51"/>
    <n v="0.40500000000000003"/>
    <n v="0.125"/>
    <n v="0.6925"/>
    <n v="0.32700000000000001"/>
    <n v="0.155"/>
    <n v="0.18049999999999999"/>
    <n v="7"/>
    <n v="6"/>
    <s v="Martin"/>
    <s v="Gaines"/>
    <s v="San Diego State University"/>
    <n v="2"/>
    <s v="Florida Gulf Coast"/>
    <n v="18"/>
    <s v="Category 2"/>
    <e v="#N/A"/>
    <s v="Yes"/>
    <e v="#N/A"/>
    <n v="0.97326041666666674"/>
    <n v="0.77860833333333346"/>
    <x v="0"/>
    <n v="0.77860833333333346"/>
    <x v="1"/>
  </r>
  <r>
    <n v="1055"/>
    <s v="I"/>
    <n v="0.19500000000000001"/>
    <n v="0.15"/>
    <n v="4.4999999999999998E-2"/>
    <n v="3.7499999999999999E-2"/>
    <n v="1.7999999999999999E-2"/>
    <n v="6.0000000000000001E-3"/>
    <n v="1.0999999999999999E-2"/>
    <n v="3"/>
    <n v="6"/>
    <s v="Martin"/>
    <s v="Gaines"/>
    <s v="San Diego State University"/>
    <n v="5"/>
    <s v="Southeast"/>
    <n v="12.8"/>
    <s v="Category 2"/>
    <e v="#N/A"/>
    <s v="Yes"/>
    <e v="#N/A"/>
    <n v="0.8127812499999999"/>
    <n v="0.65022499999999994"/>
    <x v="0"/>
    <n v="0.65022499999999994"/>
    <x v="1"/>
  </r>
  <r>
    <n v="2652"/>
    <s v="I"/>
    <n v="0.51"/>
    <n v="0.38500000000000001"/>
    <n v="0.15"/>
    <n v="0.625"/>
    <n v="0.3095"/>
    <n v="0.11899999999999999"/>
    <n v="0.17249999999999999"/>
    <n v="8"/>
    <n v="12"/>
    <s v="Rebecca"/>
    <s v="Bennett"/>
    <s v="University of Houston"/>
    <n v="5"/>
    <s v="Southeast"/>
    <n v="12.8"/>
    <s v="Category 2"/>
    <e v="#N/A"/>
    <s v="Yes"/>
    <e v="#N/A"/>
    <n v="0.97229166666666678"/>
    <n v="0.77783333333333349"/>
    <x v="0"/>
    <n v="0.77783333333333349"/>
    <x v="1"/>
  </r>
  <r>
    <n v="2722"/>
    <s v="I"/>
    <n v="0.375"/>
    <n v="0.28999999999999998"/>
    <n v="0.14000000000000001"/>
    <n v="0.3"/>
    <n v="0.14000000000000001"/>
    <n v="6.25E-2"/>
    <n v="8.2500000000000004E-2"/>
    <n v="8"/>
    <n v="12"/>
    <s v="Rebecca"/>
    <s v="Bennett"/>
    <s v="University of Houston"/>
    <n v="2"/>
    <s v="Florida Gulf Coast"/>
    <n v="18"/>
    <s v="Category 2"/>
    <e v="#N/A"/>
    <s v="Yes"/>
    <e v="#N/A"/>
    <n v="0.90866666666666662"/>
    <n v="0.72693333333333332"/>
    <x v="0"/>
    <n v="0.72693333333333332"/>
    <x v="1"/>
  </r>
  <r>
    <n v="1271"/>
    <s v="I"/>
    <n v="0.47"/>
    <n v="0.35499999999999998"/>
    <n v="0.18"/>
    <n v="0.48"/>
    <n v="0.20549999999999999"/>
    <n v="0.105"/>
    <n v="0.15049999999999999"/>
    <n v="8"/>
    <n v="7"/>
    <s v="Iona"/>
    <s v="Connolly"/>
    <s v="Florida Atlantic University"/>
    <n v="1"/>
    <s v="Florida Atlantic Coast"/>
    <n v="22.1"/>
    <s v="Category 2"/>
    <e v="#N/A"/>
    <s v="Yes"/>
    <e v="#N/A"/>
    <n v="0.95740000000000003"/>
    <n v="0.76592000000000005"/>
    <x v="0"/>
    <n v="0.76592000000000005"/>
    <x v="1"/>
  </r>
  <r>
    <n v="90"/>
    <s v="F"/>
    <n v="0.57499999999999996"/>
    <n v="0.45"/>
    <n v="0.16"/>
    <n v="0.97750000000000004"/>
    <n v="0.3135"/>
    <n v="0.23100000000000001"/>
    <n v="0.33"/>
    <n v="12"/>
    <n v="1"/>
    <s v="Jan"/>
    <s v="Odom"/>
    <s v="University of Houston"/>
    <n v="2"/>
    <s v="Florida Gulf Coast"/>
    <n v="18"/>
    <s v="Category 2"/>
    <e v="#N/A"/>
    <s v="Yes"/>
    <e v="#N/A"/>
    <n v="1.0025666666666666"/>
    <n v="0.80205333333333328"/>
    <x v="0"/>
    <n v="0.80205333333333328"/>
    <x v="1"/>
  </r>
  <r>
    <n v="2789"/>
    <s v="F"/>
    <n v="0.61499999999999999"/>
    <n v="0.46"/>
    <n v="0.15"/>
    <n v="1.0265"/>
    <n v="0.49349999999999999"/>
    <n v="0.20100000000000001"/>
    <n v="0.27450000000000002"/>
    <n v="10"/>
    <n v="1"/>
    <s v="Jan"/>
    <s v="Odom"/>
    <s v="University of Houston"/>
    <n v="1"/>
    <s v="Florida Atlantic Coast"/>
    <n v="22.1"/>
    <s v="Category 3"/>
    <e v="#N/A"/>
    <e v="#N/A"/>
    <s v="Yes"/>
    <n v="1.0155624999999999"/>
    <n v="1.0155624999999999"/>
    <x v="0"/>
    <e v="#N/A"/>
    <x v="48"/>
  </r>
  <r>
    <n v="3015"/>
    <s v="I"/>
    <n v="0.39500000000000002"/>
    <n v="0.3"/>
    <n v="0.09"/>
    <n v="0.253"/>
    <n v="0.11550000000000001"/>
    <n v="0.05"/>
    <n v="7.4999999999999997E-2"/>
    <n v="6"/>
    <n v="8"/>
    <s v="Kali"/>
    <s v="Metcalfe"/>
    <s v="Mote Marine Laboratory"/>
    <n v="5"/>
    <s v="Southeast"/>
    <n v="12.8"/>
    <s v="Category 2"/>
    <e v="#N/A"/>
    <s v="Yes"/>
    <e v="#N/A"/>
    <n v="0.91859499999999994"/>
    <n v="0.73487599999999997"/>
    <x v="0"/>
    <n v="0.73487599999999997"/>
    <x v="1"/>
  </r>
  <r>
    <n v="1421"/>
    <s v="F"/>
    <n v="0.71"/>
    <n v="0.55000000000000004"/>
    <n v="0.17"/>
    <n v="1.6140000000000001"/>
    <n v="0.74299999999999999"/>
    <n v="0.34499999999999997"/>
    <n v="0.45"/>
    <n v="11"/>
    <n v="2"/>
    <s v="Tiegan"/>
    <s v="Davie"/>
    <s v="University of California, Davis"/>
    <n v="8"/>
    <s v="West Coast"/>
    <n v="12.3"/>
    <s v="Category 3"/>
    <e v="#N/A"/>
    <e v="#N/A"/>
    <s v="Yes"/>
    <n v="1.05813"/>
    <n v="1.05813"/>
    <x v="0"/>
    <e v="#N/A"/>
    <x v="49"/>
  </r>
  <r>
    <n v="2399"/>
    <s v="I"/>
    <n v="0.5"/>
    <n v="0.38500000000000001"/>
    <n v="0.155"/>
    <n v="0.76200000000000001"/>
    <n v="0.3795"/>
    <n v="0.161"/>
    <n v="0.19"/>
    <n v="14"/>
    <n v="9"/>
    <s v="Danica"/>
    <s v="Tyler"/>
    <s v="University of Florida_x0009_"/>
    <n v="10"/>
    <s v="Pacific"/>
    <n v="24.1"/>
    <s v="Category 2"/>
    <e v="#N/A"/>
    <s v="Yes"/>
    <e v="#N/A"/>
    <n v="0.96388499999999999"/>
    <n v="0.77110800000000002"/>
    <x v="0"/>
    <n v="0.77110800000000002"/>
    <x v="1"/>
  </r>
  <r>
    <n v="1503"/>
    <s v="M"/>
    <n v="0.63"/>
    <n v="0.48"/>
    <n v="0.15"/>
    <n v="1.2709999999999999"/>
    <n v="0.66049999999999998"/>
    <n v="0.24249999999999999"/>
    <n v="0.31"/>
    <n v="11"/>
    <n v="4"/>
    <s v="Nate"/>
    <s v="Craig"/>
    <s v="NOAA Fisheries"/>
    <n v="1"/>
    <s v="Florida Atlantic Coast"/>
    <n v="22.1"/>
    <s v="Category 3"/>
    <e v="#N/A"/>
    <e v="#N/A"/>
    <s v="Yes"/>
    <n v="1.0170416666666666"/>
    <n v="1.0170416666666666"/>
    <x v="0"/>
    <e v="#N/A"/>
    <x v="50"/>
  </r>
  <r>
    <n v="3152"/>
    <s v="F"/>
    <n v="0.66500000000000004"/>
    <n v="0.5"/>
    <n v="0.17499999999999999"/>
    <n v="1.742"/>
    <n v="0.59499999999999997"/>
    <n v="0.30249999999999999"/>
    <n v="0.72499999999999998"/>
    <n v="21"/>
    <n v="13"/>
    <s v="Betty"/>
    <s v="Berg"/>
    <s v="University of Houston"/>
    <n v="1"/>
    <s v="Florida Atlantic Coast"/>
    <n v="22.1"/>
    <s v="Category 2"/>
    <e v="#N/A"/>
    <s v="Yes"/>
    <e v="#N/A"/>
    <n v="1.0230083333333333"/>
    <n v="0.81840666666666673"/>
    <x v="0"/>
    <n v="0.81840666666666673"/>
    <x v="1"/>
  </r>
  <r>
    <n v="210"/>
    <s v="I"/>
    <n v="0.37"/>
    <n v="0.28000000000000003"/>
    <n v="9.5000000000000001E-2"/>
    <n v="0.26550000000000001"/>
    <n v="0.122"/>
    <n v="5.1999999999999998E-2"/>
    <n v="0.08"/>
    <n v="7"/>
    <n v="3"/>
    <s v="Inaya"/>
    <s v="Bernard"/>
    <s v="Stanford University"/>
    <n v="7"/>
    <s v="Great Lakes"/>
    <n v="2.5"/>
    <s v="Category 2"/>
    <e v="#N/A"/>
    <s v="Yes"/>
    <e v="#N/A"/>
    <n v="0.90317041666666664"/>
    <n v="0.72253633333333334"/>
    <x v="0"/>
    <n v="0.72253633333333334"/>
    <x v="1"/>
  </r>
  <r>
    <n v="1314"/>
    <s v="M"/>
    <n v="0.55000000000000004"/>
    <n v="0.43"/>
    <n v="0.15"/>
    <n v="0.87450000000000006"/>
    <n v="0.41299999999999998"/>
    <n v="0.1905"/>
    <n v="0.248"/>
    <n v="9"/>
    <n v="14"/>
    <s v="Santiago"/>
    <s v="Vaughan"/>
    <s v="Ohio State University_x0009_"/>
    <n v="9"/>
    <s v="North Pacific"/>
    <n v="1.9"/>
    <s v="Category 3"/>
    <e v="#N/A"/>
    <e v="#N/A"/>
    <s v="Yes"/>
    <n v="0.9902291666666666"/>
    <n v="0.9902291666666666"/>
    <x v="0"/>
    <e v="#N/A"/>
    <x v="51"/>
  </r>
  <r>
    <n v="1366"/>
    <s v="M"/>
    <n v="0.61"/>
    <n v="0.47499999999999998"/>
    <n v="0.17"/>
    <n v="1.0265"/>
    <n v="0.435"/>
    <n v="0.23350000000000001"/>
    <n v="0.30349999999999999"/>
    <n v="10"/>
    <n v="14"/>
    <s v="Santiago"/>
    <s v="Vaughan"/>
    <s v="Ohio State University_x0009_"/>
    <n v="5"/>
    <s v="Southeast"/>
    <n v="12.8"/>
    <s v="Category 3"/>
    <e v="#N/A"/>
    <e v="#N/A"/>
    <s v="Yes"/>
    <n v="1.0223174999999998"/>
    <n v="1.0223174999999998"/>
    <x v="0"/>
    <e v="#N/A"/>
    <x v="52"/>
  </r>
  <r>
    <n v="1784"/>
    <s v="M"/>
    <n v="0.52500000000000002"/>
    <n v="0.38"/>
    <n v="0.125"/>
    <n v="0.65"/>
    <n v="0.30299999999999999"/>
    <n v="0.155"/>
    <n v="0.159"/>
    <n v="7"/>
    <n v="12"/>
    <s v="Rebecca"/>
    <s v="Bennett"/>
    <s v="University of Houston"/>
    <n v="3"/>
    <s v="Northeast"/>
    <n v="3.6"/>
    <s v="Category 2"/>
    <e v="#N/A"/>
    <s v="Yes"/>
    <e v="#N/A"/>
    <n v="0.97187500000000004"/>
    <n v="0.77750000000000008"/>
    <x v="0"/>
    <n v="0.77750000000000008"/>
    <x v="1"/>
  </r>
  <r>
    <n v="1030"/>
    <s v="F"/>
    <n v="0.64500000000000002"/>
    <n v="0.5"/>
    <n v="0.16"/>
    <n v="1.2464999999999999"/>
    <n v="0.54749999999999999"/>
    <n v="0.32700000000000001"/>
    <n v="0.3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18066666666665"/>
    <n v="1.0318066666666665"/>
    <x v="0"/>
    <e v="#N/A"/>
    <x v="53"/>
  </r>
  <r>
    <n v="2658"/>
    <s v="F"/>
    <n v="0.54500000000000004"/>
    <n v="0.4"/>
    <n v="0.14000000000000001"/>
    <n v="0.77800000000000002"/>
    <n v="0.36799999999999999"/>
    <n v="0.215"/>
    <n v="0.18"/>
    <n v="9"/>
    <n v="1"/>
    <s v="Jan"/>
    <s v="Odom"/>
    <s v="University of Houston"/>
    <n v="5"/>
    <s v="Southeast"/>
    <n v="12.8"/>
    <s v="Category 2"/>
    <e v="#N/A"/>
    <s v="Yes"/>
    <e v="#N/A"/>
    <n v="0.98128666666666675"/>
    <n v="0.78502933333333347"/>
    <x v="0"/>
    <n v="0.78502933333333347"/>
    <x v="1"/>
  </r>
  <r>
    <n v="2242"/>
    <s v="F"/>
    <n v="0.435"/>
    <n v="0.32"/>
    <n v="0.12"/>
    <n v="0.3785"/>
    <n v="0.152"/>
    <n v="9.1499999999999998E-2"/>
    <n v="0.125"/>
    <n v="11"/>
    <n v="10"/>
    <s v="Hazel"/>
    <s v="Villa"/>
    <s v="University of Minnesota"/>
    <n v="6"/>
    <s v="Gulf of Mexico_x0009_"/>
    <n v="14.1"/>
    <s v="Category 2"/>
    <e v="#N/A"/>
    <s v="Yes"/>
    <e v="#N/A"/>
    <n v="0.9340033333333333"/>
    <n v="0.74720266666666668"/>
    <x v="0"/>
    <n v="0.74720266666666668"/>
    <x v="1"/>
  </r>
  <r>
    <n v="184"/>
    <s v="F"/>
    <n v="0.62"/>
    <n v="0.47499999999999998"/>
    <n v="0.17499999999999999"/>
    <n v="1.0165"/>
    <n v="0.4355"/>
    <n v="0.214"/>
    <n v="0.32500000000000001"/>
    <n v="10"/>
    <n v="3"/>
    <s v="Inaya"/>
    <s v="Bernard"/>
    <s v="Stanford University"/>
    <n v="4"/>
    <s v="Mid-Atlantic"/>
    <n v="6.1"/>
    <s v="Category 3"/>
    <e v="#N/A"/>
    <e v="#N/A"/>
    <s v="Yes"/>
    <n v="1.02688125"/>
    <n v="1.02688125"/>
    <x v="0"/>
    <e v="#N/A"/>
    <x v="54"/>
  </r>
  <r>
    <n v="3333"/>
    <s v="I"/>
    <n v="0.44"/>
    <n v="0.34"/>
    <n v="0.125"/>
    <n v="0.48949999999999999"/>
    <n v="0.17349999999999999"/>
    <n v="8.7499999999999994E-2"/>
    <n v="0.2"/>
    <n v="13"/>
    <n v="15"/>
    <s v="Conan"/>
    <s v="Dalton"/>
    <s v="University of Houston"/>
    <n v="2"/>
    <s v="Florida Gulf Coast"/>
    <n v="18"/>
    <s v="Category 2"/>
    <e v="#N/A"/>
    <s v="Yes"/>
    <e v="#N/A"/>
    <n v="0.93756458333333326"/>
    <n v="0.75005166666666667"/>
    <x v="0"/>
    <n v="0.75005166666666667"/>
    <x v="1"/>
  </r>
  <r>
    <n v="1121"/>
    <s v="M"/>
    <n v="0.54500000000000004"/>
    <n v="0.39"/>
    <n v="0.13500000000000001"/>
    <n v="0.78349999999999997"/>
    <n v="0.42249999999999999"/>
    <n v="0.18149999999999999"/>
    <n v="0.156"/>
    <n v="7"/>
    <n v="10"/>
    <s v="Hazel"/>
    <s v="Villa"/>
    <s v="University of Minnesota"/>
    <n v="8"/>
    <s v="West Coast"/>
    <n v="12.3"/>
    <s v="Category 3"/>
    <e v="#N/A"/>
    <e v="#N/A"/>
    <s v="Yes"/>
    <n v="0.97706208333333333"/>
    <n v="0.97706208333333333"/>
    <x v="0"/>
    <e v="#N/A"/>
    <x v="55"/>
  </r>
  <r>
    <n v="3913"/>
    <s v="I"/>
    <n v="0.52"/>
    <n v="0.40500000000000003"/>
    <n v="0.14000000000000001"/>
    <n v="0.67649999999999999"/>
    <n v="0.28649999999999998"/>
    <n v="0.14599999999999999"/>
    <n v="0.20499999999999999"/>
    <n v="15"/>
    <n v="10"/>
    <s v="Hazel"/>
    <s v="Villa"/>
    <s v="University of Minnesota"/>
    <n v="4"/>
    <s v="Mid-Atlantic"/>
    <n v="6.1"/>
    <s v="Category 2"/>
    <e v="#N/A"/>
    <s v="Yes"/>
    <e v="#N/A"/>
    <n v="0.97901833333333332"/>
    <n v="0.78321466666666673"/>
    <x v="0"/>
    <n v="0.78321466666666673"/>
    <x v="1"/>
  </r>
  <r>
    <n v="3317"/>
    <s v="M"/>
    <n v="0.44"/>
    <n v="0.35"/>
    <n v="0.14000000000000001"/>
    <n v="0.45100000000000001"/>
    <n v="0.17100000000000001"/>
    <n v="7.0499999999999993E-2"/>
    <n v="0.184"/>
    <n v="16"/>
    <n v="1"/>
    <s v="Jan"/>
    <s v="Odom"/>
    <s v="University of Houston"/>
    <n v="4"/>
    <s v="Mid-Atlantic"/>
    <n v="6.1"/>
    <s v="Category 2"/>
    <e v="#N/A"/>
    <s v="Yes"/>
    <e v="#N/A"/>
    <n v="0.94378999999999991"/>
    <n v="0.75503199999999993"/>
    <x v="0"/>
    <n v="0.75503199999999993"/>
    <x v="1"/>
  </r>
  <r>
    <n v="2702"/>
    <s v="F"/>
    <n v="0.67500000000000004"/>
    <n v="0.55000000000000004"/>
    <n v="0.19"/>
    <n v="1.5509999999999999"/>
    <n v="0.71050000000000002"/>
    <n v="0.36849999999999999"/>
    <n v="0.41199999999999998"/>
    <n v="13"/>
    <n v="3"/>
    <s v="Inaya"/>
    <s v="Bernard"/>
    <s v="Stanford University"/>
    <n v="1"/>
    <s v="Florida Atlantic Coast"/>
    <n v="22.1"/>
    <s v="Category 3"/>
    <e v="#N/A"/>
    <e v="#N/A"/>
    <s v="Yes"/>
    <n v="1.0540483333333335"/>
    <n v="1.0540483333333335"/>
    <x v="0"/>
    <e v="#N/A"/>
    <x v="56"/>
  </r>
  <r>
    <n v="3392"/>
    <s v="M"/>
    <n v="0.54500000000000004"/>
    <n v="0.42"/>
    <n v="0.125"/>
    <n v="0.97450000000000003"/>
    <n v="0.35299999999999998"/>
    <n v="0.17399999999999999"/>
    <n v="0.30499999999999999"/>
    <n v="13"/>
    <n v="5"/>
    <s v="Haniya"/>
    <s v="Talley"/>
    <s v="Prince William Sound Science Center"/>
    <n v="9"/>
    <s v="North Pacific"/>
    <n v="1.9"/>
    <s v="Category 2"/>
    <e v="#N/A"/>
    <s v="Yes"/>
    <e v="#N/A"/>
    <n v="0.97700208333333338"/>
    <n v="0.78160166666666675"/>
    <x v="0"/>
    <n v="0.78160166666666675"/>
    <x v="1"/>
  </r>
  <r>
    <n v="2130"/>
    <s v="M"/>
    <n v="0.59499999999999997"/>
    <n v="0.47"/>
    <n v="0.15"/>
    <n v="0.89149999999999996"/>
    <n v="0.35899999999999999"/>
    <n v="0.21049999999999999"/>
    <n v="0.245"/>
    <n v="12"/>
    <n v="13"/>
    <s v="Betty"/>
    <s v="Berg"/>
    <s v="University of Houston"/>
    <n v="4"/>
    <s v="Mid-Atlantic"/>
    <n v="6.1"/>
    <s v="Category 2"/>
    <e v="#N/A"/>
    <s v="Yes"/>
    <e v="#N/A"/>
    <n v="1.0178541666666667"/>
    <n v="0.81428333333333347"/>
    <x v="0"/>
    <n v="0.81428333333333347"/>
    <x v="1"/>
  </r>
  <r>
    <n v="3179"/>
    <s v="M"/>
    <n v="0.38"/>
    <n v="0.3"/>
    <n v="0.1"/>
    <n v="0.2505"/>
    <n v="0.106"/>
    <n v="5.3499999999999999E-2"/>
    <n v="7.7499999999999999E-2"/>
    <n v="8"/>
    <n v="8"/>
    <s v="Kali"/>
    <s v="Metcalfe"/>
    <s v="Mote Marine Laboratory"/>
    <n v="10"/>
    <s v="Pacific"/>
    <n v="24.1"/>
    <s v="Category 2"/>
    <e v="#N/A"/>
    <s v="Yes"/>
    <e v="#N/A"/>
    <n v="0.91414166666666663"/>
    <n v="0.73131333333333337"/>
    <x v="0"/>
    <n v="0.73131333333333337"/>
    <x v="1"/>
  </r>
  <r>
    <n v="3710"/>
    <s v="M"/>
    <n v="0.68500000000000005"/>
    <n v="0.55000000000000004"/>
    <n v="0.19"/>
    <n v="1.885"/>
    <n v="0.89"/>
    <n v="0.41"/>
    <n v="0.48949999999999999"/>
    <n v="10"/>
    <n v="7"/>
    <s v="Iona"/>
    <s v="Connolly"/>
    <s v="Florida Atlantic University"/>
    <n v="1"/>
    <s v="Florida Atlantic Coast"/>
    <n v="22.1"/>
    <s v="Category 3"/>
    <e v="#N/A"/>
    <e v="#N/A"/>
    <s v="Yes"/>
    <n v="1.0456916666666669"/>
    <n v="1.0456916666666669"/>
    <x v="0"/>
    <e v="#N/A"/>
    <x v="57"/>
  </r>
  <r>
    <n v="2384"/>
    <s v="F"/>
    <n v="0.52500000000000002"/>
    <n v="0.39"/>
    <n v="0.13500000000000001"/>
    <n v="0.60050000000000003"/>
    <n v="0.22650000000000001"/>
    <n v="0.13100000000000001"/>
    <n v="0.21"/>
    <n v="16"/>
    <n v="6"/>
    <s v="Martin"/>
    <s v="Gaines"/>
    <s v="San Diego State University"/>
    <n v="3"/>
    <s v="Northeast"/>
    <n v="3.6"/>
    <s v="Category 2"/>
    <e v="#N/A"/>
    <s v="Yes"/>
    <e v="#N/A"/>
    <n v="0.97847791666666661"/>
    <n v="0.78278233333333336"/>
    <x v="0"/>
    <n v="0.78278233333333336"/>
    <x v="1"/>
  </r>
  <r>
    <n v="996"/>
    <s v="M"/>
    <n v="0.57999999999999996"/>
    <n v="0.49"/>
    <n v="0.13"/>
    <n v="1.1335"/>
    <n v="0.58599999999999997"/>
    <n v="0.25650000000000001"/>
    <n v="0.23699999999999999"/>
    <n v="9"/>
    <n v="4"/>
    <s v="Nate"/>
    <s v="Craig"/>
    <s v="NOAA Fisheries"/>
    <n v="8"/>
    <s v="West Coast"/>
    <n v="12.3"/>
    <s v="Category 3"/>
    <e v="#N/A"/>
    <e v="#N/A"/>
    <s v="Yes"/>
    <n v="1.0056591666666665"/>
    <n v="1.0056591666666665"/>
    <x v="0"/>
    <e v="#N/A"/>
    <x v="58"/>
  </r>
  <r>
    <n v="339"/>
    <s v="M"/>
    <n v="0.62"/>
    <n v="0.47499999999999998"/>
    <n v="0.185"/>
    <n v="1.325"/>
    <n v="0.60450000000000004"/>
    <n v="0.32500000000000001"/>
    <n v="0.33"/>
    <n v="13"/>
    <n v="5"/>
    <s v="Haniya"/>
    <s v="Talley"/>
    <s v="Prince William Sound Science Center"/>
    <n v="3"/>
    <s v="Northeast"/>
    <n v="3.6"/>
    <s v="Category 3"/>
    <e v="#N/A"/>
    <e v="#N/A"/>
    <s v="Yes"/>
    <n v="1.0175208333333332"/>
    <n v="1.0175208333333332"/>
    <x v="0"/>
    <e v="#N/A"/>
    <x v="59"/>
  </r>
  <r>
    <n v="1027"/>
    <s v="M"/>
    <n v="0.64500000000000002"/>
    <n v="0.52"/>
    <n v="0.17499999999999999"/>
    <n v="1.5609999999999999"/>
    <n v="0.70899999999999996"/>
    <n v="0.35549999999999998"/>
    <n v="0.4"/>
    <n v="8"/>
    <n v="7"/>
    <s v="Iona"/>
    <s v="Connolly"/>
    <s v="Florida Atlantic University"/>
    <n v="5"/>
    <s v="Southeast"/>
    <n v="12.8"/>
    <s v="Category 3"/>
    <e v="#N/A"/>
    <e v="#N/A"/>
    <s v="Yes"/>
    <n v="1.0297958333333335"/>
    <n v="1.0297958333333335"/>
    <x v="0"/>
    <e v="#N/A"/>
    <x v="60"/>
  </r>
  <r>
    <n v="478"/>
    <s v="M"/>
    <n v="0.66500000000000004"/>
    <n v="0.54"/>
    <n v="0.17499999999999999"/>
    <n v="1.347"/>
    <n v="0.4955"/>
    <n v="0.254"/>
    <n v="0.41499999999999998"/>
    <n v="17"/>
    <n v="2"/>
    <s v="Tiegan"/>
    <s v="Davie"/>
    <s v="University of California, Davis"/>
    <n v="3"/>
    <s v="Northeast"/>
    <n v="3.6"/>
    <s v="Category 2"/>
    <e v="#N/A"/>
    <s v="Yes"/>
    <e v="#N/A"/>
    <n v="1.0511541666666666"/>
    <n v="0.84092333333333336"/>
    <x v="0"/>
    <n v="0.84092333333333336"/>
    <x v="1"/>
  </r>
  <r>
    <n v="779"/>
    <s v="M"/>
    <n v="0.46500000000000002"/>
    <n v="0.35"/>
    <n v="0.14000000000000001"/>
    <n v="0.57550000000000001"/>
    <n v="0.20150000000000001"/>
    <n v="0.15049999999999999"/>
    <n v="0.19"/>
    <n v="15"/>
    <n v="12"/>
    <s v="Rebecca"/>
    <s v="Bennett"/>
    <s v="University of Houston"/>
    <n v="4"/>
    <s v="Mid-Atlantic"/>
    <n v="6.1"/>
    <s v="Category 2"/>
    <e v="#N/A"/>
    <s v="Yes"/>
    <e v="#N/A"/>
    <n v="0.94672833333333328"/>
    <n v="0.75738266666666665"/>
    <x v="0"/>
    <n v="0.75738266666666665"/>
    <x v="1"/>
  </r>
  <r>
    <n v="2780"/>
    <s v="M"/>
    <n v="0.59"/>
    <n v="0.47"/>
    <n v="0.14499999999999999"/>
    <n v="0.92349999999999999"/>
    <n v="0.45450000000000002"/>
    <n v="0.17299999999999999"/>
    <n v="0.254"/>
    <n v="9"/>
    <n v="3"/>
    <s v="Inaya"/>
    <s v="Bernard"/>
    <s v="Stanford University"/>
    <n v="5"/>
    <s v="Southeast"/>
    <n v="12.8"/>
    <s v="Category 3"/>
    <e v="#N/A"/>
    <e v="#N/A"/>
    <s v="Yes"/>
    <n v="1.0140845833333332"/>
    <n v="1.0140845833333332"/>
    <x v="0"/>
    <e v="#N/A"/>
    <x v="61"/>
  </r>
  <r>
    <n v="3173"/>
    <s v="F"/>
    <n v="0.505"/>
    <n v="0.40500000000000003"/>
    <n v="0.18"/>
    <n v="0.60599999999999998"/>
    <n v="0.23899999999999999"/>
    <n v="0.1235"/>
    <n v="0.18"/>
    <n v="11"/>
    <n v="12"/>
    <s v="Rebecca"/>
    <s v="Bennett"/>
    <s v="University of Houston"/>
    <n v="9"/>
    <s v="North Pacific"/>
    <n v="1.9"/>
    <s v="Category 2"/>
    <e v="#N/A"/>
    <s v="Yes"/>
    <e v="#N/A"/>
    <n v="0.98111333333333339"/>
    <n v="0.78489066666666674"/>
    <x v="0"/>
    <n v="0.78489066666666674"/>
    <x v="1"/>
  </r>
  <r>
    <n v="2337"/>
    <s v="F"/>
    <n v="0.56499999999999995"/>
    <n v="0.48"/>
    <n v="0.17499999999999999"/>
    <n v="0.95699999999999996"/>
    <n v="0.38850000000000001"/>
    <n v="0.215"/>
    <n v="0.27500000000000002"/>
    <n v="18"/>
    <n v="2"/>
    <s v="Tiegan"/>
    <s v="Davie"/>
    <s v="University of California, Davis"/>
    <n v="10"/>
    <s v="Pacific"/>
    <n v="24.1"/>
    <s v="Category 2"/>
    <e v="#N/A"/>
    <s v="Yes"/>
    <e v="#N/A"/>
    <n v="1.0124458333333333"/>
    <n v="0.80995666666666666"/>
    <x v="0"/>
    <n v="0.80995666666666666"/>
    <x v="1"/>
  </r>
  <r>
    <n v="3576"/>
    <s v="M"/>
    <n v="0.6"/>
    <n v="0.47"/>
    <n v="0.15"/>
    <n v="0.92800000000000005"/>
    <n v="0.42249999999999999"/>
    <n v="0.183"/>
    <n v="0.27500000000000002"/>
    <n v="8"/>
    <n v="2"/>
    <s v="Tiegan"/>
    <s v="Davie"/>
    <s v="University of California, Davis"/>
    <n v="2"/>
    <s v="Florida Gulf Coast"/>
    <n v="18"/>
    <s v="Category 3"/>
    <e v="#N/A"/>
    <e v="#N/A"/>
    <s v="Yes"/>
    <n v="1.018"/>
    <n v="1.018"/>
    <x v="0"/>
    <e v="#N/A"/>
    <x v="62"/>
  </r>
  <r>
    <n v="1045"/>
    <s v="M"/>
    <n v="0.69"/>
    <n v="0.52500000000000002"/>
    <n v="0.17499999999999999"/>
    <n v="1.7004999999999999"/>
    <n v="0.82550000000000001"/>
    <n v="0.36199999999999999"/>
    <n v="0.40500000000000003"/>
    <n v="8"/>
    <n v="9"/>
    <s v="Danica"/>
    <s v="Tyler"/>
    <s v="University of Florida_x0009_"/>
    <n v="1"/>
    <s v="Florida Atlantic Coast"/>
    <n v="22.1"/>
    <s v="Category 3"/>
    <e v="#N/A"/>
    <e v="#N/A"/>
    <s v="Yes"/>
    <n v="1.0412312500000001"/>
    <n v="1.0412312500000001"/>
    <x v="0"/>
    <e v="#N/A"/>
    <x v="63"/>
  </r>
  <r>
    <n v="969"/>
    <s v="M"/>
    <n v="0.51"/>
    <n v="0.40500000000000003"/>
    <n v="0.15"/>
    <n v="0.70350000000000001"/>
    <n v="0.34699999999999998"/>
    <n v="0.13400000000000001"/>
    <n v="0.1885"/>
    <n v="8"/>
    <n v="13"/>
    <s v="Betty"/>
    <s v="Berg"/>
    <s v="University of Houston"/>
    <n v="7"/>
    <s v="Great Lakes"/>
    <n v="2.5"/>
    <s v="Category 2"/>
    <e v="#N/A"/>
    <s v="Yes"/>
    <e v="#N/A"/>
    <n v="0.97568750000000015"/>
    <n v="0.78055000000000019"/>
    <x v="0"/>
    <n v="0.78055000000000019"/>
    <x v="1"/>
  </r>
  <r>
    <n v="4113"/>
    <s v="F"/>
    <n v="0.56000000000000005"/>
    <n v="0.42"/>
    <n v="0.18"/>
    <n v="1.6645000000000001"/>
    <n v="0.77549999999999997"/>
    <n v="0.35"/>
    <n v="0.45250000000000001"/>
    <n v="9"/>
    <n v="6"/>
    <s v="Martin"/>
    <s v="Gaines"/>
    <s v="San Diego State University"/>
    <n v="10"/>
    <s v="Pacific"/>
    <n v="24.1"/>
    <s v="Category 3"/>
    <e v="#N/A"/>
    <e v="#N/A"/>
    <s v="Yes"/>
    <n v="0.96563499999999991"/>
    <n v="0.96563499999999991"/>
    <x v="0"/>
    <e v="#N/A"/>
    <x v="64"/>
  </r>
  <r>
    <n v="3575"/>
    <s v="F"/>
    <n v="0.6"/>
    <n v="0.47"/>
    <n v="0.17"/>
    <n v="1.0805"/>
    <n v="0.4995"/>
    <n v="0.22450000000000001"/>
    <n v="0.32050000000000001"/>
    <n v="9"/>
    <n v="4"/>
    <s v="Nate"/>
    <s v="Craig"/>
    <s v="NOAA Fisheries"/>
    <n v="10"/>
    <s v="Pacific"/>
    <n v="24.1"/>
    <s v="Category 3"/>
    <e v="#N/A"/>
    <e v="#N/A"/>
    <s v="Yes"/>
    <n v="1.0152475000000001"/>
    <n v="1.0152475000000001"/>
    <x v="0"/>
    <e v="#N/A"/>
    <x v="65"/>
  </r>
  <r>
    <n v="1711"/>
    <s v="M"/>
    <n v="0.64500000000000002"/>
    <n v="0.51"/>
    <n v="0.19500000000000001"/>
    <n v="1.226"/>
    <n v="0.58850000000000002"/>
    <n v="0.2215"/>
    <n v="0.3745"/>
    <n v="10"/>
    <n v="6"/>
    <s v="Martin"/>
    <s v="Gaines"/>
    <s v="San Diego State University"/>
    <n v="8"/>
    <s v="West Coast"/>
    <n v="12.3"/>
    <s v="Category 3"/>
    <e v="#N/A"/>
    <e v="#N/A"/>
    <s v="Yes"/>
    <n v="1.0431116666666667"/>
    <n v="1.0431116666666667"/>
    <x v="0"/>
    <e v="#N/A"/>
    <x v="66"/>
  </r>
  <r>
    <n v="2072"/>
    <s v="F"/>
    <n v="0.56499999999999995"/>
    <n v="0.44"/>
    <n v="0.13500000000000001"/>
    <n v="0.83"/>
    <n v="0.39300000000000002"/>
    <n v="0.17349999999999999"/>
    <n v="0.23799999999999999"/>
    <n v="9"/>
    <n v="6"/>
    <s v="Martin"/>
    <s v="Gaines"/>
    <s v="San Diego State University"/>
    <n v="10"/>
    <s v="Pacific"/>
    <n v="24.1"/>
    <s v="Category 2"/>
    <e v="#N/A"/>
    <s v="Yes"/>
    <e v="#N/A"/>
    <n v="0.99834166666666679"/>
    <n v="0.79867333333333346"/>
    <x v="0"/>
    <n v="0.79867333333333346"/>
    <x v="1"/>
  </r>
  <r>
    <n v="68"/>
    <s v="F"/>
    <n v="0.59499999999999997"/>
    <n v="0.495"/>
    <n v="0.185"/>
    <n v="1.2849999999999999"/>
    <n v="0.41599999999999998"/>
    <n v="0.224"/>
    <n v="0.48499999999999999"/>
    <n v="13"/>
    <n v="7"/>
    <s v="Iona"/>
    <s v="Connolly"/>
    <s v="Florida Atlantic University"/>
    <n v="10"/>
    <s v="Pacific"/>
    <n v="24.1"/>
    <s v="Category 3"/>
    <e v="#N/A"/>
    <e v="#N/A"/>
    <s v="Yes"/>
    <n v="1.0172875000000001"/>
    <n v="1.0172875000000001"/>
    <x v="0"/>
    <e v="#N/A"/>
    <x v="67"/>
  </r>
  <r>
    <n v="2914"/>
    <s v="M"/>
    <n v="0.59"/>
    <n v="0.5"/>
    <n v="0.15"/>
    <n v="1.1419999999999999"/>
    <n v="0.48499999999999999"/>
    <n v="0.26500000000000001"/>
    <n v="0.34499999999999997"/>
    <n v="9"/>
    <n v="12"/>
    <s v="Rebecca"/>
    <s v="Bennett"/>
    <s v="University of Houston"/>
    <n v="2"/>
    <s v="Florida Gulf Coast"/>
    <n v="18"/>
    <s v="Category 3"/>
    <e v="#N/A"/>
    <e v="#N/A"/>
    <s v="Yes"/>
    <n v="1.0157500000000002"/>
    <n v="1.0157500000000002"/>
    <x v="0"/>
    <e v="#N/A"/>
    <x v="68"/>
  </r>
  <r>
    <n v="3437"/>
    <s v="I"/>
    <n v="0.38"/>
    <n v="0.27500000000000002"/>
    <n v="9.5000000000000001E-2"/>
    <n v="0.2505"/>
    <n v="9.4500000000000001E-2"/>
    <n v="6.5500000000000003E-2"/>
    <n v="7.4999999999999997E-2"/>
    <n v="6"/>
    <n v="13"/>
    <s v="Betty"/>
    <s v="Berg"/>
    <s v="University of Houston"/>
    <n v="6"/>
    <s v="Gulf of Mexico_x0009_"/>
    <n v="14.1"/>
    <s v="Category 2"/>
    <e v="#N/A"/>
    <s v="Yes"/>
    <e v="#N/A"/>
    <n v="0.90559958333333335"/>
    <n v="0.72447966666666674"/>
    <x v="0"/>
    <n v="0.72447966666666674"/>
    <x v="1"/>
  </r>
  <r>
    <n v="1113"/>
    <s v="F"/>
    <n v="0.52"/>
    <n v="0.46"/>
    <n v="0.15"/>
    <n v="1.0189999999999999"/>
    <n v="0.52300000000000002"/>
    <n v="0.19850000000000001"/>
    <n v="0.254"/>
    <n v="7"/>
    <n v="8"/>
    <s v="Kali"/>
    <s v="Metcalfe"/>
    <s v="Mote Marine Laboratory"/>
    <n v="7"/>
    <s v="Great Lakes"/>
    <n v="2.5"/>
    <s v="Category 3"/>
    <e v="#N/A"/>
    <e v="#N/A"/>
    <s v="Yes"/>
    <n v="0.98420833333333324"/>
    <n v="0.98420833333333324"/>
    <x v="0"/>
    <e v="#N/A"/>
    <x v="69"/>
  </r>
  <r>
    <n v="1878"/>
    <s v="I"/>
    <n v="0.54"/>
    <n v="0.39"/>
    <n v="0.125"/>
    <n v="0.62549999999999994"/>
    <n v="0.2525"/>
    <n v="0.158"/>
    <n v="0.19"/>
    <n v="8"/>
    <n v="7"/>
    <s v="Iona"/>
    <s v="Connolly"/>
    <s v="Florida Atlantic University"/>
    <n v="10"/>
    <s v="Pacific"/>
    <n v="24.1"/>
    <s v="Category 2"/>
    <e v="#N/A"/>
    <s v="Yes"/>
    <e v="#N/A"/>
    <n v="0.98133124999999999"/>
    <n v="0.78506500000000001"/>
    <x v="0"/>
    <n v="0.78506500000000001"/>
    <x v="1"/>
  </r>
  <r>
    <n v="1809"/>
    <s v="F"/>
    <n v="0.63500000000000001"/>
    <n v="0.47499999999999998"/>
    <n v="0.15"/>
    <n v="1.1845000000000001"/>
    <n v="0.53300000000000003"/>
    <n v="0.307"/>
    <n v="0.29099999999999998"/>
    <n v="10"/>
    <n v="13"/>
    <s v="Betty"/>
    <s v="Berg"/>
    <s v="University of Houston"/>
    <n v="1"/>
    <s v="Florida Atlantic Coast"/>
    <n v="22.1"/>
    <s v="Category 3"/>
    <e v="#N/A"/>
    <e v="#N/A"/>
    <s v="Yes"/>
    <n v="1.0206458333333333"/>
    <n v="1.0206458333333333"/>
    <x v="0"/>
    <e v="#N/A"/>
    <x v="70"/>
  </r>
  <r>
    <n v="3596"/>
    <s v="M"/>
    <n v="0.66"/>
    <n v="0.51500000000000001"/>
    <n v="0.2"/>
    <n v="1.6465000000000001"/>
    <n v="0.749"/>
    <n v="0.42199999999999999"/>
    <n v="0.40100000000000002"/>
    <n v="11"/>
    <n v="11"/>
    <s v="Naima"/>
    <s v="Reyes"/>
    <s v="University of Houston"/>
    <n v="7"/>
    <s v="Great Lakes"/>
    <n v="2.5"/>
    <s v="Category 3"/>
    <e v="#N/A"/>
    <e v="#N/A"/>
    <s v="Yes"/>
    <n v="1.0367833333333332"/>
    <n v="1.0367833333333332"/>
    <x v="0"/>
    <e v="#N/A"/>
    <x v="71"/>
  </r>
  <r>
    <n v="1599"/>
    <s v="I"/>
    <n v="0.53"/>
    <n v="0.4"/>
    <n v="0.14499999999999999"/>
    <n v="0.55500000000000005"/>
    <n v="0.19350000000000001"/>
    <n v="0.1305"/>
    <n v="0.19500000000000001"/>
    <n v="9"/>
    <n v="14"/>
    <s v="Santiago"/>
    <s v="Vaughan"/>
    <s v="Ohio State University_x0009_"/>
    <n v="3"/>
    <s v="Northeast"/>
    <n v="3.6"/>
    <s v="Category 2"/>
    <e v="#N/A"/>
    <s v="Yes"/>
    <e v="#N/A"/>
    <n v="0.98641250000000003"/>
    <n v="0.78913000000000011"/>
    <x v="0"/>
    <n v="0.78913000000000011"/>
    <x v="1"/>
  </r>
  <r>
    <n v="3271"/>
    <s v="F"/>
    <n v="0.625"/>
    <n v="0.47499999999999998"/>
    <n v="0.13"/>
    <n v="0.85950000000000004"/>
    <n v="0.31950000000000001"/>
    <n v="0.17749999999999999"/>
    <n v="0.24"/>
    <n v="13"/>
    <n v="3"/>
    <s v="Inaya"/>
    <s v="Bernard"/>
    <s v="Stanford University"/>
    <n v="9"/>
    <s v="North Pacific"/>
    <n v="1.9"/>
    <s v="Category 2"/>
    <e v="#N/A"/>
    <s v="Yes"/>
    <e v="#N/A"/>
    <n v="1.0279891666666667"/>
    <n v="0.82239133333333347"/>
    <x v="0"/>
    <n v="0.82239133333333347"/>
    <x v="1"/>
  </r>
  <r>
    <n v="3079"/>
    <s v="F"/>
    <n v="0.69499999999999995"/>
    <n v="0.53500000000000003"/>
    <n v="0.2"/>
    <n v="1.5854999999999999"/>
    <n v="0.66700000000000004"/>
    <n v="0.33400000000000002"/>
    <n v="0.47099999999999997"/>
    <n v="11"/>
    <n v="14"/>
    <s v="Santiago"/>
    <s v="Vaughan"/>
    <s v="Ohio State University_x0009_"/>
    <n v="4"/>
    <s v="Mid-Atlantic"/>
    <n v="6.1"/>
    <s v="Category 3"/>
    <e v="#N/A"/>
    <e v="#N/A"/>
    <s v="Yes"/>
    <n v="1.0571499999999998"/>
    <n v="1.0571499999999998"/>
    <x v="0"/>
    <e v="#N/A"/>
    <x v="72"/>
  </r>
  <r>
    <n v="23"/>
    <s v="F"/>
    <n v="0.56499999999999995"/>
    <n v="0.44"/>
    <n v="0.155"/>
    <n v="0.9395"/>
    <n v="0.42749999999999999"/>
    <n v="0.214"/>
    <n v="0.27"/>
    <n v="12"/>
    <n v="8"/>
    <s v="Kali"/>
    <s v="Metcalfe"/>
    <s v="Mote Marine Laboratory"/>
    <n v="8"/>
    <s v="West Coast"/>
    <n v="12.3"/>
    <s v="Category 3"/>
    <e v="#N/A"/>
    <e v="#N/A"/>
    <s v="Yes"/>
    <n v="0.99663708333333345"/>
    <n v="0.99663708333333345"/>
    <x v="0"/>
    <e v="#N/A"/>
    <x v="73"/>
  </r>
  <r>
    <n v="2254"/>
    <s v="F"/>
    <n v="0.64500000000000002"/>
    <n v="0.5"/>
    <n v="0.2"/>
    <n v="1.4285000000000001"/>
    <n v="0.63900000000000001"/>
    <n v="0.30499999999999999"/>
    <n v="0.36"/>
    <n v="11"/>
    <n v="4"/>
    <s v="Nate"/>
    <s v="Craig"/>
    <s v="NOAA Fisheries"/>
    <n v="8"/>
    <s v="West Coast"/>
    <n v="12.3"/>
    <s v="Category 3"/>
    <e v="#N/A"/>
    <e v="#N/A"/>
    <s v="Yes"/>
    <n v="1.0340499999999999"/>
    <n v="1.0340499999999999"/>
    <x v="0"/>
    <e v="#N/A"/>
    <x v="74"/>
  </r>
  <r>
    <n v="262"/>
    <s v="F"/>
    <n v="0.56999999999999995"/>
    <n v="0.44"/>
    <n v="0.125"/>
    <n v="0.86499999999999999"/>
    <n v="0.36749999999999999"/>
    <n v="0.17249999999999999"/>
    <n v="0.27"/>
    <n v="12"/>
    <n v="15"/>
    <s v="Conan"/>
    <s v="Dalton"/>
    <s v="University of Houston"/>
    <n v="7"/>
    <s v="Great Lakes"/>
    <n v="2.5"/>
    <s v="Category 2"/>
    <e v="#N/A"/>
    <s v="Yes"/>
    <e v="#N/A"/>
    <n v="0.99702083333333347"/>
    <n v="0.79761666666666686"/>
    <x v="0"/>
    <n v="0.79761666666666686"/>
    <x v="1"/>
  </r>
  <r>
    <n v="3906"/>
    <s v="M"/>
    <n v="0.38"/>
    <n v="0.27"/>
    <n v="9.5000000000000001E-2"/>
    <n v="0.219"/>
    <n v="8.3500000000000005E-2"/>
    <n v="5.1499999999999997E-2"/>
    <n v="7.0000000000000007E-2"/>
    <n v="6"/>
    <n v="8"/>
    <s v="Kali"/>
    <s v="Metcalfe"/>
    <s v="Mote Marine Laboratory"/>
    <n v="4"/>
    <s v="Mid-Atlantic"/>
    <n v="6.1"/>
    <s v="Category 2"/>
    <e v="#N/A"/>
    <s v="Yes"/>
    <e v="#N/A"/>
    <n v="0.90553416666666664"/>
    <n v="0.72442733333333331"/>
    <x v="0"/>
    <n v="0.72442733333333331"/>
    <x v="1"/>
  </r>
  <r>
    <n v="1351"/>
    <s v="F"/>
    <n v="0.59499999999999997"/>
    <n v="0.46500000000000002"/>
    <n v="0.15"/>
    <n v="0.98"/>
    <n v="0.41149999999999998"/>
    <n v="0.19600000000000001"/>
    <n v="0.22550000000000001"/>
    <n v="10"/>
    <n v="15"/>
    <s v="Conan"/>
    <s v="Dalton"/>
    <s v="University of Houston"/>
    <n v="4"/>
    <s v="Mid-Atlantic"/>
    <n v="6.1"/>
    <s v="Category 3"/>
    <e v="#N/A"/>
    <e v="#N/A"/>
    <s v="Yes"/>
    <n v="1.0125000000000002"/>
    <n v="1.0125000000000002"/>
    <x v="0"/>
    <e v="#N/A"/>
    <x v="75"/>
  </r>
  <r>
    <n v="3868"/>
    <s v="F"/>
    <n v="0.5"/>
    <n v="0.39"/>
    <n v="0.13"/>
    <n v="0.63549999999999995"/>
    <n v="0.2505"/>
    <n v="0.16350000000000001"/>
    <n v="0.19500000000000001"/>
    <n v="15"/>
    <n v="6"/>
    <s v="Martin"/>
    <s v="Gaines"/>
    <s v="San Diego State University"/>
    <n v="10"/>
    <s v="Pacific"/>
    <n v="24.1"/>
    <s v="Category 2"/>
    <e v="#N/A"/>
    <s v="Yes"/>
    <e v="#N/A"/>
    <n v="0.96806916666666676"/>
    <n v="0.7744553333333335"/>
    <x v="0"/>
    <n v="0.7744553333333335"/>
    <x v="1"/>
  </r>
  <r>
    <n v="2896"/>
    <s v="I"/>
    <n v="0.54"/>
    <n v="0.41499999999999998"/>
    <n v="0.11"/>
    <n v="0.61899999999999999"/>
    <n v="0.27550000000000002"/>
    <n v="0.15"/>
    <n v="0.17649999999999999"/>
    <n v="10"/>
    <n v="1"/>
    <s v="Jan"/>
    <s v="Odom"/>
    <s v="University of Houston"/>
    <n v="9"/>
    <s v="North Pacific"/>
    <n v="1.9"/>
    <s v="Category 2"/>
    <e v="#N/A"/>
    <s v="Yes"/>
    <e v="#N/A"/>
    <n v="0.98841499999999993"/>
    <n v="0.79073199999999999"/>
    <x v="0"/>
    <n v="0.79073199999999999"/>
    <x v="1"/>
  </r>
  <r>
    <n v="2290"/>
    <s v="F"/>
    <n v="0.57999999999999996"/>
    <n v="0.47499999999999998"/>
    <n v="0.155"/>
    <n v="0.97399999999999998"/>
    <n v="0.43049999999999999"/>
    <n v="0.23"/>
    <n v="0.28499999999999998"/>
    <n v="10"/>
    <n v="11"/>
    <s v="Naima"/>
    <s v="Reyes"/>
    <s v="University of Houston"/>
    <n v="7"/>
    <s v="Great Lakes"/>
    <n v="2.5"/>
    <s v="Category 3"/>
    <e v="#N/A"/>
    <e v="#N/A"/>
    <s v="Yes"/>
    <n v="1.0118949999999998"/>
    <n v="1.0118949999999998"/>
    <x v="0"/>
    <e v="#N/A"/>
    <x v="76"/>
  </r>
  <r>
    <n v="114"/>
    <s v="M"/>
    <n v="0.42499999999999999"/>
    <n v="0.35"/>
    <n v="0.105"/>
    <n v="0.39300000000000002"/>
    <n v="0.13"/>
    <n v="6.3E-2"/>
    <n v="0.16500000000000001"/>
    <n v="9"/>
    <n v="10"/>
    <s v="Hazel"/>
    <s v="Villa"/>
    <s v="University of Minnesota"/>
    <n v="7"/>
    <s v="Great Lakes"/>
    <n v="2.5"/>
    <s v="Category 2"/>
    <e v="#N/A"/>
    <s v="Yes"/>
    <e v="#N/A"/>
    <n v="0.93901083333333324"/>
    <n v="0.75120866666666664"/>
    <x v="0"/>
    <n v="0.75120866666666664"/>
    <x v="1"/>
  </r>
  <r>
    <n v="3584"/>
    <s v="F"/>
    <n v="0.625"/>
    <n v="0.5"/>
    <n v="0.17499999999999999"/>
    <n v="1.2729999999999999"/>
    <n v="0.56399999999999995"/>
    <n v="0.30199999999999999"/>
    <n v="0.374"/>
    <n v="9"/>
    <n v="5"/>
    <s v="Haniya"/>
    <s v="Talley"/>
    <s v="Prince William Sound Science Center"/>
    <n v="5"/>
    <s v="Southeast"/>
    <n v="12.8"/>
    <s v="Category 3"/>
    <e v="#N/A"/>
    <e v="#N/A"/>
    <s v="Yes"/>
    <n v="1.0272625000000002"/>
    <n v="1.0272625000000002"/>
    <x v="0"/>
    <e v="#N/A"/>
    <x v="77"/>
  </r>
  <r>
    <n v="1180"/>
    <s v="M"/>
    <n v="0.65"/>
    <n v="0.5"/>
    <n v="0.155"/>
    <n v="1.202"/>
    <n v="0.56499999999999995"/>
    <n v="0.3135"/>
    <n v="0.29399999999999998"/>
    <n v="11"/>
    <n v="4"/>
    <s v="Nate"/>
    <s v="Craig"/>
    <s v="NOAA Fisheries"/>
    <n v="4"/>
    <s v="Mid-Atlantic"/>
    <n v="6.1"/>
    <s v="Category 3"/>
    <e v="#N/A"/>
    <e v="#N/A"/>
    <s v="Yes"/>
    <n v="1.0342516666666668"/>
    <n v="1.0342516666666668"/>
    <x v="0"/>
    <e v="#N/A"/>
    <x v="78"/>
  </r>
  <r>
    <n v="976"/>
    <s v="F"/>
    <n v="0.53"/>
    <n v="0.42499999999999999"/>
    <n v="0.15"/>
    <n v="0.84950000000000003"/>
    <n v="0.32800000000000001"/>
    <n v="0.23200000000000001"/>
    <n v="0.202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8293750000000002"/>
    <n v="0.7863500000000001"/>
    <x v="0"/>
    <n v="0.7863500000000001"/>
    <x v="1"/>
  </r>
  <r>
    <n v="1631"/>
    <s v="I"/>
    <n v="0.56999999999999995"/>
    <n v="0.44500000000000001"/>
    <n v="0.155"/>
    <n v="0.86699999999999999"/>
    <n v="0.3705"/>
    <n v="0.17050000000000001"/>
    <n v="0.28000000000000003"/>
    <n v="9"/>
    <n v="14"/>
    <s v="Santiago"/>
    <s v="Vaughan"/>
    <s v="Ohio State University_x0009_"/>
    <n v="8"/>
    <s v="West Coast"/>
    <n v="12.3"/>
    <s v="Category 2"/>
    <e v="#N/A"/>
    <s v="Yes"/>
    <e v="#N/A"/>
    <n v="1.0029308333333333"/>
    <n v="0.80234466666666671"/>
    <x v="0"/>
    <n v="0.80234466666666671"/>
    <x v="1"/>
  </r>
  <r>
    <n v="1794"/>
    <s v="M"/>
    <n v="0.57499999999999996"/>
    <n v="0.44"/>
    <n v="0.185"/>
    <n v="1.0249999999999999"/>
    <n v="0.50749999999999995"/>
    <n v="0.22450000000000001"/>
    <n v="0.2485"/>
    <n v="10"/>
    <n v="2"/>
    <s v="Tiegan"/>
    <s v="Davie"/>
    <s v="University of California, Davis"/>
    <n v="9"/>
    <s v="North Pacific"/>
    <n v="1.9"/>
    <s v="Category 3"/>
    <e v="#N/A"/>
    <e v="#N/A"/>
    <s v="Yes"/>
    <n v="1.0016041666666666"/>
    <n v="1.0016041666666666"/>
    <x v="0"/>
    <e v="#N/A"/>
    <x v="79"/>
  </r>
  <r>
    <n v="108"/>
    <s v="F"/>
    <n v="0.5"/>
    <n v="0.4"/>
    <n v="0.125"/>
    <n v="0.66749999999999998"/>
    <n v="0.26100000000000001"/>
    <n v="0.13150000000000001"/>
    <n v="0.22"/>
    <n v="10"/>
    <n v="14"/>
    <s v="Santiago"/>
    <s v="Vaughan"/>
    <s v="Ohio State University_x0009_"/>
    <n v="2"/>
    <s v="Florida Gulf Coast"/>
    <n v="18"/>
    <s v="Category 2"/>
    <e v="#N/A"/>
    <s v="Yes"/>
    <e v="#N/A"/>
    <n v="0.96940625000000002"/>
    <n v="0.77552500000000002"/>
    <x v="0"/>
    <n v="0.77552500000000002"/>
    <x v="1"/>
  </r>
  <r>
    <n v="470"/>
    <s v="M"/>
    <n v="0.67500000000000004"/>
    <n v="0.55500000000000005"/>
    <n v="0.2"/>
    <n v="1.4384999999999999"/>
    <n v="0.54500000000000004"/>
    <n v="0.26650000000000001"/>
    <n v="0.46500000000000002"/>
    <n v="21"/>
    <n v="3"/>
    <s v="Inaya"/>
    <s v="Bernard"/>
    <s v="Stanford University"/>
    <n v="9"/>
    <s v="North Pacific"/>
    <n v="1.9"/>
    <s v="Category 2"/>
    <e v="#N/A"/>
    <s v="Yes"/>
    <e v="#N/A"/>
    <n v="1.0620500000000002"/>
    <n v="0.84964000000000017"/>
    <x v="0"/>
    <n v="0.84964000000000017"/>
    <x v="1"/>
  </r>
  <r>
    <n v="3244"/>
    <s v="F"/>
    <n v="0.65500000000000003"/>
    <n v="0.51"/>
    <n v="0.16"/>
    <n v="1.0920000000000001"/>
    <n v="0.39600000000000002"/>
    <n v="0.28249999999999997"/>
    <n v="0.37"/>
    <n v="14"/>
    <n v="14"/>
    <s v="Santiago"/>
    <s v="Vaughan"/>
    <s v="Ohio State University_x0009_"/>
    <n v="5"/>
    <s v="Southeast"/>
    <n v="12.8"/>
    <s v="Category 2"/>
    <e v="#N/A"/>
    <s v="Yes"/>
    <e v="#N/A"/>
    <n v="1.0446533333333334"/>
    <n v="0.83572266666666684"/>
    <x v="0"/>
    <n v="0.83572266666666684"/>
    <x v="1"/>
  </r>
  <r>
    <n v="1557"/>
    <s v="I"/>
    <n v="0.41499999999999998"/>
    <n v="0.32500000000000001"/>
    <n v="0.1"/>
    <n v="0.313"/>
    <n v="0.13900000000000001"/>
    <n v="6.25E-2"/>
    <n v="9.6500000000000002E-2"/>
    <n v="7"/>
    <n v="10"/>
    <s v="Hazel"/>
    <s v="Villa"/>
    <s v="University of Minnesota"/>
    <n v="2"/>
    <s v="Florida Gulf Coast"/>
    <n v="18"/>
    <s v="Category 2"/>
    <e v="#N/A"/>
    <s v="Yes"/>
    <e v="#N/A"/>
    <n v="0.9310166666666666"/>
    <n v="0.74481333333333333"/>
    <x v="0"/>
    <n v="0.74481333333333333"/>
    <x v="1"/>
  </r>
  <r>
    <n v="2371"/>
    <s v="I"/>
    <n v="0.42"/>
    <n v="0.32500000000000001"/>
    <n v="0.115"/>
    <n v="0.35399999999999998"/>
    <n v="0.16250000000000001"/>
    <n v="6.4000000000000001E-2"/>
    <n v="0.105"/>
    <n v="8"/>
    <n v="14"/>
    <s v="Santiago"/>
    <s v="Vaughan"/>
    <s v="Ohio State University_x0009_"/>
    <n v="6"/>
    <s v="Gulf of Mexico_x0009_"/>
    <n v="14.1"/>
    <s v="Category 2"/>
    <e v="#N/A"/>
    <s v="Yes"/>
    <e v="#N/A"/>
    <n v="0.93151833333333334"/>
    <n v="0.74521466666666669"/>
    <x v="0"/>
    <n v="0.74521466666666669"/>
    <x v="1"/>
  </r>
  <r>
    <n v="1170"/>
    <s v="F"/>
    <n v="0.62"/>
    <n v="0.48"/>
    <n v="0.16"/>
    <n v="1.1125"/>
    <n v="0.5635"/>
    <n v="0.2445"/>
    <n v="0.28100000000000003"/>
    <n v="8"/>
    <n v="3"/>
    <s v="Inaya"/>
    <s v="Bernard"/>
    <s v="Stanford University"/>
    <n v="9"/>
    <s v="North Pacific"/>
    <n v="1.9"/>
    <s v="Category 3"/>
    <e v="#N/A"/>
    <e v="#N/A"/>
    <s v="Yes"/>
    <n v="1.0221666666666667"/>
    <n v="1.0221666666666667"/>
    <x v="0"/>
    <e v="#N/A"/>
    <x v="80"/>
  </r>
  <r>
    <n v="1596"/>
    <s v="M"/>
    <n v="0.52500000000000002"/>
    <n v="0.4"/>
    <n v="0.155"/>
    <n v="0.70699999999999996"/>
    <n v="0.28199999999999997"/>
    <n v="0.1605"/>
    <n v="0.22500000000000001"/>
    <n v="9"/>
    <n v="3"/>
    <s v="Inaya"/>
    <s v="Bernard"/>
    <s v="Stanford University"/>
    <n v="7"/>
    <s v="Great Lakes"/>
    <n v="2.5"/>
    <s v="Category 2"/>
    <e v="#N/A"/>
    <s v="Yes"/>
    <e v="#N/A"/>
    <n v="0.97946416666666669"/>
    <n v="0.7835713333333334"/>
    <x v="0"/>
    <n v="0.7835713333333334"/>
    <x v="1"/>
  </r>
  <r>
    <n v="3682"/>
    <s v="M"/>
    <n v="0.61499999999999999"/>
    <n v="0.47"/>
    <n v="0.17499999999999999"/>
    <n v="1.242"/>
    <n v="0.5675"/>
    <n v="0.28699999999999998"/>
    <n v="0.317"/>
    <n v="11"/>
    <n v="12"/>
    <s v="Rebecca"/>
    <s v="Bennett"/>
    <s v="University of Houston"/>
    <n v="2"/>
    <s v="Florida Gulf Coast"/>
    <n v="18"/>
    <s v="Category 3"/>
    <e v="#N/A"/>
    <e v="#N/A"/>
    <s v="Yes"/>
    <n v="1.0150916666666665"/>
    <n v="1.0150916666666665"/>
    <x v="0"/>
    <e v="#N/A"/>
    <x v="81"/>
  </r>
  <r>
    <n v="3678"/>
    <s v="M"/>
    <n v="0.60499999999999998"/>
    <n v="0.49"/>
    <n v="0.16500000000000001"/>
    <n v="1.1245000000000001"/>
    <n v="0.49199999999999999"/>
    <n v="0.222"/>
    <n v="0.35549999999999998"/>
    <n v="11"/>
    <n v="1"/>
    <s v="Jan"/>
    <s v="Odom"/>
    <s v="University of Houston"/>
    <n v="5"/>
    <s v="Southeast"/>
    <n v="12.8"/>
    <s v="Category 3"/>
    <e v="#N/A"/>
    <e v="#N/A"/>
    <s v="Yes"/>
    <n v="1.0209570833333332"/>
    <n v="1.0209570833333332"/>
    <x v="0"/>
    <e v="#N/A"/>
    <x v="82"/>
  </r>
  <r>
    <n v="2115"/>
    <s v="I"/>
    <n v="0.13"/>
    <n v="9.5000000000000001E-2"/>
    <n v="3.5000000000000003E-2"/>
    <n v="1.0500000000000001E-2"/>
    <n v="5.0000000000000001E-3"/>
    <n v="6.4999999999999997E-3"/>
    <n v="3.5000000000000001E-3"/>
    <n v="4"/>
    <n v="6"/>
    <s v="Martin"/>
    <s v="Gaines"/>
    <s v="San Diego State University"/>
    <n v="6"/>
    <s v="Gulf of Mexico_x0009_"/>
    <n v="14.1"/>
    <s v="Category 2"/>
    <e v="#N/A"/>
    <s v="Yes"/>
    <e v="#N/A"/>
    <n v="0.77436125"/>
    <n v="0.61948900000000007"/>
    <x v="0"/>
    <n v="0.61948900000000007"/>
    <x v="1"/>
  </r>
  <r>
    <n v="3859"/>
    <s v="F"/>
    <n v="0.56499999999999995"/>
    <n v="0.45"/>
    <n v="0.16500000000000001"/>
    <n v="0.97650000000000003"/>
    <n v="0.32200000000000001"/>
    <n v="0.24399999999999999"/>
    <n v="0.37"/>
    <n v="12"/>
    <n v="1"/>
    <s v="Jan"/>
    <s v="Odom"/>
    <s v="University of Houston"/>
    <n v="10"/>
    <s v="Pacific"/>
    <n v="24.1"/>
    <s v="Category 2"/>
    <e v="#N/A"/>
    <s v="Yes"/>
    <e v="#N/A"/>
    <n v="1.0000870833333333"/>
    <n v="0.80006966666666668"/>
    <x v="0"/>
    <n v="0.80006966666666668"/>
    <x v="1"/>
  </r>
  <r>
    <n v="139"/>
    <s v="F"/>
    <n v="0.40500000000000003"/>
    <n v="0.32500000000000001"/>
    <n v="0.11"/>
    <n v="0.35549999999999998"/>
    <n v="0.151"/>
    <n v="6.3E-2"/>
    <n v="0.11700000000000001"/>
    <n v="9"/>
    <n v="5"/>
    <s v="Haniya"/>
    <s v="Talley"/>
    <s v="Prince William Sound Science Center"/>
    <n v="6"/>
    <s v="Gulf of Mexico_x0009_"/>
    <n v="14.1"/>
    <s v="Category 2"/>
    <e v="#N/A"/>
    <s v="Yes"/>
    <e v="#N/A"/>
    <n v="0.92615083333333337"/>
    <n v="0.74092066666666678"/>
    <x v="0"/>
    <n v="0.74092066666666678"/>
    <x v="1"/>
  </r>
  <r>
    <n v="2802"/>
    <s v="M"/>
    <n v="0.64"/>
    <n v="0.51500000000000001"/>
    <n v="0.08"/>
    <n v="1.042"/>
    <n v="0.51500000000000001"/>
    <n v="0.17549999999999999"/>
    <n v="0.17499999999999999"/>
    <n v="10"/>
    <n v="2"/>
    <s v="Tiegan"/>
    <s v="Davie"/>
    <s v="University of California, Davis"/>
    <n v="1"/>
    <s v="Florida Atlantic Coast"/>
    <n v="22.1"/>
    <s v="Category 3"/>
    <e v="#N/A"/>
    <e v="#N/A"/>
    <s v="Yes"/>
    <n v="1.0294266666666667"/>
    <n v="1.0294266666666667"/>
    <x v="0"/>
    <e v="#N/A"/>
    <x v="83"/>
  </r>
  <r>
    <n v="830"/>
    <s v="I"/>
    <n v="0.41499999999999998"/>
    <n v="0.32"/>
    <n v="0.11"/>
    <n v="0.3735"/>
    <n v="0.17499999999999999"/>
    <n v="7.5499999999999998E-2"/>
    <n v="0.109"/>
    <n v="7"/>
    <n v="13"/>
    <s v="Betty"/>
    <s v="Berg"/>
    <s v="University of Houston"/>
    <n v="2"/>
    <s v="Florida Gulf Coast"/>
    <n v="18"/>
    <s v="Category 2"/>
    <e v="#N/A"/>
    <s v="Yes"/>
    <e v="#N/A"/>
    <n v="0.92694750000000004"/>
    <n v="0.74155800000000005"/>
    <x v="0"/>
    <n v="0.74155800000000005"/>
    <x v="1"/>
  </r>
  <r>
    <n v="3853"/>
    <s v="M"/>
    <n v="0.55000000000000004"/>
    <n v="0.41"/>
    <n v="0.15"/>
    <n v="0.78500000000000003"/>
    <n v="0.28199999999999997"/>
    <n v="0.186"/>
    <n v="0.27500000000000002"/>
    <n v="12"/>
    <n v="7"/>
    <s v="Iona"/>
    <s v="Connolly"/>
    <s v="Florida Atlantic University"/>
    <n v="2"/>
    <s v="Florida Gulf Coast"/>
    <n v="18"/>
    <s v="Category 2"/>
    <e v="#N/A"/>
    <s v="Yes"/>
    <e v="#N/A"/>
    <n v="0.98729166666666668"/>
    <n v="0.78983333333333339"/>
    <x v="0"/>
    <n v="0.78983333333333339"/>
    <x v="1"/>
  </r>
  <r>
    <n v="3888"/>
    <s v="F"/>
    <n v="0.56000000000000005"/>
    <n v="0.44"/>
    <n v="0.155"/>
    <n v="0.97050000000000003"/>
    <n v="0.43149999999999999"/>
    <n v="0.26300000000000001"/>
    <n v="0.255"/>
    <n v="9"/>
    <n v="6"/>
    <s v="Martin"/>
    <s v="Gaines"/>
    <s v="San Diego State University"/>
    <n v="1"/>
    <s v="Florida Atlantic Coast"/>
    <n v="22.1"/>
    <s v="Category 3"/>
    <e v="#N/A"/>
    <e v="#N/A"/>
    <s v="Yes"/>
    <n v="0.99370458333333345"/>
    <n v="0.99370458333333345"/>
    <x v="0"/>
    <e v="#N/A"/>
    <x v="84"/>
  </r>
  <r>
    <n v="727"/>
    <s v="M"/>
    <n v="0.4"/>
    <n v="0.30499999999999999"/>
    <n v="8.5000000000000006E-2"/>
    <n v="0.29699999999999999"/>
    <n v="0.108"/>
    <n v="7.0499999999999993E-2"/>
    <n v="0.1"/>
    <n v="10"/>
    <n v="4"/>
    <s v="Nate"/>
    <s v="Craig"/>
    <s v="NOAA Fisheries"/>
    <n v="2"/>
    <s v="Florida Gulf Coast"/>
    <n v="18"/>
    <s v="Category 2"/>
    <e v="#N/A"/>
    <s v="Yes"/>
    <e v="#N/A"/>
    <n v="0.91940750000000004"/>
    <n v="0.73552600000000012"/>
    <x v="0"/>
    <n v="0.73552600000000012"/>
    <x v="1"/>
  </r>
  <r>
    <n v="561"/>
    <s v="F"/>
    <n v="0.44"/>
    <n v="0.34"/>
    <n v="0.105"/>
    <n v="0.36399999999999999"/>
    <n v="0.14799999999999999"/>
    <n v="8.0500000000000002E-2"/>
    <n v="0.11749999999999999"/>
    <n v="8"/>
    <n v="14"/>
    <s v="Santiago"/>
    <s v="Vaughan"/>
    <s v="Ohio State University_x0009_"/>
    <n v="7"/>
    <s v="Great Lakes"/>
    <n v="2.5"/>
    <s v="Category 2"/>
    <e v="#N/A"/>
    <s v="Yes"/>
    <e v="#N/A"/>
    <n v="0.94210333333333329"/>
    <n v="0.75368266666666672"/>
    <x v="0"/>
    <n v="0.75368266666666672"/>
    <x v="1"/>
  </r>
  <r>
    <n v="2957"/>
    <s v="F"/>
    <n v="0.65"/>
    <n v="0.56499999999999995"/>
    <n v="0.2"/>
    <n v="1.6645000000000001"/>
    <n v="0.753"/>
    <n v="0.36699999999999999"/>
    <n v="0.43"/>
    <n v="12"/>
    <n v="2"/>
    <s v="Tiegan"/>
    <s v="Davie"/>
    <s v="University of California, Davis"/>
    <n v="9"/>
    <s v="North Pacific"/>
    <n v="1.9"/>
    <s v="Category 3"/>
    <e v="#N/A"/>
    <e v="#N/A"/>
    <s v="Yes"/>
    <n v="1.0495166666666667"/>
    <n v="1.0495166666666667"/>
    <x v="0"/>
    <e v="#N/A"/>
    <x v="85"/>
  </r>
  <r>
    <n v="3276"/>
    <s v="M"/>
    <n v="0.46"/>
    <n v="0.35499999999999998"/>
    <n v="0.11"/>
    <n v="0.41499999999999998"/>
    <n v="0.215"/>
    <n v="8.2000000000000003E-2"/>
    <n v="0.13"/>
    <n v="12"/>
    <n v="13"/>
    <s v="Betty"/>
    <s v="Berg"/>
    <s v="University of Houston"/>
    <n v="8"/>
    <s v="West Coast"/>
    <n v="12.3"/>
    <s v="Category 2"/>
    <e v="#N/A"/>
    <s v="Yes"/>
    <e v="#N/A"/>
    <n v="0.95160833333333339"/>
    <n v="0.76128666666666678"/>
    <x v="0"/>
    <n v="0.76128666666666678"/>
    <x v="1"/>
  </r>
  <r>
    <n v="3659"/>
    <s v="I"/>
    <n v="0.53500000000000003"/>
    <n v="0.45"/>
    <n v="0.155"/>
    <n v="0.8075"/>
    <n v="0.36549999999999999"/>
    <n v="0.14799999999999999"/>
    <n v="0.25950000000000001"/>
    <n v="10"/>
    <n v="4"/>
    <s v="Nate"/>
    <s v="Craig"/>
    <s v="NOAA Fisheries"/>
    <n v="9"/>
    <s v="North Pacific"/>
    <n v="1.9"/>
    <s v="Category 2"/>
    <e v="#N/A"/>
    <s v="Yes"/>
    <e v="#N/A"/>
    <n v="0.99536041666666664"/>
    <n v="0.79628833333333338"/>
    <x v="0"/>
    <n v="0.79628833333333338"/>
    <x v="1"/>
  </r>
  <r>
    <n v="95"/>
    <s v="M"/>
    <n v="0.69499999999999995"/>
    <n v="0.56000000000000005"/>
    <n v="0.19"/>
    <n v="1.494"/>
    <n v="0.58799999999999997"/>
    <n v="0.34250000000000003"/>
    <n v="0.48499999999999999"/>
    <n v="15"/>
    <n v="1"/>
    <s v="Jan"/>
    <s v="Odom"/>
    <s v="University of Houston"/>
    <n v="9"/>
    <s v="North Pacific"/>
    <n v="1.9"/>
    <s v="Category 3"/>
    <e v="#N/A"/>
    <e v="#N/A"/>
    <s v="Yes"/>
    <n v="1.0660433333333332"/>
    <n v="1.0660433333333332"/>
    <x v="0"/>
    <e v="#N/A"/>
    <x v="86"/>
  </r>
  <r>
    <n v="291"/>
    <s v="M"/>
    <n v="0.54"/>
    <n v="0.435"/>
    <n v="0.18"/>
    <n v="0.996"/>
    <n v="0.38350000000000001"/>
    <n v="0.22600000000000001"/>
    <n v="0.32500000000000001"/>
    <n v="17"/>
    <n v="13"/>
    <s v="Betty"/>
    <s v="Berg"/>
    <s v="University of Houston"/>
    <n v="7"/>
    <s v="Great Lakes"/>
    <n v="2.5"/>
    <s v="Category 2"/>
    <e v="#N/A"/>
    <s v="Yes"/>
    <e v="#N/A"/>
    <n v="0.98848000000000014"/>
    <n v="0.79078400000000015"/>
    <x v="0"/>
    <n v="0.79078400000000015"/>
    <x v="1"/>
  </r>
  <r>
    <n v="895"/>
    <s v="I"/>
    <n v="0.24"/>
    <n v="0.17499999999999999"/>
    <n v="6.5000000000000002E-2"/>
    <n v="6.6500000000000004E-2"/>
    <n v="3.1E-2"/>
    <n v="1.35E-2"/>
    <n v="1.7000000000000001E-2"/>
    <n v="3"/>
    <n v="15"/>
    <s v="Conan"/>
    <s v="Dalton"/>
    <s v="University of Houston"/>
    <n v="5"/>
    <s v="Southeast"/>
    <n v="12.8"/>
    <s v="Category 2"/>
    <e v="#N/A"/>
    <s v="Yes"/>
    <e v="#N/A"/>
    <n v="0.83462041666666675"/>
    <n v="0.66769633333333345"/>
    <x v="0"/>
    <n v="0.66769633333333345"/>
    <x v="1"/>
  </r>
  <r>
    <n v="1076"/>
    <s v="I"/>
    <n v="0.41"/>
    <n v="0.32500000000000001"/>
    <n v="0.1"/>
    <n v="0.32450000000000001"/>
    <n v="0.13200000000000001"/>
    <n v="7.1999999999999995E-2"/>
    <n v="0.106"/>
    <n v="6"/>
    <n v="1"/>
    <s v="Jan"/>
    <s v="Odom"/>
    <s v="University of Houston"/>
    <n v="8"/>
    <s v="West Coast"/>
    <n v="12.3"/>
    <s v="Category 2"/>
    <e v="#N/A"/>
    <s v="Yes"/>
    <e v="#N/A"/>
    <n v="0.92877499999999991"/>
    <n v="0.74302000000000001"/>
    <x v="0"/>
    <n v="0.74302000000000001"/>
    <x v="1"/>
  </r>
  <r>
    <n v="93"/>
    <s v="M"/>
    <n v="0.59499999999999997"/>
    <n v="0.46500000000000002"/>
    <n v="0.17499999999999999"/>
    <n v="1.115"/>
    <n v="0.40150000000000002"/>
    <n v="0.254"/>
    <n v="0.39"/>
    <n v="13"/>
    <n v="14"/>
    <s v="Santiago"/>
    <s v="Vaughan"/>
    <s v="Ohio State University_x0009_"/>
    <n v="5"/>
    <s v="Southeast"/>
    <n v="12.8"/>
    <s v="Category 3"/>
    <e v="#N/A"/>
    <e v="#N/A"/>
    <s v="Yes"/>
    <n v="1.0115208333333334"/>
    <n v="1.0115208333333334"/>
    <x v="0"/>
    <e v="#N/A"/>
    <x v="87"/>
  </r>
  <r>
    <n v="2134"/>
    <s v="M"/>
    <n v="0.44"/>
    <n v="0.35"/>
    <n v="0.11"/>
    <n v="0.45850000000000002"/>
    <n v="0.2"/>
    <n v="8.8499999999999995E-2"/>
    <n v="0.13"/>
    <n v="9"/>
    <n v="2"/>
    <s v="Tiegan"/>
    <s v="Davie"/>
    <s v="University of California, Davis"/>
    <n v="7"/>
    <s v="Great Lakes"/>
    <n v="2.5"/>
    <s v="Category 2"/>
    <e v="#N/A"/>
    <s v="Yes"/>
    <e v="#N/A"/>
    <n v="0.94117249999999997"/>
    <n v="0.752938"/>
    <x v="0"/>
    <n v="0.752938"/>
    <x v="1"/>
  </r>
  <r>
    <n v="892"/>
    <s v="M"/>
    <n v="0.73"/>
    <n v="0.59499999999999997"/>
    <n v="0.23"/>
    <n v="2.8254999999999999"/>
    <n v="1.1465000000000001"/>
    <n v="0.41899999999999998"/>
    <n v="0.89700000000000002"/>
    <n v="17"/>
    <n v="8"/>
    <s v="Kali"/>
    <s v="Metcalfe"/>
    <s v="Mote Marine Laboratory"/>
    <n v="10"/>
    <s v="Pacific"/>
    <n v="24.1"/>
    <s v="Category 1"/>
    <s v="Yes"/>
    <e v="#N/A"/>
    <e v="#N/A"/>
    <n v="1.0616108333333332"/>
    <n v="1.5924162499999999"/>
    <x v="1"/>
    <e v="#N/A"/>
    <x v="1"/>
  </r>
  <r>
    <n v="2625"/>
    <s v="M"/>
    <n v="0.76500000000000001"/>
    <n v="0.58499999999999996"/>
    <n v="0.18"/>
    <n v="2.3980000000000001"/>
    <n v="1.1279999999999999"/>
    <n v="0.51200000000000001"/>
    <n v="0.53349999999999997"/>
    <n v="12"/>
    <n v="2"/>
    <s v="Tiegan"/>
    <s v="Davie"/>
    <s v="University of California, Davis"/>
    <n v="4"/>
    <s v="Mid-Atlantic"/>
    <n v="6.1"/>
    <s v="Category 1"/>
    <s v="Yes"/>
    <e v="#N/A"/>
    <e v="#N/A"/>
    <n v="1.0620733333333332"/>
    <n v="1.5931099999999998"/>
    <x v="2"/>
    <e v="#N/A"/>
    <x v="1"/>
  </r>
  <r>
    <n v="1960"/>
    <s v="F"/>
    <n v="0.65"/>
    <n v="0.51"/>
    <n v="0.155"/>
    <n v="1.1890000000000001"/>
    <n v="0.48299999999999998"/>
    <n v="0.27800000000000002"/>
    <n v="0.36449999999999999"/>
    <n v="13"/>
    <n v="10"/>
    <s v="Hazel"/>
    <s v="Villa"/>
    <s v="University of Minnesota"/>
    <n v="1"/>
    <s v="Florida Atlantic Coast"/>
    <n v="22.1"/>
    <s v="Category 3"/>
    <e v="#N/A"/>
    <e v="#N/A"/>
    <s v="Yes"/>
    <n v="1.0381158333333333"/>
    <n v="1.0381158333333333"/>
    <x v="0"/>
    <e v="#N/A"/>
    <x v="88"/>
  </r>
  <r>
    <n v="1514"/>
    <s v="M"/>
    <n v="0.65"/>
    <n v="0.48499999999999999"/>
    <n v="0.14000000000000001"/>
    <n v="1.175"/>
    <n v="0.47499999999999998"/>
    <n v="0.24349999999999999"/>
    <n v="0.215"/>
    <n v="8"/>
    <n v="2"/>
    <s v="Tiegan"/>
    <s v="Davie"/>
    <s v="University of California, Davis"/>
    <n v="7"/>
    <s v="Great Lakes"/>
    <n v="2.5"/>
    <s v="Category 3"/>
    <e v="#N/A"/>
    <e v="#N/A"/>
    <s v="Yes"/>
    <n v="1.0274166666666666"/>
    <n v="1.0274166666666666"/>
    <x v="0"/>
    <e v="#N/A"/>
    <x v="89"/>
  </r>
  <r>
    <n v="3074"/>
    <s v="M"/>
    <n v="0.66500000000000004"/>
    <n v="0.52500000000000002"/>
    <n v="0.155"/>
    <n v="1.3574999999999999"/>
    <n v="0.53249999999999997"/>
    <n v="0.30449999999999999"/>
    <n v="0.44850000000000001"/>
    <n v="10"/>
    <n v="6"/>
    <s v="Martin"/>
    <s v="Gaines"/>
    <s v="San Diego State University"/>
    <n v="3"/>
    <s v="Northeast"/>
    <n v="3.6"/>
    <s v="Category 3"/>
    <e v="#N/A"/>
    <e v="#N/A"/>
    <s v="Yes"/>
    <n v="1.0412354166666666"/>
    <n v="1.0412354166666666"/>
    <x v="0"/>
    <e v="#N/A"/>
    <x v="90"/>
  </r>
  <r>
    <n v="3923"/>
    <s v="I"/>
    <n v="0.52500000000000002"/>
    <n v="0.4"/>
    <n v="0.14000000000000001"/>
    <n v="0.69550000000000001"/>
    <n v="0.24049999999999999"/>
    <n v="0.16"/>
    <n v="0.253"/>
    <n v="10"/>
    <n v="15"/>
    <s v="Conan"/>
    <s v="Dalton"/>
    <s v="University of Houston"/>
    <n v="3"/>
    <s v="Northeast"/>
    <n v="3.6"/>
    <s v="Category 2"/>
    <e v="#N/A"/>
    <s v="Yes"/>
    <e v="#N/A"/>
    <n v="0.97819499999999993"/>
    <n v="0.78255600000000003"/>
    <x v="0"/>
    <n v="0.78255600000000003"/>
    <x v="1"/>
  </r>
  <r>
    <n v="3384"/>
    <s v="M"/>
    <n v="0.5"/>
    <n v="0.375"/>
    <n v="0.13"/>
    <n v="0.72099999999999997"/>
    <n v="0.30549999999999999"/>
    <n v="0.17249999999999999"/>
    <n v="0.22"/>
    <n v="14"/>
    <n v="11"/>
    <s v="Naima"/>
    <s v="Reyes"/>
    <s v="University of Houston"/>
    <n v="9"/>
    <s v="North Pacific"/>
    <n v="1.9"/>
    <s v="Category 2"/>
    <e v="#N/A"/>
    <s v="Yes"/>
    <e v="#N/A"/>
    <n v="0.95922166666666675"/>
    <n v="0.76737733333333347"/>
    <x v="0"/>
    <n v="0.76737733333333347"/>
    <x v="1"/>
  </r>
  <r>
    <n v="2815"/>
    <s v="I"/>
    <n v="0.27500000000000002"/>
    <n v="0.2"/>
    <n v="5.5E-2"/>
    <n v="9.2499999999999999E-2"/>
    <n v="3.7999999999999999E-2"/>
    <n v="2.1000000000000001E-2"/>
    <n v="2.5999999999999999E-2"/>
    <n v="4"/>
    <n v="11"/>
    <s v="Naima"/>
    <s v="Reyes"/>
    <s v="University of Houston"/>
    <n v="6"/>
    <s v="Gulf of Mexico_x0009_"/>
    <n v="14.1"/>
    <s v="Category 2"/>
    <e v="#N/A"/>
    <s v="Yes"/>
    <e v="#N/A"/>
    <n v="0.85301458333333335"/>
    <n v="0.68241166666666675"/>
    <x v="0"/>
    <n v="0.68241166666666675"/>
    <x v="1"/>
  </r>
  <r>
    <n v="2798"/>
    <s v="M"/>
    <n v="0.64"/>
    <n v="0.505"/>
    <n v="0.155"/>
    <n v="1.1955"/>
    <n v="0.55649999999999999"/>
    <n v="0.21099999999999999"/>
    <n v="0.34599999999999997"/>
    <n v="11"/>
    <n v="8"/>
    <s v="Kali"/>
    <s v="Metcalfe"/>
    <s v="Mote Marine Laboratory"/>
    <n v="1"/>
    <s v="Florida Atlantic Coast"/>
    <n v="22.1"/>
    <s v="Category 3"/>
    <e v="#N/A"/>
    <e v="#N/A"/>
    <s v="Yes"/>
    <n v="1.0328504166666665"/>
    <n v="1.0328504166666665"/>
    <x v="0"/>
    <e v="#N/A"/>
    <x v="91"/>
  </r>
  <r>
    <n v="104"/>
    <s v="M"/>
    <n v="0.53"/>
    <n v="0.41499999999999998"/>
    <n v="0.14000000000000001"/>
    <n v="0.72399999999999998"/>
    <n v="0.3105"/>
    <n v="0.16750000000000001"/>
    <n v="0.20499999999999999"/>
    <n v="10"/>
    <n v="11"/>
    <s v="Naima"/>
    <s v="Reyes"/>
    <s v="University of Houston"/>
    <n v="9"/>
    <s v="North Pacific"/>
    <n v="1.9"/>
    <s v="Category 2"/>
    <e v="#N/A"/>
    <s v="Yes"/>
    <e v="#N/A"/>
    <n v="0.98362666666666654"/>
    <n v="0.78690133333333323"/>
    <x v="0"/>
    <n v="0.78690133333333323"/>
    <x v="1"/>
  </r>
  <r>
    <n v="2979"/>
    <s v="M"/>
    <n v="0.48499999999999999"/>
    <n v="0.36499999999999999"/>
    <n v="0.155"/>
    <n v="1.0289999999999999"/>
    <n v="0.42349999999999999"/>
    <n v="0.22850000000000001"/>
    <n v="0.313"/>
    <n v="8"/>
    <n v="10"/>
    <s v="Hazel"/>
    <s v="Villa"/>
    <s v="University of Minnesota"/>
    <n v="6"/>
    <s v="Gulf of Mexico_x0009_"/>
    <n v="14.1"/>
    <s v="Category 3"/>
    <e v="#N/A"/>
    <e v="#N/A"/>
    <s v="Yes"/>
    <n v="0.94131583333333324"/>
    <n v="0.94131583333333324"/>
    <x v="0"/>
    <e v="#N/A"/>
    <x v="92"/>
  </r>
  <r>
    <n v="550"/>
    <s v="I"/>
    <n v="0.55500000000000005"/>
    <n v="0.42499999999999999"/>
    <n v="0.18"/>
    <n v="0.875"/>
    <n v="0.3695"/>
    <n v="0.20050000000000001"/>
    <n v="0.255"/>
    <n v="11"/>
    <n v="5"/>
    <s v="Haniya"/>
    <s v="Talley"/>
    <s v="Prince William Sound Science Center"/>
    <n v="8"/>
    <s v="West Coast"/>
    <n v="12.3"/>
    <s v="Category 2"/>
    <e v="#N/A"/>
    <s v="Yes"/>
    <e v="#N/A"/>
    <n v="0.99458333333333326"/>
    <n v="0.79566666666666663"/>
    <x v="0"/>
    <n v="0.79566666666666663"/>
    <x v="1"/>
  </r>
  <r>
    <n v="857"/>
    <s v="M"/>
    <n v="0.59"/>
    <n v="0.47499999999999998"/>
    <n v="0.16500000000000001"/>
    <n v="1.077"/>
    <n v="0.45450000000000002"/>
    <n v="0.24399999999999999"/>
    <n v="0.3095"/>
    <n v="9"/>
    <n v="1"/>
    <s v="Jan"/>
    <s v="Odom"/>
    <s v="University of Houston"/>
    <n v="5"/>
    <s v="Southeast"/>
    <n v="12.8"/>
    <s v="Category 3"/>
    <e v="#N/A"/>
    <e v="#N/A"/>
    <s v="Yes"/>
    <n v="1.0128174999999999"/>
    <n v="1.0128174999999999"/>
    <x v="0"/>
    <e v="#N/A"/>
    <x v="93"/>
  </r>
  <r>
    <n v="1374"/>
    <s v="M"/>
    <n v="0.61499999999999999"/>
    <n v="0.47499999999999998"/>
    <n v="0.17"/>
    <n v="1.129"/>
    <n v="0.47949999999999998"/>
    <n v="0.30199999999999999"/>
    <n v="0.3"/>
    <n v="10"/>
    <n v="15"/>
    <s v="Conan"/>
    <s v="Dalton"/>
    <s v="University of Houston"/>
    <n v="5"/>
    <s v="Southeast"/>
    <n v="12.8"/>
    <s v="Category 3"/>
    <e v="#N/A"/>
    <e v="#N/A"/>
    <s v="Yes"/>
    <n v="1.0200549999999999"/>
    <n v="1.0200549999999999"/>
    <x v="0"/>
    <e v="#N/A"/>
    <x v="94"/>
  </r>
  <r>
    <n v="1681"/>
    <s v="M"/>
    <n v="0.62"/>
    <n v="0.51500000000000001"/>
    <n v="0.17499999999999999"/>
    <n v="1.2210000000000001"/>
    <n v="0.53500000000000003"/>
    <n v="0.24099999999999999"/>
    <n v="0.39500000000000002"/>
    <n v="13"/>
    <n v="4"/>
    <s v="Nate"/>
    <s v="Craig"/>
    <s v="NOAA Fisheries"/>
    <n v="5"/>
    <s v="Southeast"/>
    <n v="12.8"/>
    <s v="Category 3"/>
    <e v="#N/A"/>
    <e v="#N/A"/>
    <s v="Yes"/>
    <n v="1.0325458333333333"/>
    <n v="1.0325458333333333"/>
    <x v="0"/>
    <e v="#N/A"/>
    <x v="95"/>
  </r>
  <r>
    <n v="3106"/>
    <s v="I"/>
    <n v="0.28999999999999998"/>
    <n v="0.215"/>
    <n v="0.06"/>
    <n v="0.1115"/>
    <n v="5.2999999999999999E-2"/>
    <n v="1.8499999999999999E-2"/>
    <n v="3.2000000000000001E-2"/>
    <n v="5"/>
    <n v="14"/>
    <s v="Santiago"/>
    <s v="Vaughan"/>
    <s v="Ohio State University_x0009_"/>
    <n v="2"/>
    <s v="Florida Gulf Coast"/>
    <n v="18"/>
    <s v="Category 2"/>
    <e v="#N/A"/>
    <s v="Yes"/>
    <e v="#N/A"/>
    <n v="0.86201499999999998"/>
    <n v="0.689612"/>
    <x v="0"/>
    <n v="0.689612"/>
    <x v="1"/>
  </r>
  <r>
    <n v="2544"/>
    <s v="F"/>
    <n v="0.7"/>
    <n v="0.52500000000000002"/>
    <n v="0.19"/>
    <n v="1.6014999999999999"/>
    <n v="0.70699999999999996"/>
    <n v="0.36499999999999999"/>
    <n v="0.43"/>
    <n v="10"/>
    <n v="1"/>
    <s v="Jan"/>
    <s v="Odom"/>
    <s v="University of Houston"/>
    <n v="3"/>
    <s v="Northeast"/>
    <n v="3.6"/>
    <s v="Category 3"/>
    <e v="#N/A"/>
    <e v="#N/A"/>
    <s v="Yes"/>
    <n v="1.0522808333333333"/>
    <n v="1.0522808333333333"/>
    <x v="0"/>
    <e v="#N/A"/>
    <x v="96"/>
  </r>
  <r>
    <n v="1938"/>
    <s v="M"/>
    <n v="0.625"/>
    <n v="0.51500000000000001"/>
    <n v="0.17"/>
    <n v="1.331"/>
    <n v="0.57250000000000001"/>
    <n v="0.30049999999999999"/>
    <n v="0.36099999999999999"/>
    <n v="9"/>
    <n v="14"/>
    <s v="Santiago"/>
    <s v="Vaughan"/>
    <s v="Ohio State University_x0009_"/>
    <n v="8"/>
    <s v="West Coast"/>
    <n v="12.3"/>
    <s v="Category 3"/>
    <e v="#N/A"/>
    <e v="#N/A"/>
    <s v="Yes"/>
    <n v="1.0289783333333333"/>
    <n v="1.0289783333333333"/>
    <x v="0"/>
    <e v="#N/A"/>
    <x v="97"/>
  </r>
  <r>
    <n v="99"/>
    <s v="M"/>
    <n v="0.47"/>
    <n v="0.37"/>
    <n v="0.13"/>
    <n v="0.52249999999999996"/>
    <n v="0.20100000000000001"/>
    <n v="0.13300000000000001"/>
    <n v="0.16500000000000001"/>
    <n v="7"/>
    <n v="13"/>
    <s v="Betty"/>
    <s v="Berg"/>
    <s v="University of Houston"/>
    <n v="6"/>
    <s v="Gulf of Mexico_x0009_"/>
    <n v="14.1"/>
    <s v="Category 2"/>
    <e v="#N/A"/>
    <s v="Yes"/>
    <e v="#N/A"/>
    <n v="0.95648749999999993"/>
    <n v="0.76519000000000004"/>
    <x v="0"/>
    <n v="0.76519000000000004"/>
    <x v="1"/>
  </r>
  <r>
    <n v="2706"/>
    <s v="M"/>
    <n v="0.7"/>
    <n v="0.55000000000000004"/>
    <n v="0.2"/>
    <n v="1.5229999999999999"/>
    <n v="0.69299999999999995"/>
    <n v="0.30599999999999999"/>
    <n v="0.4405"/>
    <n v="13"/>
    <n v="5"/>
    <s v="Haniya"/>
    <s v="Talley"/>
    <s v="Prince William Sound Science Center"/>
    <n v="2"/>
    <s v="Florida Gulf Coast"/>
    <n v="18"/>
    <s v="Category 3"/>
    <e v="#N/A"/>
    <e v="#N/A"/>
    <s v="Yes"/>
    <n v="1.0659000000000001"/>
    <n v="1.0659000000000001"/>
    <x v="0"/>
    <e v="#N/A"/>
    <x v="98"/>
  </r>
  <r>
    <n v="191"/>
    <s v="M"/>
    <n v="0.61499999999999999"/>
    <n v="0.48"/>
    <n v="0.18"/>
    <n v="1.1595"/>
    <n v="0.48449999999999999"/>
    <n v="0.2165"/>
    <n v="0.32500000000000001"/>
    <n v="13"/>
    <n v="6"/>
    <s v="Martin"/>
    <s v="Gaines"/>
    <s v="San Diego State University"/>
    <n v="10"/>
    <s v="Pacific"/>
    <n v="24.1"/>
    <s v="Category 3"/>
    <e v="#N/A"/>
    <e v="#N/A"/>
    <s v="Yes"/>
    <n v="1.0224849999999999"/>
    <n v="1.0224849999999999"/>
    <x v="0"/>
    <e v="#N/A"/>
    <x v="99"/>
  </r>
  <r>
    <n v="3285"/>
    <s v="M"/>
    <n v="0.56499999999999995"/>
    <n v="0.44"/>
    <n v="0.155"/>
    <n v="0.86799999999999999"/>
    <n v="0.34799999999999998"/>
    <n v="0.217"/>
    <n v="0.26"/>
    <n v="11"/>
    <n v="1"/>
    <s v="Jan"/>
    <s v="Odom"/>
    <s v="University of Houston"/>
    <n v="5"/>
    <s v="Southeast"/>
    <n v="12.8"/>
    <s v="Category 2"/>
    <e v="#N/A"/>
    <s v="Yes"/>
    <e v="#N/A"/>
    <n v="0.99955666666666676"/>
    <n v="0.79964533333333343"/>
    <x v="0"/>
    <n v="0.79964533333333343"/>
    <x v="1"/>
  </r>
  <r>
    <n v="1218"/>
    <s v="I"/>
    <n v="0.315"/>
    <n v="0.23"/>
    <n v="0.08"/>
    <n v="0.13750000000000001"/>
    <n v="5.45E-2"/>
    <n v="3.1E-2"/>
    <n v="4.4499999999999998E-2"/>
    <n v="5"/>
    <n v="13"/>
    <s v="Betty"/>
    <s v="Berg"/>
    <s v="University of Houston"/>
    <n v="10"/>
    <s v="Pacific"/>
    <n v="24.1"/>
    <s v="Category 2"/>
    <e v="#N/A"/>
    <s v="Yes"/>
    <e v="#N/A"/>
    <n v="0.87433333333333341"/>
    <n v="0.69946666666666679"/>
    <x v="0"/>
    <n v="0.69946666666666679"/>
    <x v="1"/>
  </r>
  <r>
    <n v="1066"/>
    <s v="I"/>
    <n v="0.315"/>
    <n v="0.23499999999999999"/>
    <n v="5.5E-2"/>
    <n v="0.151"/>
    <n v="6.5000000000000002E-2"/>
    <n v="2.7E-2"/>
    <n v="3.9E-2"/>
    <n v="6"/>
    <n v="6"/>
    <s v="Martin"/>
    <s v="Gaines"/>
    <s v="San Diego State University"/>
    <n v="2"/>
    <s v="Florida Gulf Coast"/>
    <n v="18"/>
    <s v="Category 2"/>
    <e v="#N/A"/>
    <s v="Yes"/>
    <e v="#N/A"/>
    <n v="0.87465083333333327"/>
    <n v="0.69972066666666666"/>
    <x v="0"/>
    <n v="0.69972066666666666"/>
    <x v="1"/>
  </r>
  <r>
    <n v="610"/>
    <s v="M"/>
    <n v="0.35"/>
    <n v="0.26500000000000001"/>
    <n v="0.09"/>
    <n v="0.17749999999999999"/>
    <n v="5.7500000000000002E-2"/>
    <n v="4.2000000000000003E-2"/>
    <n v="6.8000000000000005E-2"/>
    <n v="12"/>
    <n v="4"/>
    <s v="Nate"/>
    <s v="Craig"/>
    <s v="NOAA Fisheries"/>
    <n v="2"/>
    <s v="Florida Gulf Coast"/>
    <n v="18"/>
    <s v="Category 2"/>
    <e v="#N/A"/>
    <s v="Yes"/>
    <e v="#N/A"/>
    <n v="0.89582916666666657"/>
    <n v="0.71666333333333332"/>
    <x v="0"/>
    <n v="0.71666333333333332"/>
    <x v="1"/>
  </r>
  <r>
    <n v="3275"/>
    <s v="F"/>
    <n v="0.5"/>
    <n v="0.40500000000000003"/>
    <n v="0.14000000000000001"/>
    <n v="0.67349999999999999"/>
    <n v="0.26500000000000001"/>
    <n v="0.124"/>
    <n v="0.25"/>
    <n v="18"/>
    <n v="7"/>
    <s v="Iona"/>
    <s v="Connolly"/>
    <s v="Florida Atlantic University"/>
    <n v="6"/>
    <s v="Gulf of Mexico_x0009_"/>
    <n v="14.1"/>
    <s v="Category 2"/>
    <e v="#N/A"/>
    <s v="Yes"/>
    <e v="#N/A"/>
    <n v="0.97248166666666669"/>
    <n v="0.77798533333333342"/>
    <x v="0"/>
    <n v="0.77798533333333342"/>
    <x v="1"/>
  </r>
  <r>
    <n v="1331"/>
    <s v="F"/>
    <n v="0.56999999999999995"/>
    <n v="0.46"/>
    <n v="0.13500000000000001"/>
    <n v="0.97950000000000004"/>
    <n v="0.39700000000000002"/>
    <n v="0.2525"/>
    <n v="0.26550000000000001"/>
    <n v="9"/>
    <n v="9"/>
    <s v="Danica"/>
    <s v="Tyler"/>
    <s v="University of Florida_x0009_"/>
    <n v="2"/>
    <s v="Florida Gulf Coast"/>
    <n v="18"/>
    <s v="Category 2"/>
    <e v="#N/A"/>
    <s v="Yes"/>
    <e v="#N/A"/>
    <n v="1.0000720833333334"/>
    <n v="0.80005766666666678"/>
    <x v="0"/>
    <n v="0.80005766666666678"/>
    <x v="1"/>
  </r>
  <r>
    <n v="1483"/>
    <s v="M"/>
    <n v="0.58499999999999996"/>
    <n v="0.45500000000000002"/>
    <n v="0.15"/>
    <n v="0.90600000000000003"/>
    <n v="0.40949999999999998"/>
    <n v="0.23"/>
    <n v="0.23350000000000001"/>
    <n v="8"/>
    <n v="15"/>
    <s v="Conan"/>
    <s v="Dalton"/>
    <s v="University of Houston"/>
    <n v="1"/>
    <s v="Florida Atlantic Coast"/>
    <n v="22.1"/>
    <s v="Category 3"/>
    <e v="#N/A"/>
    <e v="#N/A"/>
    <s v="Yes"/>
    <n v="1.0089166666666667"/>
    <n v="1.0089166666666667"/>
    <x v="0"/>
    <e v="#N/A"/>
    <x v="100"/>
  </r>
  <r>
    <n v="1758"/>
    <s v="F"/>
    <n v="0.73"/>
    <n v="0.56000000000000005"/>
    <n v="0.19"/>
    <n v="1.9424999999999999"/>
    <n v="0.79900000000000004"/>
    <n v="0.51949999999999996"/>
    <n v="0.5655"/>
    <n v="11"/>
    <n v="7"/>
    <s v="Iona"/>
    <s v="Connolly"/>
    <s v="Florida Atlantic University"/>
    <n v="10"/>
    <s v="Pacific"/>
    <n v="24.1"/>
    <s v="Category 3"/>
    <e v="#N/A"/>
    <e v="#N/A"/>
    <s v="Yes"/>
    <n v="1.0620124999999998"/>
    <n v="1.0620124999999998"/>
    <x v="0"/>
    <e v="#N/A"/>
    <x v="101"/>
  </r>
  <r>
    <n v="3869"/>
    <s v="F"/>
    <n v="0.44"/>
    <n v="0.34"/>
    <n v="0.13500000000000001"/>
    <n v="0.39750000000000002"/>
    <n v="0.15049999999999999"/>
    <n v="9.4500000000000001E-2"/>
    <n v="0.13500000000000001"/>
    <n v="8"/>
    <n v="4"/>
    <s v="Nate"/>
    <s v="Craig"/>
    <s v="NOAA Fisheries"/>
    <n v="8"/>
    <s v="West Coast"/>
    <n v="12.3"/>
    <s v="Category 2"/>
    <e v="#N/A"/>
    <s v="Yes"/>
    <e v="#N/A"/>
    <n v="0.94244374999999991"/>
    <n v="0.75395499999999993"/>
    <x v="0"/>
    <n v="0.75395499999999993"/>
    <x v="1"/>
  </r>
  <r>
    <n v="4002"/>
    <s v="I"/>
    <n v="0.48"/>
    <n v="0.35"/>
    <n v="0.105"/>
    <n v="0.63500000000000001"/>
    <n v="0.35199999999999998"/>
    <n v="0.127"/>
    <n v="0.13500000000000001"/>
    <n v="6"/>
    <n v="8"/>
    <s v="Kali"/>
    <s v="Metcalfe"/>
    <s v="Mote Marine Laboratory"/>
    <n v="4"/>
    <s v="Mid-Atlantic"/>
    <n v="6.1"/>
    <s v="Category 2"/>
    <e v="#N/A"/>
    <s v="Yes"/>
    <e v="#N/A"/>
    <n v="0.94544583333333321"/>
    <n v="0.75635666666666657"/>
    <x v="0"/>
    <n v="0.75635666666666657"/>
    <x v="1"/>
  </r>
  <r>
    <n v="258"/>
    <s v="M"/>
    <n v="0.54500000000000004"/>
    <n v="0.46"/>
    <n v="0.16"/>
    <n v="0.89749999999999996"/>
    <n v="0.34100000000000003"/>
    <n v="0.16550000000000001"/>
    <n v="0.34499999999999997"/>
    <n v="10"/>
    <n v="6"/>
    <s v="Martin"/>
    <s v="Gaines"/>
    <s v="San Diego State University"/>
    <n v="6"/>
    <s v="Gulf of Mexico_x0009_"/>
    <n v="14.1"/>
    <s v="Category 2"/>
    <e v="#N/A"/>
    <s v="Yes"/>
    <e v="#N/A"/>
    <n v="0.9991000000000001"/>
    <n v="0.7992800000000001"/>
    <x v="0"/>
    <n v="0.7992800000000001"/>
    <x v="1"/>
  </r>
  <r>
    <n v="4158"/>
    <s v="M"/>
    <n v="0.47499999999999998"/>
    <n v="0.36"/>
    <n v="0.14000000000000001"/>
    <n v="0.51349999999999996"/>
    <n v="0.24099999999999999"/>
    <n v="0.1045"/>
    <n v="0.155"/>
    <n v="8"/>
    <n v="5"/>
    <s v="Haniya"/>
    <s v="Talley"/>
    <s v="Prince William Sound Science Center"/>
    <n v="3"/>
    <s v="Northeast"/>
    <n v="3.6"/>
    <s v="Category 2"/>
    <e v="#N/A"/>
    <s v="Yes"/>
    <e v="#N/A"/>
    <n v="0.95608166666666672"/>
    <n v="0.7648653333333334"/>
    <x v="0"/>
    <n v="0.7648653333333334"/>
    <x v="1"/>
  </r>
  <r>
    <n v="3745"/>
    <s v="I"/>
    <n v="0.27500000000000002"/>
    <n v="0.20499999999999999"/>
    <n v="6.5000000000000002E-2"/>
    <n v="0.10100000000000001"/>
    <n v="4.1000000000000002E-2"/>
    <n v="2.1000000000000001E-2"/>
    <n v="3.4000000000000002E-2"/>
    <n v="5"/>
    <n v="5"/>
    <s v="Haniya"/>
    <s v="Talley"/>
    <s v="Prince William Sound Science Center"/>
    <n v="8"/>
    <s v="West Coast"/>
    <n v="12.3"/>
    <s v="Category 2"/>
    <e v="#N/A"/>
    <s v="Yes"/>
    <e v="#N/A"/>
    <n v="0.85436083333333346"/>
    <n v="0.68348866666666686"/>
    <x v="0"/>
    <n v="0.68348866666666686"/>
    <x v="1"/>
  </r>
  <r>
    <n v="753"/>
    <s v="F"/>
    <n v="0.60499999999999998"/>
    <n v="0.46"/>
    <n v="0.17"/>
    <n v="1.1220000000000001"/>
    <n v="0.34699999999999998"/>
    <n v="0.30449999999999999"/>
    <n v="0.315"/>
    <n v="13"/>
    <n v="15"/>
    <s v="Conan"/>
    <s v="Dalton"/>
    <s v="University of Houston"/>
    <n v="4"/>
    <s v="Mid-Atlantic"/>
    <n v="6.1"/>
    <s v="Category 2"/>
    <e v="#N/A"/>
    <s v="Yes"/>
    <e v="#N/A"/>
    <n v="1.0119899999999999"/>
    <n v="0.80959199999999998"/>
    <x v="0"/>
    <n v="0.80959199999999998"/>
    <x v="1"/>
  </r>
  <r>
    <n v="1632"/>
    <s v="I"/>
    <n v="0.56999999999999995"/>
    <n v="0.44500000000000001"/>
    <n v="0.14499999999999999"/>
    <n v="0.74050000000000005"/>
    <n v="0.30599999999999999"/>
    <n v="0.17199999999999999"/>
    <n v="0.1825"/>
    <n v="12"/>
    <n v="9"/>
    <s v="Danica"/>
    <s v="Tyler"/>
    <s v="University of Florida_x0009_"/>
    <n v="8"/>
    <s v="West Coast"/>
    <n v="12.3"/>
    <s v="Category 2"/>
    <e v="#N/A"/>
    <s v="Yes"/>
    <e v="#N/A"/>
    <n v="1.0068620833333333"/>
    <n v="0.80548966666666666"/>
    <x v="0"/>
    <n v="0.80548966666666666"/>
    <x v="1"/>
  </r>
  <r>
    <n v="1911"/>
    <s v="F"/>
    <n v="0.57999999999999996"/>
    <n v="0.5"/>
    <n v="0.16500000000000001"/>
    <n v="0.92500000000000004"/>
    <n v="0.37"/>
    <n v="0.185"/>
    <n v="0.30049999999999999"/>
    <n v="10"/>
    <n v="13"/>
    <s v="Betty"/>
    <s v="Berg"/>
    <s v="University of Houston"/>
    <n v="2"/>
    <s v="Florida Gulf Coast"/>
    <n v="18"/>
    <s v="Category 2"/>
    <e v="#N/A"/>
    <s v="Yes"/>
    <e v="#N/A"/>
    <n v="1.0237708333333333"/>
    <n v="0.81901666666666673"/>
    <x v="0"/>
    <n v="0.81901666666666673"/>
    <x v="1"/>
  </r>
  <r>
    <n v="1072"/>
    <s v="I"/>
    <n v="0.38500000000000001"/>
    <n v="0.28999999999999998"/>
    <n v="0.08"/>
    <n v="0.2485"/>
    <n v="0.122"/>
    <n v="4.9500000000000002E-2"/>
    <n v="6.5000000000000002E-2"/>
    <n v="7"/>
    <n v="13"/>
    <s v="Betty"/>
    <s v="Berg"/>
    <s v="University of Houston"/>
    <n v="8"/>
    <s v="West Coast"/>
    <n v="12.3"/>
    <s v="Category 2"/>
    <e v="#N/A"/>
    <s v="Yes"/>
    <e v="#N/A"/>
    <n v="0.91174666666666671"/>
    <n v="0.72939733333333345"/>
    <x v="0"/>
    <n v="0.72939733333333345"/>
    <x v="1"/>
  </r>
  <r>
    <n v="555"/>
    <s v="I"/>
    <n v="0.48499999999999999"/>
    <n v="0.39"/>
    <n v="0.125"/>
    <n v="0.59099999999999997"/>
    <n v="0.28699999999999998"/>
    <n v="0.14099999999999999"/>
    <n v="0.12"/>
    <n v="9"/>
    <n v="6"/>
    <s v="Martin"/>
    <s v="Gaines"/>
    <s v="San Diego State University"/>
    <n v="9"/>
    <s v="North Pacific"/>
    <n v="1.9"/>
    <s v="Category 2"/>
    <e v="#N/A"/>
    <s v="Yes"/>
    <e v="#N/A"/>
    <n v="0.96457916666666665"/>
    <n v="0.77166333333333337"/>
    <x v="0"/>
    <n v="0.77166333333333337"/>
    <x v="1"/>
  </r>
  <r>
    <n v="2339"/>
    <s v="M"/>
    <n v="0.65500000000000003"/>
    <n v="0.48499999999999999"/>
    <n v="0.19500000000000001"/>
    <n v="1.62"/>
    <n v="0.62749999999999995"/>
    <n v="0.35799999999999998"/>
    <n v="0.48499999999999999"/>
    <n v="17"/>
    <n v="11"/>
    <s v="Naima"/>
    <s v="Reyes"/>
    <s v="University of Houston"/>
    <n v="7"/>
    <s v="Great Lakes"/>
    <n v="2.5"/>
    <s v="Category 2"/>
    <e v="#N/A"/>
    <s v="Yes"/>
    <e v="#N/A"/>
    <n v="1.0246500000000001"/>
    <n v="0.81972000000000012"/>
    <x v="0"/>
    <n v="0.81972000000000012"/>
    <x v="1"/>
  </r>
  <r>
    <n v="2281"/>
    <s v="M"/>
    <n v="0.44"/>
    <n v="0.375"/>
    <n v="0.13"/>
    <n v="0.48699999999999999"/>
    <n v="0.22600000000000001"/>
    <n v="9.6500000000000002E-2"/>
    <n v="0.155"/>
    <n v="9"/>
    <n v="11"/>
    <s v="Naima"/>
    <s v="Reyes"/>
    <s v="University of Houston"/>
    <n v="9"/>
    <s v="North Pacific"/>
    <n v="1.9"/>
    <s v="Category 2"/>
    <e v="#N/A"/>
    <s v="Yes"/>
    <e v="#N/A"/>
    <n v="0.94975166666666666"/>
    <n v="0.75980133333333333"/>
    <x v="0"/>
    <n v="0.75980133333333333"/>
    <x v="1"/>
  </r>
  <r>
    <n v="1554"/>
    <s v="I"/>
    <n v="0.39"/>
    <n v="0.28999999999999998"/>
    <n v="0.1"/>
    <n v="0.2225"/>
    <n v="9.5000000000000001E-2"/>
    <n v="4.65E-2"/>
    <n v="7.2999999999999995E-2"/>
    <n v="7"/>
    <n v="8"/>
    <s v="Kali"/>
    <s v="Metcalfe"/>
    <s v="Mote Marine Laboratory"/>
    <n v="7"/>
    <s v="Great Lakes"/>
    <n v="2.5"/>
    <s v="Category 2"/>
    <e v="#N/A"/>
    <s v="Yes"/>
    <e v="#N/A"/>
    <n v="0.9155416666666667"/>
    <n v="0.73243333333333338"/>
    <x v="0"/>
    <n v="0.73243333333333338"/>
    <x v="1"/>
  </r>
  <r>
    <n v="2403"/>
    <s v="I"/>
    <n v="0.44"/>
    <n v="0.35499999999999998"/>
    <n v="0.16500000000000001"/>
    <n v="0.435"/>
    <n v="0.159"/>
    <n v="0.105"/>
    <n v="0.14000000000000001"/>
    <n v="16"/>
    <n v="5"/>
    <s v="Haniya"/>
    <s v="Talley"/>
    <s v="Prince William Sound Science Center"/>
    <n v="10"/>
    <s v="Pacific"/>
    <n v="24.1"/>
    <s v="Category 1"/>
    <s v="Yes"/>
    <e v="#N/A"/>
    <e v="#N/A"/>
    <n v="0.94796249999999993"/>
    <n v="1.4219437499999998"/>
    <x v="3"/>
    <e v="#N/A"/>
    <x v="1"/>
  </r>
  <r>
    <n v="1566"/>
    <s v="I"/>
    <n v="0.46"/>
    <n v="0.35499999999999998"/>
    <n v="0.11"/>
    <n v="0.42549999999999999"/>
    <n v="0.20150000000000001"/>
    <n v="8.1000000000000003E-2"/>
    <n v="0.13"/>
    <n v="7"/>
    <n v="4"/>
    <s v="Nate"/>
    <s v="Craig"/>
    <s v="NOAA Fisheries"/>
    <n v="7"/>
    <s v="Great Lakes"/>
    <n v="2.5"/>
    <s v="Category 2"/>
    <e v="#N/A"/>
    <s v="Yes"/>
    <e v="#N/A"/>
    <n v="0.9511008333333334"/>
    <n v="0.76088066666666676"/>
    <x v="0"/>
    <n v="0.76088066666666676"/>
    <x v="1"/>
  </r>
  <r>
    <n v="3624"/>
    <s v="M"/>
    <n v="0.66"/>
    <n v="0.53"/>
    <n v="0.17499999999999999"/>
    <n v="1.583"/>
    <n v="0.73950000000000005"/>
    <n v="0.35049999999999998"/>
    <n v="0.40500000000000003"/>
    <n v="10"/>
    <n v="2"/>
    <s v="Tiegan"/>
    <s v="Davie"/>
    <s v="University of California, Davis"/>
    <n v="2"/>
    <s v="Florida Gulf Coast"/>
    <n v="18"/>
    <s v="Category 3"/>
    <e v="#N/A"/>
    <e v="#N/A"/>
    <s v="Yes"/>
    <n v="1.0373041666666667"/>
    <n v="1.0373041666666667"/>
    <x v="0"/>
    <e v="#N/A"/>
    <x v="102"/>
  </r>
  <r>
    <n v="501"/>
    <s v="F"/>
    <n v="0.57999999999999996"/>
    <n v="0.44"/>
    <n v="0.18"/>
    <n v="0.85399999999999998"/>
    <n v="0.36649999999999999"/>
    <n v="0.16350000000000001"/>
    <n v="0.245"/>
    <n v="12"/>
    <n v="3"/>
    <s v="Inaya"/>
    <s v="Bernard"/>
    <s v="Stanford University"/>
    <n v="2"/>
    <s v="Florida Gulf Coast"/>
    <n v="18"/>
    <s v="Category 2"/>
    <e v="#N/A"/>
    <s v="Yes"/>
    <e v="#N/A"/>
    <n v="1.0086866666666667"/>
    <n v="0.80694933333333341"/>
    <x v="0"/>
    <n v="0.80694933333333341"/>
    <x v="1"/>
  </r>
  <r>
    <n v="4148"/>
    <s v="M"/>
    <n v="0.69499999999999995"/>
    <n v="0.55000000000000004"/>
    <n v="0.19500000000000001"/>
    <n v="1.6645000000000001"/>
    <n v="0.72699999999999998"/>
    <n v="0.36"/>
    <n v="0.44500000000000001"/>
    <n v="11"/>
    <n v="2"/>
    <s v="Tiegan"/>
    <s v="Davie"/>
    <s v="University of California, Davis"/>
    <n v="8"/>
    <s v="West Coast"/>
    <n v="12.3"/>
    <s v="Category 3"/>
    <e v="#N/A"/>
    <e v="#N/A"/>
    <s v="Yes"/>
    <n v="1.0581295833333333"/>
    <n v="1.0581295833333333"/>
    <x v="0"/>
    <e v="#N/A"/>
    <x v="103"/>
  </r>
  <r>
    <n v="2358"/>
    <s v="M"/>
    <n v="0.58499999999999996"/>
    <n v="0.45500000000000002"/>
    <n v="0.125"/>
    <n v="1.0269999999999999"/>
    <n v="0.39100000000000001"/>
    <n v="0.21199999999999999"/>
    <n v="0.25"/>
    <n v="17"/>
    <n v="1"/>
    <s v="Jan"/>
    <s v="Odom"/>
    <s v="University of Houston"/>
    <n v="1"/>
    <s v="Florida Atlantic Coast"/>
    <n v="22.1"/>
    <s v="Category 2"/>
    <e v="#N/A"/>
    <s v="Yes"/>
    <e v="#N/A"/>
    <n v="0.99959583333333335"/>
    <n v="0.7996766666666667"/>
    <x v="0"/>
    <n v="0.7996766666666667"/>
    <x v="1"/>
  </r>
  <r>
    <n v="2856"/>
    <s v="F"/>
    <n v="0.65500000000000003"/>
    <n v="0.51500000000000001"/>
    <n v="0.155"/>
    <n v="1.3089999999999999"/>
    <n v="0.52400000000000002"/>
    <n v="0.34599999999999997"/>
    <n v="0.38500000000000001"/>
    <n v="11"/>
    <n v="9"/>
    <s v="Danica"/>
    <s v="Tyler"/>
    <s v="University of Florida_x0009_"/>
    <n v="7"/>
    <s v="Great Lakes"/>
    <n v="2.5"/>
    <s v="Category 3"/>
    <e v="#N/A"/>
    <e v="#N/A"/>
    <s v="Yes"/>
    <n v="1.0365491666666669"/>
    <n v="1.0365491666666669"/>
    <x v="0"/>
    <e v="#N/A"/>
    <x v="104"/>
  </r>
  <r>
    <n v="1471"/>
    <s v="I"/>
    <n v="0.53"/>
    <n v="0.43"/>
    <n v="0.13"/>
    <n v="0.70450000000000002"/>
    <n v="0.34599999999999997"/>
    <n v="0.14149999999999999"/>
    <n v="0.189"/>
    <n v="9"/>
    <n v="11"/>
    <s v="Naima"/>
    <s v="Reyes"/>
    <s v="University of Houston"/>
    <n v="8"/>
    <s v="West Coast"/>
    <n v="12.3"/>
    <s v="Category 2"/>
    <e v="#N/A"/>
    <s v="Yes"/>
    <e v="#N/A"/>
    <n v="0.98829750000000005"/>
    <n v="0.79063800000000006"/>
    <x v="0"/>
    <n v="0.79063800000000006"/>
    <x v="1"/>
  </r>
  <r>
    <n v="1658"/>
    <s v="M"/>
    <n v="0.6"/>
    <n v="0.48"/>
    <n v="0.16500000000000001"/>
    <n v="0.91649999999999998"/>
    <n v="0.41349999999999998"/>
    <n v="0.19650000000000001"/>
    <n v="0.27250000000000002"/>
    <n v="9"/>
    <n v="14"/>
    <s v="Santiago"/>
    <s v="Vaughan"/>
    <s v="Ohio State University_x0009_"/>
    <n v="2"/>
    <s v="Florida Gulf Coast"/>
    <n v="18"/>
    <s v="Category 3"/>
    <e v="#N/A"/>
    <e v="#N/A"/>
    <s v="Yes"/>
    <n v="1.0241037499999999"/>
    <n v="1.0241037499999999"/>
    <x v="0"/>
    <e v="#N/A"/>
    <x v="105"/>
  </r>
  <r>
    <n v="4064"/>
    <s v="F"/>
    <n v="0.63"/>
    <n v="0.51500000000000001"/>
    <n v="0.16"/>
    <n v="1.3360000000000001"/>
    <n v="0.55300000000000005"/>
    <n v="0.32050000000000001"/>
    <n v="0.35"/>
    <n v="11"/>
    <n v="4"/>
    <s v="Nate"/>
    <s v="Craig"/>
    <s v="NOAA Fisheries"/>
    <n v="6"/>
    <s v="Gulf of Mexico_x0009_"/>
    <n v="14.1"/>
    <s v="Category 3"/>
    <e v="#N/A"/>
    <e v="#N/A"/>
    <s v="Yes"/>
    <n v="1.0282266666666668"/>
    <n v="1.0282266666666668"/>
    <x v="0"/>
    <e v="#N/A"/>
    <x v="106"/>
  </r>
  <r>
    <n v="1336"/>
    <s v="F"/>
    <n v="0.57499999999999996"/>
    <n v="0.48"/>
    <n v="0.16500000000000001"/>
    <n v="1.0780000000000001"/>
    <n v="0.51100000000000001"/>
    <n v="0.20949999999999999"/>
    <n v="0.30599999999999999"/>
    <n v="9"/>
    <n v="7"/>
    <s v="Iona"/>
    <s v="Connolly"/>
    <s v="Florida Atlantic University"/>
    <n v="3"/>
    <s v="Northeast"/>
    <n v="3.6"/>
    <s v="Category 3"/>
    <e v="#N/A"/>
    <e v="#N/A"/>
    <s v="Yes"/>
    <n v="1.0094449999999999"/>
    <n v="1.0094449999999999"/>
    <x v="0"/>
    <e v="#N/A"/>
    <x v="107"/>
  </r>
  <r>
    <n v="3828"/>
    <s v="M"/>
    <n v="0.68"/>
    <n v="0.54"/>
    <n v="0.19500000000000001"/>
    <n v="1.7825"/>
    <n v="0.55649999999999999"/>
    <n v="0.32350000000000001"/>
    <n v="0.42849999999999999"/>
    <n v="11"/>
    <n v="5"/>
    <s v="Haniya"/>
    <s v="Talley"/>
    <s v="Prince William Sound Science Center"/>
    <n v="1"/>
    <s v="Florida Atlantic Coast"/>
    <n v="22.1"/>
    <s v="Category 3"/>
    <e v="#N/A"/>
    <e v="#N/A"/>
    <s v="Yes"/>
    <n v="1.0457645833333333"/>
    <n v="1.0457645833333333"/>
    <x v="0"/>
    <e v="#N/A"/>
    <x v="108"/>
  </r>
  <r>
    <n v="2173"/>
    <s v="I"/>
    <n v="0.215"/>
    <n v="0.15"/>
    <n v="0.03"/>
    <n v="3.85E-2"/>
    <n v="1.15E-2"/>
    <n v="5.0000000000000001E-3"/>
    <n v="0.01"/>
    <n v="5"/>
    <n v="4"/>
    <s v="Nate"/>
    <s v="Craig"/>
    <s v="NOAA Fisheries"/>
    <n v="4"/>
    <s v="Mid-Atlantic"/>
    <n v="6.1"/>
    <s v="Category 2"/>
    <e v="#N/A"/>
    <s v="Yes"/>
    <e v="#N/A"/>
    <n v="0.81929249999999998"/>
    <n v="0.65543400000000007"/>
    <x v="0"/>
    <n v="0.65543400000000007"/>
    <x v="1"/>
  </r>
  <r>
    <n v="2008"/>
    <s v="I"/>
    <n v="0.41499999999999998"/>
    <n v="0.32500000000000001"/>
    <n v="0.11"/>
    <n v="0.316"/>
    <n v="0.13850000000000001"/>
    <n v="7.9500000000000001E-2"/>
    <n v="9.2499999999999999E-2"/>
    <n v="8"/>
    <n v="2"/>
    <s v="Tiegan"/>
    <s v="Davie"/>
    <s v="University of California, Davis"/>
    <n v="1"/>
    <s v="Florida Atlantic Coast"/>
    <n v="22.1"/>
    <s v="Category 2"/>
    <e v="#N/A"/>
    <s v="Yes"/>
    <e v="#N/A"/>
    <n v="0.9313933333333333"/>
    <n v="0.7451146666666667"/>
    <x v="0"/>
    <n v="0.7451146666666667"/>
    <x v="1"/>
  </r>
  <r>
    <n v="75"/>
    <s v="F"/>
    <n v="0.60499999999999998"/>
    <n v="0.45"/>
    <n v="0.19500000000000001"/>
    <n v="1.0980000000000001"/>
    <n v="0.48099999999999998"/>
    <n v="0.28949999999999998"/>
    <n v="0.315"/>
    <n v="13"/>
    <n v="5"/>
    <s v="Haniya"/>
    <s v="Talley"/>
    <s v="Prince William Sound Science Center"/>
    <n v="3"/>
    <s v="Northeast"/>
    <n v="3.6"/>
    <s v="Category 3"/>
    <e v="#N/A"/>
    <e v="#N/A"/>
    <s v="Yes"/>
    <n v="1.0141516666666666"/>
    <n v="1.0141516666666666"/>
    <x v="0"/>
    <e v="#N/A"/>
    <x v="109"/>
  </r>
  <r>
    <n v="1440"/>
    <s v="I"/>
    <n v="0.40500000000000003"/>
    <n v="0.31"/>
    <n v="9.5000000000000001E-2"/>
    <n v="0.34250000000000003"/>
    <n v="0.17849999999999999"/>
    <n v="6.4000000000000001E-2"/>
    <n v="8.5500000000000007E-2"/>
    <n v="8"/>
    <n v="1"/>
    <s v="Jan"/>
    <s v="Odom"/>
    <s v="University of Houston"/>
    <n v="4"/>
    <s v="Mid-Atlantic"/>
    <n v="6.1"/>
    <s v="Category 2"/>
    <e v="#N/A"/>
    <s v="Yes"/>
    <e v="#N/A"/>
    <n v="0.9209229166666667"/>
    <n v="0.73673833333333338"/>
    <x v="0"/>
    <n v="0.73673833333333338"/>
    <x v="1"/>
  </r>
  <r>
    <n v="3151"/>
    <s v="F"/>
    <n v="0.65500000000000003"/>
    <n v="0.505"/>
    <n v="0.16500000000000001"/>
    <n v="1.367"/>
    <n v="0.58350000000000002"/>
    <n v="0.35149999999999998"/>
    <n v="0.39600000000000002"/>
    <n v="10"/>
    <n v="6"/>
    <s v="Martin"/>
    <s v="Gaines"/>
    <s v="San Diego State University"/>
    <n v="10"/>
    <s v="Pacific"/>
    <n v="24.1"/>
    <s v="Category 3"/>
    <e v="#N/A"/>
    <e v="#N/A"/>
    <s v="Yes"/>
    <n v="1.0331258333333333"/>
    <n v="1.0331258333333333"/>
    <x v="0"/>
    <e v="#N/A"/>
    <x v="110"/>
  </r>
  <r>
    <n v="1685"/>
    <s v="I"/>
    <n v="0.62"/>
    <n v="0.47"/>
    <n v="0.14000000000000001"/>
    <n v="0.85650000000000004"/>
    <n v="0.35949999999999999"/>
    <n v="0.16"/>
    <n v="0.29499999999999998"/>
    <n v="9"/>
    <n v="8"/>
    <s v="Kali"/>
    <s v="Metcalfe"/>
    <s v="Mote Marine Laboratory"/>
    <n v="6"/>
    <s v="Gulf of Mexico_x0009_"/>
    <n v="14.1"/>
    <s v="Category 2"/>
    <e v="#N/A"/>
    <s v="Yes"/>
    <e v="#N/A"/>
    <n v="1.0262183333333335"/>
    <n v="0.82097466666666685"/>
    <x v="0"/>
    <n v="0.82097466666666685"/>
    <x v="1"/>
  </r>
  <r>
    <n v="3560"/>
    <s v="F"/>
    <n v="0.56499999999999995"/>
    <n v="0.45"/>
    <n v="0.17499999999999999"/>
    <n v="1.2364999999999999"/>
    <n v="0.53049999999999997"/>
    <n v="0.2455"/>
    <n v="0.308"/>
    <n v="10"/>
    <n v="4"/>
    <s v="Nate"/>
    <s v="Craig"/>
    <s v="NOAA Fisheries"/>
    <n v="7"/>
    <s v="Great Lakes"/>
    <n v="2.5"/>
    <s v="Category 3"/>
    <e v="#N/A"/>
    <e v="#N/A"/>
    <s v="Yes"/>
    <n v="0.99196458333333337"/>
    <n v="0.99196458333333337"/>
    <x v="0"/>
    <e v="#N/A"/>
    <x v="111"/>
  </r>
  <r>
    <n v="3054"/>
    <s v="F"/>
    <n v="0.6"/>
    <n v="0.45"/>
    <n v="0.14000000000000001"/>
    <n v="0.86899999999999999"/>
    <n v="0.34250000000000003"/>
    <n v="0.19500000000000001"/>
    <n v="0.29099999999999998"/>
    <n v="11"/>
    <n v="5"/>
    <s v="Haniya"/>
    <s v="Talley"/>
    <s v="Prince William Sound Science Center"/>
    <n v="7"/>
    <s v="Great Lakes"/>
    <n v="2.5"/>
    <s v="Category 2"/>
    <e v="#N/A"/>
    <s v="Yes"/>
    <e v="#N/A"/>
    <n v="1.0123433333333332"/>
    <n v="0.80987466666666652"/>
    <x v="0"/>
    <n v="0.80987466666666652"/>
    <x v="1"/>
  </r>
  <r>
    <n v="1194"/>
    <s v="M"/>
    <n v="0.7"/>
    <n v="0.57499999999999996"/>
    <n v="0.19"/>
    <n v="2.2730000000000001"/>
    <n v="1.095"/>
    <n v="0.41799999999999998"/>
    <n v="0.63800000000000001"/>
    <n v="12"/>
    <n v="1"/>
    <s v="Jan"/>
    <s v="Odom"/>
    <s v="University of Houston"/>
    <n v="7"/>
    <s v="Great Lakes"/>
    <n v="2.5"/>
    <s v="Category 3"/>
    <e v="#N/A"/>
    <e v="#N/A"/>
    <s v="Yes"/>
    <n v="1.045445"/>
    <n v="1.045445"/>
    <x v="0"/>
    <e v="#N/A"/>
    <x v="112"/>
  </r>
  <r>
    <n v="85"/>
    <s v="M"/>
    <n v="0.57999999999999996"/>
    <n v="0.45"/>
    <n v="0.14000000000000001"/>
    <n v="1.0129999999999999"/>
    <n v="0.38"/>
    <n v="0.216"/>
    <n v="0.36"/>
    <n v="14"/>
    <n v="14"/>
    <s v="Santiago"/>
    <s v="Vaughan"/>
    <s v="Ohio State University_x0009_"/>
    <n v="4"/>
    <s v="Mid-Atlantic"/>
    <n v="6.1"/>
    <s v="Category 2"/>
    <e v="#N/A"/>
    <s v="Yes"/>
    <e v="#N/A"/>
    <n v="0.99943666666666653"/>
    <n v="0.79954933333333322"/>
    <x v="0"/>
    <n v="0.79954933333333322"/>
    <x v="1"/>
  </r>
  <r>
    <n v="2110"/>
    <s v="M"/>
    <n v="0.62"/>
    <n v="0.49"/>
    <n v="0.17"/>
    <n v="1.2104999999999999"/>
    <n v="0.51849999999999996"/>
    <n v="0.2555"/>
    <n v="0.33500000000000002"/>
    <n v="13"/>
    <n v="8"/>
    <s v="Kali"/>
    <s v="Metcalfe"/>
    <s v="Mote Marine Laboratory"/>
    <n v="8"/>
    <s v="West Coast"/>
    <n v="12.3"/>
    <s v="Category 3"/>
    <e v="#N/A"/>
    <e v="#N/A"/>
    <s v="Yes"/>
    <n v="1.0235975000000002"/>
    <n v="1.0235975000000002"/>
    <x v="0"/>
    <e v="#N/A"/>
    <x v="113"/>
  </r>
  <r>
    <n v="3713"/>
    <s v="F"/>
    <n v="0.70499999999999996"/>
    <n v="0.53"/>
    <n v="0.17"/>
    <n v="1.5640000000000001"/>
    <n v="0.61199999999999999"/>
    <n v="0.39400000000000002"/>
    <n v="0.44"/>
    <n v="10"/>
    <n v="13"/>
    <s v="Betty"/>
    <s v="Berg"/>
    <s v="University of Houston"/>
    <n v="5"/>
    <s v="Southeast"/>
    <n v="12.8"/>
    <s v="Category 3"/>
    <e v="#N/A"/>
    <e v="#N/A"/>
    <s v="Yes"/>
    <n v="1.0517133333333335"/>
    <n v="1.0517133333333335"/>
    <x v="0"/>
    <e v="#N/A"/>
    <x v="114"/>
  </r>
  <r>
    <n v="2185"/>
    <s v="I"/>
    <n v="0.32"/>
    <n v="0.23499999999999999"/>
    <n v="0.08"/>
    <n v="0.14849999999999999"/>
    <n v="6.4000000000000001E-2"/>
    <n v="3.1E-2"/>
    <n v="4.4999999999999998E-2"/>
    <n v="6"/>
    <n v="3"/>
    <s v="Inaya"/>
    <s v="Bernard"/>
    <s v="Stanford University"/>
    <n v="7"/>
    <s v="Great Lakes"/>
    <n v="2.5"/>
    <s v="Category 2"/>
    <e v="#N/A"/>
    <s v="Yes"/>
    <e v="#N/A"/>
    <n v="0.87707999999999986"/>
    <n v="0.70166399999999995"/>
    <x v="0"/>
    <n v="0.70166399999999995"/>
    <x v="1"/>
  </r>
  <r>
    <n v="2725"/>
    <s v="I"/>
    <n v="0.38500000000000001"/>
    <n v="0.28499999999999998"/>
    <n v="8.5000000000000006E-2"/>
    <n v="0.24399999999999999"/>
    <n v="0.1215"/>
    <n v="4.4499999999999998E-2"/>
    <n v="6.8000000000000005E-2"/>
    <n v="8"/>
    <n v="5"/>
    <s v="Haniya"/>
    <s v="Talley"/>
    <s v="Prince William Sound Science Center"/>
    <n v="2"/>
    <s v="Florida Gulf Coast"/>
    <n v="18"/>
    <s v="Category 2"/>
    <e v="#N/A"/>
    <s v="Yes"/>
    <e v="#N/A"/>
    <n v="0.91052333333333335"/>
    <n v="0.72841866666666677"/>
    <x v="0"/>
    <n v="0.72841866666666677"/>
    <x v="1"/>
  </r>
  <r>
    <n v="3095"/>
    <s v="M"/>
    <n v="0.52500000000000002"/>
    <n v="0.4"/>
    <n v="0.13"/>
    <n v="0.622"/>
    <n v="0.26550000000000001"/>
    <n v="0.14699999999999999"/>
    <n v="0.184"/>
    <n v="9"/>
    <n v="1"/>
    <s v="Jan"/>
    <s v="Odom"/>
    <s v="University of Houston"/>
    <n v="1"/>
    <s v="Florida Atlantic Coast"/>
    <n v="22.1"/>
    <s v="Category 2"/>
    <e v="#N/A"/>
    <s v="Yes"/>
    <e v="#N/A"/>
    <n v="0.98034333333333334"/>
    <n v="0.78427466666666668"/>
    <x v="0"/>
    <n v="0.78427466666666668"/>
    <x v="1"/>
  </r>
  <r>
    <n v="2657"/>
    <s v="M"/>
    <n v="0.54500000000000004"/>
    <n v="0.42"/>
    <n v="0.12"/>
    <n v="0.78649999999999998"/>
    <n v="0.40300000000000002"/>
    <n v="0.185"/>
    <n v="0.17"/>
    <n v="7"/>
    <n v="13"/>
    <s v="Betty"/>
    <s v="Berg"/>
    <s v="University of Houston"/>
    <n v="5"/>
    <s v="Southeast"/>
    <n v="12.8"/>
    <s v="Category 3"/>
    <e v="#N/A"/>
    <e v="#N/A"/>
    <s v="Yes"/>
    <n v="0.98496333333333341"/>
    <n v="0.98496333333333341"/>
    <x v="0"/>
    <e v="#N/A"/>
    <x v="115"/>
  </r>
  <r>
    <n v="4013"/>
    <s v="F"/>
    <n v="0.62"/>
    <n v="0.46500000000000002"/>
    <n v="0.14000000000000001"/>
    <n v="1.0109999999999999"/>
    <n v="0.47899999999999998"/>
    <n v="0.23849999999999999"/>
    <n v="0.255"/>
    <n v="8"/>
    <n v="2"/>
    <s v="Tiegan"/>
    <s v="Davie"/>
    <s v="University of California, Davis"/>
    <n v="5"/>
    <s v="Southeast"/>
    <n v="12.8"/>
    <s v="Category 3"/>
    <e v="#N/A"/>
    <e v="#N/A"/>
    <s v="Yes"/>
    <n v="1.0178566666666669"/>
    <n v="1.0178566666666669"/>
    <x v="0"/>
    <e v="#N/A"/>
    <x v="116"/>
  </r>
  <r>
    <n v="3577"/>
    <s v="F"/>
    <n v="0.6"/>
    <n v="0.47499999999999998"/>
    <n v="0.155"/>
    <n v="1.0589999999999999"/>
    <n v="0.441"/>
    <n v="0.19"/>
    <n v="0.39"/>
    <n v="11"/>
    <n v="11"/>
    <s v="Naima"/>
    <s v="Reyes"/>
    <s v="University of Houston"/>
    <n v="1"/>
    <s v="Florida Atlantic Coast"/>
    <n v="22.1"/>
    <s v="Category 3"/>
    <e v="#N/A"/>
    <e v="#N/A"/>
    <s v="Yes"/>
    <n v="1.0150908333333331"/>
    <n v="1.0150908333333331"/>
    <x v="0"/>
    <e v="#N/A"/>
    <x v="117"/>
  </r>
  <r>
    <n v="3053"/>
    <s v="F"/>
    <n v="0.59499999999999997"/>
    <n v="0.46"/>
    <n v="0.16"/>
    <n v="0.92100000000000004"/>
    <n v="0.40050000000000002"/>
    <n v="0.20250000000000001"/>
    <n v="0.28749999999999998"/>
    <n v="9"/>
    <n v="2"/>
    <s v="Tiegan"/>
    <s v="Davie"/>
    <s v="University of California, Davis"/>
    <n v="6"/>
    <s v="Gulf of Mexico_x0009_"/>
    <n v="14.1"/>
    <s v="Category 3"/>
    <e v="#N/A"/>
    <e v="#N/A"/>
    <s v="Yes"/>
    <n v="1.0148266666666668"/>
    <n v="1.0148266666666668"/>
    <x v="0"/>
    <e v="#N/A"/>
    <x v="118"/>
  </r>
  <r>
    <n v="1975"/>
    <s v="M"/>
    <n v="0.68500000000000005"/>
    <n v="0.53500000000000003"/>
    <n v="0.155"/>
    <n v="1.3845000000000001"/>
    <n v="0.66149999999999998"/>
    <n v="0.2145"/>
    <n v="0.40749999999999997"/>
    <n v="10"/>
    <n v="14"/>
    <s v="Santiago"/>
    <s v="Vaughan"/>
    <s v="Ohio State University_x0009_"/>
    <n v="4"/>
    <s v="Mid-Atlantic"/>
    <n v="6.1"/>
    <s v="Category 3"/>
    <e v="#N/A"/>
    <e v="#N/A"/>
    <s v="Yes"/>
    <n v="1.0501329166666666"/>
    <n v="1.0501329166666666"/>
    <x v="0"/>
    <e v="#N/A"/>
    <x v="119"/>
  </r>
  <r>
    <n v="671"/>
    <s v="M"/>
    <n v="0.47499999999999998"/>
    <n v="0.38500000000000001"/>
    <n v="0.14499999999999999"/>
    <n v="0.61750000000000005"/>
    <n v="0.23499999999999999"/>
    <n v="0.108"/>
    <n v="0.215"/>
    <n v="14"/>
    <n v="13"/>
    <s v="Betty"/>
    <s v="Berg"/>
    <s v="University of Houston"/>
    <n v="4"/>
    <s v="Mid-Atlantic"/>
    <n v="6.1"/>
    <s v="Category 2"/>
    <e v="#N/A"/>
    <s v="Yes"/>
    <e v="#N/A"/>
    <n v="0.96042291666666668"/>
    <n v="0.76833833333333335"/>
    <x v="0"/>
    <n v="0.76833833333333335"/>
    <x v="1"/>
  </r>
  <r>
    <n v="479"/>
    <s v="M"/>
    <n v="0.73499999999999999"/>
    <n v="0.59"/>
    <n v="0.22500000000000001"/>
    <n v="1.756"/>
    <n v="0.63700000000000001"/>
    <n v="0.34050000000000002"/>
    <n v="0.57999999999999996"/>
    <n v="21"/>
    <n v="4"/>
    <s v="Nate"/>
    <s v="Craig"/>
    <s v="NOAA Fisheries"/>
    <n v="7"/>
    <s v="Great Lakes"/>
    <n v="2.5"/>
    <s v="Category 2"/>
    <e v="#N/A"/>
    <s v="Yes"/>
    <e v="#N/A"/>
    <n v="1.0904499999999999"/>
    <n v="0.87236000000000002"/>
    <x v="0"/>
    <n v="0.87236000000000002"/>
    <x v="1"/>
  </r>
  <r>
    <n v="3402"/>
    <s v="M"/>
    <n v="0.48"/>
    <n v="0.39500000000000002"/>
    <n v="0.15"/>
    <n v="0.68149999999999999"/>
    <n v="0.2145"/>
    <n v="0.14050000000000001"/>
    <n v="0.2495"/>
    <n v="18"/>
    <n v="9"/>
    <s v="Danica"/>
    <s v="Tyler"/>
    <s v="University of Florida_x0009_"/>
    <n v="6"/>
    <s v="Gulf of Mexico_x0009_"/>
    <n v="14.1"/>
    <s v="Category 2"/>
    <e v="#N/A"/>
    <s v="Yes"/>
    <e v="#N/A"/>
    <n v="0.9632708333333333"/>
    <n v="0.77061666666666673"/>
    <x v="0"/>
    <n v="0.77061666666666673"/>
    <x v="1"/>
  </r>
  <r>
    <n v="2446"/>
    <s v="M"/>
    <n v="0.5"/>
    <n v="0.38"/>
    <n v="0.13500000000000001"/>
    <n v="0.58350000000000002"/>
    <n v="0.22950000000000001"/>
    <n v="0.1265"/>
    <n v="0.18"/>
    <n v="12"/>
    <n v="11"/>
    <s v="Naima"/>
    <s v="Reyes"/>
    <s v="University of Houston"/>
    <n v="6"/>
    <s v="Gulf of Mexico_x0009_"/>
    <n v="14.1"/>
    <s v="Category 2"/>
    <e v="#N/A"/>
    <s v="Yes"/>
    <e v="#N/A"/>
    <n v="0.96756208333333327"/>
    <n v="0.77404966666666664"/>
    <x v="0"/>
    <n v="0.77404966666666664"/>
    <x v="1"/>
  </r>
  <r>
    <n v="1394"/>
    <s v="M"/>
    <n v="0.63500000000000001"/>
    <n v="0.51"/>
    <n v="0.155"/>
    <n v="0.98599999999999999"/>
    <n v="0.40500000000000003"/>
    <n v="0.22550000000000001"/>
    <n v="0.31"/>
    <n v="10"/>
    <n v="3"/>
    <s v="Inaya"/>
    <s v="Bernard"/>
    <s v="Stanford University"/>
    <n v="7"/>
    <s v="Great Lakes"/>
    <n v="2.5"/>
    <s v="Category 3"/>
    <e v="#N/A"/>
    <e v="#N/A"/>
    <s v="Yes"/>
    <n v="1.0414049999999999"/>
    <n v="1.0414049999999999"/>
    <x v="0"/>
    <e v="#N/A"/>
    <x v="120"/>
  </r>
  <r>
    <n v="3363"/>
    <s v="M"/>
    <n v="0.41"/>
    <n v="0.3"/>
    <n v="0.1"/>
    <n v="0.30099999999999999"/>
    <n v="0.124"/>
    <n v="6.9000000000000006E-2"/>
    <n v="0.09"/>
    <n v="9"/>
    <n v="10"/>
    <s v="Hazel"/>
    <s v="Villa"/>
    <s v="University of Minnesota"/>
    <n v="7"/>
    <s v="Great Lakes"/>
    <n v="2.5"/>
    <s v="Category 2"/>
    <e v="#N/A"/>
    <s v="Yes"/>
    <e v="#N/A"/>
    <n v="0.92161666666666664"/>
    <n v="0.73729333333333336"/>
    <x v="0"/>
    <n v="0.73729333333333336"/>
    <x v="1"/>
  </r>
  <r>
    <n v="1069"/>
    <s v="I"/>
    <n v="0.37"/>
    <n v="0.28000000000000003"/>
    <n v="0.1"/>
    <n v="0.221"/>
    <n v="0.11650000000000001"/>
    <n v="2.6499999999999999E-2"/>
    <n v="6.3500000000000001E-2"/>
    <n v="6"/>
    <n v="7"/>
    <s v="Iona"/>
    <s v="Connolly"/>
    <s v="Florida Atlantic University"/>
    <n v="5"/>
    <s v="Southeast"/>
    <n v="12.8"/>
    <s v="Category 2"/>
    <e v="#N/A"/>
    <s v="Yes"/>
    <e v="#N/A"/>
    <n v="0.90561666666666663"/>
    <n v="0.72449333333333332"/>
    <x v="0"/>
    <n v="0.72449333333333332"/>
    <x v="1"/>
  </r>
  <r>
    <n v="509"/>
    <s v="M"/>
    <n v="0.56000000000000005"/>
    <n v="0.435"/>
    <n v="0.18"/>
    <n v="0.88900000000000001"/>
    <n v="0.36"/>
    <n v="0.20399999999999999"/>
    <n v="0.25"/>
    <n v="11"/>
    <n v="5"/>
    <s v="Haniya"/>
    <s v="Talley"/>
    <s v="Prince William Sound Science Center"/>
    <n v="9"/>
    <s v="North Pacific"/>
    <n v="1.9"/>
    <s v="Category 2"/>
    <e v="#N/A"/>
    <s v="Yes"/>
    <e v="#N/A"/>
    <n v="0.99907000000000001"/>
    <n v="0.79925600000000008"/>
    <x v="0"/>
    <n v="0.79925600000000008"/>
    <x v="1"/>
  </r>
  <r>
    <n v="1206"/>
    <s v="M"/>
    <n v="0.745"/>
    <n v="0.56499999999999995"/>
    <n v="0.215"/>
    <n v="1.931"/>
    <n v="0.89600000000000002"/>
    <n v="0.45850000000000002"/>
    <n v="0.5"/>
    <n v="11"/>
    <n v="15"/>
    <s v="Conan"/>
    <s v="Dalton"/>
    <s v="University of Houston"/>
    <n v="4"/>
    <s v="Mid-Atlantic"/>
    <n v="6.1"/>
    <s v="Category 3"/>
    <e v="#N/A"/>
    <e v="#N/A"/>
    <s v="Yes"/>
    <n v="1.0771274999999998"/>
    <n v="1.0771274999999998"/>
    <x v="0"/>
    <e v="#N/A"/>
    <x v="121"/>
  </r>
  <r>
    <n v="2919"/>
    <s v="I"/>
    <n v="0.6"/>
    <n v="0.44500000000000001"/>
    <n v="0.13500000000000001"/>
    <n v="0.92049999999999998"/>
    <n v="0.44500000000000001"/>
    <n v="0.20349999999999999"/>
    <n v="0.253"/>
    <n v="9"/>
    <n v="6"/>
    <s v="Martin"/>
    <s v="Gaines"/>
    <s v="San Diego State University"/>
    <n v="6"/>
    <s v="Gulf of Mexico_x0009_"/>
    <n v="14.1"/>
    <s v="Category 3"/>
    <e v="#N/A"/>
    <e v="#N/A"/>
    <s v="Yes"/>
    <n v="1.0076779166666665"/>
    <n v="1.0076779166666665"/>
    <x v="0"/>
    <e v="#N/A"/>
    <x v="122"/>
  </r>
  <r>
    <n v="2264"/>
    <s v="F"/>
    <n v="0.62"/>
    <n v="0.51"/>
    <n v="0.15"/>
    <n v="1.456"/>
    <n v="0.58099999999999996"/>
    <n v="0.28749999999999998"/>
    <n v="0.32"/>
    <n v="13"/>
    <n v="10"/>
    <s v="Hazel"/>
    <s v="Villa"/>
    <s v="University of Minnesota"/>
    <n v="6"/>
    <s v="Gulf of Mexico_x0009_"/>
    <n v="14.1"/>
    <s v="Category 3"/>
    <e v="#N/A"/>
    <e v="#N/A"/>
    <s v="Yes"/>
    <n v="1.016"/>
    <n v="1.016"/>
    <x v="0"/>
    <e v="#N/A"/>
    <x v="123"/>
  </r>
  <r>
    <n v="1203"/>
    <s v="M"/>
    <n v="0.72499999999999998"/>
    <n v="0.505"/>
    <n v="0.185"/>
    <n v="1.978"/>
    <n v="1.026"/>
    <n v="0.42549999999999999"/>
    <n v="0.45050000000000001"/>
    <n v="12"/>
    <n v="11"/>
    <s v="Naima"/>
    <s v="Reyes"/>
    <s v="University of Houston"/>
    <n v="2"/>
    <s v="Florida Gulf Coast"/>
    <n v="18"/>
    <s v="Category 3"/>
    <e v="#N/A"/>
    <e v="#N/A"/>
    <s v="Yes"/>
    <n v="1.0391216666666665"/>
    <n v="1.0391216666666665"/>
    <x v="0"/>
    <e v="#N/A"/>
    <x v="124"/>
  </r>
  <r>
    <n v="2117"/>
    <s v="I"/>
    <n v="0.31"/>
    <n v="0.22500000000000001"/>
    <n v="0.05"/>
    <n v="0.14449999999999999"/>
    <n v="6.7500000000000004E-2"/>
    <n v="3.85E-2"/>
    <n v="4.4999999999999998E-2"/>
    <n v="6"/>
    <n v="14"/>
    <s v="Santiago"/>
    <s v="Vaughan"/>
    <s v="Ohio State University_x0009_"/>
    <n v="9"/>
    <s v="North Pacific"/>
    <n v="1.9"/>
    <s v="Category 2"/>
    <e v="#N/A"/>
    <s v="Yes"/>
    <e v="#N/A"/>
    <n v="0.86990416666666659"/>
    <n v="0.69592333333333334"/>
    <x v="0"/>
    <n v="0.69592333333333334"/>
    <x v="1"/>
  </r>
  <r>
    <n v="2833"/>
    <s v="F"/>
    <n v="0.54"/>
    <n v="0.42"/>
    <n v="0.14000000000000001"/>
    <n v="0.80349999999999999"/>
    <n v="0.38"/>
    <n v="0.18049999999999999"/>
    <n v="0.21"/>
    <n v="9"/>
    <n v="13"/>
    <s v="Betty"/>
    <s v="Berg"/>
    <s v="University of Houston"/>
    <n v="6"/>
    <s v="Gulf of Mexico_x0009_"/>
    <n v="14.1"/>
    <s v="Category 2"/>
    <e v="#N/A"/>
    <s v="Yes"/>
    <e v="#N/A"/>
    <n v="0.98518166666666673"/>
    <n v="0.78814533333333348"/>
    <x v="0"/>
    <n v="0.78814533333333348"/>
    <x v="1"/>
  </r>
  <r>
    <n v="958"/>
    <s v="M"/>
    <n v="0.5"/>
    <n v="0.39"/>
    <n v="0.13500000000000001"/>
    <n v="0.65949999999999998"/>
    <n v="0.3145"/>
    <n v="0.1535"/>
    <n v="0.1565"/>
    <n v="6"/>
    <n v="12"/>
    <s v="Rebecca"/>
    <s v="Bennett"/>
    <s v="University of Houston"/>
    <n v="10"/>
    <s v="Pacific"/>
    <n v="24.1"/>
    <s v="Category 2"/>
    <e v="#N/A"/>
    <s v="Yes"/>
    <e v="#N/A"/>
    <n v="0.96753875"/>
    <n v="0.77403100000000002"/>
    <x v="0"/>
    <n v="0.77403100000000002"/>
    <x v="1"/>
  </r>
  <r>
    <n v="3200"/>
    <s v="F"/>
    <n v="0.49"/>
    <n v="0.38"/>
    <n v="0.155"/>
    <n v="0.57799999999999996"/>
    <n v="0.23949999999999999"/>
    <n v="0.1255"/>
    <n v="0.18"/>
    <n v="9"/>
    <n v="12"/>
    <s v="Rebecca"/>
    <s v="Bennett"/>
    <s v="University of Houston"/>
    <n v="1"/>
    <s v="Florida Atlantic Coast"/>
    <n v="22.1"/>
    <s v="Category 2"/>
    <e v="#N/A"/>
    <s v="Yes"/>
    <e v="#N/A"/>
    <n v="0.96639833333333336"/>
    <n v="0.77311866666666673"/>
    <x v="0"/>
    <n v="0.77311866666666673"/>
    <x v="1"/>
  </r>
  <r>
    <n v="284"/>
    <s v="M"/>
    <n v="0.48499999999999999"/>
    <n v="0.39500000000000002"/>
    <n v="0.14000000000000001"/>
    <n v="0.62949999999999995"/>
    <n v="0.22850000000000001"/>
    <n v="0.127"/>
    <n v="0.22500000000000001"/>
    <n v="14"/>
    <n v="5"/>
    <s v="Haniya"/>
    <s v="Talley"/>
    <s v="Prince William Sound Science Center"/>
    <n v="9"/>
    <s v="North Pacific"/>
    <n v="1.9"/>
    <s v="Category 2"/>
    <e v="#N/A"/>
    <s v="Yes"/>
    <e v="#N/A"/>
    <n v="0.966055"/>
    <n v="0.77284400000000009"/>
    <x v="0"/>
    <n v="0.77284400000000009"/>
    <x v="1"/>
  </r>
  <r>
    <n v="1697"/>
    <s v="M"/>
    <n v="0.63"/>
    <n v="0.49"/>
    <n v="0.17"/>
    <n v="1.1745000000000001"/>
    <n v="0.52549999999999997"/>
    <n v="0.27300000000000002"/>
    <n v="0.33900000000000002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283108333333335"/>
    <n v="1.0283108333333335"/>
    <x v="0"/>
    <e v="#N/A"/>
    <x v="125"/>
  </r>
  <r>
    <n v="2188"/>
    <s v="M"/>
    <n v="0.495"/>
    <n v="0.38500000000000001"/>
    <n v="0.13500000000000001"/>
    <n v="0.63349999999999995"/>
    <n v="0.2"/>
    <n v="0.1225"/>
    <n v="0.26"/>
    <n v="14"/>
    <n v="11"/>
    <s v="Naima"/>
    <s v="Reyes"/>
    <s v="University of Houston"/>
    <n v="8"/>
    <s v="West Coast"/>
    <n v="12.3"/>
    <s v="Category 2"/>
    <e v="#N/A"/>
    <s v="Yes"/>
    <e v="#N/A"/>
    <n v="0.96535375000000001"/>
    <n v="0.77228300000000005"/>
    <x v="0"/>
    <n v="0.77228300000000005"/>
    <x v="1"/>
  </r>
  <r>
    <n v="4108"/>
    <s v="I"/>
    <n v="0.42"/>
    <n v="0.30499999999999999"/>
    <n v="0.1"/>
    <n v="0.34150000000000003"/>
    <n v="0.16450000000000001"/>
    <n v="7.7499999999999999E-2"/>
    <n v="8.5999999999999993E-2"/>
    <n v="7"/>
    <n v="3"/>
    <s v="Inaya"/>
    <s v="Bernard"/>
    <s v="Stanford University"/>
    <n v="9"/>
    <s v="North Pacific"/>
    <n v="1.9"/>
    <s v="Category 2"/>
    <e v="#N/A"/>
    <s v="Yes"/>
    <e v="#N/A"/>
    <n v="0.9245916666666667"/>
    <n v="0.7396733333333334"/>
    <x v="0"/>
    <n v="0.7396733333333334"/>
    <x v="1"/>
  </r>
  <r>
    <n v="3277"/>
    <s v="M"/>
    <n v="0.48499999999999999"/>
    <n v="0.38500000000000001"/>
    <n v="0.125"/>
    <n v="0.47749999999999998"/>
    <n v="0.2"/>
    <n v="7.85E-2"/>
    <n v="0.17"/>
    <n v="12"/>
    <n v="11"/>
    <s v="Naima"/>
    <s v="Reyes"/>
    <s v="University of Houston"/>
    <n v="7"/>
    <s v="Great Lakes"/>
    <n v="2.5"/>
    <s v="Category 2"/>
    <e v="#N/A"/>
    <s v="Yes"/>
    <e v="#N/A"/>
    <n v="0.96811458333333333"/>
    <n v="0.77449166666666669"/>
    <x v="0"/>
    <n v="0.77449166666666669"/>
    <x v="1"/>
  </r>
  <r>
    <n v="762"/>
    <s v="F"/>
    <n v="0.55000000000000004"/>
    <n v="0.44"/>
    <n v="0.155"/>
    <n v="0.94599999999999995"/>
    <n v="0.313"/>
    <n v="0.1825"/>
    <n v="0.33500000000000002"/>
    <n v="16"/>
    <n v="7"/>
    <s v="Iona"/>
    <s v="Connolly"/>
    <s v="Florida Atlantic University"/>
    <n v="8"/>
    <s v="West Coast"/>
    <n v="12.3"/>
    <s v="Category 2"/>
    <e v="#N/A"/>
    <s v="Yes"/>
    <e v="#N/A"/>
    <n v="0.99137166666666665"/>
    <n v="0.79309733333333332"/>
    <x v="0"/>
    <n v="0.79309733333333332"/>
    <x v="1"/>
  </r>
  <r>
    <n v="4105"/>
    <s v="F"/>
    <n v="0.71"/>
    <n v="0.54500000000000004"/>
    <n v="0.17499999999999999"/>
    <n v="1.907"/>
    <n v="0.87250000000000005"/>
    <n v="0.45650000000000002"/>
    <n v="0.47499999999999998"/>
    <n v="11"/>
    <n v="5"/>
    <s v="Haniya"/>
    <s v="Talley"/>
    <s v="Prince William Sound Science Center"/>
    <n v="8"/>
    <s v="West Coast"/>
    <n v="12.3"/>
    <s v="Category 3"/>
    <e v="#N/A"/>
    <e v="#N/A"/>
    <s v="Yes"/>
    <n v="1.0468208333333333"/>
    <n v="1.0468208333333333"/>
    <x v="0"/>
    <e v="#N/A"/>
    <x v="126"/>
  </r>
  <r>
    <n v="2749"/>
    <s v="I"/>
    <n v="0.505"/>
    <n v="0.38500000000000001"/>
    <n v="0.125"/>
    <n v="0.59599999999999997"/>
    <n v="0.245"/>
    <n v="9.7000000000000003E-2"/>
    <n v="0.21"/>
    <n v="9"/>
    <n v="1"/>
    <s v="Jan"/>
    <s v="Odom"/>
    <s v="University of Houston"/>
    <n v="6"/>
    <s v="Gulf of Mexico_x0009_"/>
    <n v="14.1"/>
    <s v="Category 2"/>
    <e v="#N/A"/>
    <s v="Yes"/>
    <e v="#N/A"/>
    <n v="0.96935000000000004"/>
    <n v="0.77548000000000006"/>
    <x v="0"/>
    <n v="0.77548000000000006"/>
    <x v="1"/>
  </r>
  <r>
    <n v="3207"/>
    <s v="I"/>
    <n v="0.29499999999999998"/>
    <n v="0.215"/>
    <n v="7.4999999999999997E-2"/>
    <n v="0.11600000000000001"/>
    <n v="3.6999999999999998E-2"/>
    <n v="2.9499999999999998E-2"/>
    <n v="0.04"/>
    <n v="8"/>
    <n v="14"/>
    <s v="Santiago"/>
    <s v="Vaughan"/>
    <s v="Ohio State University_x0009_"/>
    <n v="3"/>
    <s v="Northeast"/>
    <n v="3.6"/>
    <s v="Category 2"/>
    <e v="#N/A"/>
    <s v="Yes"/>
    <e v="#N/A"/>
    <n v="0.86371666666666669"/>
    <n v="0.69097333333333344"/>
    <x v="0"/>
    <n v="0.69097333333333344"/>
    <x v="1"/>
  </r>
  <r>
    <n v="3135"/>
    <s v="M"/>
    <n v="0.46"/>
    <n v="0.36"/>
    <n v="0.125"/>
    <n v="0.54700000000000004"/>
    <n v="0.2165"/>
    <n v="0.1105"/>
    <n v="0.19"/>
    <n v="8"/>
    <n v="15"/>
    <s v="Conan"/>
    <s v="Dalton"/>
    <s v="University of Houston"/>
    <n v="9"/>
    <s v="North Pacific"/>
    <n v="1.9"/>
    <s v="Category 2"/>
    <e v="#N/A"/>
    <s v="Yes"/>
    <e v="#N/A"/>
    <n v="0.94826250000000001"/>
    <n v="0.75861000000000001"/>
    <x v="0"/>
    <n v="0.75861000000000001"/>
    <x v="1"/>
  </r>
  <r>
    <n v="3266"/>
    <s v="M"/>
    <n v="0.48"/>
    <n v="0.38"/>
    <n v="0.13500000000000001"/>
    <n v="0.52800000000000002"/>
    <n v="0.2"/>
    <n v="0.13950000000000001"/>
    <n v="0.16"/>
    <n v="14"/>
    <n v="1"/>
    <s v="Jan"/>
    <s v="Odom"/>
    <s v="University of Houston"/>
    <n v="7"/>
    <s v="Great Lakes"/>
    <n v="2.5"/>
    <s v="Category 2"/>
    <e v="#N/A"/>
    <s v="Yes"/>
    <e v="#N/A"/>
    <n v="0.96334666666666657"/>
    <n v="0.77067733333333333"/>
    <x v="0"/>
    <n v="0.77067733333333333"/>
    <x v="1"/>
  </r>
  <r>
    <n v="1952"/>
    <s v="F"/>
    <n v="0.64"/>
    <n v="0.51500000000000001"/>
    <n v="0.16500000000000001"/>
    <n v="1.3115000000000001"/>
    <n v="0.4945"/>
    <n v="0.2555"/>
    <n v="0.41"/>
    <n v="10"/>
    <n v="12"/>
    <s v="Rebecca"/>
    <s v="Bennett"/>
    <s v="University of Houston"/>
    <n v="6"/>
    <s v="Gulf of Mexico_x0009_"/>
    <n v="14.1"/>
    <s v="Category 3"/>
    <e v="#N/A"/>
    <e v="#N/A"/>
    <s v="Yes"/>
    <n v="1.0336329166666667"/>
    <n v="1.0336329166666667"/>
    <x v="0"/>
    <e v="#N/A"/>
    <x v="127"/>
  </r>
  <r>
    <n v="1661"/>
    <s v="M"/>
    <n v="0.6"/>
    <n v="0.47"/>
    <n v="0.16500000000000001"/>
    <n v="1.0589999999999999"/>
    <n v="0.504"/>
    <n v="0.24099999999999999"/>
    <n v="0.27500000000000002"/>
    <n v="9"/>
    <n v="8"/>
    <s v="Kali"/>
    <s v="Metcalfe"/>
    <s v="Mote Marine Laboratory"/>
    <n v="10"/>
    <s v="Pacific"/>
    <n v="24.1"/>
    <s v="Category 3"/>
    <e v="#N/A"/>
    <e v="#N/A"/>
    <s v="Yes"/>
    <n v="1.0151891666666666"/>
    <n v="1.0151891666666666"/>
    <x v="0"/>
    <e v="#N/A"/>
    <x v="128"/>
  </r>
  <r>
    <n v="2389"/>
    <s v="I"/>
    <n v="0.51500000000000001"/>
    <n v="0.375"/>
    <n v="0.14000000000000001"/>
    <n v="0.65049999999999997"/>
    <n v="0.2495"/>
    <n v="0.14099999999999999"/>
    <n v="0.2215"/>
    <n v="10"/>
    <n v="7"/>
    <s v="Iona"/>
    <s v="Connolly"/>
    <s v="Florida Atlantic University"/>
    <n v="9"/>
    <s v="North Pacific"/>
    <n v="1.9"/>
    <s v="Category 2"/>
    <e v="#N/A"/>
    <s v="Yes"/>
    <e v="#N/A"/>
    <n v="0.96847833333333322"/>
    <n v="0.77478266666666662"/>
    <x v="0"/>
    <n v="0.77478266666666662"/>
    <x v="1"/>
  </r>
  <r>
    <n v="2726"/>
    <s v="I"/>
    <n v="0.39500000000000002"/>
    <n v="0.32"/>
    <n v="0.1"/>
    <n v="0.3075"/>
    <n v="0.14899999999999999"/>
    <n v="5.3499999999999999E-2"/>
    <n v="0.09"/>
    <n v="8"/>
    <n v="10"/>
    <s v="Hazel"/>
    <s v="Villa"/>
    <s v="University of Minnesota"/>
    <n v="6"/>
    <s v="Gulf of Mexico_x0009_"/>
    <n v="14.1"/>
    <s v="Category 2"/>
    <e v="#N/A"/>
    <s v="Yes"/>
    <e v="#N/A"/>
    <n v="0.92295833333333321"/>
    <n v="0.73836666666666662"/>
    <x v="0"/>
    <n v="0.73836666666666662"/>
    <x v="1"/>
  </r>
  <r>
    <n v="3749"/>
    <s v="I"/>
    <n v="0.4"/>
    <n v="0.315"/>
    <n v="0.1"/>
    <n v="0.32250000000000001"/>
    <n v="0.14299999999999999"/>
    <n v="7.3499999999999996E-2"/>
    <n v="9.0999999999999998E-2"/>
    <n v="6"/>
    <n v="13"/>
    <s v="Betty"/>
    <s v="Berg"/>
    <s v="University of Houston"/>
    <n v="6"/>
    <s v="Gulf of Mexico_x0009_"/>
    <n v="14.1"/>
    <s v="Category 2"/>
    <e v="#N/A"/>
    <s v="Yes"/>
    <e v="#N/A"/>
    <n v="0.9222083333333333"/>
    <n v="0.73776666666666668"/>
    <x v="0"/>
    <n v="0.73776666666666668"/>
    <x v="1"/>
  </r>
  <r>
    <n v="2872"/>
    <s v="I"/>
    <n v="0.375"/>
    <n v="0.28000000000000003"/>
    <n v="8.5000000000000006E-2"/>
    <n v="0.2145"/>
    <n v="8.5500000000000007E-2"/>
    <n v="4.8500000000000001E-2"/>
    <n v="7.1999999999999995E-2"/>
    <n v="7"/>
    <n v="1"/>
    <s v="Jan"/>
    <s v="Odom"/>
    <s v="University of Houston"/>
    <n v="1"/>
    <s v="Florida Atlantic Coast"/>
    <n v="22.1"/>
    <s v="Category 2"/>
    <e v="#N/A"/>
    <s v="Yes"/>
    <e v="#N/A"/>
    <n v="0.90707208333333333"/>
    <n v="0.72565766666666676"/>
    <x v="0"/>
    <n v="0.72565766666666676"/>
    <x v="1"/>
  </r>
  <r>
    <n v="2024"/>
    <s v="F"/>
    <n v="0.53"/>
    <n v="0.40500000000000003"/>
    <n v="0.13"/>
    <n v="0.63549999999999995"/>
    <n v="0.26350000000000001"/>
    <n v="0.1565"/>
    <n v="0.185"/>
    <n v="9"/>
    <n v="14"/>
    <s v="Santiago"/>
    <s v="Vaughan"/>
    <s v="Ohio State University_x0009_"/>
    <n v="2"/>
    <s v="Florida Gulf Coast"/>
    <n v="18"/>
    <s v="Category 2"/>
    <e v="#N/A"/>
    <s v="Yes"/>
    <e v="#N/A"/>
    <n v="0.98306916666666666"/>
    <n v="0.7864553333333334"/>
    <x v="0"/>
    <n v="0.7864553333333334"/>
    <x v="1"/>
  </r>
  <r>
    <n v="1257"/>
    <s v="I"/>
    <n v="0.42499999999999999"/>
    <n v="0.31"/>
    <n v="0.09"/>
    <n v="0.30099999999999999"/>
    <n v="0.13850000000000001"/>
    <n v="6.5000000000000002E-2"/>
    <n v="0.08"/>
    <n v="7"/>
    <n v="10"/>
    <s v="Hazel"/>
    <s v="Villa"/>
    <s v="University of Minnesota"/>
    <n v="8"/>
    <s v="West Coast"/>
    <n v="12.3"/>
    <s v="Category 2"/>
    <e v="#N/A"/>
    <s v="Yes"/>
    <e v="#N/A"/>
    <n v="0.92944833333333332"/>
    <n v="0.7435586666666667"/>
    <x v="0"/>
    <n v="0.7435586666666667"/>
    <x v="1"/>
  </r>
  <r>
    <n v="3241"/>
    <s v="M"/>
    <n v="0.55500000000000005"/>
    <n v="0.435"/>
    <n v="0.13500000000000001"/>
    <n v="0.85799999999999998"/>
    <n v="0.377"/>
    <n v="0.1585"/>
    <n v="0.28999999999999998"/>
    <n v="15"/>
    <n v="9"/>
    <s v="Danica"/>
    <s v="Tyler"/>
    <s v="University of Florida_x0009_"/>
    <n v="2"/>
    <s v="Florida Gulf Coast"/>
    <n v="18"/>
    <s v="Category 2"/>
    <e v="#N/A"/>
    <s v="Yes"/>
    <e v="#N/A"/>
    <n v="0.99210500000000001"/>
    <n v="0.79368400000000006"/>
    <x v="0"/>
    <n v="0.79368400000000006"/>
    <x v="1"/>
  </r>
  <r>
    <n v="3357"/>
    <s v="I"/>
    <n v="0.39"/>
    <n v="0.3"/>
    <n v="0.1"/>
    <n v="0.3085"/>
    <n v="0.13850000000000001"/>
    <n v="7.3499999999999996E-2"/>
    <n v="8.5000000000000006E-2"/>
    <n v="6"/>
    <n v="1"/>
    <s v="Jan"/>
    <s v="Odom"/>
    <s v="University of Houston"/>
    <n v="3"/>
    <s v="Northeast"/>
    <n v="3.6"/>
    <s v="Category 2"/>
    <e v="#N/A"/>
    <s v="Yes"/>
    <e v="#N/A"/>
    <n v="0.91457500000000003"/>
    <n v="0.73166000000000009"/>
    <x v="0"/>
    <n v="0.73166000000000009"/>
    <x v="1"/>
  </r>
  <r>
    <n v="3758"/>
    <s v="I"/>
    <n v="0.52"/>
    <n v="0.41"/>
    <n v="0.14000000000000001"/>
    <n v="0.69899999999999995"/>
    <n v="0.33950000000000002"/>
    <n v="0.129"/>
    <n v="0.19450000000000001"/>
    <n v="10"/>
    <n v="11"/>
    <s v="Naima"/>
    <s v="Reyes"/>
    <s v="University of Houston"/>
    <n v="10"/>
    <s v="Pacific"/>
    <n v="24.1"/>
    <s v="Category 2"/>
    <e v="#N/A"/>
    <s v="Yes"/>
    <e v="#N/A"/>
    <n v="0.97970999999999997"/>
    <n v="0.78376800000000002"/>
    <x v="0"/>
    <n v="0.78376800000000002"/>
    <x v="1"/>
  </r>
  <r>
    <n v="331"/>
    <s v="M"/>
    <n v="0.5"/>
    <n v="0.38"/>
    <n v="0.155"/>
    <n v="0.59550000000000003"/>
    <n v="0.2135"/>
    <n v="0.161"/>
    <n v="0.2"/>
    <n v="12"/>
    <n v="15"/>
    <s v="Conan"/>
    <s v="Dalton"/>
    <s v="University of Houston"/>
    <n v="4"/>
    <s v="Mid-Atlantic"/>
    <n v="6.1"/>
    <s v="Category 2"/>
    <e v="#N/A"/>
    <s v="Yes"/>
    <e v="#N/A"/>
    <n v="0.96901708333333325"/>
    <n v="0.77521366666666669"/>
    <x v="0"/>
    <n v="0.77521366666666669"/>
    <x v="1"/>
  </r>
  <r>
    <n v="3381"/>
    <s v="I"/>
    <n v="0.19"/>
    <n v="0.13"/>
    <n v="4.4999999999999998E-2"/>
    <n v="2.6499999999999999E-2"/>
    <n v="8.9999999999999993E-3"/>
    <n v="5.0000000000000001E-3"/>
    <n v="8.9999999999999993E-3"/>
    <n v="5"/>
    <n v="9"/>
    <s v="Danica"/>
    <s v="Tyler"/>
    <s v="University of Florida_x0009_"/>
    <n v="5"/>
    <s v="Southeast"/>
    <n v="12.8"/>
    <s v="Category 2"/>
    <e v="#N/A"/>
    <s v="Yes"/>
    <e v="#N/A"/>
    <n v="0.80509875000000009"/>
    <n v="0.64407900000000007"/>
    <x v="0"/>
    <n v="0.64407900000000007"/>
    <x v="1"/>
  </r>
  <r>
    <n v="347"/>
    <s v="F"/>
    <n v="0.52500000000000002"/>
    <n v="0.42"/>
    <n v="0.16"/>
    <n v="0.75600000000000001"/>
    <n v="0.27450000000000002"/>
    <n v="0.17299999999999999"/>
    <n v="0.27500000000000002"/>
    <n v="9"/>
    <n v="1"/>
    <s v="Jan"/>
    <s v="Odom"/>
    <s v="University of Houston"/>
    <n v="5"/>
    <s v="Southeast"/>
    <n v="12.8"/>
    <s v="Category 2"/>
    <e v="#N/A"/>
    <s v="Yes"/>
    <e v="#N/A"/>
    <n v="0.98475999999999986"/>
    <n v="0.78780799999999995"/>
    <x v="0"/>
    <n v="0.78780799999999995"/>
    <x v="1"/>
  </r>
  <r>
    <n v="3239"/>
    <s v="M"/>
    <n v="0.69499999999999995"/>
    <n v="0.53"/>
    <n v="0.15"/>
    <n v="1.4770000000000001"/>
    <n v="0.63749999999999996"/>
    <n v="0.30249999999999999"/>
    <n v="0.43"/>
    <n v="14"/>
    <n v="11"/>
    <s v="Naima"/>
    <s v="Reyes"/>
    <s v="University of Houston"/>
    <n v="3"/>
    <s v="Northeast"/>
    <n v="3.6"/>
    <s v="Category 3"/>
    <e v="#N/A"/>
    <e v="#N/A"/>
    <s v="Yes"/>
    <n v="1.0467916666666668"/>
    <n v="1.0467916666666668"/>
    <x v="0"/>
    <e v="#N/A"/>
    <x v="129"/>
  </r>
  <r>
    <n v="647"/>
    <s v="M"/>
    <n v="0.33"/>
    <n v="0.215"/>
    <n v="7.4999999999999997E-2"/>
    <n v="0.1145"/>
    <n v="4.4999999999999998E-2"/>
    <n v="2.6499999999999999E-2"/>
    <n v="3.5000000000000003E-2"/>
    <n v="6"/>
    <n v="11"/>
    <s v="Naima"/>
    <s v="Reyes"/>
    <s v="University of Houston"/>
    <n v="1"/>
    <s v="Florida Atlantic Coast"/>
    <n v="22.1"/>
    <s v="Category 2"/>
    <e v="#N/A"/>
    <s v="Yes"/>
    <e v="#N/A"/>
    <n v="0.87546458333333332"/>
    <n v="0.70037166666666673"/>
    <x v="0"/>
    <n v="0.70037166666666673"/>
    <x v="1"/>
  </r>
  <r>
    <n v="39"/>
    <s v="F"/>
    <n v="0.57499999999999996"/>
    <n v="0.44500000000000001"/>
    <n v="0.13500000000000001"/>
    <n v="0.88300000000000001"/>
    <n v="0.38100000000000001"/>
    <n v="0.20349999999999999"/>
    <n v="0.26"/>
    <n v="11"/>
    <n v="14"/>
    <s v="Santiago"/>
    <s v="Vaughan"/>
    <s v="Ohio State University_x0009_"/>
    <n v="10"/>
    <s v="Pacific"/>
    <n v="24.1"/>
    <s v="Category 2"/>
    <e v="#N/A"/>
    <s v="Yes"/>
    <e v="#N/A"/>
    <n v="1.0010008333333331"/>
    <n v="0.80080066666666649"/>
    <x v="0"/>
    <n v="0.80080066666666649"/>
    <x v="1"/>
  </r>
  <r>
    <n v="2105"/>
    <s v="F"/>
    <n v="0.49"/>
    <n v="0.38500000000000001"/>
    <n v="0.125"/>
    <n v="0.53949999999999998"/>
    <n v="0.2175"/>
    <n v="0.128"/>
    <n v="0.16500000000000001"/>
    <n v="11"/>
    <n v="12"/>
    <s v="Rebecca"/>
    <s v="Bennett"/>
    <s v="University of Houston"/>
    <n v="6"/>
    <s v="Gulf of Mexico_x0009_"/>
    <n v="14.1"/>
    <s v="Category 2"/>
    <e v="#N/A"/>
    <s v="Yes"/>
    <e v="#N/A"/>
    <n v="0.96693958333333341"/>
    <n v="0.77355166666666675"/>
    <x v="0"/>
    <n v="0.77355166666666675"/>
    <x v="1"/>
  </r>
  <r>
    <n v="1119"/>
    <s v="I"/>
    <n v="0.53500000000000003"/>
    <n v="0.39"/>
    <n v="0.125"/>
    <n v="0.59899999999999998"/>
    <n v="0.25950000000000001"/>
    <n v="0.14899999999999999"/>
    <n v="0.16900000000000001"/>
    <n v="9"/>
    <n v="2"/>
    <s v="Tiegan"/>
    <s v="Davie"/>
    <s v="University of California, Davis"/>
    <n v="8"/>
    <s v="West Coast"/>
    <n v="12.3"/>
    <s v="Category 2"/>
    <e v="#N/A"/>
    <s v="Yes"/>
    <e v="#N/A"/>
    <n v="0.98087916666666664"/>
    <n v="0.78470333333333331"/>
    <x v="0"/>
    <n v="0.78470333333333331"/>
    <x v="1"/>
  </r>
  <r>
    <n v="543"/>
    <s v="M"/>
    <n v="0.42"/>
    <n v="0.32500000000000001"/>
    <n v="0.115"/>
    <n v="0.28849999999999998"/>
    <n v="0.1"/>
    <n v="5.7000000000000002E-2"/>
    <n v="0.1135"/>
    <n v="15"/>
    <n v="1"/>
    <s v="Jan"/>
    <s v="Odom"/>
    <s v="University of Houston"/>
    <n v="9"/>
    <s v="North Pacific"/>
    <n v="1.9"/>
    <s v="Category 2"/>
    <e v="#N/A"/>
    <s v="Yes"/>
    <e v="#N/A"/>
    <n v="0.93462958333333335"/>
    <n v="0.74770366666666677"/>
    <x v="0"/>
    <n v="0.74770366666666677"/>
    <x v="1"/>
  </r>
  <r>
    <n v="1348"/>
    <s v="I"/>
    <n v="0.59"/>
    <n v="0.44500000000000001"/>
    <n v="0.13500000000000001"/>
    <n v="0.77149999999999996"/>
    <n v="0.32800000000000001"/>
    <n v="0.17449999999999999"/>
    <n v="0.23"/>
    <n v="9"/>
    <n v="15"/>
    <s v="Conan"/>
    <s v="Dalton"/>
    <s v="University of Houston"/>
    <n v="4"/>
    <s v="Mid-Atlantic"/>
    <n v="6.1"/>
    <s v="Category 2"/>
    <e v="#N/A"/>
    <s v="Yes"/>
    <e v="#N/A"/>
    <n v="1.0109254166666666"/>
    <n v="0.80874033333333328"/>
    <x v="0"/>
    <n v="0.80874033333333328"/>
    <x v="1"/>
  </r>
  <r>
    <n v="2158"/>
    <s v="M"/>
    <n v="0.62"/>
    <n v="0.495"/>
    <n v="0.17499999999999999"/>
    <n v="1.806"/>
    <n v="0.64300000000000002"/>
    <n v="0.32850000000000001"/>
    <n v="0.72499999999999998"/>
    <n v="17"/>
    <n v="11"/>
    <s v="Naima"/>
    <s v="Reyes"/>
    <s v="University of Houston"/>
    <n v="3"/>
    <s v="Northeast"/>
    <n v="3.6"/>
    <s v="Category 2"/>
    <e v="#N/A"/>
    <s v="Yes"/>
    <e v="#N/A"/>
    <n v="1.0039416666666667"/>
    <n v="0.80315333333333339"/>
    <x v="0"/>
    <n v="0.80315333333333339"/>
    <x v="1"/>
  </r>
  <r>
    <n v="2507"/>
    <s v="I"/>
    <n v="0.375"/>
    <n v="0.3"/>
    <n v="7.4999999999999997E-2"/>
    <n v="0.14399999999999999"/>
    <n v="5.8999999999999997E-2"/>
    <n v="0.03"/>
    <n v="4.3999999999999997E-2"/>
    <n v="7"/>
    <n v="3"/>
    <s v="Inaya"/>
    <s v="Bernard"/>
    <s v="Stanford University"/>
    <n v="8"/>
    <s v="West Coast"/>
    <n v="12.3"/>
    <s v="Category 2"/>
    <e v="#N/A"/>
    <s v="Yes"/>
    <e v="#N/A"/>
    <n v="0.91720000000000002"/>
    <n v="0.73376000000000008"/>
    <x v="0"/>
    <n v="0.73376000000000008"/>
    <x v="1"/>
  </r>
  <r>
    <n v="64"/>
    <s v="M"/>
    <n v="0.42499999999999999"/>
    <n v="0.32500000000000001"/>
    <n v="9.5000000000000001E-2"/>
    <n v="0.3785"/>
    <n v="0.17050000000000001"/>
    <n v="0.08"/>
    <n v="0.1"/>
    <n v="7"/>
    <n v="4"/>
    <s v="Nate"/>
    <s v="Craig"/>
    <s v="NOAA Fisheries"/>
    <n v="6"/>
    <s v="Gulf of Mexico_x0009_"/>
    <n v="14.1"/>
    <s v="Category 2"/>
    <e v="#N/A"/>
    <s v="Yes"/>
    <e v="#N/A"/>
    <n v="0.93075958333333331"/>
    <n v="0.74460766666666667"/>
    <x v="0"/>
    <n v="0.74460766666666667"/>
    <x v="1"/>
  </r>
  <r>
    <n v="2837"/>
    <s v="M"/>
    <n v="0.57999999999999996"/>
    <n v="0.44500000000000001"/>
    <n v="0.16"/>
    <n v="0.98399999999999999"/>
    <n v="0.49"/>
    <n v="0.20100000000000001"/>
    <n v="0.27"/>
    <n v="9"/>
    <n v="5"/>
    <s v="Haniya"/>
    <s v="Talley"/>
    <s v="Prince William Sound Science Center"/>
    <n v="2"/>
    <s v="Florida Gulf Coast"/>
    <n v="18"/>
    <s v="Category 3"/>
    <e v="#N/A"/>
    <e v="#N/A"/>
    <s v="Yes"/>
    <n v="1.0023066666666665"/>
    <n v="1.0023066666666665"/>
    <x v="0"/>
    <e v="#N/A"/>
    <x v="130"/>
  </r>
  <r>
    <n v="2732"/>
    <s v="I"/>
    <n v="0.41"/>
    <n v="0.315"/>
    <n v="0.1"/>
    <n v="0.3"/>
    <n v="0.124"/>
    <n v="5.7500000000000002E-2"/>
    <n v="0.1"/>
    <n v="8"/>
    <n v="10"/>
    <s v="Hazel"/>
    <s v="Villa"/>
    <s v="University of Minnesota"/>
    <n v="2"/>
    <s v="Florida Gulf Coast"/>
    <n v="18"/>
    <s v="Category 2"/>
    <e v="#N/A"/>
    <s v="Yes"/>
    <e v="#N/A"/>
    <n v="0.92666666666666664"/>
    <n v="0.7413333333333334"/>
    <x v="0"/>
    <n v="0.7413333333333334"/>
    <x v="1"/>
  </r>
  <r>
    <n v="887"/>
    <s v="F"/>
    <n v="0.67500000000000004"/>
    <n v="0.52500000000000002"/>
    <n v="0.17"/>
    <n v="1.8095000000000001"/>
    <n v="0.78400000000000003"/>
    <n v="0.39100000000000001"/>
    <n v="0.45500000000000002"/>
    <n v="12"/>
    <n v="1"/>
    <s v="Jan"/>
    <s v="Odom"/>
    <s v="University of Houston"/>
    <n v="3"/>
    <s v="Northeast"/>
    <n v="3.6"/>
    <s v="Category 3"/>
    <e v="#N/A"/>
    <e v="#N/A"/>
    <s v="Yes"/>
    <n v="1.0306358333333334"/>
    <n v="1.0306358333333334"/>
    <x v="0"/>
    <e v="#N/A"/>
    <x v="131"/>
  </r>
  <r>
    <n v="3131"/>
    <s v="M"/>
    <n v="0.67"/>
    <n v="0.51500000000000001"/>
    <n v="0.16500000000000001"/>
    <n v="1.1735"/>
    <n v="0.52600000000000002"/>
    <n v="0.28499999999999998"/>
    <n v="0.316"/>
    <n v="11"/>
    <n v="14"/>
    <s v="Santiago"/>
    <s v="Vaughan"/>
    <s v="Ohio State University_x0009_"/>
    <n v="3"/>
    <s v="Northeast"/>
    <n v="3.6"/>
    <s v="Category 3"/>
    <e v="#N/A"/>
    <e v="#N/A"/>
    <s v="Yes"/>
    <n v="1.0490379166666666"/>
    <n v="1.0490379166666666"/>
    <x v="0"/>
    <e v="#N/A"/>
    <x v="132"/>
  </r>
  <r>
    <n v="3172"/>
    <s v="M"/>
    <n v="0.52500000000000002"/>
    <n v="0.40500000000000003"/>
    <n v="0.16"/>
    <n v="0.79200000000000004"/>
    <n v="0.316"/>
    <n v="0.14549999999999999"/>
    <n v="0.28000000000000003"/>
    <n v="13"/>
    <n v="10"/>
    <s v="Hazel"/>
    <s v="Villa"/>
    <s v="University of Minnesota"/>
    <n v="8"/>
    <s v="West Coast"/>
    <n v="12.3"/>
    <s v="Category 2"/>
    <e v="#N/A"/>
    <s v="Yes"/>
    <e v="#N/A"/>
    <n v="0.97831999999999997"/>
    <n v="0.78265600000000002"/>
    <x v="0"/>
    <n v="0.78265600000000002"/>
    <x v="1"/>
  </r>
  <r>
    <n v="868"/>
    <s v="F"/>
    <n v="0.61499999999999999"/>
    <n v="0.5"/>
    <n v="0.17499999999999999"/>
    <n v="1.377"/>
    <n v="0.5585"/>
    <n v="0.33"/>
    <n v="0.29199999999999998"/>
    <n v="12"/>
    <n v="13"/>
    <s v="Betty"/>
    <s v="Berg"/>
    <s v="University of Houston"/>
    <n v="1"/>
    <s v="Florida Atlantic Coast"/>
    <n v="22.1"/>
    <s v="Category 3"/>
    <e v="#N/A"/>
    <e v="#N/A"/>
    <s v="Yes"/>
    <n v="1.0200291666666668"/>
    <n v="1.0200291666666668"/>
    <x v="0"/>
    <e v="#N/A"/>
    <x v="133"/>
  </r>
  <r>
    <n v="721"/>
    <s v="I"/>
    <n v="0.16"/>
    <n v="0.11"/>
    <n v="2.5000000000000001E-2"/>
    <n v="1.7999999999999999E-2"/>
    <n v="6.4999999999999997E-3"/>
    <n v="5.4999999999999997E-3"/>
    <n v="5.0000000000000001E-3"/>
    <n v="3"/>
    <n v="2"/>
    <s v="Tiegan"/>
    <s v="Davie"/>
    <s v="University of California, Davis"/>
    <n v="7"/>
    <s v="Great Lakes"/>
    <n v="2.5"/>
    <s v="Category 2"/>
    <e v="#N/A"/>
    <s v="Yes"/>
    <e v="#N/A"/>
    <n v="0.78887499999999999"/>
    <n v="0.63109999999999999"/>
    <x v="0"/>
    <n v="0.63109999999999999"/>
    <x v="1"/>
  </r>
  <r>
    <n v="1408"/>
    <s v="M"/>
    <n v="0.65500000000000003"/>
    <n v="0.49"/>
    <n v="0.17499999999999999"/>
    <n v="1.3585"/>
    <n v="0.63949999999999996"/>
    <n v="0.29399999999999998"/>
    <n v="0.36499999999999999"/>
    <n v="10"/>
    <n v="2"/>
    <s v="Tiegan"/>
    <s v="Davie"/>
    <s v="University of California, Davis"/>
    <n v="4"/>
    <s v="Mid-Atlantic"/>
    <n v="6.1"/>
    <s v="Category 3"/>
    <e v="#N/A"/>
    <e v="#N/A"/>
    <s v="Yes"/>
    <n v="1.0307229166666667"/>
    <n v="1.0307229166666667"/>
    <x v="0"/>
    <e v="#N/A"/>
    <x v="134"/>
  </r>
  <r>
    <n v="928"/>
    <s v="I"/>
    <n v="0.435"/>
    <n v="0.32500000000000001"/>
    <n v="0.12"/>
    <n v="0.39950000000000002"/>
    <n v="0.18149999999999999"/>
    <n v="6.0999999999999999E-2"/>
    <n v="0.1125"/>
    <n v="8"/>
    <n v="2"/>
    <s v="Tiegan"/>
    <s v="Davie"/>
    <s v="University of California, Davis"/>
    <n v="6"/>
    <s v="Gulf of Mexico_x0009_"/>
    <n v="14.1"/>
    <s v="Category 2"/>
    <e v="#N/A"/>
    <s v="Yes"/>
    <e v="#N/A"/>
    <n v="0.93468999999999991"/>
    <n v="0.74775199999999997"/>
    <x v="0"/>
    <n v="0.74775199999999997"/>
    <x v="1"/>
  </r>
  <r>
    <n v="1699"/>
    <s v="M"/>
    <n v="0.63"/>
    <n v="0.495"/>
    <n v="0.17499999999999999"/>
    <n v="1.2695000000000001"/>
    <n v="0.60499999999999998"/>
    <n v="0.27100000000000002"/>
    <n v="0.32800000000000001"/>
    <n v="11"/>
    <n v="8"/>
    <s v="Kali"/>
    <s v="Metcalfe"/>
    <s v="Mote Marine Laboratory"/>
    <n v="1"/>
    <s v="Florida Atlantic Coast"/>
    <n v="22.1"/>
    <s v="Category 3"/>
    <e v="#N/A"/>
    <e v="#N/A"/>
    <s v="Yes"/>
    <n v="1.0273937500000001"/>
    <n v="1.0273937500000001"/>
    <x v="0"/>
    <e v="#N/A"/>
    <x v="135"/>
  </r>
  <r>
    <n v="3445"/>
    <s v="F"/>
    <n v="0.49"/>
    <n v="0.4"/>
    <n v="0.115"/>
    <n v="0.56899999999999995"/>
    <n v="0.25600000000000001"/>
    <n v="0.13250000000000001"/>
    <n v="0.14499999999999999"/>
    <n v="9"/>
    <n v="10"/>
    <s v="Hazel"/>
    <s v="Villa"/>
    <s v="University of Minnesota"/>
    <n v="9"/>
    <s v="North Pacific"/>
    <n v="1.9"/>
    <s v="Category 2"/>
    <e v="#N/A"/>
    <s v="Yes"/>
    <e v="#N/A"/>
    <n v="0.96963916666666672"/>
    <n v="0.77571133333333342"/>
    <x v="0"/>
    <n v="0.77571133333333342"/>
    <x v="1"/>
  </r>
  <r>
    <n v="2086"/>
    <s v="F"/>
    <n v="0.70499999999999996"/>
    <n v="0.56999999999999995"/>
    <n v="0.185"/>
    <n v="1.7609999999999999"/>
    <n v="0.747"/>
    <n v="0.3725"/>
    <n v="0.48799999999999999"/>
    <n v="10"/>
    <n v="11"/>
    <s v="Naima"/>
    <s v="Reyes"/>
    <s v="University of Houston"/>
    <n v="6"/>
    <s v="Gulf of Mexico_x0009_"/>
    <n v="14.1"/>
    <s v="Category 3"/>
    <e v="#N/A"/>
    <e v="#N/A"/>
    <s v="Yes"/>
    <n v="1.0618974999999999"/>
    <n v="1.0618974999999999"/>
    <x v="0"/>
    <e v="#N/A"/>
    <x v="136"/>
  </r>
  <r>
    <n v="2076"/>
    <s v="M"/>
    <n v="0.59499999999999997"/>
    <n v="0.46500000000000002"/>
    <n v="0.15"/>
    <n v="0.91900000000000004"/>
    <n v="0.4335"/>
    <n v="0.17649999999999999"/>
    <n v="0.26200000000000001"/>
    <n v="9"/>
    <n v="9"/>
    <s v="Danica"/>
    <s v="Tyler"/>
    <s v="University of Florida_x0009_"/>
    <n v="7"/>
    <s v="Great Lakes"/>
    <n v="2.5"/>
    <s v="Category 3"/>
    <e v="#N/A"/>
    <e v="#N/A"/>
    <s v="Yes"/>
    <n v="1.0150416666666668"/>
    <n v="1.0150416666666668"/>
    <x v="0"/>
    <e v="#N/A"/>
    <x v="137"/>
  </r>
  <r>
    <n v="533"/>
    <s v="I"/>
    <n v="0.47"/>
    <n v="0.37"/>
    <n v="0.12"/>
    <n v="0.47049999999999997"/>
    <n v="0.1845"/>
    <n v="0.1055"/>
    <n v="0.155"/>
    <n v="12"/>
    <n v="12"/>
    <s v="Rebecca"/>
    <s v="Bennett"/>
    <s v="University of Houston"/>
    <n v="3"/>
    <s v="Northeast"/>
    <n v="3.6"/>
    <s v="Category 2"/>
    <e v="#N/A"/>
    <s v="Yes"/>
    <e v="#N/A"/>
    <n v="0.95804333333333336"/>
    <n v="0.76643466666666671"/>
    <x v="0"/>
    <n v="0.76643466666666671"/>
    <x v="1"/>
  </r>
  <r>
    <n v="3443"/>
    <s v="M"/>
    <n v="0.48"/>
    <n v="0.37"/>
    <n v="0.13"/>
    <n v="0.64300000000000002"/>
    <n v="0.34899999999999998"/>
    <n v="0.11550000000000001"/>
    <n v="0.13500000000000001"/>
    <n v="8"/>
    <n v="12"/>
    <s v="Rebecca"/>
    <s v="Bennett"/>
    <s v="University of Houston"/>
    <n v="10"/>
    <s v="Pacific"/>
    <n v="24.1"/>
    <s v="Category 2"/>
    <e v="#N/A"/>
    <s v="Yes"/>
    <e v="#N/A"/>
    <n v="0.95439833333333324"/>
    <n v="0.76351866666666668"/>
    <x v="0"/>
    <n v="0.76351866666666668"/>
    <x v="1"/>
  </r>
  <r>
    <n v="2496"/>
    <s v="M"/>
    <n v="0.45"/>
    <n v="0.36"/>
    <n v="0.16"/>
    <n v="0.56699999999999995"/>
    <n v="0.17399999999999999"/>
    <n v="0.1245"/>
    <n v="0.22500000000000001"/>
    <n v="12"/>
    <n v="14"/>
    <s v="Santiago"/>
    <s v="Vaughan"/>
    <s v="Ohio State University_x0009_"/>
    <n v="3"/>
    <s v="Northeast"/>
    <n v="3.6"/>
    <s v="Category 2"/>
    <e v="#N/A"/>
    <s v="Yes"/>
    <e v="#N/A"/>
    <n v="0.94732000000000005"/>
    <n v="0.75785600000000009"/>
    <x v="0"/>
    <n v="0.75785600000000009"/>
    <x v="1"/>
  </r>
  <r>
    <n v="903"/>
    <s v="I"/>
    <n v="0.30499999999999999"/>
    <n v="0.22"/>
    <n v="7.0000000000000007E-2"/>
    <n v="0.14099999999999999"/>
    <n v="6.2E-2"/>
    <n v="3.1E-2"/>
    <n v="3.6999999999999998E-2"/>
    <n v="5"/>
    <n v="5"/>
    <s v="Haniya"/>
    <s v="Talley"/>
    <s v="Prince William Sound Science Center"/>
    <n v="1"/>
    <s v="Florida Atlantic Coast"/>
    <n v="22.1"/>
    <s v="Category 2"/>
    <e v="#N/A"/>
    <s v="Yes"/>
    <e v="#N/A"/>
    <n v="0.86724500000000004"/>
    <n v="0.69379600000000008"/>
    <x v="0"/>
    <n v="0.69379600000000008"/>
    <x v="1"/>
  </r>
  <r>
    <n v="3222"/>
    <s v="M"/>
    <n v="0.38500000000000001"/>
    <n v="0.30499999999999999"/>
    <n v="0.09"/>
    <n v="0.27750000000000002"/>
    <n v="0.109"/>
    <n v="5.1499999999999997E-2"/>
    <n v="0.1"/>
    <n v="9"/>
    <n v="5"/>
    <s v="Haniya"/>
    <s v="Talley"/>
    <s v="Prince William Sound Science Center"/>
    <n v="7"/>
    <s v="Great Lakes"/>
    <n v="2.5"/>
    <s v="Category 2"/>
    <e v="#N/A"/>
    <s v="Yes"/>
    <e v="#N/A"/>
    <n v="0.91566249999999993"/>
    <n v="0.73253000000000001"/>
    <x v="0"/>
    <n v="0.73253000000000001"/>
    <x v="1"/>
  </r>
  <r>
    <n v="792"/>
    <s v="F"/>
    <n v="0.48499999999999999"/>
    <n v="0.375"/>
    <n v="0.13500000000000001"/>
    <n v="0.55600000000000005"/>
    <n v="0.1925"/>
    <n v="0.13150000000000001"/>
    <n v="0.16850000000000001"/>
    <n v="10"/>
    <n v="11"/>
    <s v="Naima"/>
    <s v="Reyes"/>
    <s v="University of Houston"/>
    <n v="9"/>
    <s v="North Pacific"/>
    <n v="1.9"/>
    <s v="Category 2"/>
    <e v="#N/A"/>
    <s v="Yes"/>
    <e v="#N/A"/>
    <n v="0.96211000000000002"/>
    <n v="0.76968800000000004"/>
    <x v="0"/>
    <n v="0.76968800000000004"/>
    <x v="1"/>
  </r>
  <r>
    <n v="376"/>
    <s v="F"/>
    <n v="0.67500000000000004"/>
    <n v="0.54500000000000004"/>
    <n v="0.19500000000000001"/>
    <n v="1.7344999999999999"/>
    <n v="0.6845"/>
    <n v="0.3695"/>
    <n v="0.60499999999999998"/>
    <n v="20"/>
    <n v="5"/>
    <s v="Haniya"/>
    <s v="Talley"/>
    <s v="Prince William Sound Science Center"/>
    <n v="3"/>
    <s v="Northeast"/>
    <n v="3.6"/>
    <s v="Category 2"/>
    <e v="#N/A"/>
    <s v="Yes"/>
    <e v="#N/A"/>
    <n v="1.0474045833333334"/>
    <n v="0.83792366666666673"/>
    <x v="0"/>
    <n v="0.83792366666666673"/>
    <x v="1"/>
  </r>
  <r>
    <n v="1984"/>
    <s v="F"/>
    <n v="0.72499999999999998"/>
    <n v="0.56999999999999995"/>
    <n v="0.20499999999999999"/>
    <n v="1.6194999999999999"/>
    <n v="0.74399999999999999"/>
    <n v="0.315"/>
    <n v="0.48799999999999999"/>
    <n v="11"/>
    <n v="3"/>
    <s v="Inaya"/>
    <s v="Bernard"/>
    <s v="Stanford University"/>
    <n v="8"/>
    <s v="West Coast"/>
    <n v="12.3"/>
    <s v="Category 3"/>
    <e v="#N/A"/>
    <e v="#N/A"/>
    <s v="Yes"/>
    <n v="1.0790329166666666"/>
    <n v="1.0790329166666666"/>
    <x v="0"/>
    <e v="#N/A"/>
    <x v="138"/>
  </r>
  <r>
    <n v="3456"/>
    <s v="M"/>
    <n v="0.6"/>
    <n v="0.47499999999999998"/>
    <n v="0.155"/>
    <n v="1.1385000000000001"/>
    <n v="0.502"/>
    <n v="0.22950000000000001"/>
    <n v="0.31"/>
    <n v="9"/>
    <n v="4"/>
    <s v="Nate"/>
    <s v="Craig"/>
    <s v="NOAA Fisheries"/>
    <n v="1"/>
    <s v="Florida Atlantic Coast"/>
    <n v="22.1"/>
    <s v="Category 3"/>
    <e v="#N/A"/>
    <e v="#N/A"/>
    <s v="Yes"/>
    <n v="1.0118445833333332"/>
    <n v="1.0118445833333332"/>
    <x v="0"/>
    <e v="#N/A"/>
    <x v="139"/>
  </r>
  <r>
    <n v="3663"/>
    <s v="I"/>
    <n v="0.55000000000000004"/>
    <n v="0.45"/>
    <n v="0.14000000000000001"/>
    <n v="0.753"/>
    <n v="0.34449999999999997"/>
    <n v="0.13250000000000001"/>
    <n v="0.24"/>
    <n v="8"/>
    <n v="15"/>
    <s v="Conan"/>
    <s v="Dalton"/>
    <s v="University of Houston"/>
    <n v="7"/>
    <s v="Great Lakes"/>
    <n v="2.5"/>
    <s v="Category 2"/>
    <e v="#N/A"/>
    <s v="Yes"/>
    <e v="#N/A"/>
    <n v="1.0007033333333333"/>
    <n v="0.80056266666666664"/>
    <x v="0"/>
    <n v="0.80056266666666664"/>
    <x v="1"/>
  </r>
  <r>
    <n v="369"/>
    <s v="M"/>
    <n v="0.63"/>
    <n v="0.49"/>
    <n v="0.18"/>
    <n v="1.1299999999999999"/>
    <n v="0.45800000000000002"/>
    <n v="0.27650000000000002"/>
    <n v="0.315"/>
    <n v="12"/>
    <n v="12"/>
    <s v="Rebecca"/>
    <s v="Bennett"/>
    <s v="University of Houston"/>
    <n v="10"/>
    <s v="Pacific"/>
    <n v="24.1"/>
    <s v="Category 3"/>
    <e v="#N/A"/>
    <e v="#N/A"/>
    <s v="Yes"/>
    <n v="1.0319"/>
    <n v="1.0319"/>
    <x v="0"/>
    <e v="#N/A"/>
    <x v="140"/>
  </r>
  <r>
    <n v="3453"/>
    <s v="F"/>
    <n v="0.55500000000000005"/>
    <n v="0.44"/>
    <n v="0.14499999999999999"/>
    <n v="0.88149999999999995"/>
    <n v="0.43"/>
    <n v="0.19750000000000001"/>
    <n v="0.2155"/>
    <n v="8"/>
    <n v="4"/>
    <s v="Nate"/>
    <s v="Craig"/>
    <s v="NOAA Fisheries"/>
    <n v="6"/>
    <s v="Gulf of Mexico_x0009_"/>
    <n v="14.1"/>
    <s v="Category 3"/>
    <e v="#N/A"/>
    <e v="#N/A"/>
    <s v="Yes"/>
    <n v="0.99420291666666671"/>
    <n v="0.99420291666666671"/>
    <x v="0"/>
    <e v="#N/A"/>
    <x v="141"/>
  </r>
  <r>
    <n v="3607"/>
    <s v="F"/>
    <n v="0.51"/>
    <n v="0.375"/>
    <n v="0.11"/>
    <n v="0.58050000000000002"/>
    <n v="0.28649999999999998"/>
    <n v="0.11799999999999999"/>
    <n v="0.14799999999999999"/>
    <n v="7"/>
    <n v="9"/>
    <s v="Danica"/>
    <s v="Tyler"/>
    <s v="University of Florida_x0009_"/>
    <n v="8"/>
    <s v="West Coast"/>
    <n v="12.3"/>
    <s v="Category 2"/>
    <e v="#N/A"/>
    <s v="Yes"/>
    <e v="#N/A"/>
    <n v="0.96694250000000015"/>
    <n v="0.77355400000000019"/>
    <x v="0"/>
    <n v="0.77355400000000019"/>
    <x v="1"/>
  </r>
  <r>
    <n v="3686"/>
    <s v="M"/>
    <n v="0.62"/>
    <n v="0.48"/>
    <n v="0.16500000000000001"/>
    <n v="1.0854999999999999"/>
    <n v="0.48099999999999998"/>
    <n v="0.25750000000000001"/>
    <n v="0.30499999999999999"/>
    <n v="10"/>
    <n v="10"/>
    <s v="Hazel"/>
    <s v="Villa"/>
    <s v="University of Minnesota"/>
    <n v="9"/>
    <s v="North Pacific"/>
    <n v="1.9"/>
    <s v="Category 3"/>
    <e v="#N/A"/>
    <e v="#N/A"/>
    <s v="Yes"/>
    <n v="1.0241512500000001"/>
    <n v="1.0241512500000001"/>
    <x v="0"/>
    <e v="#N/A"/>
    <x v="142"/>
  </r>
  <r>
    <n v="2977"/>
    <s v="I"/>
    <n v="0.43"/>
    <n v="0.34499999999999997"/>
    <n v="0.115"/>
    <n v="0.42949999999999999"/>
    <n v="0.21199999999999999"/>
    <n v="0.108"/>
    <n v="0.109"/>
    <n v="8"/>
    <n v="6"/>
    <s v="Martin"/>
    <s v="Gaines"/>
    <s v="San Diego State University"/>
    <n v="5"/>
    <s v="Southeast"/>
    <n v="12.8"/>
    <s v="Category 2"/>
    <e v="#N/A"/>
    <s v="Yes"/>
    <e v="#N/A"/>
    <n v="0.93793208333333333"/>
    <n v="0.75034566666666669"/>
    <x v="0"/>
    <n v="0.75034566666666669"/>
    <x v="1"/>
  </r>
  <r>
    <n v="3394"/>
    <s v="M"/>
    <n v="0.57499999999999996"/>
    <n v="0.435"/>
    <n v="0.13"/>
    <n v="1.0105"/>
    <n v="0.36799999999999999"/>
    <n v="0.222"/>
    <n v="0.32"/>
    <n v="10"/>
    <n v="4"/>
    <s v="Nate"/>
    <s v="Craig"/>
    <s v="NOAA Fisheries"/>
    <n v="4"/>
    <s v="Mid-Atlantic"/>
    <n v="6.1"/>
    <s v="Category 2"/>
    <e v="#N/A"/>
    <s v="Yes"/>
    <e v="#N/A"/>
    <n v="0.9911941666666666"/>
    <n v="0.79295533333333335"/>
    <x v="0"/>
    <n v="0.79295533333333335"/>
    <x v="1"/>
  </r>
  <r>
    <n v="907"/>
    <s v="I"/>
    <n v="0.32500000000000001"/>
    <n v="0.24"/>
    <n v="7.4999999999999997E-2"/>
    <n v="0.187"/>
    <n v="8.2500000000000004E-2"/>
    <n v="4.4499999999999998E-2"/>
    <n v="0.05"/>
    <n v="6"/>
    <n v="4"/>
    <s v="Nate"/>
    <s v="Craig"/>
    <s v="NOAA Fisheries"/>
    <n v="8"/>
    <s v="West Coast"/>
    <n v="12.3"/>
    <s v="Category 2"/>
    <e v="#N/A"/>
    <s v="Yes"/>
    <e v="#N/A"/>
    <n v="0.87820416666666667"/>
    <n v="0.70256333333333343"/>
    <x v="0"/>
    <n v="0.70256333333333343"/>
    <x v="1"/>
  </r>
  <r>
    <n v="522"/>
    <s v="F"/>
    <n v="0.36"/>
    <n v="0.27"/>
    <n v="0.09"/>
    <n v="0.1885"/>
    <n v="8.4500000000000006E-2"/>
    <n v="3.85E-2"/>
    <n v="5.5E-2"/>
    <n v="5"/>
    <n v="13"/>
    <s v="Betty"/>
    <s v="Berg"/>
    <s v="University of Houston"/>
    <n v="5"/>
    <s v="Southeast"/>
    <n v="12.8"/>
    <s v="Category 2"/>
    <e v="#N/A"/>
    <s v="Yes"/>
    <e v="#N/A"/>
    <n v="0.9002608333333334"/>
    <n v="0.72020866666666672"/>
    <x v="0"/>
    <n v="0.72020866666666672"/>
    <x v="1"/>
  </r>
  <r>
    <n v="399"/>
    <s v="M"/>
    <n v="0.53500000000000003"/>
    <n v="0.44"/>
    <n v="0.15"/>
    <n v="0.67649999999999999"/>
    <n v="0.25600000000000001"/>
    <n v="0.13900000000000001"/>
    <n v="0.26"/>
    <n v="12"/>
    <n v="5"/>
    <s v="Haniya"/>
    <s v="Talley"/>
    <s v="Prince William Sound Science Center"/>
    <n v="5"/>
    <s v="Southeast"/>
    <n v="12.8"/>
    <s v="Category 2"/>
    <e v="#N/A"/>
    <s v="Yes"/>
    <e v="#N/A"/>
    <n v="0.9968125000000001"/>
    <n v="0.7974500000000001"/>
    <x v="0"/>
    <n v="0.7974500000000001"/>
    <x v="1"/>
  </r>
  <r>
    <n v="1919"/>
    <s v="F"/>
    <n v="0.6"/>
    <n v="0.46500000000000002"/>
    <n v="0.16"/>
    <n v="1.133"/>
    <n v="0.46600000000000003"/>
    <n v="0.28849999999999998"/>
    <n v="0.29799999999999999"/>
    <n v="11"/>
    <n v="14"/>
    <s v="Santiago"/>
    <s v="Vaughan"/>
    <s v="Ohio State University_x0009_"/>
    <n v="10"/>
    <s v="Pacific"/>
    <n v="24.1"/>
    <s v="Category 3"/>
    <e v="#N/A"/>
    <e v="#N/A"/>
    <s v="Yes"/>
    <n v="1.0096799999999999"/>
    <n v="1.0096799999999999"/>
    <x v="0"/>
    <e v="#N/A"/>
    <x v="143"/>
  </r>
  <r>
    <n v="1476"/>
    <s v="F"/>
    <n v="0.56000000000000005"/>
    <n v="0.43"/>
    <n v="0.15"/>
    <n v="0.87450000000000006"/>
    <n v="0.45300000000000001"/>
    <n v="0.161"/>
    <n v="0.22"/>
    <n v="8"/>
    <n v="10"/>
    <s v="Hazel"/>
    <s v="Villa"/>
    <s v="University of Minnesota"/>
    <n v="9"/>
    <s v="North Pacific"/>
    <n v="1.9"/>
    <s v="Category 3"/>
    <e v="#N/A"/>
    <e v="#N/A"/>
    <s v="Yes"/>
    <n v="0.99356250000000002"/>
    <n v="0.99356250000000002"/>
    <x v="0"/>
    <e v="#N/A"/>
    <x v="144"/>
  </r>
  <r>
    <n v="3495"/>
    <s v="F"/>
    <n v="0.55500000000000005"/>
    <n v="0.43"/>
    <n v="0.13500000000000001"/>
    <n v="0.81200000000000006"/>
    <n v="0.40550000000000003"/>
    <n v="0.16300000000000001"/>
    <n v="0.2215"/>
    <n v="9"/>
    <n v="11"/>
    <s v="Naima"/>
    <s v="Reyes"/>
    <s v="University of Houston"/>
    <n v="7"/>
    <s v="Great Lakes"/>
    <n v="2.5"/>
    <s v="Category 3"/>
    <e v="#N/A"/>
    <e v="#N/A"/>
    <s v="Yes"/>
    <n v="0.99246999999999996"/>
    <n v="0.99246999999999996"/>
    <x v="0"/>
    <e v="#N/A"/>
    <x v="145"/>
  </r>
  <r>
    <n v="3742"/>
    <s v="F"/>
    <n v="0.67"/>
    <n v="0.52500000000000002"/>
    <n v="0.19500000000000001"/>
    <n v="1.37"/>
    <n v="0.60650000000000004"/>
    <n v="0.29549999999999998"/>
    <n v="0.40699999999999997"/>
    <n v="12"/>
    <n v="5"/>
    <s v="Haniya"/>
    <s v="Talley"/>
    <s v="Prince William Sound Science Center"/>
    <n v="10"/>
    <s v="Pacific"/>
    <n v="24.1"/>
    <s v="Category 3"/>
    <e v="#N/A"/>
    <e v="#N/A"/>
    <s v="Yes"/>
    <n v="1.051525"/>
    <n v="1.051525"/>
    <x v="0"/>
    <e v="#N/A"/>
    <x v="146"/>
  </r>
  <r>
    <n v="2326"/>
    <s v="F"/>
    <n v="0.41499999999999998"/>
    <n v="0.30499999999999999"/>
    <n v="0.105"/>
    <n v="0.36049999999999999"/>
    <n v="0.12"/>
    <n v="8.2000000000000003E-2"/>
    <n v="0.1"/>
    <n v="10"/>
    <n v="13"/>
    <s v="Betty"/>
    <s v="Berg"/>
    <s v="University of Houston"/>
    <n v="2"/>
    <s v="Florida Gulf Coast"/>
    <n v="18"/>
    <s v="Category 2"/>
    <e v="#N/A"/>
    <s v="Yes"/>
    <e v="#N/A"/>
    <n v="0.92227541666666657"/>
    <n v="0.7378203333333333"/>
    <x v="0"/>
    <n v="0.7378203333333333"/>
    <x v="1"/>
  </r>
  <r>
    <n v="264"/>
    <s v="I"/>
    <n v="0.245"/>
    <n v="0.19500000000000001"/>
    <n v="0.06"/>
    <n v="9.5000000000000001E-2"/>
    <n v="4.4499999999999998E-2"/>
    <n v="2.4500000000000001E-2"/>
    <n v="2.5999999999999999E-2"/>
    <n v="4"/>
    <n v="10"/>
    <s v="Hazel"/>
    <s v="Villa"/>
    <s v="University of Minnesota"/>
    <n v="5"/>
    <s v="Southeast"/>
    <n v="12.8"/>
    <s v="Category 2"/>
    <e v="#N/A"/>
    <s v="Yes"/>
    <e v="#N/A"/>
    <n v="0.84128333333333338"/>
    <n v="0.67302666666666677"/>
    <x v="0"/>
    <n v="0.67302666666666677"/>
    <x v="1"/>
  </r>
  <r>
    <n v="820"/>
    <s v="I"/>
    <n v="0.36"/>
    <n v="0.3"/>
    <n v="8.5000000000000006E-2"/>
    <n v="0.27"/>
    <n v="0.11849999999999999"/>
    <n v="6.4000000000000001E-2"/>
    <n v="7.4499999999999997E-2"/>
    <n v="7"/>
    <n v="10"/>
    <s v="Hazel"/>
    <s v="Villa"/>
    <s v="University of Minnesota"/>
    <n v="3"/>
    <s v="Northeast"/>
    <n v="3.6"/>
    <s v="Category 2"/>
    <e v="#N/A"/>
    <s v="Yes"/>
    <e v="#N/A"/>
    <n v="0.90582499999999999"/>
    <n v="0.72466000000000008"/>
    <x v="0"/>
    <n v="0.72466000000000008"/>
    <x v="1"/>
  </r>
  <r>
    <n v="3093"/>
    <s v="M"/>
    <n v="0.51"/>
    <n v="0.39500000000000002"/>
    <n v="0.125"/>
    <n v="0.58050000000000002"/>
    <n v="0.24399999999999999"/>
    <n v="0.13350000000000001"/>
    <n v="0.188"/>
    <n v="11"/>
    <n v="4"/>
    <s v="Nate"/>
    <s v="Craig"/>
    <s v="NOAA Fisheries"/>
    <n v="7"/>
    <s v="Great Lakes"/>
    <n v="2.5"/>
    <s v="Category 2"/>
    <e v="#N/A"/>
    <s v="Yes"/>
    <e v="#N/A"/>
    <n v="0.97506041666666665"/>
    <n v="0.78004833333333334"/>
    <x v="0"/>
    <n v="0.78004833333333334"/>
    <x v="1"/>
  </r>
  <r>
    <n v="246"/>
    <s v="I"/>
    <n v="0.35"/>
    <n v="0.26"/>
    <n v="8.5000000000000006E-2"/>
    <n v="0.17399999999999999"/>
    <n v="7.0499999999999993E-2"/>
    <n v="3.4500000000000003E-2"/>
    <n v="0.06"/>
    <n v="10"/>
    <n v="10"/>
    <s v="Hazel"/>
    <s v="Villa"/>
    <s v="University of Minnesota"/>
    <n v="6"/>
    <s v="Gulf of Mexico_x0009_"/>
    <n v="14.1"/>
    <s v="Category 2"/>
    <e v="#N/A"/>
    <s v="Yes"/>
    <e v="#N/A"/>
    <n v="0.89419833333333332"/>
    <n v="0.7153586666666667"/>
    <x v="0"/>
    <n v="0.7153586666666667"/>
    <x v="1"/>
  </r>
  <r>
    <n v="1660"/>
    <s v="F"/>
    <n v="0.6"/>
    <n v="0.48"/>
    <n v="0.18"/>
    <n v="1.0645"/>
    <n v="0.44950000000000001"/>
    <n v="0.2455"/>
    <n v="0.32500000000000001"/>
    <n v="10"/>
    <n v="6"/>
    <s v="Martin"/>
    <s v="Gaines"/>
    <s v="San Diego State University"/>
    <n v="4"/>
    <s v="Mid-Atlantic"/>
    <n v="6.1"/>
    <s v="Category 3"/>
    <e v="#N/A"/>
    <e v="#N/A"/>
    <s v="Yes"/>
    <n v="1.0209683333333333"/>
    <n v="1.0209683333333333"/>
    <x v="0"/>
    <e v="#N/A"/>
    <x v="147"/>
  </r>
  <r>
    <n v="469"/>
    <s v="F"/>
    <n v="0.68"/>
    <n v="0.55000000000000004"/>
    <n v="0.21"/>
    <n v="1.7444999999999999"/>
    <n v="0.59750000000000003"/>
    <n v="0.30499999999999999"/>
    <n v="0.625"/>
    <n v="17"/>
    <n v="8"/>
    <s v="Kali"/>
    <s v="Metcalfe"/>
    <s v="Mote Marine Laboratory"/>
    <n v="7"/>
    <s v="Great Lakes"/>
    <n v="2.5"/>
    <s v="Category 3"/>
    <e v="#N/A"/>
    <e v="#N/A"/>
    <s v="Yes"/>
    <n v="1.0547575"/>
    <n v="1.0547575"/>
    <x v="0"/>
    <e v="#N/A"/>
    <x v="148"/>
  </r>
  <r>
    <n v="2191"/>
    <s v="M"/>
    <n v="0.57999999999999996"/>
    <n v="0.47"/>
    <n v="0.16500000000000001"/>
    <n v="0.92700000000000005"/>
    <n v="0.32150000000000001"/>
    <n v="0.19850000000000001"/>
    <n v="0.315"/>
    <n v="11"/>
    <n v="3"/>
    <s v="Inaya"/>
    <s v="Bernard"/>
    <s v="Stanford University"/>
    <n v="10"/>
    <s v="Pacific"/>
    <n v="24.1"/>
    <s v="Category 2"/>
    <e v="#N/A"/>
    <s v="Yes"/>
    <e v="#N/A"/>
    <n v="1.0136924999999999"/>
    <n v="0.81095399999999995"/>
    <x v="0"/>
    <n v="0.81095399999999995"/>
    <x v="1"/>
  </r>
  <r>
    <n v="3307"/>
    <s v="I"/>
    <n v="0.41"/>
    <n v="0.3"/>
    <n v="0.115"/>
    <n v="0.25950000000000001"/>
    <n v="9.7000000000000003E-2"/>
    <n v="5.1499999999999997E-2"/>
    <n v="0.08"/>
    <n v="10"/>
    <n v="14"/>
    <s v="Santiago"/>
    <s v="Vaughan"/>
    <s v="Ohio State University_x0009_"/>
    <n v="6"/>
    <s v="Gulf of Mexico_x0009_"/>
    <n v="14.1"/>
    <s v="Category 2"/>
    <e v="#N/A"/>
    <s v="Yes"/>
    <e v="#N/A"/>
    <n v="0.92434041666666666"/>
    <n v="0.7394723333333334"/>
    <x v="0"/>
    <n v="0.7394723333333334"/>
    <x v="1"/>
  </r>
  <r>
    <n v="3414"/>
    <s v="M"/>
    <n v="0.49"/>
    <n v="0.39500000000000002"/>
    <n v="0.12"/>
    <n v="0.67400000000000004"/>
    <n v="0.33250000000000002"/>
    <n v="0.1235"/>
    <n v="0.185"/>
    <n v="9"/>
    <n v="10"/>
    <s v="Hazel"/>
    <s v="Villa"/>
    <s v="University of Minnesota"/>
    <n v="3"/>
    <s v="Northeast"/>
    <n v="3.6"/>
    <s v="Category 2"/>
    <e v="#N/A"/>
    <s v="Yes"/>
    <e v="#N/A"/>
    <n v="0.96354666666666666"/>
    <n v="0.77083733333333337"/>
    <x v="0"/>
    <n v="0.77083733333333337"/>
    <x v="1"/>
  </r>
  <r>
    <n v="3926"/>
    <s v="F"/>
    <n v="0.47"/>
    <n v="0.35"/>
    <n v="0.115"/>
    <n v="0.48699999999999999"/>
    <n v="0.19550000000000001"/>
    <n v="0.127"/>
    <n v="0.155"/>
    <n v="8"/>
    <n v="1"/>
    <s v="Jan"/>
    <s v="Odom"/>
    <s v="University of Houston"/>
    <n v="9"/>
    <s v="North Pacific"/>
    <n v="1.9"/>
    <s v="Category 2"/>
    <e v="#N/A"/>
    <s v="Yes"/>
    <e v="#N/A"/>
    <n v="0.95020083333333327"/>
    <n v="0.76016066666666671"/>
    <x v="0"/>
    <n v="0.76016066666666671"/>
    <x v="1"/>
  </r>
  <r>
    <n v="3477"/>
    <s v="I"/>
    <n v="0.4"/>
    <n v="0.28999999999999998"/>
    <n v="0.1"/>
    <n v="0.25800000000000001"/>
    <n v="0.104"/>
    <n v="5.8999999999999997E-2"/>
    <n v="8.1500000000000003E-2"/>
    <n v="7"/>
    <n v="7"/>
    <s v="Iona"/>
    <s v="Connolly"/>
    <s v="Florida Atlantic University"/>
    <n v="4"/>
    <s v="Mid-Atlantic"/>
    <n v="6.1"/>
    <s v="Category 2"/>
    <e v="#N/A"/>
    <s v="Yes"/>
    <e v="#N/A"/>
    <n v="0.91709999999999992"/>
    <n v="0.73368"/>
    <x v="0"/>
    <n v="0.73368"/>
    <x v="1"/>
  </r>
  <r>
    <n v="2332"/>
    <s v="M"/>
    <n v="0.59"/>
    <n v="0.46"/>
    <n v="0.155"/>
    <n v="0.90600000000000003"/>
    <n v="0.32700000000000001"/>
    <n v="0.14849999999999999"/>
    <n v="0.33500000000000002"/>
    <n v="15"/>
    <n v="10"/>
    <s v="Hazel"/>
    <s v="Villa"/>
    <s v="University of Minnesota"/>
    <n v="2"/>
    <s v="Florida Gulf Coast"/>
    <n v="18"/>
    <s v="Category 2"/>
    <e v="#N/A"/>
    <s v="Yes"/>
    <e v="#N/A"/>
    <n v="1.0130050000000002"/>
    <n v="0.81040400000000012"/>
    <x v="0"/>
    <n v="0.81040400000000012"/>
    <x v="1"/>
  </r>
  <r>
    <n v="2835"/>
    <s v="F"/>
    <n v="0.56999999999999995"/>
    <n v="0.42499999999999999"/>
    <n v="0.13"/>
    <n v="0.78200000000000003"/>
    <n v="0.3695"/>
    <n v="0.17449999999999999"/>
    <n v="0.19650000000000001"/>
    <n v="8"/>
    <n v="9"/>
    <s v="Danica"/>
    <s v="Tyler"/>
    <s v="University of Florida_x0009_"/>
    <n v="2"/>
    <s v="Florida Gulf Coast"/>
    <n v="18"/>
    <s v="Category 2"/>
    <e v="#N/A"/>
    <s v="Yes"/>
    <e v="#N/A"/>
    <n v="0.99647666666666668"/>
    <n v="0.79718133333333341"/>
    <x v="0"/>
    <n v="0.79718133333333341"/>
    <x v="1"/>
  </r>
  <r>
    <n v="1484"/>
    <s v="M"/>
    <n v="0.59"/>
    <n v="0.44"/>
    <n v="0.15"/>
    <n v="0.87250000000000005"/>
    <n v="0.38700000000000001"/>
    <n v="0.215"/>
    <n v="0.245"/>
    <n v="8"/>
    <n v="2"/>
    <s v="Tiegan"/>
    <s v="Davie"/>
    <s v="University of California, Davis"/>
    <n v="1"/>
    <s v="Florida Atlantic Coast"/>
    <n v="22.1"/>
    <s v="Category 2"/>
    <e v="#N/A"/>
    <s v="Yes"/>
    <e v="#N/A"/>
    <n v="1.0069791666666668"/>
    <n v="0.80558333333333343"/>
    <x v="0"/>
    <n v="0.80558333333333343"/>
    <x v="1"/>
  </r>
  <r>
    <n v="3272"/>
    <s v="M"/>
    <n v="0.52"/>
    <n v="0.42499999999999999"/>
    <n v="0.155"/>
    <n v="0.77349999999999997"/>
    <n v="0.29699999999999999"/>
    <n v="0.123"/>
    <n v="0.255"/>
    <n v="17"/>
    <n v="5"/>
    <s v="Haniya"/>
    <s v="Talley"/>
    <s v="Prince William Sound Science Center"/>
    <n v="10"/>
    <s v="Pacific"/>
    <n v="24.1"/>
    <s v="Category 2"/>
    <e v="#N/A"/>
    <s v="Yes"/>
    <e v="#N/A"/>
    <n v="0.98341541666666654"/>
    <n v="0.78673233333333326"/>
    <x v="0"/>
    <n v="0.78673233333333326"/>
    <x v="1"/>
  </r>
  <r>
    <n v="723"/>
    <s v="M"/>
    <n v="0.55500000000000005"/>
    <n v="0.44"/>
    <n v="0.15"/>
    <n v="1.0920000000000001"/>
    <n v="0.41599999999999998"/>
    <n v="0.21199999999999999"/>
    <n v="0.4405"/>
    <n v="15"/>
    <n v="10"/>
    <s v="Hazel"/>
    <s v="Villa"/>
    <s v="University of Minnesota"/>
    <n v="2"/>
    <s v="Florida Gulf Coast"/>
    <n v="18"/>
    <s v="Category 3"/>
    <e v="#N/A"/>
    <e v="#N/A"/>
    <s v="Yes"/>
    <n v="0.98616666666666675"/>
    <n v="0.98616666666666675"/>
    <x v="0"/>
    <e v="#N/A"/>
    <x v="149"/>
  </r>
  <r>
    <n v="2267"/>
    <s v="F"/>
    <n v="0.63500000000000001"/>
    <n v="0.51"/>
    <n v="0.17499999999999999"/>
    <n v="1.2124999999999999"/>
    <n v="0.57350000000000001"/>
    <n v="0.26100000000000001"/>
    <n v="0.36"/>
    <n v="14"/>
    <n v="11"/>
    <s v="Naima"/>
    <s v="Reyes"/>
    <s v="University of Houston"/>
    <n v="5"/>
    <s v="Southeast"/>
    <n v="12.8"/>
    <s v="Category 3"/>
    <e v="#N/A"/>
    <e v="#N/A"/>
    <s v="Yes"/>
    <n v="1.0361979166666666"/>
    <n v="1.0361979166666666"/>
    <x v="0"/>
    <e v="#N/A"/>
    <x v="150"/>
  </r>
  <r>
    <n v="793"/>
    <s v="M"/>
    <n v="0.47"/>
    <n v="0.37"/>
    <n v="0.18"/>
    <n v="0.51"/>
    <n v="0.1915"/>
    <n v="0.1285"/>
    <n v="0.16250000000000001"/>
    <n v="9"/>
    <n v="15"/>
    <s v="Conan"/>
    <s v="Dalton"/>
    <s v="University of Houston"/>
    <n v="6"/>
    <s v="Gulf of Mexico_x0009_"/>
    <n v="14.1"/>
    <s v="Category 2"/>
    <e v="#N/A"/>
    <s v="Yes"/>
    <e v="#N/A"/>
    <n v="0.96129999999999993"/>
    <n v="0.76903999999999995"/>
    <x v="0"/>
    <n v="0.76903999999999995"/>
    <x v="1"/>
  </r>
  <r>
    <n v="3535"/>
    <s v="I"/>
    <n v="0.4"/>
    <n v="0.315"/>
    <n v="0.09"/>
    <n v="0.33"/>
    <n v="0.151"/>
    <n v="6.8000000000000005E-2"/>
    <n v="0.08"/>
    <n v="6"/>
    <n v="3"/>
    <s v="Inaya"/>
    <s v="Bernard"/>
    <s v="Stanford University"/>
    <n v="6"/>
    <s v="Gulf of Mexico_x0009_"/>
    <n v="14.1"/>
    <s v="Category 2"/>
    <e v="#N/A"/>
    <s v="Yes"/>
    <e v="#N/A"/>
    <n v="0.92128333333333334"/>
    <n v="0.73702666666666672"/>
    <x v="0"/>
    <n v="0.73702666666666672"/>
    <x v="1"/>
  </r>
  <r>
    <n v="4169"/>
    <s v="F"/>
    <n v="0.51500000000000001"/>
    <n v="0.4"/>
    <n v="0.125"/>
    <n v="0.61499999999999999"/>
    <n v="0.28649999999999998"/>
    <n v="0.123"/>
    <n v="0.17649999999999999"/>
    <n v="8"/>
    <n v="5"/>
    <s v="Haniya"/>
    <s v="Talley"/>
    <s v="Prince William Sound Science Center"/>
    <n v="10"/>
    <s v="Pacific"/>
    <n v="24.1"/>
    <s v="Category 2"/>
    <e v="#N/A"/>
    <s v="Yes"/>
    <e v="#N/A"/>
    <n v="0.97681249999999986"/>
    <n v="0.78144999999999998"/>
    <x v="0"/>
    <n v="0.78144999999999998"/>
    <x v="1"/>
  </r>
  <r>
    <n v="2697"/>
    <s v="F"/>
    <n v="0.65"/>
    <n v="0.49"/>
    <n v="0.155"/>
    <n v="1.1220000000000001"/>
    <n v="0.54500000000000004"/>
    <n v="0.22800000000000001"/>
    <n v="0.30549999999999999"/>
    <n v="9"/>
    <n v="11"/>
    <s v="Naima"/>
    <s v="Reyes"/>
    <s v="University of Houston"/>
    <n v="6"/>
    <s v="Gulf of Mexico_x0009_"/>
    <n v="14.1"/>
    <s v="Category 3"/>
    <e v="#N/A"/>
    <e v="#N/A"/>
    <s v="Yes"/>
    <n v="1.0341850000000001"/>
    <n v="1.0341850000000001"/>
    <x v="0"/>
    <e v="#N/A"/>
    <x v="151"/>
  </r>
  <r>
    <n v="2867"/>
    <s v="I"/>
    <n v="0.32"/>
    <n v="0.20499999999999999"/>
    <n v="0.08"/>
    <n v="0.18099999999999999"/>
    <n v="8.7999999999999995E-2"/>
    <n v="3.4000000000000002E-2"/>
    <n v="4.9500000000000002E-2"/>
    <n v="5"/>
    <n v="1"/>
    <s v="Jan"/>
    <s v="Odom"/>
    <s v="University of Houston"/>
    <n v="4"/>
    <s v="Mid-Atlantic"/>
    <n v="6.1"/>
    <s v="Category 2"/>
    <e v="#N/A"/>
    <s v="Yes"/>
    <e v="#N/A"/>
    <n v="0.86534666666666671"/>
    <n v="0.69227733333333341"/>
    <x v="0"/>
    <n v="0.69227733333333341"/>
    <x v="1"/>
  </r>
  <r>
    <n v="525"/>
    <s v="M"/>
    <n v="0.23499999999999999"/>
    <n v="0.16"/>
    <n v="0.06"/>
    <n v="5.45E-2"/>
    <n v="2.6499999999999999E-2"/>
    <n v="9.4999999999999998E-3"/>
    <n v="1.4999999999999999E-2"/>
    <n v="4"/>
    <n v="9"/>
    <s v="Danica"/>
    <s v="Tyler"/>
    <s v="University of Florida_x0009_"/>
    <n v="4"/>
    <s v="Mid-Atlantic"/>
    <n v="6.1"/>
    <s v="Category 2"/>
    <e v="#N/A"/>
    <s v="Yes"/>
    <e v="#N/A"/>
    <n v="0.82857833333333331"/>
    <n v="0.66286266666666671"/>
    <x v="0"/>
    <n v="0.66286266666666671"/>
    <x v="1"/>
  </r>
  <r>
    <n v="353"/>
    <s v="M"/>
    <n v="0.56999999999999995"/>
    <n v="0.46"/>
    <n v="0.14000000000000001"/>
    <n v="0.95350000000000001"/>
    <n v="0.44650000000000001"/>
    <n v="0.20649999999999999"/>
    <n v="0.245"/>
    <n v="12"/>
    <n v="5"/>
    <s v="Haniya"/>
    <s v="Talley"/>
    <s v="Prince William Sound Science Center"/>
    <n v="6"/>
    <s v="Gulf of Mexico_x0009_"/>
    <n v="14.1"/>
    <s v="Category 3"/>
    <e v="#N/A"/>
    <e v="#N/A"/>
    <s v="Yes"/>
    <n v="1.0020150000000001"/>
    <n v="1.0020150000000001"/>
    <x v="0"/>
    <e v="#N/A"/>
    <x v="152"/>
  </r>
  <r>
    <n v="318"/>
    <s v="M"/>
    <n v="0.45"/>
    <n v="0.35"/>
    <n v="0.1"/>
    <n v="0.36749999999999999"/>
    <n v="0.14649999999999999"/>
    <n v="0.10150000000000001"/>
    <n v="0.12"/>
    <n v="10"/>
    <n v="4"/>
    <s v="Nate"/>
    <s v="Craig"/>
    <s v="NOAA Fisheries"/>
    <n v="10"/>
    <s v="Pacific"/>
    <n v="24.1"/>
    <s v="Category 2"/>
    <e v="#N/A"/>
    <s v="Yes"/>
    <e v="#N/A"/>
    <n v="0.94829166666666664"/>
    <n v="0.75863333333333338"/>
    <x v="0"/>
    <n v="0.75863333333333338"/>
    <x v="1"/>
  </r>
  <r>
    <n v="2273"/>
    <s v="M"/>
    <n v="0.63500000000000001"/>
    <n v="0.51"/>
    <n v="0.21"/>
    <n v="1.5980000000000001"/>
    <n v="0.65349999999999997"/>
    <n v="0.28349999999999997"/>
    <n v="0.57999999999999996"/>
    <n v="15"/>
    <n v="11"/>
    <s v="Naima"/>
    <s v="Reyes"/>
    <s v="University of Houston"/>
    <n v="4"/>
    <s v="Mid-Atlantic"/>
    <n v="6.1"/>
    <s v="Category 3"/>
    <e v="#N/A"/>
    <e v="#N/A"/>
    <s v="Yes"/>
    <n v="1.0310633333333332"/>
    <n v="1.0310633333333332"/>
    <x v="0"/>
    <e v="#N/A"/>
    <x v="153"/>
  </r>
  <r>
    <n v="3366"/>
    <s v="I"/>
    <n v="0.44"/>
    <n v="0.31"/>
    <n v="0.115"/>
    <n v="0.36249999999999999"/>
    <n v="0.13400000000000001"/>
    <n v="8.2000000000000003E-2"/>
    <n v="0.12"/>
    <n v="11"/>
    <n v="2"/>
    <s v="Tiegan"/>
    <s v="Davie"/>
    <s v="University of California, Davis"/>
    <n v="8"/>
    <s v="West Coast"/>
    <n v="12.3"/>
    <s v="Category 2"/>
    <e v="#N/A"/>
    <s v="Yes"/>
    <e v="#N/A"/>
    <n v="0.93278125000000001"/>
    <n v="0.74622500000000003"/>
    <x v="0"/>
    <n v="0.74622500000000003"/>
    <x v="1"/>
  </r>
  <r>
    <n v="3497"/>
    <s v="M"/>
    <n v="0.57499999999999996"/>
    <n v="0.44"/>
    <n v="0.14499999999999999"/>
    <n v="0.87"/>
    <n v="0.39450000000000002"/>
    <n v="0.2195"/>
    <n v="0.22500000000000001"/>
    <n v="8"/>
    <n v="9"/>
    <s v="Danica"/>
    <s v="Tyler"/>
    <s v="University of Florida_x0009_"/>
    <n v="7"/>
    <s v="Great Lakes"/>
    <n v="2.5"/>
    <s v="Category 2"/>
    <e v="#N/A"/>
    <s v="Yes"/>
    <e v="#N/A"/>
    <n v="1.0013583333333334"/>
    <n v="0.80108666666666672"/>
    <x v="0"/>
    <n v="0.80108666666666672"/>
    <x v="1"/>
  </r>
  <r>
    <n v="1733"/>
    <s v="M"/>
    <n v="0.66500000000000004"/>
    <n v="0.52"/>
    <n v="0.17499999999999999"/>
    <n v="1.3725000000000001"/>
    <n v="0.60599999999999998"/>
    <n v="0.32"/>
    <n v="0.39500000000000002"/>
    <n v="12"/>
    <n v="5"/>
    <s v="Haniya"/>
    <s v="Talley"/>
    <s v="Prince William Sound Science Center"/>
    <n v="9"/>
    <s v="North Pacific"/>
    <n v="1.9"/>
    <s v="Category 3"/>
    <e v="#N/A"/>
    <e v="#N/A"/>
    <s v="Yes"/>
    <n v="1.04353125"/>
    <n v="1.04353125"/>
    <x v="0"/>
    <e v="#N/A"/>
    <x v="154"/>
  </r>
  <r>
    <n v="431"/>
    <s v="F"/>
    <n v="0.56999999999999995"/>
    <n v="0.45"/>
    <n v="0.17499999999999999"/>
    <n v="0.95550000000000002"/>
    <n v="0.38"/>
    <n v="0.16650000000000001"/>
    <n v="0.29499999999999998"/>
    <n v="18"/>
    <n v="5"/>
    <s v="Haniya"/>
    <s v="Talley"/>
    <s v="Prince William Sound Science Center"/>
    <n v="5"/>
    <s v="Southeast"/>
    <n v="12.8"/>
    <s v="Category 2"/>
    <e v="#N/A"/>
    <s v="Yes"/>
    <e v="#N/A"/>
    <n v="1.0041687500000001"/>
    <n v="0.80333500000000013"/>
    <x v="0"/>
    <n v="0.80333500000000013"/>
    <x v="1"/>
  </r>
  <r>
    <n v="541"/>
    <s v="F"/>
    <n v="0.5"/>
    <n v="0.375"/>
    <n v="0.14000000000000001"/>
    <n v="0.60399999999999998"/>
    <n v="0.24199999999999999"/>
    <n v="0.14149999999999999"/>
    <n v="0.17899999999999999"/>
    <n v="15"/>
    <n v="14"/>
    <s v="Santiago"/>
    <s v="Vaughan"/>
    <s v="Ohio State University_x0009_"/>
    <n v="5"/>
    <s v="Southeast"/>
    <n v="12.8"/>
    <s v="Category 2"/>
    <e v="#N/A"/>
    <s v="Yes"/>
    <e v="#N/A"/>
    <n v="0.96549333333333331"/>
    <n v="0.77239466666666667"/>
    <x v="0"/>
    <n v="0.77239466666666667"/>
    <x v="1"/>
  </r>
  <r>
    <n v="3467"/>
    <s v="M"/>
    <n v="0.64"/>
    <n v="0.5"/>
    <n v="0.17"/>
    <n v="1.4544999999999999"/>
    <n v="0.64200000000000002"/>
    <n v="0.35749999999999998"/>
    <n v="0.35399999999999998"/>
    <n v="9"/>
    <n v="6"/>
    <s v="Martin"/>
    <s v="Gaines"/>
    <s v="San Diego State University"/>
    <n v="9"/>
    <s v="North Pacific"/>
    <n v="1.9"/>
    <s v="Category 3"/>
    <e v="#N/A"/>
    <e v="#N/A"/>
    <s v="Yes"/>
    <n v="1.0242441666666668"/>
    <n v="1.0242441666666668"/>
    <x v="0"/>
    <e v="#N/A"/>
    <x v="155"/>
  </r>
  <r>
    <n v="3353"/>
    <s v="F"/>
    <n v="0.52"/>
    <n v="0.40500000000000003"/>
    <n v="0.14499999999999999"/>
    <n v="0.82899999999999996"/>
    <n v="0.35349999999999998"/>
    <n v="0.16850000000000001"/>
    <n v="0.20499999999999999"/>
    <n v="15"/>
    <n v="11"/>
    <s v="Naima"/>
    <s v="Reyes"/>
    <s v="University of Houston"/>
    <n v="8"/>
    <s v="West Coast"/>
    <n v="12.3"/>
    <s v="Category 2"/>
    <e v="#N/A"/>
    <s v="Yes"/>
    <e v="#N/A"/>
    <n v="0.9731008333333333"/>
    <n v="0.77848066666666671"/>
    <x v="0"/>
    <n v="0.77848066666666671"/>
    <x v="1"/>
  </r>
  <r>
    <n v="1192"/>
    <s v="M"/>
    <n v="0.69499999999999995"/>
    <n v="0.56000000000000005"/>
    <n v="0.185"/>
    <n v="1.74"/>
    <n v="0.88500000000000001"/>
    <n v="0.3715"/>
    <n v="0.4375"/>
    <n v="10"/>
    <n v="9"/>
    <s v="Danica"/>
    <s v="Tyler"/>
    <s v="University of Florida_x0009_"/>
    <n v="2"/>
    <s v="Florida Gulf Coast"/>
    <n v="18"/>
    <s v="Category 3"/>
    <e v="#N/A"/>
    <e v="#N/A"/>
    <s v="Yes"/>
    <n v="1.0559833333333333"/>
    <n v="1.0559833333333333"/>
    <x v="0"/>
    <e v="#N/A"/>
    <x v="156"/>
  </r>
  <r>
    <n v="4133"/>
    <s v="I"/>
    <n v="0.58499999999999996"/>
    <n v="0.47"/>
    <n v="0.17"/>
    <n v="0.98499999999999999"/>
    <n v="0.3695"/>
    <n v="0.23949999999999999"/>
    <n v="0.315"/>
    <n v="10"/>
    <n v="13"/>
    <s v="Betty"/>
    <s v="Berg"/>
    <s v="University of Houston"/>
    <n v="9"/>
    <s v="North Pacific"/>
    <n v="1.9"/>
    <s v="Category 2"/>
    <e v="#N/A"/>
    <s v="Yes"/>
    <e v="#N/A"/>
    <n v="1.0139083333333334"/>
    <n v="0.81112666666666677"/>
    <x v="0"/>
    <n v="0.81112666666666677"/>
    <x v="1"/>
  </r>
  <r>
    <n v="61"/>
    <s v="M"/>
    <n v="0.45"/>
    <n v="0.34499999999999997"/>
    <n v="0.105"/>
    <n v="0.41149999999999998"/>
    <n v="0.18"/>
    <n v="0.1125"/>
    <n v="0.13500000000000001"/>
    <n v="7"/>
    <n v="14"/>
    <s v="Santiago"/>
    <s v="Vaughan"/>
    <s v="Ohio State University_x0009_"/>
    <n v="1"/>
    <s v="Florida Atlantic Coast"/>
    <n v="22.1"/>
    <s v="Category 2"/>
    <e v="#N/A"/>
    <s v="Yes"/>
    <e v="#N/A"/>
    <n v="0.94476791666666671"/>
    <n v="0.75581433333333337"/>
    <x v="0"/>
    <n v="0.75581433333333337"/>
    <x v="1"/>
  </r>
  <r>
    <n v="1236"/>
    <s v="I"/>
    <n v="0.375"/>
    <n v="0.28999999999999998"/>
    <n v="8.5000000000000006E-2"/>
    <n v="0.23849999999999999"/>
    <n v="0.11799999999999999"/>
    <n v="4.4999999999999998E-2"/>
    <n v="6.9500000000000006E-2"/>
    <n v="7"/>
    <n v="11"/>
    <s v="Naima"/>
    <s v="Reyes"/>
    <s v="University of Houston"/>
    <n v="9"/>
    <s v="North Pacific"/>
    <n v="1.9"/>
    <s v="Category 2"/>
    <e v="#N/A"/>
    <s v="Yes"/>
    <e v="#N/A"/>
    <n v="0.90914541666666659"/>
    <n v="0.72731633333333334"/>
    <x v="0"/>
    <n v="0.72731633333333334"/>
    <x v="1"/>
  </r>
  <r>
    <n v="2261"/>
    <s v="M"/>
    <n v="0.55000000000000004"/>
    <n v="0.46"/>
    <n v="0.17499999999999999"/>
    <n v="0.86899999999999999"/>
    <n v="0.3155"/>
    <n v="0.1825"/>
    <n v="0.32"/>
    <n v="10"/>
    <n v="7"/>
    <s v="Iona"/>
    <s v="Connolly"/>
    <s v="Florida Atlantic University"/>
    <n v="5"/>
    <s v="Southeast"/>
    <n v="12.8"/>
    <s v="Category 2"/>
    <e v="#N/A"/>
    <s v="Yes"/>
    <e v="#N/A"/>
    <n v="1.0040791666666666"/>
    <n v="0.80326333333333333"/>
    <x v="0"/>
    <n v="0.80326333333333333"/>
    <x v="1"/>
  </r>
  <r>
    <n v="732"/>
    <s v="M"/>
    <n v="0.54500000000000004"/>
    <n v="0.42"/>
    <n v="0.13"/>
    <n v="0.879"/>
    <n v="0.374"/>
    <n v="0.16950000000000001"/>
    <n v="0.23"/>
    <n v="13"/>
    <n v="1"/>
    <s v="Jan"/>
    <s v="Odom"/>
    <s v="University of Houston"/>
    <n v="2"/>
    <s v="Florida Gulf Coast"/>
    <n v="18"/>
    <s v="Category 2"/>
    <e v="#N/A"/>
    <s v="Yes"/>
    <e v="#N/A"/>
    <n v="0.98211166666666672"/>
    <n v="0.78568933333333346"/>
    <x v="0"/>
    <n v="0.78568933333333346"/>
    <x v="1"/>
  </r>
  <r>
    <n v="3417"/>
    <s v="M"/>
    <n v="0.56000000000000005"/>
    <n v="0.45"/>
    <n v="0.14000000000000001"/>
    <n v="0.9"/>
    <n v="0.47199999999999998"/>
    <n v="0.182"/>
    <n v="0.218"/>
    <n v="7"/>
    <n v="5"/>
    <s v="Haniya"/>
    <s v="Talley"/>
    <s v="Prince William Sound Science Center"/>
    <n v="4"/>
    <s v="Mid-Atlantic"/>
    <n v="6.1"/>
    <s v="Category 3"/>
    <e v="#N/A"/>
    <e v="#N/A"/>
    <s v="Yes"/>
    <n v="0.99766666666666659"/>
    <n v="0.99766666666666659"/>
    <x v="0"/>
    <e v="#N/A"/>
    <x v="157"/>
  </r>
  <r>
    <n v="1500"/>
    <s v="M"/>
    <n v="0.63"/>
    <n v="0.47"/>
    <n v="0.14499999999999999"/>
    <n v="1.1005"/>
    <n v="0.52"/>
    <n v="0.26"/>
    <n v="0.27600000000000002"/>
    <n v="9"/>
    <n v="6"/>
    <s v="Martin"/>
    <s v="Gaines"/>
    <s v="San Diego State University"/>
    <n v="7"/>
    <s v="Great Lakes"/>
    <n v="2.5"/>
    <s v="Category 3"/>
    <e v="#N/A"/>
    <e v="#N/A"/>
    <s v="Yes"/>
    <n v="1.0198954166666669"/>
    <n v="1.0198954166666669"/>
    <x v="0"/>
    <e v="#N/A"/>
    <x v="158"/>
  </r>
  <r>
    <n v="2866"/>
    <s v="I"/>
    <n v="0.315"/>
    <n v="0.23499999999999999"/>
    <n v="7.4999999999999997E-2"/>
    <n v="0.1285"/>
    <n v="5.0999999999999997E-2"/>
    <n v="2.8000000000000001E-2"/>
    <n v="4.0500000000000001E-2"/>
    <n v="4"/>
    <n v="10"/>
    <s v="Hazel"/>
    <s v="Villa"/>
    <s v="University of Minnesota"/>
    <n v="10"/>
    <s v="Pacific"/>
    <n v="24.1"/>
    <s v="Category 2"/>
    <e v="#N/A"/>
    <s v="Yes"/>
    <e v="#N/A"/>
    <n v="0.87637291666666661"/>
    <n v="0.70109833333333338"/>
    <x v="0"/>
    <n v="0.70109833333333338"/>
    <x v="1"/>
  </r>
  <r>
    <n v="1278"/>
    <s v="I"/>
    <n v="0.48"/>
    <n v="0.36499999999999999"/>
    <n v="0.1"/>
    <n v="0.46100000000000002"/>
    <n v="0.2205"/>
    <n v="8.3500000000000005E-2"/>
    <n v="0.13500000000000001"/>
    <n v="8"/>
    <n v="11"/>
    <s v="Naima"/>
    <s v="Reyes"/>
    <s v="University of Houston"/>
    <n v="9"/>
    <s v="North Pacific"/>
    <n v="1.9"/>
    <s v="Category 2"/>
    <e v="#N/A"/>
    <s v="Yes"/>
    <e v="#N/A"/>
    <n v="0.95861666666666656"/>
    <n v="0.76689333333333332"/>
    <x v="0"/>
    <n v="0.76689333333333332"/>
    <x v="1"/>
  </r>
  <r>
    <n v="3150"/>
    <s v="F"/>
    <n v="0.7"/>
    <n v="0.54"/>
    <n v="0.215"/>
    <n v="1.978"/>
    <n v="0.66749999999999998"/>
    <n v="0.3125"/>
    <n v="0.71"/>
    <n v="24"/>
    <n v="10"/>
    <s v="Hazel"/>
    <s v="Villa"/>
    <s v="University of Minnesota"/>
    <n v="9"/>
    <s v="North Pacific"/>
    <n v="1.9"/>
    <s v="Category 2"/>
    <e v="#N/A"/>
    <s v="Yes"/>
    <e v="#N/A"/>
    <n v="1.0523449999999999"/>
    <n v="0.84187599999999996"/>
    <x v="0"/>
    <n v="0.84187599999999996"/>
    <x v="1"/>
  </r>
  <r>
    <n v="1933"/>
    <s v="F"/>
    <n v="0.62"/>
    <n v="0.495"/>
    <n v="0.17"/>
    <n v="1.0620000000000001"/>
    <n v="0.372"/>
    <n v="0.21299999999999999"/>
    <n v="0.34"/>
    <n v="11"/>
    <n v="3"/>
    <s v="Inaya"/>
    <s v="Bernard"/>
    <s v="Stanford University"/>
    <n v="3"/>
    <s v="Northeast"/>
    <n v="3.6"/>
    <s v="Category 2"/>
    <e v="#N/A"/>
    <s v="Yes"/>
    <e v="#N/A"/>
    <n v="1.0309566666666667"/>
    <n v="0.82476533333333346"/>
    <x v="0"/>
    <n v="0.82476533333333346"/>
    <x v="1"/>
  </r>
  <r>
    <n v="3800"/>
    <s v="F"/>
    <n v="0.70499999999999996"/>
    <n v="0.56000000000000005"/>
    <n v="0.17"/>
    <n v="1.4575"/>
    <n v="0.60699999999999998"/>
    <n v="0.318"/>
    <n v="0.44"/>
    <n v="11"/>
    <n v="9"/>
    <s v="Danica"/>
    <s v="Tyler"/>
    <s v="University of Florida_x0009_"/>
    <n v="8"/>
    <s v="West Coast"/>
    <n v="12.3"/>
    <s v="Category 3"/>
    <e v="#N/A"/>
    <e v="#N/A"/>
    <s v="Yes"/>
    <n v="1.0657958333333333"/>
    <n v="1.0657958333333333"/>
    <x v="0"/>
    <e v="#N/A"/>
    <x v="159"/>
  </r>
  <r>
    <n v="840"/>
    <s v="I"/>
    <n v="0.48499999999999999"/>
    <n v="0.35499999999999998"/>
    <n v="0.105"/>
    <n v="0.498"/>
    <n v="0.2175"/>
    <n v="9.6000000000000002E-2"/>
    <n v="0.1525"/>
    <n v="9"/>
    <n v="7"/>
    <s v="Iona"/>
    <s v="Connolly"/>
    <s v="Florida Atlantic University"/>
    <n v="9"/>
    <s v="North Pacific"/>
    <n v="1.9"/>
    <s v="Category 2"/>
    <e v="#N/A"/>
    <s v="Yes"/>
    <e v="#N/A"/>
    <n v="0.955515"/>
    <n v="0.76441200000000009"/>
    <x v="0"/>
    <n v="0.76441200000000009"/>
    <x v="1"/>
  </r>
  <r>
    <n v="2363"/>
    <s v="F"/>
    <n v="0.66"/>
    <n v="0.52500000000000002"/>
    <n v="0.20499999999999999"/>
    <n v="1.3665"/>
    <n v="0.50049999999999994"/>
    <n v="0.29099999999999998"/>
    <n v="0.41"/>
    <n v="18"/>
    <n v="15"/>
    <s v="Conan"/>
    <s v="Dalton"/>
    <s v="University of Houston"/>
    <n v="4"/>
    <s v="Mid-Atlantic"/>
    <n v="6.1"/>
    <s v="Category 3"/>
    <e v="#N/A"/>
    <e v="#N/A"/>
    <s v="Yes"/>
    <n v="1.05058875"/>
    <n v="1.05058875"/>
    <x v="0"/>
    <e v="#N/A"/>
    <x v="160"/>
  </r>
  <r>
    <n v="2828"/>
    <s v="I"/>
    <n v="0.5"/>
    <n v="0.375"/>
    <n v="0.12"/>
    <n v="0.52900000000000003"/>
    <n v="0.2235"/>
    <n v="0.123"/>
    <n v="0.16"/>
    <n v="8"/>
    <n v="15"/>
    <s v="Conan"/>
    <s v="Dalton"/>
    <s v="University of Houston"/>
    <n v="5"/>
    <s v="Southeast"/>
    <n v="12.8"/>
    <s v="Category 2"/>
    <e v="#N/A"/>
    <s v="Yes"/>
    <e v="#N/A"/>
    <n v="0.96698000000000006"/>
    <n v="0.77358400000000005"/>
    <x v="0"/>
    <n v="0.77358400000000005"/>
    <x v="1"/>
  </r>
  <r>
    <n v="2383"/>
    <s v="I"/>
    <n v="0.52500000000000002"/>
    <n v="0.43"/>
    <n v="0.15"/>
    <n v="0.73650000000000004"/>
    <n v="0.32250000000000001"/>
    <n v="0.161"/>
    <n v="0.215"/>
    <n v="11"/>
    <n v="8"/>
    <s v="Kali"/>
    <s v="Metcalfe"/>
    <s v="Mote Marine Laboratory"/>
    <n v="8"/>
    <s v="West Coast"/>
    <n v="12.3"/>
    <s v="Category 2"/>
    <e v="#N/A"/>
    <s v="Yes"/>
    <e v="#N/A"/>
    <n v="0.98764583333333333"/>
    <n v="0.79011666666666669"/>
    <x v="0"/>
    <n v="0.79011666666666669"/>
    <x v="1"/>
  </r>
  <r>
    <n v="3521"/>
    <s v="F"/>
    <n v="0.72"/>
    <n v="0.54500000000000004"/>
    <n v="0.185"/>
    <n v="1.7184999999999999"/>
    <n v="0.79249999999999998"/>
    <n v="0.40100000000000002"/>
    <n v="0.46800000000000003"/>
    <n v="11"/>
    <n v="12"/>
    <s v="Rebecca"/>
    <s v="Bennett"/>
    <s v="University of Houston"/>
    <n v="6"/>
    <s v="Gulf of Mexico_x0009_"/>
    <n v="14.1"/>
    <s v="Category 3"/>
    <e v="#N/A"/>
    <e v="#N/A"/>
    <s v="Yes"/>
    <n v="1.0600870833333333"/>
    <n v="1.0600870833333333"/>
    <x v="0"/>
    <e v="#N/A"/>
    <x v="161"/>
  </r>
  <r>
    <n v="3090"/>
    <s v="M"/>
    <n v="0.45500000000000002"/>
    <n v="0.35"/>
    <n v="0.11"/>
    <n v="0.45800000000000002"/>
    <n v="0.2"/>
    <n v="0.111"/>
    <n v="0.1305"/>
    <n v="8"/>
    <n v="2"/>
    <s v="Tiegan"/>
    <s v="Davie"/>
    <s v="University of California, Davis"/>
    <n v="9"/>
    <s v="North Pacific"/>
    <n v="1.9"/>
    <s v="Category 2"/>
    <e v="#N/A"/>
    <s v="Yes"/>
    <e v="#N/A"/>
    <n v="0.94619666666666657"/>
    <n v="0.75695733333333326"/>
    <x v="0"/>
    <n v="0.75695733333333326"/>
    <x v="1"/>
  </r>
  <r>
    <n v="3500"/>
    <s v="F"/>
    <n v="0.59499999999999997"/>
    <n v="0.47"/>
    <n v="0.16500000000000001"/>
    <n v="1.0155000000000001"/>
    <n v="0.49099999999999999"/>
    <n v="0.1905"/>
    <n v="0.28899999999999998"/>
    <n v="9"/>
    <n v="14"/>
    <s v="Santiago"/>
    <s v="Vaughan"/>
    <s v="Ohio State University_x0009_"/>
    <n v="6"/>
    <s v="Gulf of Mexico_x0009_"/>
    <n v="14.1"/>
    <s v="Category 3"/>
    <e v="#N/A"/>
    <e v="#N/A"/>
    <s v="Yes"/>
    <n v="1.0152262500000002"/>
    <n v="1.0152262500000002"/>
    <x v="0"/>
    <e v="#N/A"/>
    <x v="162"/>
  </r>
  <r>
    <n v="716"/>
    <s v="I"/>
    <n v="0.27500000000000002"/>
    <n v="0.2"/>
    <n v="6.5000000000000002E-2"/>
    <n v="0.10349999999999999"/>
    <n v="4.7500000000000001E-2"/>
    <n v="2.0500000000000001E-2"/>
    <n v="0.03"/>
    <n v="7"/>
    <n v="1"/>
    <s v="Jan"/>
    <s v="Odom"/>
    <s v="University of Houston"/>
    <n v="3"/>
    <s v="Northeast"/>
    <n v="3.6"/>
    <s v="Category 2"/>
    <e v="#N/A"/>
    <s v="Yes"/>
    <e v="#N/A"/>
    <n v="0.85255458333333345"/>
    <n v="0.68204366666666683"/>
    <x v="0"/>
    <n v="0.68204366666666683"/>
    <x v="1"/>
  </r>
  <r>
    <n v="409"/>
    <s v="M"/>
    <n v="0.55500000000000005"/>
    <n v="0.45"/>
    <n v="0.14499999999999999"/>
    <n v="0.91500000000000004"/>
    <n v="0.4"/>
    <n v="0.246"/>
    <n v="0.28499999999999998"/>
    <n v="11"/>
    <n v="3"/>
    <s v="Inaya"/>
    <s v="Bernard"/>
    <s v="Stanford University"/>
    <n v="9"/>
    <s v="North Pacific"/>
    <n v="1.9"/>
    <s v="Category 3"/>
    <e v="#N/A"/>
    <e v="#N/A"/>
    <s v="Yes"/>
    <n v="0.99611249999999996"/>
    <n v="0.99611249999999996"/>
    <x v="0"/>
    <e v="#N/A"/>
    <x v="163"/>
  </r>
  <r>
    <n v="84"/>
    <s v="M"/>
    <n v="0.59499999999999997"/>
    <n v="0.47499999999999998"/>
    <n v="0.16"/>
    <n v="1.3174999999999999"/>
    <n v="0.40799999999999997"/>
    <n v="0.23400000000000001"/>
    <n v="0.57999999999999996"/>
    <n v="21"/>
    <n v="10"/>
    <s v="Hazel"/>
    <s v="Villa"/>
    <s v="University of Minnesota"/>
    <n v="8"/>
    <s v="West Coast"/>
    <n v="12.3"/>
    <s v="Category 2"/>
    <e v="#N/A"/>
    <s v="Yes"/>
    <e v="#N/A"/>
    <n v="1.0039666666666667"/>
    <n v="0.80317333333333341"/>
    <x v="0"/>
    <n v="0.80317333333333341"/>
    <x v="1"/>
  </r>
  <r>
    <n v="1395"/>
    <s v="M"/>
    <n v="0.64"/>
    <n v="0.56499999999999995"/>
    <n v="0.23"/>
    <n v="1.5209999999999999"/>
    <n v="0.64400000000000002"/>
    <n v="0.372"/>
    <n v="0.40600000000000003"/>
    <n v="15"/>
    <n v="14"/>
    <s v="Santiago"/>
    <s v="Vaughan"/>
    <s v="Ohio State University_x0009_"/>
    <n v="5"/>
    <s v="Southeast"/>
    <n v="12.8"/>
    <s v="Category 3"/>
    <e v="#N/A"/>
    <e v="#N/A"/>
    <s v="Yes"/>
    <n v="1.0585716666666665"/>
    <n v="1.0585716666666665"/>
    <x v="0"/>
    <e v="#N/A"/>
    <x v="164"/>
  </r>
  <r>
    <n v="1385"/>
    <s v="F"/>
    <n v="0.63"/>
    <n v="0.48499999999999999"/>
    <n v="0.17"/>
    <n v="1.3205"/>
    <n v="0.59450000000000003"/>
    <n v="0.34499999999999997"/>
    <n v="0.34499999999999997"/>
    <n v="9"/>
    <n v="6"/>
    <s v="Martin"/>
    <s v="Gaines"/>
    <s v="San Diego State University"/>
    <n v="10"/>
    <s v="Pacific"/>
    <n v="24.1"/>
    <s v="Category 3"/>
    <e v="#N/A"/>
    <e v="#N/A"/>
    <s v="Yes"/>
    <n v="1.0210475000000001"/>
    <n v="1.0210475000000001"/>
    <x v="0"/>
    <e v="#N/A"/>
    <x v="165"/>
  </r>
  <r>
    <n v="1890"/>
    <s v="M"/>
    <n v="0.56499999999999995"/>
    <n v="0.41499999999999998"/>
    <n v="0.125"/>
    <n v="0.66700000000000004"/>
    <n v="0.30199999999999999"/>
    <n v="0.1545"/>
    <n v="0.185"/>
    <n v="7"/>
    <n v="2"/>
    <s v="Tiegan"/>
    <s v="Davie"/>
    <s v="University of California, Davis"/>
    <n v="7"/>
    <s v="Great Lakes"/>
    <n v="2.5"/>
    <s v="Category 2"/>
    <e v="#N/A"/>
    <s v="Yes"/>
    <e v="#N/A"/>
    <n v="0.99609583333333329"/>
    <n v="0.79687666666666668"/>
    <x v="0"/>
    <n v="0.79687666666666668"/>
    <x v="1"/>
  </r>
  <r>
    <n v="2471"/>
    <s v="M"/>
    <n v="0.61499999999999999"/>
    <n v="0.47499999999999998"/>
    <n v="0.17"/>
    <n v="1.1825000000000001"/>
    <n v="0.47399999999999998"/>
    <n v="0.28949999999999998"/>
    <n v="0.24"/>
    <n v="11"/>
    <n v="12"/>
    <s v="Rebecca"/>
    <s v="Bennett"/>
    <s v="University of Houston"/>
    <n v="5"/>
    <s v="Southeast"/>
    <n v="12.8"/>
    <s v="Category 3"/>
    <e v="#N/A"/>
    <e v="#N/A"/>
    <s v="Yes"/>
    <n v="1.0180041666666666"/>
    <n v="1.0180041666666666"/>
    <x v="0"/>
    <e v="#N/A"/>
    <x v="166"/>
  </r>
  <r>
    <n v="3298"/>
    <s v="M"/>
    <n v="0.64500000000000002"/>
    <n v="0.5"/>
    <n v="0.19"/>
    <n v="1.2290000000000001"/>
    <n v="0.52400000000000002"/>
    <n v="0.27800000000000002"/>
    <n v="0.39500000000000002"/>
    <n v="17"/>
    <n v="15"/>
    <s v="Conan"/>
    <s v="Dalton"/>
    <s v="University of Houston"/>
    <n v="2"/>
    <s v="Florida Gulf Coast"/>
    <n v="18"/>
    <s v="Category 2"/>
    <e v="#N/A"/>
    <s v="Yes"/>
    <e v="#N/A"/>
    <n v="1.0386516666666665"/>
    <n v="0.83092133333333329"/>
    <x v="0"/>
    <n v="0.83092133333333329"/>
    <x v="1"/>
  </r>
  <r>
    <n v="3532"/>
    <s v="I"/>
    <n v="0.36499999999999999"/>
    <n v="0.27500000000000002"/>
    <n v="0.09"/>
    <n v="0.23449999999999999"/>
    <n v="0.108"/>
    <n v="5.0999999999999997E-2"/>
    <n v="6.25E-2"/>
    <n v="7"/>
    <n v="1"/>
    <s v="Jan"/>
    <s v="Odom"/>
    <s v="University of Houston"/>
    <n v="10"/>
    <s v="Pacific"/>
    <n v="24.1"/>
    <s v="Category 2"/>
    <e v="#N/A"/>
    <s v="Yes"/>
    <e v="#N/A"/>
    <n v="0.9012175"/>
    <n v="0.720974"/>
    <x v="0"/>
    <n v="0.720974"/>
    <x v="1"/>
  </r>
  <r>
    <n v="3177"/>
    <s v="F"/>
    <n v="0.49"/>
    <n v="0.38"/>
    <n v="0.13"/>
    <n v="0.53900000000000003"/>
    <n v="0.22900000000000001"/>
    <n v="0.13550000000000001"/>
    <n v="0.16500000000000001"/>
    <n v="12"/>
    <n v="3"/>
    <s v="Inaya"/>
    <s v="Bernard"/>
    <s v="Stanford University"/>
    <n v="8"/>
    <s v="West Coast"/>
    <n v="12.3"/>
    <s v="Category 2"/>
    <e v="#N/A"/>
    <s v="Yes"/>
    <e v="#N/A"/>
    <n v="0.96574499999999996"/>
    <n v="0.77259600000000006"/>
    <x v="0"/>
    <n v="0.77259600000000006"/>
    <x v="1"/>
  </r>
  <r>
    <n v="942"/>
    <s v="I"/>
    <n v="0.46500000000000002"/>
    <n v="0.36499999999999999"/>
    <n v="0.115"/>
    <n v="0.46700000000000003"/>
    <n v="0.23150000000000001"/>
    <n v="9.2499999999999999E-2"/>
    <n v="0.113"/>
    <n v="7"/>
    <n v="8"/>
    <s v="Kali"/>
    <s v="Metcalfe"/>
    <s v="Mote Marine Laboratory"/>
    <n v="5"/>
    <s v="Southeast"/>
    <n v="12.8"/>
    <s v="Category 2"/>
    <e v="#N/A"/>
    <s v="Yes"/>
    <e v="#N/A"/>
    <n v="0.95448416666666658"/>
    <n v="0.76358733333333328"/>
    <x v="0"/>
    <n v="0.76358733333333328"/>
    <x v="1"/>
  </r>
  <r>
    <n v="487"/>
    <s v="M"/>
    <n v="0.55000000000000004"/>
    <n v="0.45"/>
    <n v="0.13"/>
    <n v="0.92"/>
    <n v="0.378"/>
    <n v="0.23849999999999999"/>
    <n v="0.28999999999999998"/>
    <n v="11"/>
    <n v="7"/>
    <s v="Iona"/>
    <s v="Connolly"/>
    <s v="Florida Atlantic University"/>
    <n v="2"/>
    <s v="Florida Gulf Coast"/>
    <n v="18"/>
    <s v="Category 2"/>
    <e v="#N/A"/>
    <s v="Yes"/>
    <e v="#N/A"/>
    <n v="0.99193333333333322"/>
    <n v="0.79354666666666662"/>
    <x v="0"/>
    <n v="0.79354666666666662"/>
    <x v="1"/>
  </r>
  <r>
    <n v="4031"/>
    <s v="I"/>
    <n v="0.435"/>
    <n v="0.32500000000000001"/>
    <n v="0.1"/>
    <n v="0.36599999999999999"/>
    <n v="0.17399999999999999"/>
    <n v="7.2499999999999995E-2"/>
    <n v="0.109"/>
    <n v="7"/>
    <n v="12"/>
    <s v="Rebecca"/>
    <s v="Bennett"/>
    <s v="University of Houston"/>
    <n v="1"/>
    <s v="Florida Atlantic Coast"/>
    <n v="22.1"/>
    <s v="Category 2"/>
    <e v="#N/A"/>
    <s v="Yes"/>
    <e v="#N/A"/>
    <n v="0.93503333333333327"/>
    <n v="0.74802666666666662"/>
    <x v="0"/>
    <n v="0.74802666666666662"/>
    <x v="1"/>
  </r>
  <r>
    <n v="2144"/>
    <s v="M"/>
    <n v="0.47"/>
    <n v="0.37"/>
    <n v="0.105"/>
    <n v="0.46650000000000003"/>
    <n v="0.20250000000000001"/>
    <n v="0.10150000000000001"/>
    <n v="0.155"/>
    <n v="10"/>
    <n v="8"/>
    <s v="Kali"/>
    <s v="Metcalfe"/>
    <s v="Mote Marine Laboratory"/>
    <n v="10"/>
    <s v="Pacific"/>
    <n v="24.1"/>
    <s v="Category 2"/>
    <e v="#N/A"/>
    <s v="Yes"/>
    <e v="#N/A"/>
    <n v="0.95706374999999999"/>
    <n v="0.76565100000000008"/>
    <x v="0"/>
    <n v="0.76565100000000008"/>
    <x v="1"/>
  </r>
  <r>
    <n v="3031"/>
    <s v="I"/>
    <n v="0.52"/>
    <n v="0.39500000000000002"/>
    <n v="0.115"/>
    <n v="0.64449999999999996"/>
    <n v="0.3155"/>
    <n v="0.1245"/>
    <n v="0.186"/>
    <n v="11"/>
    <n v="7"/>
    <s v="Iona"/>
    <s v="Connolly"/>
    <s v="Florida Atlantic University"/>
    <n v="1"/>
    <s v="Florida Atlantic Coast"/>
    <n v="22.1"/>
    <s v="Category 2"/>
    <e v="#N/A"/>
    <s v="Yes"/>
    <e v="#N/A"/>
    <n v="0.9743862499999999"/>
    <n v="0.77950900000000001"/>
    <x v="0"/>
    <n v="0.77950900000000001"/>
    <x v="1"/>
  </r>
  <r>
    <n v="635"/>
    <s v="M"/>
    <n v="0.36"/>
    <n v="0.29499999999999998"/>
    <n v="0.1"/>
    <n v="0.21049999999999999"/>
    <n v="6.6000000000000003E-2"/>
    <n v="5.2499999999999998E-2"/>
    <n v="7.4999999999999997E-2"/>
    <n v="9"/>
    <n v="15"/>
    <s v="Conan"/>
    <s v="Dalton"/>
    <s v="University of Houston"/>
    <n v="7"/>
    <s v="Great Lakes"/>
    <n v="2.5"/>
    <s v="Category 2"/>
    <e v="#N/A"/>
    <s v="Yes"/>
    <e v="#N/A"/>
    <n v="0.90780833333333333"/>
    <n v="0.72624666666666671"/>
    <x v="0"/>
    <n v="0.72624666666666671"/>
    <x v="1"/>
  </r>
  <r>
    <n v="3387"/>
    <s v="M"/>
    <n v="0.51500000000000001"/>
    <n v="0.4"/>
    <n v="0.125"/>
    <n v="0.95499999999999996"/>
    <n v="0.34100000000000003"/>
    <n v="0.2535"/>
    <n v="0.26"/>
    <n v="13"/>
    <n v="5"/>
    <s v="Haniya"/>
    <s v="Talley"/>
    <s v="Prince William Sound Science Center"/>
    <n v="3"/>
    <s v="Northeast"/>
    <n v="3.6"/>
    <s v="Category 2"/>
    <e v="#N/A"/>
    <s v="Yes"/>
    <e v="#N/A"/>
    <n v="0.96122916666666658"/>
    <n v="0.76898333333333335"/>
    <x v="0"/>
    <n v="0.76898333333333335"/>
    <x v="1"/>
  </r>
  <r>
    <n v="1265"/>
    <s v="I"/>
    <n v="0.45500000000000002"/>
    <n v="0.33"/>
    <n v="0.1"/>
    <n v="0.372"/>
    <n v="0.35799999999999998"/>
    <n v="7.7499999999999999E-2"/>
    <n v="0.11"/>
    <n v="8"/>
    <n v="6"/>
    <s v="Martin"/>
    <s v="Gaines"/>
    <s v="San Diego State University"/>
    <n v="3"/>
    <s v="Northeast"/>
    <n v="3.6"/>
    <s v="Category 2"/>
    <e v="#N/A"/>
    <s v="Yes"/>
    <e v="#N/A"/>
    <n v="0.94306666666666672"/>
    <n v="0.75445333333333342"/>
    <x v="0"/>
    <n v="0.75445333333333342"/>
    <x v="1"/>
  </r>
  <r>
    <n v="1669"/>
    <s v="M"/>
    <n v="0.61"/>
    <n v="0.47499999999999998"/>
    <n v="0.155"/>
    <n v="0.98299999999999998"/>
    <n v="0.45650000000000002"/>
    <n v="0.22800000000000001"/>
    <n v="0.26600000000000001"/>
    <n v="10"/>
    <n v="14"/>
    <s v="Santiago"/>
    <s v="Vaughan"/>
    <s v="Ohio State University_x0009_"/>
    <n v="7"/>
    <s v="Great Lakes"/>
    <n v="2.5"/>
    <s v="Category 3"/>
    <e v="#N/A"/>
    <e v="#N/A"/>
    <s v="Yes"/>
    <n v="1.0215274999999999"/>
    <n v="1.0215274999999999"/>
    <x v="0"/>
    <e v="#N/A"/>
    <x v="167"/>
  </r>
  <r>
    <n v="3770"/>
    <s v="F"/>
    <n v="0.56000000000000005"/>
    <n v="0.43"/>
    <n v="0.14499999999999999"/>
    <n v="0.89800000000000002"/>
    <n v="0.38950000000000001"/>
    <n v="0.23250000000000001"/>
    <n v="0.245"/>
    <n v="9"/>
    <n v="9"/>
    <s v="Danica"/>
    <s v="Tyler"/>
    <s v="University of Florida_x0009_"/>
    <n v="1"/>
    <s v="Florida Atlantic Coast"/>
    <n v="22.1"/>
    <s v="Category 2"/>
    <e v="#N/A"/>
    <s v="Yes"/>
    <e v="#N/A"/>
    <n v="0.99183500000000002"/>
    <n v="0.79346800000000006"/>
    <x v="0"/>
    <n v="0.79346800000000006"/>
    <x v="1"/>
  </r>
  <r>
    <n v="1291"/>
    <s v="I"/>
    <n v="0.51500000000000001"/>
    <n v="0.38"/>
    <n v="0.12"/>
    <n v="0.625"/>
    <n v="0.32650000000000001"/>
    <n v="0.1295"/>
    <n v="0.16"/>
    <n v="7"/>
    <n v="13"/>
    <s v="Betty"/>
    <s v="Berg"/>
    <s v="University of Houston"/>
    <n v="9"/>
    <s v="North Pacific"/>
    <n v="1.9"/>
    <s v="Category 2"/>
    <e v="#N/A"/>
    <s v="Yes"/>
    <e v="#N/A"/>
    <n v="0.96916666666666651"/>
    <n v="0.77533333333333321"/>
    <x v="0"/>
    <n v="0.77533333333333321"/>
    <x v="1"/>
  </r>
  <r>
    <n v="56"/>
    <s v="F"/>
    <n v="0.5"/>
    <n v="0.4"/>
    <n v="0.14000000000000001"/>
    <n v="0.66149999999999998"/>
    <n v="0.25650000000000001"/>
    <n v="0.17549999999999999"/>
    <n v="0.22"/>
    <n v="8"/>
    <n v="1"/>
    <s v="Jan"/>
    <s v="Odom"/>
    <s v="University of Houston"/>
    <n v="8"/>
    <s v="West Coast"/>
    <n v="12.3"/>
    <s v="Category 2"/>
    <e v="#N/A"/>
    <s v="Yes"/>
    <e v="#N/A"/>
    <n v="0.97133499999999995"/>
    <n v="0.77706799999999998"/>
    <x v="0"/>
    <n v="0.77706799999999998"/>
    <x v="1"/>
  </r>
  <r>
    <n v="2218"/>
    <s v="F"/>
    <n v="0.51500000000000001"/>
    <n v="0.41499999999999998"/>
    <n v="0.13"/>
    <n v="0.76400000000000001"/>
    <n v="0.27600000000000002"/>
    <n v="0.19600000000000001"/>
    <n v="0.25"/>
    <n v="13"/>
    <n v="5"/>
    <s v="Haniya"/>
    <s v="Talley"/>
    <s v="Prince William Sound Science Center"/>
    <n v="3"/>
    <s v="Northeast"/>
    <n v="3.6"/>
    <s v="Category 2"/>
    <e v="#N/A"/>
    <s v="Yes"/>
    <e v="#N/A"/>
    <n v="0.97561999999999982"/>
    <n v="0.78049599999999986"/>
    <x v="0"/>
    <n v="0.78049599999999986"/>
    <x v="1"/>
  </r>
  <r>
    <n v="4009"/>
    <s v="M"/>
    <n v="0.58499999999999996"/>
    <n v="0.45500000000000002"/>
    <n v="0.155"/>
    <n v="1.133"/>
    <n v="0.55149999999999999"/>
    <n v="0.223"/>
    <n v="0.30499999999999999"/>
    <n v="12"/>
    <n v="9"/>
    <s v="Danica"/>
    <s v="Tyler"/>
    <s v="University of Florida_x0009_"/>
    <n v="5"/>
    <s v="Southeast"/>
    <n v="12.8"/>
    <s v="Category 3"/>
    <e v="#N/A"/>
    <e v="#N/A"/>
    <s v="Yes"/>
    <n v="1.0004024999999999"/>
    <n v="1.0004024999999999"/>
    <x v="0"/>
    <e v="#N/A"/>
    <x v="168"/>
  </r>
  <r>
    <n v="2449"/>
    <s v="F"/>
    <n v="0.35"/>
    <n v="0.26500000000000001"/>
    <n v="0.09"/>
    <n v="0.1855"/>
    <n v="7.4499999999999997E-2"/>
    <n v="4.1500000000000002E-2"/>
    <n v="0.06"/>
    <n v="7"/>
    <n v="14"/>
    <s v="Santiago"/>
    <s v="Vaughan"/>
    <s v="Ohio State University_x0009_"/>
    <n v="3"/>
    <s v="Northeast"/>
    <n v="3.6"/>
    <s v="Category 2"/>
    <e v="#N/A"/>
    <s v="Yes"/>
    <e v="#N/A"/>
    <n v="0.8954158333333333"/>
    <n v="0.71633266666666673"/>
    <x v="0"/>
    <n v="0.71633266666666673"/>
    <x v="1"/>
  </r>
  <r>
    <n v="1648"/>
    <s v="F"/>
    <n v="0.58499999999999996"/>
    <n v="0.44500000000000001"/>
    <n v="0.14000000000000001"/>
    <n v="0.91300000000000003"/>
    <n v="0.43049999999999999"/>
    <n v="0.2205"/>
    <n v="0.253"/>
    <n v="10"/>
    <n v="8"/>
    <s v="Kali"/>
    <s v="Metcalfe"/>
    <s v="Mote Marine Laboratory"/>
    <n v="10"/>
    <s v="Pacific"/>
    <n v="24.1"/>
    <s v="Category 3"/>
    <e v="#N/A"/>
    <e v="#N/A"/>
    <s v="Yes"/>
    <n v="1.0037699999999998"/>
    <n v="1.0037699999999998"/>
    <x v="0"/>
    <e v="#N/A"/>
    <x v="169"/>
  </r>
  <r>
    <n v="4"/>
    <s v="M"/>
    <n v="0.44"/>
    <n v="0.36499999999999999"/>
    <n v="0.125"/>
    <n v="0.51600000000000001"/>
    <n v="0.2155"/>
    <n v="0.114"/>
    <n v="0.155"/>
    <n v="10"/>
    <n v="8"/>
    <s v="Kali"/>
    <s v="Metcalfe"/>
    <s v="Mote Marine Laboratory"/>
    <n v="6"/>
    <s v="Gulf of Mexico_x0009_"/>
    <n v="14.1"/>
    <s v="Category 2"/>
    <e v="#N/A"/>
    <s v="Yes"/>
    <e v="#N/A"/>
    <n v="0.94468333333333332"/>
    <n v="0.75574666666666668"/>
    <x v="0"/>
    <n v="0.75574666666666668"/>
    <x v="1"/>
  </r>
  <r>
    <n v="1373"/>
    <s v="F"/>
    <n v="0.61499999999999999"/>
    <n v="0.47499999999999998"/>
    <n v="0.16500000000000001"/>
    <n v="1.0229999999999999"/>
    <n v="0.49049999999999999"/>
    <n v="0.19550000000000001"/>
    <n v="0.30349999999999999"/>
    <n v="12"/>
    <n v="7"/>
    <s v="Iona"/>
    <s v="Connolly"/>
    <s v="Florida Atlantic University"/>
    <n v="2"/>
    <s v="Florida Gulf Coast"/>
    <n v="18"/>
    <s v="Category 3"/>
    <e v="#N/A"/>
    <e v="#N/A"/>
    <s v="Yes"/>
    <n v="1.0232658333333333"/>
    <n v="1.0232658333333333"/>
    <x v="0"/>
    <e v="#N/A"/>
    <x v="170"/>
  </r>
  <r>
    <n v="869"/>
    <s v="F"/>
    <n v="0.61499999999999999"/>
    <n v="0.52"/>
    <n v="0.15"/>
    <n v="1.3434999999999999"/>
    <n v="0.629"/>
    <n v="0.26050000000000001"/>
    <n v="0.34499999999999997"/>
    <n v="10"/>
    <n v="13"/>
    <s v="Betty"/>
    <s v="Berg"/>
    <s v="University of Houston"/>
    <n v="8"/>
    <s v="West Coast"/>
    <n v="12.3"/>
    <s v="Category 3"/>
    <e v="#N/A"/>
    <e v="#N/A"/>
    <s v="Yes"/>
    <n v="1.0223541666666667"/>
    <n v="1.0223541666666667"/>
    <x v="0"/>
    <e v="#N/A"/>
    <x v="171"/>
  </r>
  <r>
    <n v="3162"/>
    <s v="F"/>
    <n v="0.33500000000000002"/>
    <n v="0.22"/>
    <n v="7.0000000000000007E-2"/>
    <n v="0.17"/>
    <n v="7.5999999999999998E-2"/>
    <n v="3.6499999999999998E-2"/>
    <n v="0.05"/>
    <n v="6"/>
    <n v="15"/>
    <s v="Conan"/>
    <s v="Dalton"/>
    <s v="University of Houston"/>
    <n v="8"/>
    <s v="West Coast"/>
    <n v="12.3"/>
    <s v="Category 2"/>
    <e v="#N/A"/>
    <s v="Yes"/>
    <e v="#N/A"/>
    <n v="0.87565000000000004"/>
    <n v="0.70052000000000003"/>
    <x v="0"/>
    <n v="0.70052000000000003"/>
    <x v="1"/>
  </r>
  <r>
    <n v="1453"/>
    <s v="I"/>
    <n v="0.47"/>
    <n v="0.34499999999999997"/>
    <n v="0.14000000000000001"/>
    <n v="0.46150000000000002"/>
    <n v="0.22900000000000001"/>
    <n v="0.1105"/>
    <n v="0.11600000000000001"/>
    <n v="9"/>
    <n v="11"/>
    <s v="Naima"/>
    <s v="Reyes"/>
    <s v="University of Houston"/>
    <n v="4"/>
    <s v="Mid-Atlantic"/>
    <n v="6.1"/>
    <s v="Category 2"/>
    <e v="#N/A"/>
    <s v="Yes"/>
    <e v="#N/A"/>
    <n v="0.95166833333333334"/>
    <n v="0.76133466666666672"/>
    <x v="0"/>
    <n v="0.76133466666666672"/>
    <x v="1"/>
  </r>
  <r>
    <n v="594"/>
    <s v="F"/>
    <n v="0.66"/>
    <n v="0.52"/>
    <n v="0.18"/>
    <n v="1.514"/>
    <n v="0.52600000000000002"/>
    <n v="0.29749999999999999"/>
    <n v="0.42"/>
    <n v="19"/>
    <n v="3"/>
    <s v="Inaya"/>
    <s v="Bernard"/>
    <s v="Stanford University"/>
    <n v="7"/>
    <s v="Great Lakes"/>
    <n v="2.5"/>
    <s v="Category 2"/>
    <e v="#N/A"/>
    <s v="Yes"/>
    <e v="#N/A"/>
    <n v="1.03782"/>
    <n v="0.83025599999999999"/>
    <x v="0"/>
    <n v="0.83025599999999999"/>
    <x v="1"/>
  </r>
  <r>
    <n v="791"/>
    <s v="F"/>
    <n v="0.56999999999999995"/>
    <n v="0.46500000000000002"/>
    <n v="0.16"/>
    <n v="0.89349999999999996"/>
    <n v="0.3145"/>
    <n v="0.25750000000000001"/>
    <n v="0.26300000000000001"/>
    <n v="10"/>
    <n v="14"/>
    <s v="Santiago"/>
    <s v="Vaughan"/>
    <s v="Ohio State University_x0009_"/>
    <n v="10"/>
    <s v="Pacific"/>
    <n v="24.1"/>
    <s v="Category 2"/>
    <e v="#N/A"/>
    <s v="Yes"/>
    <e v="#N/A"/>
    <n v="1.00926"/>
    <n v="0.80740800000000013"/>
    <x v="0"/>
    <n v="0.80740800000000013"/>
    <x v="1"/>
  </r>
  <r>
    <n v="2138"/>
    <s v="F"/>
    <n v="0.59"/>
    <n v="0.45500000000000002"/>
    <n v="0.17499999999999999"/>
    <n v="0.96599999999999997"/>
    <n v="0.39100000000000001"/>
    <n v="0.2455"/>
    <n v="0.31"/>
    <n v="10"/>
    <n v="2"/>
    <s v="Tiegan"/>
    <s v="Davie"/>
    <s v="University of California, Davis"/>
    <n v="4"/>
    <s v="Mid-Atlantic"/>
    <n v="6.1"/>
    <s v="Category 2"/>
    <e v="#N/A"/>
    <s v="Yes"/>
    <e v="#N/A"/>
    <n v="1.0121083333333334"/>
    <n v="0.80968666666666678"/>
    <x v="0"/>
    <n v="0.80968666666666678"/>
    <x v="1"/>
  </r>
  <r>
    <n v="2989"/>
    <s v="M"/>
    <n v="0.55500000000000005"/>
    <n v="0.42499999999999999"/>
    <n v="0.15"/>
    <n v="0.873"/>
    <n v="0.46250000000000002"/>
    <n v="0.1845"/>
    <n v="0.19650000000000001"/>
    <n v="9"/>
    <n v="9"/>
    <s v="Danica"/>
    <s v="Tyler"/>
    <s v="University of Florida_x0009_"/>
    <n v="2"/>
    <s v="Florida Gulf Coast"/>
    <n v="18"/>
    <s v="Category 3"/>
    <e v="#N/A"/>
    <e v="#N/A"/>
    <s v="Yes"/>
    <n v="0.99029166666666657"/>
    <n v="0.99029166666666657"/>
    <x v="0"/>
    <e v="#N/A"/>
    <x v="172"/>
  </r>
  <r>
    <n v="1431"/>
    <s v="I"/>
    <n v="0.23"/>
    <n v="0.16500000000000001"/>
    <n v="0.06"/>
    <n v="5.1499999999999997E-2"/>
    <n v="1.9E-2"/>
    <n v="1.4500000000000001E-2"/>
    <n v="3.5999999999999997E-2"/>
    <n v="4"/>
    <n v="7"/>
    <s v="Iona"/>
    <s v="Connolly"/>
    <s v="Florida Atlantic University"/>
    <n v="9"/>
    <s v="North Pacific"/>
    <n v="1.9"/>
    <s v="Category 2"/>
    <e v="#N/A"/>
    <s v="Yes"/>
    <e v="#N/A"/>
    <n v="0.82874833333333331"/>
    <n v="0.66299866666666674"/>
    <x v="0"/>
    <n v="0.66299866666666674"/>
    <x v="1"/>
  </r>
  <r>
    <n v="3423"/>
    <s v="M"/>
    <n v="0.61"/>
    <n v="0.47"/>
    <n v="0.155"/>
    <n v="1.0325"/>
    <n v="0.497"/>
    <n v="0.2175"/>
    <n v="0.27850000000000003"/>
    <n v="9"/>
    <n v="6"/>
    <s v="Martin"/>
    <s v="Gaines"/>
    <s v="San Diego State University"/>
    <n v="10"/>
    <s v="Pacific"/>
    <n v="24.1"/>
    <s v="Category 3"/>
    <e v="#N/A"/>
    <e v="#N/A"/>
    <s v="Yes"/>
    <n v="1.0178395833333334"/>
    <n v="1.0178395833333334"/>
    <x v="0"/>
    <e v="#N/A"/>
    <x v="173"/>
  </r>
  <r>
    <n v="4042"/>
    <s v="I"/>
    <n v="0.57499999999999996"/>
    <n v="0.45"/>
    <n v="0.15"/>
    <n v="0.85799999999999998"/>
    <n v="0.44900000000000001"/>
    <n v="0.16600000000000001"/>
    <n v="0.215"/>
    <n v="10"/>
    <n v="9"/>
    <s v="Danica"/>
    <s v="Tyler"/>
    <s v="University of Florida_x0009_"/>
    <n v="4"/>
    <s v="Mid-Atlantic"/>
    <n v="6.1"/>
    <s v="Category 3"/>
    <e v="#N/A"/>
    <e v="#N/A"/>
    <s v="Yes"/>
    <n v="1.0059166666666666"/>
    <n v="1.0059166666666666"/>
    <x v="0"/>
    <e v="#N/A"/>
    <x v="174"/>
  </r>
  <r>
    <n v="1107"/>
    <s v="I"/>
    <n v="0.51"/>
    <n v="0.4"/>
    <n v="0.125"/>
    <n v="0.5575"/>
    <n v="0.26150000000000001"/>
    <n v="0.1195"/>
    <n v="0.1525"/>
    <n v="9"/>
    <n v="2"/>
    <s v="Tiegan"/>
    <s v="Davie"/>
    <s v="University of California, Davis"/>
    <n v="1"/>
    <s v="Florida Atlantic Coast"/>
    <n v="22.1"/>
    <s v="Category 2"/>
    <e v="#N/A"/>
    <s v="Yes"/>
    <e v="#N/A"/>
    <n v="0.97778125000000005"/>
    <n v="0.78222500000000006"/>
    <x v="0"/>
    <n v="0.78222500000000006"/>
    <x v="1"/>
  </r>
  <r>
    <n v="943"/>
    <s v="I"/>
    <n v="0.46500000000000002"/>
    <n v="0.37"/>
    <n v="0.115"/>
    <n v="0.53400000000000003"/>
    <n v="0.26100000000000001"/>
    <n v="9.8000000000000004E-2"/>
    <n v="0.14299999999999999"/>
    <n v="7"/>
    <n v="3"/>
    <s v="Inaya"/>
    <s v="Bernard"/>
    <s v="Stanford University"/>
    <n v="5"/>
    <s v="Southeast"/>
    <n v="12.8"/>
    <s v="Category 2"/>
    <e v="#N/A"/>
    <s v="Yes"/>
    <e v="#N/A"/>
    <n v="0.95296833333333331"/>
    <n v="0.76237466666666664"/>
    <x v="0"/>
    <n v="0.76237466666666664"/>
    <x v="1"/>
  </r>
  <r>
    <n v="1712"/>
    <s v="M"/>
    <n v="0.64500000000000002"/>
    <n v="0.51"/>
    <n v="0.16"/>
    <n v="1.33"/>
    <n v="0.66649999999999998"/>
    <n v="0.309"/>
    <n v="0.317"/>
    <n v="9"/>
    <n v="1"/>
    <s v="Jan"/>
    <s v="Odom"/>
    <s v="University of Houston"/>
    <n v="4"/>
    <s v="Mid-Atlantic"/>
    <n v="6.1"/>
    <s v="Category 3"/>
    <e v="#N/A"/>
    <e v="#N/A"/>
    <s v="Yes"/>
    <n v="1.0318000000000001"/>
    <n v="1.0318000000000001"/>
    <x v="0"/>
    <e v="#N/A"/>
    <x v="175"/>
  </r>
  <r>
    <n v="843"/>
    <s v="M"/>
    <n v="0.5"/>
    <n v="0.4"/>
    <n v="0.125"/>
    <n v="0.59750000000000003"/>
    <n v="0.27"/>
    <n v="0.1275"/>
    <n v="0.16600000000000001"/>
    <n v="9"/>
    <n v="4"/>
    <s v="Nate"/>
    <s v="Craig"/>
    <s v="NOAA Fisheries"/>
    <n v="4"/>
    <s v="Mid-Atlantic"/>
    <n v="6.1"/>
    <s v="Category 2"/>
    <e v="#N/A"/>
    <s v="Yes"/>
    <e v="#N/A"/>
    <n v="0.97261458333333328"/>
    <n v="0.77809166666666663"/>
    <x v="0"/>
    <n v="0.77809166666666663"/>
    <x v="1"/>
  </r>
  <r>
    <n v="1662"/>
    <s v="M"/>
    <n v="0.6"/>
    <n v="0.47"/>
    <n v="0.16"/>
    <n v="1.194"/>
    <n v="0.5625"/>
    <n v="0.30449999999999999"/>
    <n v="0.26350000000000001"/>
    <n v="10"/>
    <n v="11"/>
    <s v="Naima"/>
    <s v="Reyes"/>
    <s v="University of Houston"/>
    <n v="6"/>
    <s v="Gulf of Mexico_x0009_"/>
    <n v="14.1"/>
    <s v="Category 3"/>
    <e v="#N/A"/>
    <e v="#N/A"/>
    <s v="Yes"/>
    <n v="1.0089066666666666"/>
    <n v="1.0089066666666666"/>
    <x v="0"/>
    <e v="#N/A"/>
    <x v="176"/>
  </r>
  <r>
    <n v="2758"/>
    <s v="I"/>
    <n v="0.52500000000000002"/>
    <n v="0.375"/>
    <n v="0.12"/>
    <n v="0.63149999999999995"/>
    <n v="0.30449999999999999"/>
    <n v="0.114"/>
    <n v="0.19"/>
    <n v="9"/>
    <n v="3"/>
    <s v="Inaya"/>
    <s v="Bernard"/>
    <s v="Stanford University"/>
    <n v="8"/>
    <s v="West Coast"/>
    <n v="12.3"/>
    <s v="Category 2"/>
    <e v="#N/A"/>
    <s v="Yes"/>
    <e v="#N/A"/>
    <n v="0.97053"/>
    <n v="0.776424"/>
    <x v="0"/>
    <n v="0.776424"/>
    <x v="1"/>
  </r>
  <r>
    <n v="614"/>
    <s v="I"/>
    <n v="0.495"/>
    <n v="0.37"/>
    <n v="0.125"/>
    <n v="0.47749999999999998"/>
    <n v="0.185"/>
    <n v="7.0499999999999993E-2"/>
    <n v="0.16900000000000001"/>
    <n v="18"/>
    <n v="6"/>
    <s v="Martin"/>
    <s v="Gaines"/>
    <s v="San Diego State University"/>
    <n v="10"/>
    <s v="Pacific"/>
    <n v="24.1"/>
    <s v="Category 1"/>
    <s v="Yes"/>
    <e v="#N/A"/>
    <e v="#N/A"/>
    <n v="0.96644791666666663"/>
    <n v="1.4496718749999999"/>
    <x v="4"/>
    <e v="#N/A"/>
    <x v="1"/>
  </r>
  <r>
    <n v="57"/>
    <s v="M"/>
    <n v="0.44500000000000001"/>
    <n v="0.35"/>
    <n v="0.12"/>
    <n v="0.4425"/>
    <n v="0.192"/>
    <n v="9.5500000000000002E-2"/>
    <n v="0.13500000000000001"/>
    <n v="8"/>
    <n v="8"/>
    <s v="Kali"/>
    <s v="Metcalfe"/>
    <s v="Mote Marine Laboratory"/>
    <n v="6"/>
    <s v="Gulf of Mexico_x0009_"/>
    <n v="14.1"/>
    <s v="Category 2"/>
    <e v="#N/A"/>
    <s v="Yes"/>
    <e v="#N/A"/>
    <n v="0.94435000000000002"/>
    <n v="0.75548000000000004"/>
    <x v="0"/>
    <n v="0.75548000000000004"/>
    <x v="1"/>
  </r>
  <r>
    <n v="4096"/>
    <s v="F"/>
    <n v="0.63500000000000001"/>
    <n v="0.48499999999999999"/>
    <n v="0.155"/>
    <n v="1.073"/>
    <n v="0.46700000000000003"/>
    <n v="0.19750000000000001"/>
    <n v="0.35"/>
    <n v="11"/>
    <n v="11"/>
    <s v="Naima"/>
    <s v="Reyes"/>
    <s v="University of Houston"/>
    <n v="9"/>
    <s v="North Pacific"/>
    <n v="1.9"/>
    <s v="Category 3"/>
    <e v="#N/A"/>
    <e v="#N/A"/>
    <s v="Yes"/>
    <n v="1.0295191666666665"/>
    <n v="1.0295191666666665"/>
    <x v="0"/>
    <e v="#N/A"/>
    <x v="177"/>
  </r>
  <r>
    <n v="1779"/>
    <s v="F"/>
    <n v="0.49"/>
    <n v="0.35499999999999998"/>
    <n v="0.16"/>
    <n v="0.87949999999999995"/>
    <n v="0.34849999999999998"/>
    <n v="0.215"/>
    <n v="0.28249999999999997"/>
    <n v="8"/>
    <n v="3"/>
    <s v="Inaya"/>
    <s v="Bernard"/>
    <s v="Stanford University"/>
    <n v="10"/>
    <s v="Pacific"/>
    <n v="24.1"/>
    <s v="Category 2"/>
    <e v="#N/A"/>
    <s v="Yes"/>
    <e v="#N/A"/>
    <n v="0.9464866666666667"/>
    <n v="0.75718933333333338"/>
    <x v="0"/>
    <n v="0.75718933333333338"/>
    <x v="1"/>
  </r>
  <r>
    <n v="2336"/>
    <s v="M"/>
    <n v="0.61"/>
    <n v="0.49"/>
    <n v="0.15"/>
    <n v="1.103"/>
    <n v="0.42499999999999999"/>
    <n v="0.20250000000000001"/>
    <n v="0.36"/>
    <n v="23"/>
    <n v="3"/>
    <s v="Inaya"/>
    <s v="Bernard"/>
    <s v="Stanford University"/>
    <n v="8"/>
    <s v="West Coast"/>
    <n v="12.3"/>
    <s v="Category 2"/>
    <e v="#N/A"/>
    <s v="Yes"/>
    <e v="#N/A"/>
    <n v="1.0207083333333333"/>
    <n v="0.81656666666666666"/>
    <x v="0"/>
    <n v="0.81656666666666666"/>
    <x v="1"/>
  </r>
  <r>
    <n v="2817"/>
    <s v="I"/>
    <n v="0.32500000000000001"/>
    <n v="0.24"/>
    <n v="7.4999999999999997E-2"/>
    <n v="0.1525"/>
    <n v="7.1999999999999995E-2"/>
    <n v="6.4500000000000002E-2"/>
    <n v="4.2999999999999997E-2"/>
    <n v="6"/>
    <n v="8"/>
    <s v="Kali"/>
    <s v="Metcalfe"/>
    <s v="Mote Marine Laboratory"/>
    <n v="10"/>
    <s v="Pacific"/>
    <n v="24.1"/>
    <s v="Category 2"/>
    <e v="#N/A"/>
    <s v="Yes"/>
    <e v="#N/A"/>
    <n v="0.88007291666666665"/>
    <n v="0.70405833333333334"/>
    <x v="0"/>
    <n v="0.70405833333333334"/>
    <x v="1"/>
  </r>
  <r>
    <n v="2498"/>
    <s v="M"/>
    <n v="0.505"/>
    <n v="0.4"/>
    <n v="0.155"/>
    <n v="0.84150000000000003"/>
    <n v="0.27150000000000002"/>
    <n v="0.17749999999999999"/>
    <n v="0.28499999999999998"/>
    <n v="12"/>
    <n v="11"/>
    <s v="Naima"/>
    <s v="Reyes"/>
    <s v="University of Houston"/>
    <n v="10"/>
    <s v="Pacific"/>
    <n v="24.1"/>
    <s v="Category 2"/>
    <e v="#N/A"/>
    <s v="Yes"/>
    <e v="#N/A"/>
    <n v="0.9673054166666667"/>
    <n v="0.77384433333333336"/>
    <x v="0"/>
    <n v="0.77384433333333336"/>
    <x v="1"/>
  </r>
  <r>
    <n v="2752"/>
    <s v="F"/>
    <n v="0.51500000000000001"/>
    <n v="0.39500000000000002"/>
    <n v="0.13500000000000001"/>
    <n v="0.51600000000000001"/>
    <n v="0.20150000000000001"/>
    <n v="0.13200000000000001"/>
    <n v="0.16200000000000001"/>
    <n v="9"/>
    <n v="11"/>
    <s v="Naima"/>
    <s v="Reyes"/>
    <s v="University of Houston"/>
    <n v="1"/>
    <s v="Florida Atlantic Coast"/>
    <n v="22.1"/>
    <s v="Category 2"/>
    <e v="#N/A"/>
    <s v="Yes"/>
    <e v="#N/A"/>
    <n v="0.98054333333333321"/>
    <n v="0.78443466666666661"/>
    <x v="0"/>
    <n v="0.78443466666666661"/>
    <x v="1"/>
  </r>
  <r>
    <n v="3195"/>
    <s v="F"/>
    <n v="0.61"/>
    <n v="0.47"/>
    <n v="0.16"/>
    <n v="1.0169999999999999"/>
    <n v="0.42599999999999999"/>
    <n v="0.22550000000000001"/>
    <n v="0.32"/>
    <n v="12"/>
    <n v="3"/>
    <s v="Inaya"/>
    <s v="Bernard"/>
    <s v="Stanford University"/>
    <n v="9"/>
    <s v="North Pacific"/>
    <n v="1.9"/>
    <s v="Category 3"/>
    <e v="#N/A"/>
    <e v="#N/A"/>
    <s v="Yes"/>
    <n v="1.01932"/>
    <n v="1.01932"/>
    <x v="0"/>
    <e v="#N/A"/>
    <x v="178"/>
  </r>
  <r>
    <n v="778"/>
    <s v="M"/>
    <n v="0.49"/>
    <n v="0.38"/>
    <n v="0.14000000000000001"/>
    <n v="0.63849999999999996"/>
    <n v="0.23050000000000001"/>
    <n v="0.14199999999999999"/>
    <n v="0.19500000000000001"/>
    <n v="13"/>
    <n v="10"/>
    <s v="Hazel"/>
    <s v="Villa"/>
    <s v="University of Minnesota"/>
    <n v="5"/>
    <s v="Southeast"/>
    <n v="12.8"/>
    <s v="Category 2"/>
    <e v="#N/A"/>
    <s v="Yes"/>
    <e v="#N/A"/>
    <n v="0.9623316666666667"/>
    <n v="0.7698653333333334"/>
    <x v="0"/>
    <n v="0.7698653333333334"/>
    <x v="1"/>
  </r>
  <r>
    <n v="1930"/>
    <s v="M"/>
    <n v="0.61499999999999999"/>
    <n v="0.495"/>
    <n v="0.2"/>
    <n v="1.2190000000000001"/>
    <n v="0.56399999999999995"/>
    <n v="0.22700000000000001"/>
    <n v="0.38850000000000001"/>
    <n v="10"/>
    <n v="12"/>
    <s v="Rebecca"/>
    <s v="Bennett"/>
    <s v="University of Houston"/>
    <n v="6"/>
    <s v="Gulf of Mexico_x0009_"/>
    <n v="14.1"/>
    <s v="Category 3"/>
    <e v="#N/A"/>
    <e v="#N/A"/>
    <s v="Yes"/>
    <n v="1.0293666666666668"/>
    <n v="1.0293666666666668"/>
    <x v="0"/>
    <e v="#N/A"/>
    <x v="179"/>
  </r>
  <r>
    <n v="4161"/>
    <s v="F"/>
    <n v="0.58499999999999996"/>
    <n v="0.47499999999999998"/>
    <n v="0.16500000000000001"/>
    <n v="1.0529999999999999"/>
    <n v="0.45800000000000002"/>
    <n v="0.217"/>
    <n v="0.3"/>
    <n v="11"/>
    <n v="10"/>
    <s v="Hazel"/>
    <s v="Villa"/>
    <s v="University of Minnesota"/>
    <n v="10"/>
    <s v="Pacific"/>
    <n v="24.1"/>
    <s v="Category 3"/>
    <e v="#N/A"/>
    <e v="#N/A"/>
    <s v="Yes"/>
    <n v="1.0120908333333332"/>
    <n v="1.0120908333333332"/>
    <x v="0"/>
    <e v="#N/A"/>
    <x v="180"/>
  </r>
  <r>
    <n v="28"/>
    <s v="M"/>
    <n v="0.59"/>
    <n v="0.44500000000000001"/>
    <n v="0.14000000000000001"/>
    <n v="0.93100000000000005"/>
    <n v="0.35599999999999998"/>
    <n v="0.23400000000000001"/>
    <n v="0.28000000000000003"/>
    <n v="12"/>
    <n v="14"/>
    <s v="Santiago"/>
    <s v="Vaughan"/>
    <s v="Ohio State University_x0009_"/>
    <n v="3"/>
    <s v="Northeast"/>
    <n v="3.6"/>
    <s v="Category 2"/>
    <e v="#N/A"/>
    <s v="Yes"/>
    <e v="#N/A"/>
    <n v="1.0046566666666665"/>
    <n v="0.80372533333333329"/>
    <x v="0"/>
    <n v="0.80372533333333329"/>
    <x v="1"/>
  </r>
  <r>
    <n v="2807"/>
    <s v="F"/>
    <n v="0.67500000000000004"/>
    <n v="0.52500000000000002"/>
    <n v="0.17"/>
    <n v="1.7110000000000001"/>
    <n v="0.83650000000000002"/>
    <n v="0.35199999999999998"/>
    <n v="0.47499999999999998"/>
    <n v="9"/>
    <n v="15"/>
    <s v="Conan"/>
    <s v="Dalton"/>
    <s v="University of Houston"/>
    <n v="10"/>
    <s v="Pacific"/>
    <n v="24.1"/>
    <s v="Category 3"/>
    <e v="#N/A"/>
    <e v="#N/A"/>
    <s v="Yes"/>
    <n v="1.0344116666666667"/>
    <n v="1.0344116666666667"/>
    <x v="0"/>
    <e v="#N/A"/>
    <x v="181"/>
  </r>
  <r>
    <n v="1832"/>
    <s v="I"/>
    <n v="0.36499999999999999"/>
    <n v="0.27"/>
    <n v="7.4999999999999997E-2"/>
    <n v="0.2215"/>
    <n v="9.5000000000000001E-2"/>
    <n v="4.4499999999999998E-2"/>
    <n v="7.0000000000000007E-2"/>
    <n v="6"/>
    <n v="13"/>
    <s v="Betty"/>
    <s v="Berg"/>
    <s v="University of Houston"/>
    <n v="7"/>
    <s v="Great Lakes"/>
    <n v="2.5"/>
    <s v="Category 2"/>
    <e v="#N/A"/>
    <s v="Yes"/>
    <e v="#N/A"/>
    <n v="0.89966874999999991"/>
    <n v="0.71973500000000001"/>
    <x v="0"/>
    <n v="0.71973500000000001"/>
    <x v="1"/>
  </r>
  <r>
    <n v="474"/>
    <s v="F"/>
    <n v="0.52"/>
    <n v="0.40500000000000003"/>
    <n v="0.12"/>
    <n v="0.627"/>
    <n v="0.26450000000000001"/>
    <n v="0.14149999999999999"/>
    <n v="0.18099999999999999"/>
    <n v="11"/>
    <n v="4"/>
    <s v="Nate"/>
    <s v="Craig"/>
    <s v="NOAA Fisheries"/>
    <n v="9"/>
    <s v="North Pacific"/>
    <n v="1.9"/>
    <s v="Category 2"/>
    <e v="#N/A"/>
    <s v="Yes"/>
    <e v="#N/A"/>
    <n v="0.97907333333333335"/>
    <n v="0.78325866666666677"/>
    <x v="0"/>
    <n v="0.78325866666666677"/>
    <x v="1"/>
  </r>
  <r>
    <n v="856"/>
    <s v="F"/>
    <n v="0.57499999999999996"/>
    <n v="0.46500000000000002"/>
    <n v="0.14000000000000001"/>
    <n v="0.95799999999999996"/>
    <n v="0.442"/>
    <n v="0.18149999999999999"/>
    <n v="0.27050000000000002"/>
    <n v="9"/>
    <n v="5"/>
    <s v="Haniya"/>
    <s v="Talley"/>
    <s v="Prince William Sound Science Center"/>
    <n v="4"/>
    <s v="Mid-Atlantic"/>
    <n v="6.1"/>
    <s v="Category 3"/>
    <e v="#N/A"/>
    <e v="#N/A"/>
    <s v="Yes"/>
    <n v="1.0051533333333333"/>
    <n v="1.0051533333333333"/>
    <x v="0"/>
    <e v="#N/A"/>
    <x v="182"/>
  </r>
  <r>
    <n v="3358"/>
    <s v="I"/>
    <n v="0.375"/>
    <n v="0.28499999999999998"/>
    <n v="0.1"/>
    <n v="0.23899999999999999"/>
    <n v="0.105"/>
    <n v="5.5500000000000001E-2"/>
    <n v="7.0000000000000007E-2"/>
    <n v="8"/>
    <n v="5"/>
    <s v="Haniya"/>
    <s v="Talley"/>
    <s v="Prince William Sound Science Center"/>
    <n v="9"/>
    <s v="North Pacific"/>
    <n v="1.9"/>
    <s v="Category 2"/>
    <e v="#N/A"/>
    <s v="Yes"/>
    <e v="#N/A"/>
    <n v="0.90805000000000002"/>
    <n v="0.72644000000000009"/>
    <x v="0"/>
    <n v="0.72644000000000009"/>
    <x v="1"/>
  </r>
  <r>
    <n v="1486"/>
    <s v="F"/>
    <n v="0.59"/>
    <n v="0.46"/>
    <n v="0.14499999999999999"/>
    <n v="0.99050000000000005"/>
    <n v="0.45300000000000001"/>
    <n v="0.2205"/>
    <n v="0.27500000000000002"/>
    <n v="8"/>
    <n v="6"/>
    <s v="Martin"/>
    <s v="Gaines"/>
    <s v="San Diego State University"/>
    <n v="6"/>
    <s v="Gulf of Mexico_x0009_"/>
    <n v="14.1"/>
    <s v="Category 3"/>
    <e v="#N/A"/>
    <e v="#N/A"/>
    <s v="Yes"/>
    <n v="1.0079037500000001"/>
    <n v="1.0079037500000001"/>
    <x v="0"/>
    <e v="#N/A"/>
    <x v="183"/>
  </r>
  <r>
    <n v="419"/>
    <s v="F"/>
    <n v="0.63"/>
    <n v="0.5"/>
    <n v="0.155"/>
    <n v="1.0049999999999999"/>
    <n v="0.36699999999999999"/>
    <n v="0.19900000000000001"/>
    <n v="0.36"/>
    <n v="16"/>
    <n v="1"/>
    <s v="Jan"/>
    <s v="Odom"/>
    <s v="University of Houston"/>
    <n v="10"/>
    <s v="Pacific"/>
    <n v="24.1"/>
    <s v="Category 2"/>
    <e v="#N/A"/>
    <s v="Yes"/>
    <e v="#N/A"/>
    <n v="1.0356291666666666"/>
    <n v="0.82850333333333337"/>
    <x v="0"/>
    <n v="0.82850333333333337"/>
    <x v="1"/>
  </r>
  <r>
    <n v="3908"/>
    <s v="I"/>
    <n v="0.48"/>
    <n v="0.39"/>
    <n v="0.15"/>
    <n v="0.62749999999999995"/>
    <n v="0.27600000000000002"/>
    <n v="0.13400000000000001"/>
    <n v="0.185"/>
    <n v="13"/>
    <n v="8"/>
    <s v="Kali"/>
    <s v="Metcalfe"/>
    <s v="Mote Marine Laboratory"/>
    <n v="2"/>
    <s v="Florida Gulf Coast"/>
    <n v="18"/>
    <s v="Category 2"/>
    <e v="#N/A"/>
    <s v="Yes"/>
    <e v="#N/A"/>
    <n v="0.96385416666666668"/>
    <n v="0.77108333333333334"/>
    <x v="0"/>
    <n v="0.77108333333333334"/>
    <x v="1"/>
  </r>
  <r>
    <n v="639"/>
    <s v="I"/>
    <n v="0.44"/>
    <n v="0.34499999999999997"/>
    <n v="0.12"/>
    <n v="0.48699999999999999"/>
    <n v="0.19650000000000001"/>
    <n v="0.108"/>
    <n v="0.16"/>
    <n v="14"/>
    <n v="14"/>
    <s v="Santiago"/>
    <s v="Vaughan"/>
    <s v="Ohio State University_x0009_"/>
    <n v="7"/>
    <s v="Great Lakes"/>
    <n v="2.5"/>
    <s v="Category 2"/>
    <e v="#N/A"/>
    <s v="Yes"/>
    <e v="#N/A"/>
    <n v="0.93894"/>
    <n v="0.75115200000000004"/>
    <x v="0"/>
    <n v="0.75115200000000004"/>
    <x v="1"/>
  </r>
  <r>
    <n v="2007"/>
    <s v="I"/>
    <n v="0.40500000000000003"/>
    <n v="0.25"/>
    <n v="0.09"/>
    <n v="0.28749999999999998"/>
    <n v="0.128"/>
    <n v="6.3E-2"/>
    <n v="8.0500000000000002E-2"/>
    <n v="7"/>
    <n v="11"/>
    <s v="Naima"/>
    <s v="Reyes"/>
    <s v="University of Houston"/>
    <n v="5"/>
    <s v="Southeast"/>
    <n v="12.8"/>
    <s v="Category 2"/>
    <e v="#N/A"/>
    <s v="Yes"/>
    <e v="#N/A"/>
    <n v="0.90347916666666672"/>
    <n v="0.72278333333333344"/>
    <x v="0"/>
    <n v="0.72278333333333344"/>
    <x v="1"/>
  </r>
  <r>
    <n v="1199"/>
    <s v="M"/>
    <n v="0.71499999999999997"/>
    <n v="0.53500000000000003"/>
    <n v="0.19"/>
    <n v="1.6755"/>
    <n v="0.88900000000000001"/>
    <n v="0.313"/>
    <n v="0.42"/>
    <n v="10"/>
    <n v="5"/>
    <s v="Haniya"/>
    <s v="Talley"/>
    <s v="Prince William Sound Science Center"/>
    <n v="5"/>
    <s v="Southeast"/>
    <n v="12.8"/>
    <s v="Category 3"/>
    <e v="#N/A"/>
    <e v="#N/A"/>
    <s v="Yes"/>
    <n v="1.0580241666666668"/>
    <n v="1.0580241666666668"/>
    <x v="0"/>
    <e v="#N/A"/>
    <x v="184"/>
  </r>
  <r>
    <n v="1888"/>
    <s v="I"/>
    <n v="0.56000000000000005"/>
    <n v="0.44500000000000001"/>
    <n v="0.16500000000000001"/>
    <n v="0.83199999999999996"/>
    <n v="0.34549999999999997"/>
    <n v="0.17899999999999999"/>
    <n v="0.27900000000000003"/>
    <n v="9"/>
    <n v="10"/>
    <s v="Hazel"/>
    <s v="Villa"/>
    <s v="University of Minnesota"/>
    <n v="5"/>
    <s v="Southeast"/>
    <n v="12.8"/>
    <s v="Category 2"/>
    <e v="#N/A"/>
    <s v="Yes"/>
    <e v="#N/A"/>
    <n v="1.0024133333333332"/>
    <n v="0.80193066666666657"/>
    <x v="0"/>
    <n v="0.80193066666666657"/>
    <x v="1"/>
  </r>
  <r>
    <n v="2060"/>
    <s v="I"/>
    <n v="0.49"/>
    <n v="0.37"/>
    <n v="0.11"/>
    <n v="0.53800000000000003"/>
    <n v="0.27100000000000002"/>
    <n v="0.10349999999999999"/>
    <n v="0.13900000000000001"/>
    <n v="8"/>
    <n v="11"/>
    <s v="Naima"/>
    <s v="Reyes"/>
    <s v="University of Houston"/>
    <n v="8"/>
    <s v="West Coast"/>
    <n v="12.3"/>
    <s v="Category 2"/>
    <e v="#N/A"/>
    <s v="Yes"/>
    <e v="#N/A"/>
    <n v="0.96066333333333331"/>
    <n v="0.7685306666666667"/>
    <x v="0"/>
    <n v="0.7685306666666667"/>
    <x v="1"/>
  </r>
  <r>
    <n v="3795"/>
    <s v="M"/>
    <n v="0.67"/>
    <n v="0.52"/>
    <n v="0.17499999999999999"/>
    <n v="1.4755"/>
    <n v="0.62749999999999995"/>
    <n v="0.379"/>
    <n v="0.374"/>
    <n v="10"/>
    <n v="10"/>
    <s v="Hazel"/>
    <s v="Villa"/>
    <s v="University of Minnesota"/>
    <n v="1"/>
    <s v="Florida Atlantic Coast"/>
    <n v="22.1"/>
    <s v="Category 3"/>
    <e v="#N/A"/>
    <e v="#N/A"/>
    <s v="Yes"/>
    <n v="1.0413354166666666"/>
    <n v="1.0413354166666666"/>
    <x v="0"/>
    <e v="#N/A"/>
    <x v="185"/>
  </r>
  <r>
    <n v="3435"/>
    <s v="I"/>
    <n v="0.37"/>
    <n v="0.28000000000000003"/>
    <n v="0.09"/>
    <n v="0.25650000000000001"/>
    <n v="0.1255"/>
    <n v="6.4500000000000002E-2"/>
    <n v="6.4500000000000002E-2"/>
    <n v="6"/>
    <n v="5"/>
    <s v="Haniya"/>
    <s v="Talley"/>
    <s v="Prince William Sound Science Center"/>
    <n v="8"/>
    <s v="West Coast"/>
    <n v="12.3"/>
    <s v="Category 2"/>
    <e v="#N/A"/>
    <s v="Yes"/>
    <e v="#N/A"/>
    <n v="0.90341416666666663"/>
    <n v="0.72273133333333339"/>
    <x v="0"/>
    <n v="0.72273133333333339"/>
    <x v="1"/>
  </r>
  <r>
    <n v="4068"/>
    <s v="I"/>
    <n v="0.4"/>
    <n v="0.3"/>
    <n v="0.115"/>
    <n v="0.318"/>
    <n v="0.13350000000000001"/>
    <n v="7.2499999999999995E-2"/>
    <n v="9.35E-2"/>
    <n v="6"/>
    <n v="8"/>
    <s v="Kali"/>
    <s v="Metcalfe"/>
    <s v="Mote Marine Laboratory"/>
    <n v="2"/>
    <s v="Florida Gulf Coast"/>
    <n v="18"/>
    <s v="Category 2"/>
    <e v="#N/A"/>
    <s v="Yes"/>
    <e v="#N/A"/>
    <n v="0.91822833333333331"/>
    <n v="0.73458266666666672"/>
    <x v="0"/>
    <n v="0.73458266666666672"/>
    <x v="1"/>
  </r>
  <r>
    <n v="3063"/>
    <s v="F"/>
    <n v="0.63500000000000001"/>
    <n v="0.505"/>
    <n v="0.16500000000000001"/>
    <n v="1.2509999999999999"/>
    <n v="0.57699999999999996"/>
    <n v="0.22700000000000001"/>
    <n v="0.38250000000000001"/>
    <n v="11"/>
    <n v="14"/>
    <s v="Santiago"/>
    <s v="Vaughan"/>
    <s v="Ohio State University_x0009_"/>
    <n v="5"/>
    <s v="Southeast"/>
    <n v="12.8"/>
    <s v="Category 3"/>
    <e v="#N/A"/>
    <e v="#N/A"/>
    <s v="Yes"/>
    <n v="1.0310024999999998"/>
    <n v="1.0310024999999998"/>
    <x v="0"/>
    <e v="#N/A"/>
    <x v="186"/>
  </r>
  <r>
    <n v="3628"/>
    <s v="M"/>
    <n v="0.71499999999999997"/>
    <n v="0.52500000000000002"/>
    <n v="0.2"/>
    <n v="1.89"/>
    <n v="0.95"/>
    <n v="0.436"/>
    <n v="0.43049999999999999"/>
    <n v="10"/>
    <n v="12"/>
    <s v="Rebecca"/>
    <s v="Bennett"/>
    <s v="University of Houston"/>
    <n v="9"/>
    <s v="North Pacific"/>
    <n v="1.9"/>
    <s v="Category 3"/>
    <e v="#N/A"/>
    <e v="#N/A"/>
    <s v="Yes"/>
    <n v="1.0503333333333336"/>
    <n v="1.0503333333333336"/>
    <x v="0"/>
    <e v="#N/A"/>
    <x v="187"/>
  </r>
  <r>
    <n v="4131"/>
    <s v="M"/>
    <n v="0.57999999999999996"/>
    <n v="0.45"/>
    <n v="0.14000000000000001"/>
    <n v="0.82399999999999995"/>
    <n v="0.34649999999999997"/>
    <n v="0.17649999999999999"/>
    <n v="0.26300000000000001"/>
    <n v="10"/>
    <n v="6"/>
    <s v="Martin"/>
    <s v="Gaines"/>
    <s v="San Diego State University"/>
    <n v="1"/>
    <s v="Florida Atlantic Coast"/>
    <n v="22.1"/>
    <s v="Category 2"/>
    <e v="#N/A"/>
    <s v="Yes"/>
    <e v="#N/A"/>
    <n v="1.0076266666666664"/>
    <n v="0.80610133333333323"/>
    <x v="0"/>
    <n v="0.80610133333333323"/>
    <x v="1"/>
  </r>
  <r>
    <n v="2997"/>
    <s v="F"/>
    <n v="0.62"/>
    <n v="0.5"/>
    <n v="0.17"/>
    <n v="1.1479999999999999"/>
    <n v="0.54749999999999999"/>
    <n v="0.22"/>
    <n v="0.33150000000000002"/>
    <n v="10"/>
    <n v="3"/>
    <s v="Inaya"/>
    <s v="Bernard"/>
    <s v="Stanford University"/>
    <n v="3"/>
    <s v="Northeast"/>
    <n v="3.6"/>
    <s v="Category 3"/>
    <e v="#N/A"/>
    <e v="#N/A"/>
    <s v="Yes"/>
    <n v="1.0293266666666665"/>
    <n v="1.0293266666666665"/>
    <x v="0"/>
    <e v="#N/A"/>
    <x v="188"/>
  </r>
  <r>
    <n v="2304"/>
    <s v="F"/>
    <n v="0.57999999999999996"/>
    <n v="0.45500000000000002"/>
    <n v="0.12"/>
    <n v="0.94"/>
    <n v="0.39900000000000002"/>
    <n v="0.25700000000000001"/>
    <n v="0.26500000000000001"/>
    <n v="11"/>
    <n v="12"/>
    <s v="Rebecca"/>
    <s v="Bennett"/>
    <s v="University of Houston"/>
    <n v="9"/>
    <s v="North Pacific"/>
    <n v="1.9"/>
    <s v="Category 2"/>
    <e v="#N/A"/>
    <s v="Yes"/>
    <e v="#N/A"/>
    <n v="1.0011333333333332"/>
    <n v="0.80090666666666666"/>
    <x v="0"/>
    <n v="0.80090666666666666"/>
    <x v="1"/>
  </r>
  <r>
    <n v="2354"/>
    <s v="F"/>
    <n v="0.72"/>
    <n v="0.56000000000000005"/>
    <n v="0.17499999999999999"/>
    <n v="1.7264999999999999"/>
    <n v="0.63700000000000001"/>
    <n v="0.34150000000000003"/>
    <n v="0.52500000000000002"/>
    <n v="17"/>
    <n v="3"/>
    <s v="Inaya"/>
    <s v="Bernard"/>
    <s v="Stanford University"/>
    <n v="4"/>
    <s v="Mid-Atlantic"/>
    <n v="6.1"/>
    <s v="Category 3"/>
    <e v="#N/A"/>
    <e v="#N/A"/>
    <s v="Yes"/>
    <n v="1.0619229166666664"/>
    <n v="1.0619229166666664"/>
    <x v="0"/>
    <e v="#N/A"/>
    <x v="189"/>
  </r>
  <r>
    <n v="170"/>
    <s v="F"/>
    <n v="0.68"/>
    <n v="0.51500000000000001"/>
    <n v="0.17499999999999999"/>
    <n v="1.6185"/>
    <n v="0.51249999999999996"/>
    <n v="0.40899999999999997"/>
    <n v="0.62"/>
    <n v="12"/>
    <n v="9"/>
    <s v="Danica"/>
    <s v="Tyler"/>
    <s v="University of Florida_x0009_"/>
    <n v="10"/>
    <s v="Pacific"/>
    <n v="24.1"/>
    <s v="Category 3"/>
    <e v="#N/A"/>
    <e v="#N/A"/>
    <s v="Yes"/>
    <n v="1.0376395833333334"/>
    <n v="1.0376395833333334"/>
    <x v="0"/>
    <e v="#N/A"/>
    <x v="190"/>
  </r>
  <r>
    <n v="2812"/>
    <s v="M"/>
    <n v="0.72499999999999998"/>
    <n v="0.56999999999999995"/>
    <n v="0.19"/>
    <n v="2.3304999999999998"/>
    <n v="1.2529999999999999"/>
    <n v="0.54100000000000004"/>
    <n v="0.52"/>
    <n v="9"/>
    <n v="12"/>
    <s v="Rebecca"/>
    <s v="Bennett"/>
    <s v="University of Houston"/>
    <n v="1"/>
    <s v="Florida Atlantic Coast"/>
    <n v="22.1"/>
    <s v="Category 1"/>
    <s v="Yes"/>
    <e v="#N/A"/>
    <e v="#N/A"/>
    <n v="1.0500991666666666"/>
    <n v="1.5751487499999999"/>
    <x v="5"/>
    <e v="#N/A"/>
    <x v="1"/>
  </r>
  <r>
    <n v="1575"/>
    <s v="M"/>
    <n v="0.48"/>
    <n v="0.35499999999999998"/>
    <n v="0.16"/>
    <n v="0.46400000000000002"/>
    <n v="0.221"/>
    <n v="0.106"/>
    <n v="0.23899999999999999"/>
    <n v="8"/>
    <n v="4"/>
    <s v="Nate"/>
    <s v="Craig"/>
    <s v="NOAA Fisheries"/>
    <n v="2"/>
    <s v="Florida Gulf Coast"/>
    <n v="18"/>
    <s v="Category 2"/>
    <e v="#N/A"/>
    <s v="Yes"/>
    <e v="#N/A"/>
    <n v="0.95977333333333326"/>
    <n v="0.76781866666666665"/>
    <x v="0"/>
    <n v="0.76781866666666665"/>
    <x v="1"/>
  </r>
  <r>
    <n v="2943"/>
    <s v="M"/>
    <n v="0.63"/>
    <n v="0.53"/>
    <n v="0.18"/>
    <n v="1.2795000000000001"/>
    <n v="0.61799999999999999"/>
    <n v="0.25600000000000001"/>
    <n v="0.315"/>
    <n v="9"/>
    <n v="14"/>
    <s v="Santiago"/>
    <s v="Vaughan"/>
    <s v="Ohio State University_x0009_"/>
    <n v="9"/>
    <s v="North Pacific"/>
    <n v="1.9"/>
    <s v="Category 3"/>
    <e v="#N/A"/>
    <e v="#N/A"/>
    <s v="Yes"/>
    <n v="1.0397516666666669"/>
    <n v="1.0397516666666669"/>
    <x v="0"/>
    <e v="#N/A"/>
    <x v="191"/>
  </r>
  <r>
    <n v="1691"/>
    <s v="M"/>
    <n v="0.625"/>
    <n v="0.5"/>
    <n v="0.17"/>
    <n v="1.0985"/>
    <n v="0.46450000000000002"/>
    <n v="0.22"/>
    <n v="0.35399999999999998"/>
    <n v="9"/>
    <n v="12"/>
    <s v="Rebecca"/>
    <s v="Bennett"/>
    <s v="University of Houston"/>
    <n v="2"/>
    <s v="Florida Gulf Coast"/>
    <n v="18"/>
    <s v="Category 3"/>
    <e v="#N/A"/>
    <e v="#N/A"/>
    <s v="Yes"/>
    <n v="1.0328908333333335"/>
    <n v="1.0328908333333335"/>
    <x v="0"/>
    <e v="#N/A"/>
    <x v="192"/>
  </r>
  <r>
    <n v="3480"/>
    <s v="I"/>
    <n v="0.44"/>
    <n v="0.33"/>
    <n v="0.11"/>
    <n v="0.38"/>
    <n v="0.19700000000000001"/>
    <n v="7.9000000000000001E-2"/>
    <n v="0.09"/>
    <n v="7"/>
    <n v="15"/>
    <s v="Conan"/>
    <s v="Dalton"/>
    <s v="University of Houston"/>
    <n v="9"/>
    <s v="North Pacific"/>
    <n v="1.9"/>
    <s v="Category 2"/>
    <e v="#N/A"/>
    <s v="Yes"/>
    <e v="#N/A"/>
    <n v="0.93830000000000002"/>
    <n v="0.75064000000000008"/>
    <x v="0"/>
    <n v="0.75064000000000008"/>
    <x v="1"/>
  </r>
  <r>
    <n v="3656"/>
    <s v="M"/>
    <n v="0.53"/>
    <n v="0.41"/>
    <n v="0.125"/>
    <n v="0.76900000000000002"/>
    <n v="0.34599999999999997"/>
    <n v="0.17299999999999999"/>
    <n v="0.215"/>
    <n v="9"/>
    <n v="7"/>
    <s v="Iona"/>
    <s v="Connolly"/>
    <s v="Florida Atlantic University"/>
    <n v="3"/>
    <s v="Northeast"/>
    <n v="3.6"/>
    <s v="Category 2"/>
    <e v="#N/A"/>
    <s v="Yes"/>
    <e v="#N/A"/>
    <n v="0.97808750000000011"/>
    <n v="0.78247000000000011"/>
    <x v="0"/>
    <n v="0.78247000000000011"/>
    <x v="1"/>
  </r>
  <r>
    <n v="201"/>
    <s v="F"/>
    <n v="0.45"/>
    <n v="0.34499999999999997"/>
    <n v="0.12"/>
    <n v="0.41649999999999998"/>
    <n v="0.16550000000000001"/>
    <n v="9.5000000000000001E-2"/>
    <n v="0.13500000000000001"/>
    <n v="9"/>
    <n v="13"/>
    <s v="Betty"/>
    <s v="Berg"/>
    <s v="University of Houston"/>
    <n v="2"/>
    <s v="Florida Gulf Coast"/>
    <n v="18"/>
    <s v="Category 2"/>
    <e v="#N/A"/>
    <s v="Yes"/>
    <e v="#N/A"/>
    <n v="0.94556333333333342"/>
    <n v="0.75645066666666683"/>
    <x v="0"/>
    <n v="0.75645066666666683"/>
    <x v="1"/>
  </r>
  <r>
    <n v="862"/>
    <s v="F"/>
    <n v="0.59499999999999997"/>
    <n v="0.46500000000000002"/>
    <n v="0.14000000000000001"/>
    <n v="1.113"/>
    <n v="0.51749999999999996"/>
    <n v="0.24399999999999999"/>
    <n v="0.30499999999999999"/>
    <n v="12"/>
    <n v="1"/>
    <s v="Jan"/>
    <s v="Odom"/>
    <s v="University of Houston"/>
    <n v="1"/>
    <s v="Florida Atlantic Coast"/>
    <n v="22.1"/>
    <s v="Category 3"/>
    <e v="#N/A"/>
    <e v="#N/A"/>
    <s v="Yes"/>
    <n v="1.0051033333333335"/>
    <n v="1.0051033333333335"/>
    <x v="0"/>
    <e v="#N/A"/>
    <x v="193"/>
  </r>
  <r>
    <n v="261"/>
    <s v="F"/>
    <n v="0.54"/>
    <n v="0.47499999999999998"/>
    <n v="0.155"/>
    <n v="0.92800000000000005"/>
    <n v="0.39400000000000002"/>
    <n v="0.19400000000000001"/>
    <n v="0.26"/>
    <n v="11"/>
    <n v="10"/>
    <s v="Hazel"/>
    <s v="Villa"/>
    <s v="University of Minnesota"/>
    <n v="10"/>
    <s v="Pacific"/>
    <n v="24.1"/>
    <s v="Category 2"/>
    <e v="#N/A"/>
    <s v="Yes"/>
    <e v="#N/A"/>
    <n v="1.00044"/>
    <n v="0.80035200000000006"/>
    <x v="0"/>
    <n v="0.80035200000000006"/>
    <x v="1"/>
  </r>
  <r>
    <n v="2467"/>
    <s v="M"/>
    <n v="0.42499999999999999"/>
    <n v="0.32500000000000001"/>
    <n v="0.12"/>
    <n v="0.3755"/>
    <n v="0.14199999999999999"/>
    <n v="0.1065"/>
    <n v="0.105"/>
    <n v="9"/>
    <n v="14"/>
    <s v="Santiago"/>
    <s v="Vaughan"/>
    <s v="Ohio State University_x0009_"/>
    <n v="8"/>
    <s v="West Coast"/>
    <n v="12.3"/>
    <s v="Category 2"/>
    <e v="#N/A"/>
    <s v="Yes"/>
    <e v="#N/A"/>
    <n v="0.93247666666666662"/>
    <n v="0.74598133333333339"/>
    <x v="0"/>
    <n v="0.74598133333333339"/>
    <x v="1"/>
  </r>
  <r>
    <n v="3723"/>
    <s v="I"/>
    <n v="0.46500000000000002"/>
    <n v="0.36"/>
    <n v="0.105"/>
    <n v="0.45200000000000001"/>
    <n v="0.22"/>
    <n v="0.159"/>
    <n v="0.10349999999999999"/>
    <n v="9"/>
    <n v="4"/>
    <s v="Nate"/>
    <s v="Craig"/>
    <s v="NOAA Fisheries"/>
    <n v="2"/>
    <s v="Florida Gulf Coast"/>
    <n v="18"/>
    <s v="Category 2"/>
    <e v="#N/A"/>
    <s v="Yes"/>
    <e v="#N/A"/>
    <n v="0.95277666666666661"/>
    <n v="0.76222133333333331"/>
    <x v="0"/>
    <n v="0.76222133333333331"/>
    <x v="1"/>
  </r>
  <r>
    <n v="3648"/>
    <s v="I"/>
    <n v="0.48499999999999999"/>
    <n v="0.36499999999999999"/>
    <n v="0.125"/>
    <n v="0.42599999999999999"/>
    <n v="0.16300000000000001"/>
    <n v="9.6500000000000002E-2"/>
    <n v="0.151"/>
    <n v="8"/>
    <n v="13"/>
    <s v="Betty"/>
    <s v="Berg"/>
    <s v="University of Houston"/>
    <n v="2"/>
    <s v="Florida Gulf Coast"/>
    <n v="18"/>
    <s v="Category 2"/>
    <e v="#N/A"/>
    <s v="Yes"/>
    <e v="#N/A"/>
    <n v="0.96380833333333327"/>
    <n v="0.77104666666666666"/>
    <x v="0"/>
    <n v="0.77104666666666666"/>
    <x v="1"/>
  </r>
  <r>
    <n v="3118"/>
    <s v="F"/>
    <n v="0.47"/>
    <n v="0.36"/>
    <n v="0.1"/>
    <n v="0.47049999999999997"/>
    <n v="0.16350000000000001"/>
    <n v="8.8999999999999996E-2"/>
    <n v="0.13850000000000001"/>
    <n v="8"/>
    <n v="13"/>
    <s v="Betty"/>
    <s v="Berg"/>
    <s v="University of Houston"/>
    <n v="5"/>
    <s v="Southeast"/>
    <n v="12.8"/>
    <s v="Category 2"/>
    <e v="#N/A"/>
    <s v="Yes"/>
    <e v="#N/A"/>
    <n v="0.95314166666666666"/>
    <n v="0.76251333333333338"/>
    <x v="0"/>
    <n v="0.76251333333333338"/>
    <x v="1"/>
  </r>
  <r>
    <n v="1305"/>
    <s v="M"/>
    <n v="0.53500000000000003"/>
    <n v="0.435"/>
    <n v="0.15"/>
    <n v="0.71699999999999997"/>
    <n v="0.34749999999999998"/>
    <n v="0.14449999999999999"/>
    <n v="0.19400000000000001"/>
    <n v="9"/>
    <n v="12"/>
    <s v="Rebecca"/>
    <s v="Bennett"/>
    <s v="University of Houston"/>
    <n v="9"/>
    <s v="North Pacific"/>
    <n v="1.9"/>
    <s v="Category 2"/>
    <e v="#N/A"/>
    <s v="Yes"/>
    <e v="#N/A"/>
    <n v="0.99345833333333344"/>
    <n v="0.79476666666666684"/>
    <x v="0"/>
    <n v="0.79476666666666684"/>
    <x v="1"/>
  </r>
  <r>
    <n v="968"/>
    <s v="I"/>
    <n v="0.51"/>
    <n v="0.40500000000000003"/>
    <n v="0.13500000000000001"/>
    <n v="0.76900000000000002"/>
    <n v="0.36549999999999999"/>
    <n v="0.1585"/>
    <n v="0.18"/>
    <n v="7"/>
    <n v="15"/>
    <s v="Conan"/>
    <s v="Dalton"/>
    <s v="University of Houston"/>
    <n v="7"/>
    <s v="Great Lakes"/>
    <n v="2.5"/>
    <s v="Category 2"/>
    <e v="#N/A"/>
    <s v="Yes"/>
    <e v="#N/A"/>
    <n v="0.97103583333333343"/>
    <n v="0.77682866666666683"/>
    <x v="0"/>
    <n v="0.77682866666666683"/>
    <x v="1"/>
  </r>
  <r>
    <n v="3986"/>
    <s v="M"/>
    <n v="0.63"/>
    <n v="0.48"/>
    <n v="0.185"/>
    <n v="1.21"/>
    <n v="0.53"/>
    <n v="0.2555"/>
    <n v="0.32200000000000001"/>
    <n v="11"/>
    <n v="5"/>
    <s v="Haniya"/>
    <s v="Talley"/>
    <s v="Prince William Sound Science Center"/>
    <n v="8"/>
    <s v="West Coast"/>
    <n v="12.3"/>
    <s v="Category 3"/>
    <e v="#N/A"/>
    <e v="#N/A"/>
    <s v="Yes"/>
    <n v="1.0266416666666667"/>
    <n v="1.0266416666666667"/>
    <x v="0"/>
    <e v="#N/A"/>
    <x v="194"/>
  </r>
  <r>
    <n v="3729"/>
    <s v="I"/>
    <n v="0.51"/>
    <n v="0.375"/>
    <n v="0.15"/>
    <n v="0.84150000000000003"/>
    <n v="0.38450000000000001"/>
    <n v="0.156"/>
    <n v="0.255"/>
    <n v="10"/>
    <n v="4"/>
    <s v="Nate"/>
    <s v="Craig"/>
    <s v="NOAA Fisheries"/>
    <n v="10"/>
    <s v="Pacific"/>
    <n v="24.1"/>
    <s v="Category 2"/>
    <e v="#N/A"/>
    <s v="Yes"/>
    <e v="#N/A"/>
    <n v="0.95993750000000011"/>
    <n v="0.76795000000000013"/>
    <x v="0"/>
    <n v="0.76795000000000013"/>
    <x v="1"/>
  </r>
  <r>
    <n v="3075"/>
    <s v="M"/>
    <n v="0.67500000000000004"/>
    <n v="0.52"/>
    <n v="0.14499999999999999"/>
    <n v="1.3645"/>
    <n v="0.55700000000000005"/>
    <n v="0.34050000000000002"/>
    <n v="0.38500000000000001"/>
    <n v="11"/>
    <n v="7"/>
    <s v="Iona"/>
    <s v="Connolly"/>
    <s v="Florida Atlantic University"/>
    <n v="5"/>
    <s v="Southeast"/>
    <n v="12.8"/>
    <s v="Category 3"/>
    <e v="#N/A"/>
    <e v="#N/A"/>
    <s v="Yes"/>
    <n v="1.0403420833333334"/>
    <n v="1.0403420833333334"/>
    <x v="0"/>
    <e v="#N/A"/>
    <x v="195"/>
  </r>
  <r>
    <n v="1144"/>
    <s v="M"/>
    <n v="0.57499999999999996"/>
    <n v="0.44500000000000001"/>
    <n v="0.14499999999999999"/>
    <n v="0.84699999999999998"/>
    <n v="0.41499999999999998"/>
    <n v="0.19450000000000001"/>
    <n v="0.22"/>
    <n v="9"/>
    <n v="8"/>
    <s v="Kali"/>
    <s v="Metcalfe"/>
    <s v="Mote Marine Laboratory"/>
    <n v="5"/>
    <s v="Southeast"/>
    <n v="12.8"/>
    <s v="Category 3"/>
    <e v="#N/A"/>
    <e v="#N/A"/>
    <s v="Yes"/>
    <n v="1.0040024999999999"/>
    <n v="1.0040024999999999"/>
    <x v="0"/>
    <e v="#N/A"/>
    <x v="196"/>
  </r>
  <r>
    <n v="2032"/>
    <s v="F"/>
    <n v="0.6"/>
    <n v="0.45"/>
    <n v="0.14000000000000001"/>
    <n v="0.83699999999999997"/>
    <n v="0.37"/>
    <n v="0.17699999999999999"/>
    <n v="0.24249999999999999"/>
    <n v="10"/>
    <n v="12"/>
    <s v="Rebecca"/>
    <s v="Bennett"/>
    <s v="University of Houston"/>
    <n v="1"/>
    <s v="Florida Atlantic Coast"/>
    <n v="22.1"/>
    <s v="Category 2"/>
    <e v="#N/A"/>
    <s v="Yes"/>
    <e v="#N/A"/>
    <n v="1.0137299999999998"/>
    <n v="0.81098399999999993"/>
    <x v="0"/>
    <n v="0.81098399999999993"/>
    <x v="1"/>
  </r>
  <r>
    <n v="3303"/>
    <s v="F"/>
    <n v="0.71"/>
    <n v="0.57499999999999996"/>
    <n v="0.17499999999999999"/>
    <n v="1.5549999999999999"/>
    <n v="0.64649999999999996"/>
    <n v="0.3705"/>
    <n v="0.52"/>
    <n v="15"/>
    <n v="2"/>
    <s v="Tiegan"/>
    <s v="Davie"/>
    <s v="University of California, Davis"/>
    <n v="4"/>
    <s v="Mid-Atlantic"/>
    <n v="6.1"/>
    <s v="Category 3"/>
    <e v="#N/A"/>
    <e v="#N/A"/>
    <s v="Yes"/>
    <n v="1.0700208333333334"/>
    <n v="1.0700208333333334"/>
    <x v="0"/>
    <e v="#N/A"/>
    <x v="197"/>
  </r>
  <r>
    <n v="4152"/>
    <s v="I"/>
    <n v="0.35"/>
    <n v="0.25"/>
    <n v="7.4999999999999997E-2"/>
    <n v="0.16950000000000001"/>
    <n v="8.3500000000000005E-2"/>
    <n v="3.5499999999999997E-2"/>
    <n v="4.1000000000000002E-2"/>
    <n v="6"/>
    <n v="1"/>
    <s v="Jan"/>
    <s v="Odom"/>
    <s v="University of Houston"/>
    <n v="7"/>
    <s v="Great Lakes"/>
    <n v="2.5"/>
    <s v="Category 2"/>
    <e v="#N/A"/>
    <s v="Yes"/>
    <e v="#N/A"/>
    <n v="0.89081874999999988"/>
    <n v="0.71265499999999993"/>
    <x v="0"/>
    <n v="0.71265499999999993"/>
    <x v="1"/>
  </r>
  <r>
    <n v="3171"/>
    <s v="F"/>
    <n v="0.56999999999999995"/>
    <n v="0.46500000000000002"/>
    <n v="0.155"/>
    <n v="0.872"/>
    <n v="0.32450000000000001"/>
    <n v="0.23899999999999999"/>
    <n v="0.28499999999999998"/>
    <n v="14"/>
    <n v="7"/>
    <s v="Iona"/>
    <s v="Connolly"/>
    <s v="Florida Atlantic University"/>
    <n v="6"/>
    <s v="Gulf of Mexico_x0009_"/>
    <n v="14.1"/>
    <s v="Category 2"/>
    <e v="#N/A"/>
    <s v="Yes"/>
    <e v="#N/A"/>
    <n v="1.0093933333333336"/>
    <n v="0.80751466666666694"/>
    <x v="0"/>
    <n v="0.80751466666666694"/>
    <x v="1"/>
  </r>
  <r>
    <n v="1308"/>
    <s v="I"/>
    <n v="0.54500000000000004"/>
    <n v="0.435"/>
    <n v="0.13500000000000001"/>
    <n v="0.77149999999999996"/>
    <n v="0.372"/>
    <n v="0.14799999999999999"/>
    <n v="0.22700000000000001"/>
    <n v="8"/>
    <n v="12"/>
    <s v="Rebecca"/>
    <s v="Bennett"/>
    <s v="University of Houston"/>
    <n v="5"/>
    <s v="Southeast"/>
    <n v="12.8"/>
    <s v="Category 2"/>
    <e v="#N/A"/>
    <s v="Yes"/>
    <e v="#N/A"/>
    <n v="0.99259208333333349"/>
    <n v="0.79407366666666679"/>
    <x v="0"/>
    <n v="0.79407366666666679"/>
    <x v="1"/>
  </r>
  <r>
    <n v="1377"/>
    <s v="M"/>
    <n v="0.62"/>
    <n v="0.51"/>
    <n v="0.17499999999999999"/>
    <n v="1.2815000000000001"/>
    <n v="0.57150000000000001"/>
    <n v="0.23849999999999999"/>
    <n v="0.39"/>
    <n v="10"/>
    <n v="9"/>
    <s v="Danica"/>
    <s v="Tyler"/>
    <s v="University of Florida_x0009_"/>
    <n v="9"/>
    <s v="North Pacific"/>
    <n v="1.9"/>
    <s v="Category 3"/>
    <e v="#N/A"/>
    <e v="#N/A"/>
    <s v="Yes"/>
    <n v="1.0286104166666667"/>
    <n v="1.0286104166666667"/>
    <x v="0"/>
    <e v="#N/A"/>
    <x v="198"/>
  </r>
  <r>
    <n v="510"/>
    <s v="I"/>
    <n v="0.56000000000000005"/>
    <n v="0.44500000000000001"/>
    <n v="0.155"/>
    <n v="0.87350000000000005"/>
    <n v="0.30049999999999999"/>
    <n v="0.20899999999999999"/>
    <n v="0.27500000000000002"/>
    <n v="16"/>
    <n v="6"/>
    <s v="Martin"/>
    <s v="Gaines"/>
    <s v="San Diego State University"/>
    <n v="3"/>
    <s v="Northeast"/>
    <n v="3.6"/>
    <s v="Category 1"/>
    <s v="Yes"/>
    <e v="#N/A"/>
    <e v="#N/A"/>
    <n v="0.99933208333333323"/>
    <n v="1.498998125"/>
    <x v="6"/>
    <e v="#N/A"/>
    <x v="1"/>
  </r>
  <r>
    <n v="2647"/>
    <s v="I"/>
    <n v="0.495"/>
    <n v="0.38"/>
    <n v="0.12"/>
    <n v="0.51200000000000001"/>
    <n v="0.23300000000000001"/>
    <n v="0.1205"/>
    <n v="0.13600000000000001"/>
    <n v="7"/>
    <n v="14"/>
    <s v="Santiago"/>
    <s v="Vaughan"/>
    <s v="Ohio State University_x0009_"/>
    <n v="8"/>
    <s v="West Coast"/>
    <n v="12.3"/>
    <s v="Category 2"/>
    <e v="#N/A"/>
    <s v="Yes"/>
    <e v="#N/A"/>
    <n v="0.96777333333333326"/>
    <n v="0.77421866666666661"/>
    <x v="0"/>
    <n v="0.77421866666666661"/>
    <x v="1"/>
  </r>
  <r>
    <n v="3472"/>
    <s v="F"/>
    <n v="0.72499999999999998"/>
    <n v="0.57999999999999996"/>
    <n v="0.185"/>
    <n v="1.5229999999999999"/>
    <n v="0.80449999999999999"/>
    <n v="0.35949999999999999"/>
    <n v="0.4375"/>
    <n v="9"/>
    <n v="14"/>
    <s v="Santiago"/>
    <s v="Vaughan"/>
    <s v="Ohio State University_x0009_"/>
    <n v="5"/>
    <s v="Southeast"/>
    <n v="12.8"/>
    <s v="Category 3"/>
    <e v="#N/A"/>
    <e v="#N/A"/>
    <s v="Yes"/>
    <n v="1.0804258333333334"/>
    <n v="1.0804258333333334"/>
    <x v="0"/>
    <e v="#N/A"/>
    <x v="199"/>
  </r>
  <r>
    <n v="1611"/>
    <s v="I"/>
    <n v="0.54500000000000004"/>
    <n v="0.42"/>
    <n v="0.125"/>
    <n v="0.71699999999999997"/>
    <n v="0.35799999999999998"/>
    <n v="0.112"/>
    <n v="0.22"/>
    <n v="8"/>
    <n v="4"/>
    <s v="Nate"/>
    <s v="Craig"/>
    <s v="NOAA Fisheries"/>
    <n v="10"/>
    <s v="Pacific"/>
    <n v="24.1"/>
    <s v="Category 2"/>
    <e v="#N/A"/>
    <s v="Yes"/>
    <e v="#N/A"/>
    <n v="0.98880416666666671"/>
    <n v="0.79104333333333343"/>
    <x v="0"/>
    <n v="0.79104333333333343"/>
    <x v="1"/>
  </r>
  <r>
    <n v="1398"/>
    <s v="M"/>
    <n v="0.64500000000000002"/>
    <n v="0.5"/>
    <n v="0.19500000000000001"/>
    <n v="1.401"/>
    <n v="0.61650000000000005"/>
    <n v="0.35149999999999998"/>
    <n v="0.3725"/>
    <n v="10"/>
    <n v="3"/>
    <s v="Inaya"/>
    <s v="Bernard"/>
    <s v="Stanford University"/>
    <n v="1"/>
    <s v="Florida Atlantic Coast"/>
    <n v="22.1"/>
    <s v="Category 3"/>
    <e v="#N/A"/>
    <e v="#N/A"/>
    <s v="Yes"/>
    <n v="1.0337991666666666"/>
    <n v="1.0337991666666666"/>
    <x v="0"/>
    <e v="#N/A"/>
    <x v="200"/>
  </r>
  <r>
    <n v="2668"/>
    <s v="F"/>
    <n v="0.58499999999999996"/>
    <n v="0.45"/>
    <n v="0.15"/>
    <n v="0.93799999999999994"/>
    <n v="0.46700000000000003"/>
    <n v="0.20300000000000001"/>
    <n v="0.22500000000000001"/>
    <n v="7"/>
    <n v="5"/>
    <s v="Haniya"/>
    <s v="Talley"/>
    <s v="Prince William Sound Science Center"/>
    <n v="9"/>
    <s v="North Pacific"/>
    <n v="1.9"/>
    <s v="Category 3"/>
    <e v="#N/A"/>
    <e v="#N/A"/>
    <s v="Yes"/>
    <n v="1.0059166666666666"/>
    <n v="1.0059166666666666"/>
    <x v="0"/>
    <e v="#N/A"/>
    <x v="174"/>
  </r>
  <r>
    <n v="3055"/>
    <s v="M"/>
    <n v="0.6"/>
    <n v="0.45"/>
    <n v="0.15"/>
    <n v="0.86650000000000005"/>
    <n v="0.3695"/>
    <n v="0.19550000000000001"/>
    <n v="0.255"/>
    <n v="12"/>
    <n v="6"/>
    <s v="Martin"/>
    <s v="Gaines"/>
    <s v="San Diego State University"/>
    <n v="4"/>
    <s v="Mid-Atlantic"/>
    <n v="6.1"/>
    <s v="Category 2"/>
    <e v="#N/A"/>
    <s v="Yes"/>
    <e v="#N/A"/>
    <n v="1.0138958333333332"/>
    <n v="0.8111166666666666"/>
    <x v="0"/>
    <n v="0.8111166666666666"/>
    <x v="1"/>
  </r>
  <r>
    <n v="1225"/>
    <s v="I"/>
    <n v="0.34499999999999997"/>
    <n v="0.255"/>
    <n v="9.5000000000000001E-2"/>
    <n v="0.19450000000000001"/>
    <n v="9.2499999999999999E-2"/>
    <n v="3.6999999999999998E-2"/>
    <n v="5.5E-2"/>
    <n v="6"/>
    <n v="7"/>
    <s v="Iona"/>
    <s v="Connolly"/>
    <s v="Florida Atlantic University"/>
    <n v="10"/>
    <s v="Pacific"/>
    <n v="24.1"/>
    <s v="Category 2"/>
    <e v="#N/A"/>
    <s v="Yes"/>
    <e v="#N/A"/>
    <n v="0.8901129166666667"/>
    <n v="0.71209033333333338"/>
    <x v="0"/>
    <n v="0.71209033333333338"/>
    <x v="1"/>
  </r>
  <r>
    <n v="766"/>
    <s v="M"/>
    <n v="0.54500000000000004"/>
    <n v="0.45"/>
    <n v="0.15"/>
    <n v="0.97799999999999998"/>
    <n v="0.33650000000000002"/>
    <n v="0.1905"/>
    <n v="0.3"/>
    <n v="11"/>
    <n v="13"/>
    <s v="Betty"/>
    <s v="Berg"/>
    <s v="University of Houston"/>
    <n v="7"/>
    <s v="Great Lakes"/>
    <n v="2.5"/>
    <s v="Category 2"/>
    <e v="#N/A"/>
    <s v="Yes"/>
    <e v="#N/A"/>
    <n v="0.99091666666666678"/>
    <n v="0.79273333333333351"/>
    <x v="0"/>
    <n v="0.79273333333333351"/>
    <x v="1"/>
  </r>
  <r>
    <n v="1159"/>
    <s v="M"/>
    <n v="0.60499999999999998"/>
    <n v="0.47499999999999998"/>
    <n v="0.14000000000000001"/>
    <n v="1.1174999999999999"/>
    <n v="0.55500000000000005"/>
    <n v="0.25700000000000001"/>
    <n v="0.27400000000000002"/>
    <n v="9"/>
    <n v="7"/>
    <s v="Iona"/>
    <s v="Connolly"/>
    <s v="Florida Atlantic University"/>
    <n v="5"/>
    <s v="Southeast"/>
    <n v="12.8"/>
    <s v="Category 3"/>
    <e v="#N/A"/>
    <e v="#N/A"/>
    <s v="Yes"/>
    <n v="1.0115749999999999"/>
    <n v="1.0115749999999999"/>
    <x v="0"/>
    <e v="#N/A"/>
    <x v="201"/>
  </r>
  <r>
    <n v="2359"/>
    <s v="F"/>
    <n v="0.61"/>
    <n v="0.48499999999999999"/>
    <n v="0.21"/>
    <n v="1.3445"/>
    <n v="0.53500000000000003"/>
    <n v="0.2205"/>
    <n v="0.51500000000000001"/>
    <n v="20"/>
    <n v="8"/>
    <s v="Kali"/>
    <s v="Metcalfe"/>
    <s v="Mote Marine Laboratory"/>
    <n v="1"/>
    <s v="Florida Atlantic Coast"/>
    <n v="22.1"/>
    <s v="Category 2"/>
    <e v="#N/A"/>
    <s v="Yes"/>
    <e v="#N/A"/>
    <n v="1.0224241666666667"/>
    <n v="0.81793933333333335"/>
    <x v="0"/>
    <n v="0.81793933333333335"/>
    <x v="1"/>
  </r>
  <r>
    <n v="1065"/>
    <s v="I"/>
    <n v="0.3"/>
    <n v="0.22"/>
    <n v="0.08"/>
    <n v="0.1255"/>
    <n v="5.5E-2"/>
    <n v="2.6499999999999999E-2"/>
    <n v="3.9E-2"/>
    <n v="6"/>
    <n v="12"/>
    <s v="Rebecca"/>
    <s v="Bennett"/>
    <s v="University of Houston"/>
    <n v="3"/>
    <s v="Northeast"/>
    <n v="3.6"/>
    <s v="Category 2"/>
    <e v="#N/A"/>
    <s v="Yes"/>
    <e v="#N/A"/>
    <n v="0.86663999999999997"/>
    <n v="0.69331200000000004"/>
    <x v="0"/>
    <n v="0.69331200000000004"/>
    <x v="1"/>
  </r>
  <r>
    <n v="406"/>
    <s v="F"/>
    <n v="0.52500000000000002"/>
    <n v="0.44"/>
    <n v="0.15"/>
    <n v="0.84250000000000003"/>
    <n v="0.36849999999999999"/>
    <n v="0.19850000000000001"/>
    <n v="0.24"/>
    <n v="12"/>
    <n v="12"/>
    <s v="Rebecca"/>
    <s v="Bennett"/>
    <s v="University of Houston"/>
    <n v="2"/>
    <s v="Florida Gulf Coast"/>
    <n v="18"/>
    <s v="Category 2"/>
    <e v="#N/A"/>
    <s v="Yes"/>
    <e v="#N/A"/>
    <n v="0.98656250000000001"/>
    <n v="0.78925000000000001"/>
    <x v="0"/>
    <n v="0.78925000000000001"/>
    <x v="1"/>
  </r>
  <r>
    <n v="717"/>
    <s v="I"/>
    <n v="0.28999999999999998"/>
    <n v="0.20499999999999999"/>
    <n v="7.0000000000000007E-2"/>
    <n v="9.7500000000000003E-2"/>
    <n v="3.5999999999999997E-2"/>
    <n v="1.9E-2"/>
    <n v="3.5000000000000003E-2"/>
    <n v="8"/>
    <n v="6"/>
    <s v="Martin"/>
    <s v="Gaines"/>
    <s v="San Diego State University"/>
    <n v="6"/>
    <s v="Gulf of Mexico_x0009_"/>
    <n v="14.1"/>
    <s v="Category 2"/>
    <e v="#N/A"/>
    <s v="Yes"/>
    <e v="#N/A"/>
    <n v="0.85963749999999994"/>
    <n v="0.68771000000000004"/>
    <x v="0"/>
    <n v="0.68771000000000004"/>
    <x v="1"/>
  </r>
  <r>
    <n v="3263"/>
    <s v="F"/>
    <n v="0.59499999999999997"/>
    <n v="0.48499999999999999"/>
    <n v="0.14499999999999999"/>
    <n v="1.2515000000000001"/>
    <n v="0.50349999999999995"/>
    <n v="0.29249999999999998"/>
    <n v="0.33"/>
    <n v="14"/>
    <n v="10"/>
    <s v="Hazel"/>
    <s v="Villa"/>
    <s v="University of Minnesota"/>
    <n v="8"/>
    <s v="West Coast"/>
    <n v="12.3"/>
    <s v="Category 3"/>
    <e v="#N/A"/>
    <e v="#N/A"/>
    <s v="Yes"/>
    <n v="1.0068112500000002"/>
    <n v="1.0068112500000002"/>
    <x v="0"/>
    <e v="#N/A"/>
    <x v="202"/>
  </r>
  <r>
    <n v="1098"/>
    <s v="I"/>
    <n v="0.48"/>
    <n v="0.38"/>
    <n v="0.125"/>
    <n v="0.62450000000000006"/>
    <n v="0.33950000000000002"/>
    <n v="0.1085"/>
    <n v="0.16650000000000001"/>
    <n v="8"/>
    <n v="5"/>
    <s v="Haniya"/>
    <s v="Talley"/>
    <s v="Prince William Sound Science Center"/>
    <n v="4"/>
    <s v="Mid-Atlantic"/>
    <n v="6.1"/>
    <s v="Category 2"/>
    <e v="#N/A"/>
    <s v="Yes"/>
    <e v="#N/A"/>
    <n v="0.95804374999999986"/>
    <n v="0.76643499999999998"/>
    <x v="0"/>
    <n v="0.76643499999999998"/>
    <x v="1"/>
  </r>
  <r>
    <n v="4055"/>
    <s v="F"/>
    <n v="0.63500000000000001"/>
    <n v="0.5"/>
    <n v="0.18"/>
    <n v="1.2565"/>
    <n v="0.53900000000000003"/>
    <n v="0.29199999999999998"/>
    <n v="0.35"/>
    <n v="10"/>
    <n v="4"/>
    <s v="Nate"/>
    <s v="Craig"/>
    <s v="NOAA Fisheries"/>
    <n v="2"/>
    <s v="Florida Gulf Coast"/>
    <n v="18"/>
    <s v="Category 3"/>
    <e v="#N/A"/>
    <e v="#N/A"/>
    <s v="Yes"/>
    <n v="1.0322616666666664"/>
    <n v="1.0322616666666664"/>
    <x v="0"/>
    <e v="#N/A"/>
    <x v="203"/>
  </r>
  <r>
    <n v="4129"/>
    <s v="M"/>
    <n v="0.55500000000000005"/>
    <n v="0.435"/>
    <n v="0.14499999999999999"/>
    <n v="0.92049999999999998"/>
    <n v="0.40400000000000003"/>
    <n v="0.22750000000000001"/>
    <n v="0.255"/>
    <n v="8"/>
    <n v="10"/>
    <s v="Hazel"/>
    <s v="Villa"/>
    <s v="University of Minnesota"/>
    <n v="4"/>
    <s v="Mid-Atlantic"/>
    <n v="6.1"/>
    <s v="Category 3"/>
    <e v="#N/A"/>
    <e v="#N/A"/>
    <s v="Yes"/>
    <n v="0.99087875000000003"/>
    <n v="0.99087875000000003"/>
    <x v="0"/>
    <e v="#N/A"/>
    <x v="204"/>
  </r>
  <r>
    <n v="2143"/>
    <s v="I"/>
    <n v="0.46"/>
    <n v="0.35"/>
    <n v="0.11"/>
    <n v="0.39450000000000002"/>
    <n v="0.16850000000000001"/>
    <n v="8.6499999999999994E-2"/>
    <n v="0.125"/>
    <n v="9"/>
    <n v="2"/>
    <s v="Tiegan"/>
    <s v="Davie"/>
    <s v="University of California, Davis"/>
    <n v="6"/>
    <s v="Gulf of Mexico_x0009_"/>
    <n v="14.1"/>
    <s v="Category 2"/>
    <e v="#N/A"/>
    <s v="Yes"/>
    <e v="#N/A"/>
    <n v="0.95093249999999996"/>
    <n v="0.76074600000000003"/>
    <x v="0"/>
    <n v="0.76074600000000003"/>
    <x v="1"/>
  </r>
  <r>
    <n v="1310"/>
    <s v="I"/>
    <n v="0.54500000000000004"/>
    <n v="0.43"/>
    <n v="0.15"/>
    <n v="0.72850000000000004"/>
    <n v="0.30199999999999999"/>
    <n v="0.13150000000000001"/>
    <n v="0.2545"/>
    <n v="10"/>
    <n v="8"/>
    <s v="Kali"/>
    <s v="Metcalfe"/>
    <s v="Mote Marine Laboratory"/>
    <n v="4"/>
    <s v="Mid-Atlantic"/>
    <n v="6.1"/>
    <s v="Category 2"/>
    <e v="#N/A"/>
    <s v="Yes"/>
    <e v="#N/A"/>
    <n v="0.99464583333333345"/>
    <n v="0.79571666666666685"/>
    <x v="0"/>
    <n v="0.79571666666666685"/>
    <x v="1"/>
  </r>
  <r>
    <n v="1429"/>
    <s v="F"/>
    <n v="0.81499999999999995"/>
    <n v="0.65"/>
    <n v="0.25"/>
    <n v="2.2549999999999999"/>
    <n v="0.89049999999999996"/>
    <n v="0.42"/>
    <n v="0.79749999999999999"/>
    <n v="14"/>
    <n v="12"/>
    <s v="Rebecca"/>
    <s v="Bennett"/>
    <s v="University of Houston"/>
    <n v="4"/>
    <s v="Mid-Atlantic"/>
    <n v="6.1"/>
    <s v="Category 3"/>
    <e v="#N/A"/>
    <e v="#N/A"/>
    <s v="Yes"/>
    <n v="1.1319583333333332"/>
    <n v="1.1319583333333332"/>
    <x v="0"/>
    <e v="#N/A"/>
    <x v="205"/>
  </r>
  <r>
    <n v="442"/>
    <s v="I"/>
    <n v="0.33500000000000002"/>
    <n v="0.26"/>
    <n v="0.1"/>
    <n v="0.192"/>
    <n v="7.85E-2"/>
    <n v="5.8500000000000003E-2"/>
    <n v="7.0000000000000007E-2"/>
    <n v="8"/>
    <n v="15"/>
    <s v="Conan"/>
    <s v="Dalton"/>
    <s v="University of Houston"/>
    <n v="9"/>
    <s v="North Pacific"/>
    <n v="1.9"/>
    <s v="Category 2"/>
    <e v="#N/A"/>
    <s v="Yes"/>
    <e v="#N/A"/>
    <n v="0.88873333333333338"/>
    <n v="0.71098666666666677"/>
    <x v="0"/>
    <n v="0.71098666666666677"/>
    <x v="1"/>
  </r>
  <r>
    <n v="72"/>
    <s v="F"/>
    <n v="0.4"/>
    <n v="0.32"/>
    <n v="0.11"/>
    <n v="0.35299999999999998"/>
    <n v="0.14050000000000001"/>
    <n v="9.8500000000000004E-2"/>
    <n v="0.1"/>
    <n v="8"/>
    <n v="9"/>
    <s v="Danica"/>
    <s v="Tyler"/>
    <s v="University of Florida_x0009_"/>
    <n v="1"/>
    <s v="Florida Atlantic Coast"/>
    <n v="22.1"/>
    <s v="Category 2"/>
    <e v="#N/A"/>
    <s v="Yes"/>
    <e v="#N/A"/>
    <n v="0.92293833333333331"/>
    <n v="0.73835066666666671"/>
    <x v="0"/>
    <n v="0.73835066666666671"/>
    <x v="1"/>
  </r>
  <r>
    <n v="1538"/>
    <s v="I"/>
    <n v="0.35"/>
    <n v="0.26"/>
    <n v="7.4999999999999997E-2"/>
    <n v="0.18"/>
    <n v="0.09"/>
    <n v="2.4500000000000001E-2"/>
    <n v="5.5E-2"/>
    <n v="5"/>
    <n v="8"/>
    <s v="Kali"/>
    <s v="Metcalfe"/>
    <s v="Mote Marine Laboratory"/>
    <n v="10"/>
    <s v="Pacific"/>
    <n v="24.1"/>
    <s v="Category 2"/>
    <e v="#N/A"/>
    <s v="Yes"/>
    <e v="#N/A"/>
    <n v="0.89358333333333329"/>
    <n v="0.71486666666666665"/>
    <x v="0"/>
    <n v="0.71486666666666665"/>
    <x v="1"/>
  </r>
  <r>
    <n v="4172"/>
    <s v="M"/>
    <n v="0.56000000000000005"/>
    <n v="0.43"/>
    <n v="0.155"/>
    <n v="0.86750000000000005"/>
    <n v="0.4"/>
    <n v="0.17199999999999999"/>
    <n v="0.22900000000000001"/>
    <n v="8"/>
    <n v="9"/>
    <s v="Danica"/>
    <s v="Tyler"/>
    <s v="University of Florida_x0009_"/>
    <n v="6"/>
    <s v="Gulf of Mexico_x0009_"/>
    <n v="14.1"/>
    <s v="Category 3"/>
    <e v="#N/A"/>
    <e v="#N/A"/>
    <s v="Yes"/>
    <n v="0.99457708333333339"/>
    <n v="0.99457708333333339"/>
    <x v="0"/>
    <e v="#N/A"/>
    <x v="206"/>
  </r>
  <r>
    <n v="987"/>
    <s v="F"/>
    <n v="0.56999999999999995"/>
    <n v="0.45500000000000002"/>
    <n v="0.15"/>
    <n v="1.107"/>
    <n v="0.54"/>
    <n v="0.255"/>
    <n v="0.27"/>
    <n v="8"/>
    <n v="13"/>
    <s v="Betty"/>
    <s v="Berg"/>
    <s v="University of Houston"/>
    <n v="6"/>
    <s v="Gulf of Mexico_x0009_"/>
    <n v="14.1"/>
    <s v="Category 3"/>
    <e v="#N/A"/>
    <e v="#N/A"/>
    <s v="Yes"/>
    <n v="0.99554166666666677"/>
    <n v="0.99554166666666677"/>
    <x v="0"/>
    <e v="#N/A"/>
    <x v="207"/>
  </r>
  <r>
    <n v="163"/>
    <s v="M"/>
    <n v="0.61"/>
    <n v="0.48499999999999999"/>
    <n v="0.17499999999999999"/>
    <n v="1.2444999999999999"/>
    <n v="0.54400000000000004"/>
    <n v="0.29699999999999999"/>
    <n v="0.34499999999999997"/>
    <n v="12"/>
    <n v="7"/>
    <s v="Iona"/>
    <s v="Connolly"/>
    <s v="Florida Atlantic University"/>
    <n v="10"/>
    <s v="Pacific"/>
    <n v="24.1"/>
    <s v="Category 3"/>
    <e v="#N/A"/>
    <e v="#N/A"/>
    <s v="Yes"/>
    <n v="1.0183312499999999"/>
    <n v="1.0183312499999999"/>
    <x v="0"/>
    <e v="#N/A"/>
    <x v="208"/>
  </r>
  <r>
    <n v="371"/>
    <s v="F"/>
    <n v="0.65"/>
    <n v="0.54500000000000004"/>
    <n v="0.16500000000000001"/>
    <n v="1.5660000000000001"/>
    <n v="0.66449999999999998"/>
    <n v="0.34549999999999997"/>
    <n v="0.41499999999999998"/>
    <n v="16"/>
    <n v="9"/>
    <s v="Danica"/>
    <s v="Tyler"/>
    <s v="University of Florida_x0009_"/>
    <n v="2"/>
    <s v="Florida Gulf Coast"/>
    <n v="18"/>
    <s v="Category 3"/>
    <e v="#N/A"/>
    <e v="#N/A"/>
    <s v="Yes"/>
    <n v="1.0369983333333335"/>
    <n v="1.0369983333333335"/>
    <x v="0"/>
    <e v="#N/A"/>
    <x v="209"/>
  </r>
  <r>
    <n v="3997"/>
    <s v="I"/>
    <n v="0.315"/>
    <n v="0.23"/>
    <n v="0"/>
    <n v="0.13400000000000001"/>
    <n v="5.7500000000000002E-2"/>
    <n v="2.8500000000000001E-2"/>
    <n v="0.35049999999999998"/>
    <n v="6"/>
    <n v="9"/>
    <s v="Danica"/>
    <s v="Tyler"/>
    <s v="University of Florida_x0009_"/>
    <n v="5"/>
    <s v="Southeast"/>
    <n v="12.8"/>
    <s v="Category 2"/>
    <e v="#N/A"/>
    <s v="Yes"/>
    <e v="#N/A"/>
    <n v="0.87273333333333336"/>
    <n v="0.69818666666666673"/>
    <x v="0"/>
    <n v="0.69818666666666673"/>
    <x v="1"/>
  </r>
  <r>
    <n v="1133"/>
    <s v="F"/>
    <n v="0.56499999999999995"/>
    <n v="0.45"/>
    <n v="0.17499999999999999"/>
    <n v="1.0095000000000001"/>
    <n v="0.44700000000000001"/>
    <n v="0.23749999999999999"/>
    <n v="0.26450000000000001"/>
    <n v="9"/>
    <n v="6"/>
    <s v="Martin"/>
    <s v="Gaines"/>
    <s v="San Diego State University"/>
    <n v="4"/>
    <s v="Mid-Atlantic"/>
    <n v="6.1"/>
    <s v="Category 3"/>
    <e v="#N/A"/>
    <e v="#N/A"/>
    <s v="Yes"/>
    <n v="1.0004770833333334"/>
    <n v="1.0004770833333334"/>
    <x v="0"/>
    <e v="#N/A"/>
    <x v="210"/>
  </r>
  <r>
    <n v="1450"/>
    <s v="M"/>
    <n v="0.45"/>
    <n v="0.33500000000000002"/>
    <n v="0.125"/>
    <n v="0.44750000000000001"/>
    <n v="0.2165"/>
    <n v="0.126"/>
    <n v="0.11"/>
    <n v="6"/>
    <n v="9"/>
    <s v="Danica"/>
    <s v="Tyler"/>
    <s v="University of Florida_x0009_"/>
    <n v="8"/>
    <s v="West Coast"/>
    <n v="12.3"/>
    <s v="Category 2"/>
    <e v="#N/A"/>
    <s v="Yes"/>
    <e v="#N/A"/>
    <n v="0.94115625000000003"/>
    <n v="0.75292500000000007"/>
    <x v="0"/>
    <n v="0.75292500000000007"/>
    <x v="1"/>
  </r>
  <r>
    <n v="354"/>
    <s v="M"/>
    <n v="0.57999999999999996"/>
    <n v="0.45500000000000002"/>
    <n v="0.17"/>
    <n v="0.93"/>
    <n v="0.40799999999999997"/>
    <n v="0.25900000000000001"/>
    <n v="0.22"/>
    <n v="9"/>
    <n v="2"/>
    <s v="Tiegan"/>
    <s v="Davie"/>
    <s v="University of California, Davis"/>
    <n v="1"/>
    <s v="Florida Atlantic Coast"/>
    <n v="22.1"/>
    <s v="Category 3"/>
    <e v="#N/A"/>
    <e v="#N/A"/>
    <s v="Yes"/>
    <n v="1.00935"/>
    <n v="1.00935"/>
    <x v="0"/>
    <e v="#N/A"/>
    <x v="211"/>
  </r>
  <r>
    <n v="585"/>
    <s v="F"/>
    <n v="0.41"/>
    <n v="0.30499999999999999"/>
    <n v="0.1"/>
    <n v="0.36299999999999999"/>
    <n v="0.17349999999999999"/>
    <n v="6.5000000000000002E-2"/>
    <n v="0.11"/>
    <n v="11"/>
    <n v="12"/>
    <s v="Rebecca"/>
    <s v="Bennett"/>
    <s v="University of Houston"/>
    <n v="10"/>
    <s v="Pacific"/>
    <n v="24.1"/>
    <s v="Category 2"/>
    <e v="#N/A"/>
    <s v="Yes"/>
    <e v="#N/A"/>
    <n v="0.92018333333333324"/>
    <n v="0.73614666666666662"/>
    <x v="0"/>
    <n v="0.73614666666666662"/>
    <x v="1"/>
  </r>
  <r>
    <n v="1981"/>
    <s v="F"/>
    <n v="0.70499999999999996"/>
    <n v="0.53500000000000003"/>
    <n v="0.22"/>
    <n v="1.8660000000000001"/>
    <n v="0.92900000000000005"/>
    <n v="0.38350000000000001"/>
    <n v="0.4395"/>
    <n v="10"/>
    <n v="3"/>
    <s v="Inaya"/>
    <s v="Bernard"/>
    <s v="Stanford University"/>
    <n v="1"/>
    <s v="Florida Atlantic Coast"/>
    <n v="22.1"/>
    <s v="Category 3"/>
    <e v="#N/A"/>
    <e v="#N/A"/>
    <s v="Yes"/>
    <n v="1.0573533333333334"/>
    <n v="1.0573533333333334"/>
    <x v="0"/>
    <e v="#N/A"/>
    <x v="212"/>
  </r>
  <r>
    <n v="1448"/>
    <s v="M"/>
    <n v="0.44"/>
    <n v="0.32"/>
    <n v="0.12"/>
    <n v="0.45650000000000002"/>
    <n v="0.24349999999999999"/>
    <n v="9.1999999999999998E-2"/>
    <n v="0.10249999999999999"/>
    <n v="8"/>
    <n v="6"/>
    <s v="Martin"/>
    <s v="Gaines"/>
    <s v="San Diego State University"/>
    <n v="8"/>
    <s v="West Coast"/>
    <n v="12.3"/>
    <s v="Category 2"/>
    <e v="#N/A"/>
    <s v="Yes"/>
    <e v="#N/A"/>
    <n v="0.93203000000000003"/>
    <n v="0.74562400000000006"/>
    <x v="0"/>
    <n v="0.74562400000000006"/>
    <x v="1"/>
  </r>
  <r>
    <n v="2800"/>
    <s v="M"/>
    <n v="0.64"/>
    <n v="0.495"/>
    <n v="0.17"/>
    <n v="1.139"/>
    <n v="0.53949999999999998"/>
    <n v="0.28199999999999997"/>
    <n v="0.28499999999999998"/>
    <n v="10"/>
    <n v="5"/>
    <s v="Haniya"/>
    <s v="Talley"/>
    <s v="Prince William Sound Science Center"/>
    <n v="8"/>
    <s v="West Coast"/>
    <n v="12.3"/>
    <s v="Category 3"/>
    <e v="#N/A"/>
    <e v="#N/A"/>
    <s v="Yes"/>
    <n v="1.0346716666666667"/>
    <n v="1.0346716666666667"/>
    <x v="0"/>
    <e v="#N/A"/>
    <x v="213"/>
  </r>
  <r>
    <n v="2474"/>
    <s v="F"/>
    <n v="0.61499999999999999"/>
    <n v="0.47"/>
    <n v="0.17499999999999999"/>
    <n v="1.2985"/>
    <n v="0.51349999999999996"/>
    <n v="0.34300000000000003"/>
    <n v="0.32"/>
    <n v="14"/>
    <n v="9"/>
    <s v="Danica"/>
    <s v="Tyler"/>
    <s v="University of Florida_x0009_"/>
    <n v="3"/>
    <s v="Northeast"/>
    <n v="3.6"/>
    <s v="Category 3"/>
    <e v="#N/A"/>
    <e v="#N/A"/>
    <s v="Yes"/>
    <n v="1.0129729166666666"/>
    <n v="1.0129729166666666"/>
    <x v="0"/>
    <e v="#N/A"/>
    <x v="214"/>
  </r>
  <r>
    <n v="468"/>
    <s v="M"/>
    <n v="0.65500000000000003"/>
    <n v="0.53"/>
    <n v="0.19500000000000001"/>
    <n v="1.3879999999999999"/>
    <n v="0.56699999999999995"/>
    <n v="0.27350000000000002"/>
    <n v="0.41"/>
    <n v="13"/>
    <n v="15"/>
    <s v="Conan"/>
    <s v="Dalton"/>
    <s v="University of Houston"/>
    <n v="9"/>
    <s v="North Pacific"/>
    <n v="1.9"/>
    <s v="Category 3"/>
    <e v="#N/A"/>
    <e v="#N/A"/>
    <s v="Yes"/>
    <n v="1.0475766666666668"/>
    <n v="1.0475766666666668"/>
    <x v="0"/>
    <e v="#N/A"/>
    <x v="215"/>
  </r>
  <r>
    <n v="3005"/>
    <s v="F"/>
    <n v="0.67"/>
    <n v="0.51500000000000001"/>
    <n v="0.17"/>
    <n v="1.4265000000000001"/>
    <n v="0.66049999999999998"/>
    <n v="0.33950000000000002"/>
    <n v="0.37"/>
    <n v="11"/>
    <n v="3"/>
    <s v="Inaya"/>
    <s v="Bernard"/>
    <s v="Stanford University"/>
    <n v="1"/>
    <s v="Florida Atlantic Coast"/>
    <n v="22.1"/>
    <s v="Category 3"/>
    <e v="#N/A"/>
    <e v="#N/A"/>
    <s v="Yes"/>
    <n v="1.0403175"/>
    <n v="1.0403175"/>
    <x v="0"/>
    <e v="#N/A"/>
    <x v="216"/>
  </r>
  <r>
    <n v="2145"/>
    <s v="M"/>
    <n v="0.45500000000000002"/>
    <n v="0.35"/>
    <n v="0.105"/>
    <n v="0.40100000000000002"/>
    <n v="0.1575"/>
    <n v="8.3000000000000004E-2"/>
    <n v="0.13500000000000001"/>
    <n v="9"/>
    <n v="13"/>
    <s v="Betty"/>
    <s v="Berg"/>
    <s v="University of Houston"/>
    <n v="6"/>
    <s v="Gulf of Mexico_x0009_"/>
    <n v="14.1"/>
    <s v="Category 2"/>
    <e v="#N/A"/>
    <s v="Yes"/>
    <e v="#N/A"/>
    <n v="0.94861749999999989"/>
    <n v="0.75889399999999996"/>
    <x v="0"/>
    <n v="0.75889399999999996"/>
    <x v="1"/>
  </r>
  <r>
    <n v="40"/>
    <s v="M"/>
    <n v="0.35499999999999998"/>
    <n v="0.28999999999999998"/>
    <n v="0.09"/>
    <n v="0.32750000000000001"/>
    <n v="0.13400000000000001"/>
    <n v="8.5999999999999993E-2"/>
    <n v="0.09"/>
    <n v="9"/>
    <n v="8"/>
    <s v="Kali"/>
    <s v="Metcalfe"/>
    <s v="Mote Marine Laboratory"/>
    <n v="4"/>
    <s v="Mid-Atlantic"/>
    <n v="6.1"/>
    <s v="Category 2"/>
    <e v="#N/A"/>
    <s v="Yes"/>
    <e v="#N/A"/>
    <n v="0.89807916666666665"/>
    <n v="0.71846333333333334"/>
    <x v="0"/>
    <n v="0.71846333333333334"/>
    <x v="1"/>
  </r>
  <r>
    <n v="332"/>
    <s v="F"/>
    <n v="0.4"/>
    <n v="0.32500000000000001"/>
    <n v="0.12"/>
    <n v="0.31850000000000001"/>
    <n v="0.13400000000000001"/>
    <n v="5.6500000000000002E-2"/>
    <n v="9.5000000000000001E-2"/>
    <n v="8"/>
    <n v="11"/>
    <s v="Naima"/>
    <s v="Reyes"/>
    <s v="University of Houston"/>
    <n v="3"/>
    <s v="Northeast"/>
    <n v="3.6"/>
    <s v="Category 2"/>
    <e v="#N/A"/>
    <s v="Yes"/>
    <e v="#N/A"/>
    <n v="0.92680333333333331"/>
    <n v="0.74144266666666669"/>
    <x v="0"/>
    <n v="0.74144266666666669"/>
    <x v="1"/>
  </r>
  <r>
    <n v="1894"/>
    <s v="I"/>
    <n v="0.56499999999999995"/>
    <n v="0.46"/>
    <n v="0.155"/>
    <n v="0.87150000000000005"/>
    <n v="0.3755"/>
    <n v="0.215"/>
    <n v="0.25"/>
    <n v="10"/>
    <n v="5"/>
    <s v="Haniya"/>
    <s v="Talley"/>
    <s v="Prince William Sound Science Center"/>
    <n v="6"/>
    <s v="Gulf of Mexico_x0009_"/>
    <n v="14.1"/>
    <s v="Category 2"/>
    <e v="#N/A"/>
    <s v="Yes"/>
    <e v="#N/A"/>
    <n v="1.0060804166666668"/>
    <n v="0.80486433333333351"/>
    <x v="0"/>
    <n v="0.80486433333333351"/>
    <x v="1"/>
  </r>
  <r>
    <n v="2017"/>
    <s v="M"/>
    <n v="0.505"/>
    <n v="0.39"/>
    <n v="0.12"/>
    <n v="0.65300000000000002"/>
    <n v="0.33150000000000002"/>
    <n v="0.13850000000000001"/>
    <n v="0.16700000000000001"/>
    <n v="9"/>
    <n v="11"/>
    <s v="Naima"/>
    <s v="Reyes"/>
    <s v="University of Houston"/>
    <n v="3"/>
    <s v="Northeast"/>
    <n v="3.6"/>
    <s v="Category 2"/>
    <e v="#N/A"/>
    <s v="Yes"/>
    <e v="#N/A"/>
    <n v="0.96786000000000005"/>
    <n v="0.77428800000000009"/>
    <x v="0"/>
    <n v="0.77428800000000009"/>
    <x v="1"/>
  </r>
  <r>
    <n v="844"/>
    <s v="M"/>
    <n v="0.505"/>
    <n v="0.44"/>
    <n v="0.14000000000000001"/>
    <n v="0.82750000000000001"/>
    <n v="0.34150000000000003"/>
    <n v="0.1855"/>
    <n v="0.23899999999999999"/>
    <n v="8"/>
    <n v="13"/>
    <s v="Betty"/>
    <s v="Berg"/>
    <s v="University of Houston"/>
    <n v="2"/>
    <s v="Florida Gulf Coast"/>
    <n v="18"/>
    <s v="Category 2"/>
    <e v="#N/A"/>
    <s v="Yes"/>
    <e v="#N/A"/>
    <n v="0.9791416666666668"/>
    <n v="0.78331333333333353"/>
    <x v="0"/>
    <n v="0.78331333333333353"/>
    <x v="1"/>
  </r>
  <r>
    <n v="3264"/>
    <s v="M"/>
    <n v="0.56499999999999995"/>
    <n v="0.45"/>
    <n v="0.115"/>
    <n v="0.90849999999999997"/>
    <n v="0.39800000000000002"/>
    <n v="0.19700000000000001"/>
    <n v="0.28999999999999998"/>
    <n v="17"/>
    <n v="3"/>
    <s v="Inaya"/>
    <s v="Bernard"/>
    <s v="Stanford University"/>
    <n v="9"/>
    <s v="North Pacific"/>
    <n v="1.9"/>
    <s v="Category 2"/>
    <e v="#N/A"/>
    <s v="Yes"/>
    <e v="#N/A"/>
    <n v="0.99517958333333334"/>
    <n v="0.79614366666666669"/>
    <x v="0"/>
    <n v="0.79614366666666669"/>
    <x v="1"/>
  </r>
  <r>
    <n v="235"/>
    <s v="I"/>
    <n v="0.44"/>
    <n v="0.35"/>
    <n v="0.13500000000000001"/>
    <n v="0.435"/>
    <n v="0.18149999999999999"/>
    <n v="8.3000000000000004E-2"/>
    <n v="0.125"/>
    <n v="12"/>
    <n v="5"/>
    <s v="Haniya"/>
    <s v="Talley"/>
    <s v="Prince William Sound Science Center"/>
    <n v="5"/>
    <s v="Southeast"/>
    <n v="12.8"/>
    <s v="Category 2"/>
    <e v="#N/A"/>
    <s v="Yes"/>
    <e v="#N/A"/>
    <n v="0.9441208333333333"/>
    <n v="0.75529666666666673"/>
    <x v="0"/>
    <n v="0.75529666666666673"/>
    <x v="1"/>
  </r>
  <r>
    <n v="2634"/>
    <s v="I"/>
    <n v="0.42499999999999999"/>
    <n v="0.33"/>
    <n v="0.115"/>
    <n v="0.32650000000000001"/>
    <n v="0.13150000000000001"/>
    <n v="7.6999999999999999E-2"/>
    <n v="0.10299999999999999"/>
    <n v="6"/>
    <n v="8"/>
    <s v="Kali"/>
    <s v="Metcalfe"/>
    <s v="Mote Marine Laboratory"/>
    <n v="4"/>
    <s v="Mid-Atlantic"/>
    <n v="6.1"/>
    <s v="Category 2"/>
    <e v="#N/A"/>
    <s v="Yes"/>
    <e v="#N/A"/>
    <n v="0.9361579166666667"/>
    <n v="0.74892633333333336"/>
    <x v="0"/>
    <n v="0.74892633333333336"/>
    <x v="1"/>
  </r>
  <r>
    <n v="2532"/>
    <s v="M"/>
    <n v="0.60499999999999998"/>
    <n v="0.47499999999999998"/>
    <n v="0.17499999999999999"/>
    <n v="1.2010000000000001"/>
    <n v="0.53949999999999998"/>
    <n v="0.27500000000000002"/>
    <n v="0.309"/>
    <n v="10"/>
    <n v="10"/>
    <s v="Hazel"/>
    <s v="Villa"/>
    <s v="University of Minnesota"/>
    <n v="10"/>
    <s v="Pacific"/>
    <n v="24.1"/>
    <s v="Category 3"/>
    <e v="#N/A"/>
    <e v="#N/A"/>
    <s v="Yes"/>
    <n v="1.0149624999999998"/>
    <n v="1.0149624999999998"/>
    <x v="0"/>
    <e v="#N/A"/>
    <x v="217"/>
  </r>
  <r>
    <n v="2505"/>
    <s v="I"/>
    <n v="0.31"/>
    <n v="0.24"/>
    <n v="0.105"/>
    <n v="0.28849999999999998"/>
    <n v="0.11799999999999999"/>
    <n v="6.5000000000000002E-2"/>
    <n v="8.3000000000000004E-2"/>
    <n v="6"/>
    <n v="7"/>
    <s v="Iona"/>
    <s v="Connolly"/>
    <s v="Florida Atlantic University"/>
    <n v="9"/>
    <s v="North Pacific"/>
    <n v="1.9"/>
    <s v="Category 2"/>
    <e v="#N/A"/>
    <s v="Yes"/>
    <e v="#N/A"/>
    <n v="0.86914874999999991"/>
    <n v="0.69531900000000002"/>
    <x v="0"/>
    <n v="0.69531900000000002"/>
    <x v="1"/>
  </r>
  <r>
    <n v="537"/>
    <s v="I"/>
    <n v="0.52"/>
    <n v="0.40500000000000003"/>
    <n v="0.14000000000000001"/>
    <n v="0.57750000000000001"/>
    <n v="0.2"/>
    <n v="0.14499999999999999"/>
    <n v="0.17899999999999999"/>
    <n v="11"/>
    <n v="5"/>
    <s v="Haniya"/>
    <s v="Talley"/>
    <s v="Prince William Sound Science Center"/>
    <n v="5"/>
    <s v="Southeast"/>
    <n v="12.8"/>
    <s v="Category 2"/>
    <e v="#N/A"/>
    <s v="Yes"/>
    <e v="#N/A"/>
    <n v="0.98330833333333334"/>
    <n v="0.78664666666666672"/>
    <x v="0"/>
    <n v="0.78664666666666672"/>
    <x v="1"/>
  </r>
  <r>
    <n v="1458"/>
    <s v="F"/>
    <n v="0.47499999999999998"/>
    <n v="0.36499999999999999"/>
    <n v="0.115"/>
    <n v="0.56599999999999995"/>
    <n v="0.28100000000000003"/>
    <n v="0.11700000000000001"/>
    <n v="0.13350000000000001"/>
    <n v="7"/>
    <n v="1"/>
    <s v="Jan"/>
    <s v="Odom"/>
    <s v="University of Houston"/>
    <n v="10"/>
    <s v="Pacific"/>
    <n v="24.1"/>
    <s v="Category 2"/>
    <e v="#N/A"/>
    <s v="Yes"/>
    <e v="#N/A"/>
    <n v="0.95311499999999993"/>
    <n v="0.76249199999999995"/>
    <x v="0"/>
    <n v="0.76249199999999995"/>
    <x v="1"/>
  </r>
  <r>
    <n v="3345"/>
    <s v="I"/>
    <n v="0.495"/>
    <n v="0.38"/>
    <n v="0.14499999999999999"/>
    <n v="0.51500000000000001"/>
    <n v="0.17499999999999999"/>
    <n v="9.8000000000000004E-2"/>
    <n v="0.21199999999999999"/>
    <n v="13"/>
    <n v="15"/>
    <s v="Conan"/>
    <s v="Dalton"/>
    <s v="University of Houston"/>
    <n v="8"/>
    <s v="West Coast"/>
    <n v="12.3"/>
    <s v="Category 2"/>
    <e v="#N/A"/>
    <s v="Yes"/>
    <e v="#N/A"/>
    <n v="0.96977916666666664"/>
    <n v="0.77582333333333331"/>
    <x v="0"/>
    <n v="0.77582333333333331"/>
    <x v="1"/>
  </r>
  <r>
    <n v="3792"/>
    <s v="F"/>
    <n v="0.65"/>
    <n v="0.495"/>
    <n v="0.17499999999999999"/>
    <n v="1.2270000000000001"/>
    <n v="0.52800000000000002"/>
    <n v="0.25800000000000001"/>
    <n v="0.37"/>
    <n v="11"/>
    <n v="14"/>
    <s v="Santiago"/>
    <s v="Vaughan"/>
    <s v="Ohio State University_x0009_"/>
    <n v="5"/>
    <s v="Southeast"/>
    <n v="12.8"/>
    <s v="Category 3"/>
    <e v="#N/A"/>
    <e v="#N/A"/>
    <s v="Yes"/>
    <n v="1.0356541666666668"/>
    <n v="1.0356541666666668"/>
    <x v="0"/>
    <e v="#N/A"/>
    <x v="218"/>
  </r>
  <r>
    <n v="2567"/>
    <s v="F"/>
    <n v="0.45500000000000002"/>
    <n v="0.35"/>
    <n v="0.12"/>
    <n v="0.45550000000000002"/>
    <n v="0.19450000000000001"/>
    <n v="0.1045"/>
    <n v="0.13750000000000001"/>
    <n v="7"/>
    <n v="1"/>
    <s v="Jan"/>
    <s v="Odom"/>
    <s v="University of Houston"/>
    <n v="3"/>
    <s v="Northeast"/>
    <n v="3.6"/>
    <s v="Category 2"/>
    <e v="#N/A"/>
    <s v="Yes"/>
    <e v="#N/A"/>
    <n v="0.94707666666666657"/>
    <n v="0.7576613333333333"/>
    <x v="0"/>
    <n v="0.7576613333333333"/>
    <x v="1"/>
  </r>
  <r>
    <n v="2315"/>
    <s v="F"/>
    <n v="0.57999999999999996"/>
    <n v="0.47499999999999998"/>
    <n v="0.13500000000000001"/>
    <n v="0.92500000000000004"/>
    <n v="0.39100000000000001"/>
    <n v="0.16500000000000001"/>
    <n v="0.27500000000000002"/>
    <n v="14"/>
    <n v="10"/>
    <s v="Hazel"/>
    <s v="Villa"/>
    <s v="University of Minnesota"/>
    <n v="6"/>
    <s v="Gulf of Mexico_x0009_"/>
    <n v="14.1"/>
    <s v="Category 2"/>
    <e v="#N/A"/>
    <s v="Yes"/>
    <e v="#N/A"/>
    <n v="1.0108124999999999"/>
    <n v="0.80864999999999998"/>
    <x v="0"/>
    <n v="0.80864999999999998"/>
    <x v="1"/>
  </r>
  <r>
    <n v="3021"/>
    <s v="I"/>
    <n v="0.45"/>
    <n v="0.34"/>
    <n v="0.125"/>
    <n v="0.40450000000000003"/>
    <n v="0.17100000000000001"/>
    <n v="7.0000000000000007E-2"/>
    <n v="0.13450000000000001"/>
    <n v="8"/>
    <n v="15"/>
    <s v="Conan"/>
    <s v="Dalton"/>
    <s v="University of Houston"/>
    <n v="10"/>
    <s v="Pacific"/>
    <n v="24.1"/>
    <s v="Category 2"/>
    <e v="#N/A"/>
    <s v="Yes"/>
    <e v="#N/A"/>
    <n v="0.94479374999999999"/>
    <n v="0.75583500000000003"/>
    <x v="0"/>
    <n v="0.75583500000000003"/>
    <x v="1"/>
  </r>
  <r>
    <n v="232"/>
    <s v="M"/>
    <n v="0.56499999999999995"/>
    <n v="0.44"/>
    <n v="0.17499999999999999"/>
    <n v="0.90249999999999997"/>
    <n v="0.31"/>
    <n v="0.193"/>
    <n v="0.32500000000000001"/>
    <n v="14"/>
    <n v="5"/>
    <s v="Haniya"/>
    <s v="Talley"/>
    <s v="Prince William Sound Science Center"/>
    <n v="7"/>
    <s v="Great Lakes"/>
    <n v="2.5"/>
    <s v="Category 2"/>
    <e v="#N/A"/>
    <s v="Yes"/>
    <e v="#N/A"/>
    <n v="1.0011562500000002"/>
    <n v="0.80092500000000022"/>
    <x v="0"/>
    <n v="0.80092500000000022"/>
    <x v="1"/>
  </r>
  <r>
    <n v="25"/>
    <s v="F"/>
    <n v="0.61499999999999999"/>
    <n v="0.48"/>
    <n v="0.16500000000000001"/>
    <n v="1.1615"/>
    <n v="0.51300000000000001"/>
    <n v="0.30099999999999999"/>
    <n v="0.30499999999999999"/>
    <n v="10"/>
    <n v="3"/>
    <s v="Inaya"/>
    <s v="Bernard"/>
    <s v="Stanford University"/>
    <n v="2"/>
    <s v="Florida Gulf Coast"/>
    <n v="18"/>
    <s v="Category 3"/>
    <e v="#N/A"/>
    <e v="#N/A"/>
    <s v="Yes"/>
    <n v="1.0195079166666665"/>
    <n v="1.0195079166666665"/>
    <x v="0"/>
    <e v="#N/A"/>
    <x v="219"/>
  </r>
  <r>
    <n v="55"/>
    <s v="M"/>
    <n v="0.40500000000000003"/>
    <n v="0.31"/>
    <n v="0.1"/>
    <n v="0.38500000000000001"/>
    <n v="0.17299999999999999"/>
    <n v="9.1499999999999998E-2"/>
    <n v="0.11"/>
    <n v="7"/>
    <n v="4"/>
    <s v="Nate"/>
    <s v="Craig"/>
    <s v="NOAA Fisheries"/>
    <n v="7"/>
    <s v="Great Lakes"/>
    <n v="2.5"/>
    <s v="Category 2"/>
    <e v="#N/A"/>
    <s v="Yes"/>
    <e v="#N/A"/>
    <n v="0.91908333333333336"/>
    <n v="0.73526666666666673"/>
    <x v="0"/>
    <n v="0.73526666666666673"/>
    <x v="1"/>
  </r>
  <r>
    <n v="2414"/>
    <s v="F"/>
    <n v="0.505"/>
    <n v="0.38"/>
    <n v="0.14499999999999999"/>
    <n v="0.65100000000000002"/>
    <n v="0.29349999999999998"/>
    <n v="0.19"/>
    <n v="0.17"/>
    <n v="12"/>
    <n v="12"/>
    <s v="Rebecca"/>
    <s v="Bennett"/>
    <s v="University of Houston"/>
    <n v="4"/>
    <s v="Mid-Atlantic"/>
    <n v="6.1"/>
    <s v="Category 2"/>
    <e v="#N/A"/>
    <s v="Yes"/>
    <e v="#N/A"/>
    <n v="0.96733250000000004"/>
    <n v="0.77386600000000005"/>
    <x v="0"/>
    <n v="0.77386600000000005"/>
    <x v="1"/>
  </r>
  <r>
    <n v="3320"/>
    <s v="F"/>
    <n v="0.70499999999999996"/>
    <n v="0.55500000000000005"/>
    <n v="0.2"/>
    <n v="1.4684999999999999"/>
    <n v="0.47149999999999997"/>
    <n v="0.32350000000000001"/>
    <n v="0.52"/>
    <n v="19"/>
    <n v="10"/>
    <s v="Hazel"/>
    <s v="Villa"/>
    <s v="University of Minnesota"/>
    <n v="4"/>
    <s v="Mid-Atlantic"/>
    <n v="6.1"/>
    <s v="Category 2"/>
    <e v="#N/A"/>
    <s v="Yes"/>
    <e v="#N/A"/>
    <n v="1.0710500000000001"/>
    <n v="0.85684000000000005"/>
    <x v="0"/>
    <n v="0.85684000000000005"/>
    <x v="1"/>
  </r>
  <r>
    <n v="1528"/>
    <s v="M"/>
    <n v="0.72"/>
    <n v="0.56499999999999995"/>
    <n v="0.2"/>
    <n v="2.1055000000000001"/>
    <n v="1.0169999999999999"/>
    <n v="0.36299999999999999"/>
    <n v="0.49399999999999999"/>
    <n v="12"/>
    <n v="6"/>
    <s v="Martin"/>
    <s v="Gaines"/>
    <s v="San Diego State University"/>
    <n v="8"/>
    <s v="West Coast"/>
    <n v="12.3"/>
    <s v="Category 3"/>
    <e v="#N/A"/>
    <e v="#N/A"/>
    <s v="Yes"/>
    <n v="1.0581499999999999"/>
    <n v="1.0581499999999999"/>
    <x v="0"/>
    <e v="#N/A"/>
    <x v="220"/>
  </r>
  <r>
    <n v="3011"/>
    <s v="I"/>
    <n v="0.375"/>
    <n v="0.26"/>
    <n v="0.08"/>
    <n v="0.20749999999999999"/>
    <n v="0.09"/>
    <n v="4.1500000000000002E-2"/>
    <n v="7.0000000000000007E-2"/>
    <n v="6"/>
    <n v="1"/>
    <s v="Jan"/>
    <s v="Odom"/>
    <s v="University of Houston"/>
    <n v="7"/>
    <s v="Great Lakes"/>
    <n v="2.5"/>
    <s v="Category 2"/>
    <e v="#N/A"/>
    <s v="Yes"/>
    <e v="#N/A"/>
    <n v="0.90060000000000007"/>
    <n v="0.72048000000000012"/>
    <x v="0"/>
    <n v="0.72048000000000012"/>
    <x v="1"/>
  </r>
  <r>
    <n v="653"/>
    <s v="I"/>
    <n v="0.47"/>
    <n v="0.35"/>
    <n v="0.13"/>
    <n v="0.46600000000000003"/>
    <n v="0.1845"/>
    <n v="9.9000000000000005E-2"/>
    <n v="0.14499999999999999"/>
    <n v="11"/>
    <n v="5"/>
    <s v="Haniya"/>
    <s v="Talley"/>
    <s v="Prince William Sound Science Center"/>
    <n v="4"/>
    <s v="Mid-Atlantic"/>
    <n v="6.1"/>
    <s v="Category 2"/>
    <e v="#N/A"/>
    <s v="Yes"/>
    <e v="#N/A"/>
    <n v="0.95236333333333323"/>
    <n v="0.7618906666666666"/>
    <x v="0"/>
    <n v="0.7618906666666666"/>
    <x v="1"/>
  </r>
  <r>
    <n v="238"/>
    <s v="I"/>
    <n v="0.13"/>
    <n v="0.1"/>
    <n v="0.03"/>
    <n v="1.2999999999999999E-2"/>
    <n v="4.4999999999999997E-3"/>
    <n v="3.0000000000000001E-3"/>
    <n v="4.0000000000000001E-3"/>
    <n v="3"/>
    <n v="1"/>
    <s v="Jan"/>
    <s v="Odom"/>
    <s v="University of Houston"/>
    <n v="6"/>
    <s v="Gulf of Mexico_x0009_"/>
    <n v="14.1"/>
    <s v="Category 2"/>
    <e v="#N/A"/>
    <s v="Yes"/>
    <e v="#N/A"/>
    <n v="0.77586500000000003"/>
    <n v="0.62069200000000002"/>
    <x v="0"/>
    <n v="0.62069200000000002"/>
    <x v="1"/>
  </r>
  <r>
    <n v="2005"/>
    <s v="I"/>
    <n v="0.375"/>
    <n v="0.27500000000000002"/>
    <n v="8.5000000000000006E-2"/>
    <n v="0.22"/>
    <n v="0.109"/>
    <n v="0.05"/>
    <n v="6.0499999999999998E-2"/>
    <n v="7"/>
    <n v="15"/>
    <s v="Conan"/>
    <s v="Dalton"/>
    <s v="University of Houston"/>
    <n v="9"/>
    <s v="North Pacific"/>
    <n v="1.9"/>
    <s v="Category 2"/>
    <e v="#N/A"/>
    <s v="Yes"/>
    <e v="#N/A"/>
    <n v="0.90511666666666679"/>
    <n v="0.72409333333333348"/>
    <x v="0"/>
    <n v="0.72409333333333348"/>
    <x v="1"/>
  </r>
  <r>
    <n v="1451"/>
    <s v="I"/>
    <n v="0.45500000000000002"/>
    <n v="0.33500000000000002"/>
    <n v="0.13500000000000001"/>
    <n v="0.501"/>
    <n v="0.27400000000000002"/>
    <n v="9.9500000000000005E-2"/>
    <n v="0.1065"/>
    <n v="7"/>
    <n v="12"/>
    <s v="Rebecca"/>
    <s v="Bennett"/>
    <s v="University of Houston"/>
    <n v="1"/>
    <s v="Florida Atlantic Coast"/>
    <n v="22.1"/>
    <s v="Category 2"/>
    <e v="#N/A"/>
    <s v="Yes"/>
    <e v="#N/A"/>
    <n v="0.94120583333333341"/>
    <n v="0.75296466666666673"/>
    <x v="0"/>
    <n v="0.75296466666666673"/>
    <x v="1"/>
  </r>
  <r>
    <n v="1087"/>
    <s v="I"/>
    <n v="0.44500000000000001"/>
    <n v="0.33500000000000002"/>
    <n v="0.11"/>
    <n v="0.41099999999999998"/>
    <n v="0.19850000000000001"/>
    <n v="9.35E-2"/>
    <n v="0.109"/>
    <n v="8"/>
    <n v="10"/>
    <s v="Hazel"/>
    <s v="Villa"/>
    <s v="University of Minnesota"/>
    <n v="7"/>
    <s v="Great Lakes"/>
    <n v="2.5"/>
    <s v="Category 2"/>
    <e v="#N/A"/>
    <s v="Yes"/>
    <e v="#N/A"/>
    <n v="0.94013499999999994"/>
    <n v="0.752108"/>
    <x v="0"/>
    <n v="0.752108"/>
    <x v="1"/>
  </r>
  <r>
    <n v="1672"/>
    <s v="M"/>
    <n v="0.61"/>
    <n v="0.47"/>
    <n v="0.16"/>
    <n v="1.022"/>
    <n v="0.44900000000000001"/>
    <n v="0.23449999999999999"/>
    <n v="0.29449999999999998"/>
    <n v="9"/>
    <n v="9"/>
    <s v="Danica"/>
    <s v="Tyler"/>
    <s v="University of Florida_x0009_"/>
    <n v="10"/>
    <s v="Pacific"/>
    <n v="24.1"/>
    <s v="Category 3"/>
    <e v="#N/A"/>
    <e v="#N/A"/>
    <s v="Yes"/>
    <n v="1.01912"/>
    <n v="1.01912"/>
    <x v="0"/>
    <e v="#N/A"/>
    <x v="221"/>
  </r>
  <r>
    <n v="1920"/>
    <s v="I"/>
    <n v="0.60499999999999998"/>
    <n v="0.49"/>
    <n v="0.16500000000000001"/>
    <n v="1.071"/>
    <n v="0.48199999999999998"/>
    <n v="0.19350000000000001"/>
    <n v="0.35199999999999998"/>
    <n v="10"/>
    <n v="2"/>
    <s v="Tiegan"/>
    <s v="Davie"/>
    <s v="University of California, Davis"/>
    <n v="10"/>
    <s v="Pacific"/>
    <n v="24.1"/>
    <s v="Category 3"/>
    <e v="#N/A"/>
    <e v="#N/A"/>
    <s v="Yes"/>
    <n v="1.0230524999999999"/>
    <n v="1.0230524999999999"/>
    <x v="0"/>
    <e v="#N/A"/>
    <x v="222"/>
  </r>
  <r>
    <n v="1356"/>
    <s v="F"/>
    <n v="0.6"/>
    <n v="0.46500000000000002"/>
    <n v="0.155"/>
    <n v="1.04"/>
    <n v="0.47549999999999998"/>
    <n v="0.25"/>
    <n v="0.28000000000000003"/>
    <n v="11"/>
    <n v="9"/>
    <s v="Danica"/>
    <s v="Tyler"/>
    <s v="University of Florida_x0009_"/>
    <n v="4"/>
    <s v="Mid-Atlantic"/>
    <n v="6.1"/>
    <s v="Category 3"/>
    <e v="#N/A"/>
    <e v="#N/A"/>
    <s v="Yes"/>
    <n v="1.0125333333333333"/>
    <n v="1.0125333333333333"/>
    <x v="0"/>
    <e v="#N/A"/>
    <x v="223"/>
  </r>
  <r>
    <n v="3567"/>
    <s v="M"/>
    <n v="0.57499999999999996"/>
    <n v="0.45"/>
    <n v="0.155"/>
    <n v="0.88600000000000001"/>
    <n v="0.36049999999999999"/>
    <n v="0.21099999999999999"/>
    <n v="0.25750000000000001"/>
    <n v="9"/>
    <n v="13"/>
    <s v="Betty"/>
    <s v="Berg"/>
    <s v="University of Houston"/>
    <n v="4"/>
    <s v="Mid-Atlantic"/>
    <n v="6.1"/>
    <s v="Category 2"/>
    <e v="#N/A"/>
    <s v="Yes"/>
    <e v="#N/A"/>
    <n v="1.0054883333333331"/>
    <n v="0.80439066666666648"/>
    <x v="0"/>
    <n v="0.80439066666666648"/>
    <x v="1"/>
  </r>
  <r>
    <n v="230"/>
    <s v="F"/>
    <n v="0.53"/>
    <n v="0.41499999999999998"/>
    <n v="0.16"/>
    <n v="0.78300000000000003"/>
    <n v="0.29349999999999998"/>
    <n v="0.158"/>
    <n v="0.245"/>
    <n v="15"/>
    <n v="12"/>
    <s v="Rebecca"/>
    <s v="Bennett"/>
    <s v="University of Houston"/>
    <n v="4"/>
    <s v="Mid-Atlantic"/>
    <n v="6.1"/>
    <s v="Category 2"/>
    <e v="#N/A"/>
    <s v="Yes"/>
    <e v="#N/A"/>
    <n v="0.98367999999999989"/>
    <n v="0.78694399999999998"/>
    <x v="0"/>
    <n v="0.78694399999999998"/>
    <x v="1"/>
  </r>
  <r>
    <n v="2654"/>
    <s v="I"/>
    <n v="0.52"/>
    <n v="0.39500000000000002"/>
    <n v="0.13500000000000001"/>
    <n v="0.63300000000000001"/>
    <n v="0.29849999999999999"/>
    <n v="0.1295"/>
    <n v="0.17499999999999999"/>
    <n v="9"/>
    <n v="6"/>
    <s v="Martin"/>
    <s v="Gaines"/>
    <s v="San Diego State University"/>
    <n v="2"/>
    <s v="Florida Gulf Coast"/>
    <n v="18"/>
    <s v="Category 2"/>
    <e v="#N/A"/>
    <s v="Yes"/>
    <e v="#N/A"/>
    <n v="0.97704249999999992"/>
    <n v="0.78163399999999994"/>
    <x v="0"/>
    <n v="0.78163399999999994"/>
    <x v="1"/>
  </r>
  <r>
    <n v="885"/>
    <s v="M"/>
    <n v="0.66"/>
    <n v="0.52"/>
    <n v="0.19"/>
    <n v="1.5580000000000001"/>
    <n v="0.755"/>
    <n v="0.29799999999999999"/>
    <n v="0.4"/>
    <n v="10"/>
    <n v="14"/>
    <s v="Santiago"/>
    <s v="Vaughan"/>
    <s v="Ohio State University_x0009_"/>
    <n v="6"/>
    <s v="Gulf of Mexico_x0009_"/>
    <n v="14.1"/>
    <s v="Category 3"/>
    <e v="#N/A"/>
    <e v="#N/A"/>
    <s v="Yes"/>
    <n v="1.0388033333333333"/>
    <n v="1.0388033333333333"/>
    <x v="0"/>
    <e v="#N/A"/>
    <x v="224"/>
  </r>
  <r>
    <n v="528"/>
    <s v="F"/>
    <n v="0.56999999999999995"/>
    <n v="0.44500000000000001"/>
    <n v="0.155"/>
    <n v="0.73299999999999998"/>
    <n v="0.28199999999999997"/>
    <n v="0.159"/>
    <n v="0.23499999999999999"/>
    <n v="14"/>
    <n v="13"/>
    <s v="Betty"/>
    <s v="Berg"/>
    <s v="University of Houston"/>
    <n v="4"/>
    <s v="Mid-Atlantic"/>
    <n v="6.1"/>
    <s v="Category 2"/>
    <e v="#N/A"/>
    <s v="Yes"/>
    <e v="#N/A"/>
    <n v="1.0084025000000001"/>
    <n v="0.80672200000000016"/>
    <x v="0"/>
    <n v="0.80672200000000016"/>
    <x v="1"/>
  </r>
  <r>
    <n v="2023"/>
    <s v="F"/>
    <n v="0.53"/>
    <n v="0.43"/>
    <n v="0.15"/>
    <n v="0.74099999999999999"/>
    <n v="0.32500000000000001"/>
    <n v="0.1855"/>
    <n v="0.19600000000000001"/>
    <n v="9"/>
    <n v="4"/>
    <s v="Nate"/>
    <s v="Craig"/>
    <s v="NOAA Fisheries"/>
    <n v="3"/>
    <s v="Northeast"/>
    <n v="3.6"/>
    <s v="Category 2"/>
    <e v="#N/A"/>
    <s v="Yes"/>
    <e v="#N/A"/>
    <n v="0.98912500000000003"/>
    <n v="0.79130000000000011"/>
    <x v="0"/>
    <n v="0.79130000000000011"/>
    <x v="1"/>
  </r>
  <r>
    <n v="854"/>
    <s v="M"/>
    <n v="0.56999999999999995"/>
    <n v="0.45500000000000002"/>
    <n v="0.15"/>
    <n v="0.95199999999999996"/>
    <n v="0.38950000000000001"/>
    <n v="0.2155"/>
    <n v="0.27450000000000002"/>
    <n v="9"/>
    <n v="14"/>
    <s v="Santiago"/>
    <s v="Vaughan"/>
    <s v="Ohio State University_x0009_"/>
    <n v="5"/>
    <s v="Southeast"/>
    <n v="12.8"/>
    <s v="Category 2"/>
    <e v="#N/A"/>
    <s v="Yes"/>
    <e v="#N/A"/>
    <n v="1.002"/>
    <n v="0.80160000000000009"/>
    <x v="0"/>
    <n v="0.80160000000000009"/>
    <x v="1"/>
  </r>
  <r>
    <n v="2649"/>
    <s v="M"/>
    <n v="0.5"/>
    <n v="0.38"/>
    <n v="0.12"/>
    <n v="0.57650000000000001"/>
    <n v="0.27300000000000002"/>
    <n v="0.13500000000000001"/>
    <n v="0.14499999999999999"/>
    <n v="9"/>
    <n v="12"/>
    <s v="Rebecca"/>
    <s v="Bennett"/>
    <s v="University of Houston"/>
    <n v="7"/>
    <s v="Great Lakes"/>
    <n v="2.5"/>
    <s v="Category 2"/>
    <e v="#N/A"/>
    <s v="Yes"/>
    <e v="#N/A"/>
    <n v="0.9664299999999999"/>
    <n v="0.77314399999999994"/>
    <x v="0"/>
    <n v="0.77314399999999994"/>
    <x v="1"/>
  </r>
  <r>
    <n v="2603"/>
    <s v="M"/>
    <n v="0.61499999999999999"/>
    <n v="0.47"/>
    <n v="0.155"/>
    <n v="1.2"/>
    <n v="0.50849999999999995"/>
    <n v="0.32"/>
    <n v="0.29199999999999998"/>
    <n v="8"/>
    <n v="10"/>
    <s v="Hazel"/>
    <s v="Villa"/>
    <s v="University of Minnesota"/>
    <n v="6"/>
    <s v="Gulf of Mexico_x0009_"/>
    <n v="14.1"/>
    <s v="Category 3"/>
    <e v="#N/A"/>
    <e v="#N/A"/>
    <s v="Yes"/>
    <n v="1.0126666666666666"/>
    <n v="1.0126666666666666"/>
    <x v="0"/>
    <e v="#N/A"/>
    <x v="225"/>
  </r>
  <r>
    <n v="2557"/>
    <s v="I"/>
    <n v="0.38"/>
    <n v="0.28499999999999998"/>
    <n v="8.5000000000000006E-2"/>
    <n v="0.23699999999999999"/>
    <n v="0.115"/>
    <n v="4.0500000000000001E-2"/>
    <n v="7.0000000000000007E-2"/>
    <n v="6"/>
    <n v="4"/>
    <s v="Nate"/>
    <s v="Craig"/>
    <s v="NOAA Fisheries"/>
    <n v="5"/>
    <s v="Southeast"/>
    <n v="12.8"/>
    <s v="Category 2"/>
    <e v="#N/A"/>
    <s v="Yes"/>
    <e v="#N/A"/>
    <n v="0.90922416666666661"/>
    <n v="0.72737933333333338"/>
    <x v="0"/>
    <n v="0.72737933333333338"/>
    <x v="1"/>
  </r>
  <r>
    <n v="936"/>
    <s v="I"/>
    <n v="0.45"/>
    <n v="0.34499999999999997"/>
    <n v="0.11"/>
    <n v="0.47"/>
    <n v="0.23549999999999999"/>
    <n v="8.5500000000000007E-2"/>
    <n v="0.1135"/>
    <n v="7"/>
    <n v="5"/>
    <s v="Haniya"/>
    <s v="Talley"/>
    <s v="Prince William Sound Science Center"/>
    <n v="2"/>
    <s v="Florida Gulf Coast"/>
    <n v="18"/>
    <s v="Category 2"/>
    <e v="#N/A"/>
    <s v="Yes"/>
    <e v="#N/A"/>
    <n v="0.94228333333333336"/>
    <n v="0.75382666666666676"/>
    <x v="0"/>
    <n v="0.75382666666666676"/>
    <x v="1"/>
  </r>
  <r>
    <n v="768"/>
    <s v="M"/>
    <n v="0.34499999999999997"/>
    <n v="0.27"/>
    <n v="9.5000000000000001E-2"/>
    <n v="0.19700000000000001"/>
    <n v="6.6500000000000004E-2"/>
    <n v="0.05"/>
    <n v="7.0000000000000007E-2"/>
    <n v="9"/>
    <n v="14"/>
    <s v="Santiago"/>
    <s v="Vaughan"/>
    <s v="Ohio State University_x0009_"/>
    <n v="9"/>
    <s v="North Pacific"/>
    <n v="1.9"/>
    <s v="Category 2"/>
    <e v="#N/A"/>
    <s v="Yes"/>
    <e v="#N/A"/>
    <n v="0.89498583333333337"/>
    <n v="0.71598866666666672"/>
    <x v="0"/>
    <n v="0.71598866666666672"/>
    <x v="1"/>
  </r>
  <r>
    <n v="3149"/>
    <s v="F"/>
    <n v="0.71"/>
    <n v="0.53"/>
    <n v="0.19500000000000001"/>
    <n v="1.8745000000000001"/>
    <n v="0.67549999999999999"/>
    <n v="0.40649999999999997"/>
    <n v="0.6855"/>
    <n v="12"/>
    <n v="14"/>
    <s v="Santiago"/>
    <s v="Vaughan"/>
    <s v="Ohio State University_x0009_"/>
    <n v="6"/>
    <s v="Gulf of Mexico_x0009_"/>
    <n v="14.1"/>
    <s v="Category 3"/>
    <e v="#N/A"/>
    <e v="#N/A"/>
    <s v="Yes"/>
    <n v="1.0492879166666667"/>
    <n v="1.0492879166666667"/>
    <x v="0"/>
    <e v="#N/A"/>
    <x v="226"/>
  </r>
  <r>
    <n v="2377"/>
    <s v="F"/>
    <n v="0.43"/>
    <n v="0.34"/>
    <n v="0.11"/>
    <n v="0.38200000000000001"/>
    <n v="0.154"/>
    <n v="9.5500000000000002E-2"/>
    <n v="0.109"/>
    <n v="8"/>
    <n v="10"/>
    <s v="Hazel"/>
    <s v="Villa"/>
    <s v="University of Minnesota"/>
    <n v="8"/>
    <s v="West Coast"/>
    <n v="12.3"/>
    <s v="Category 2"/>
    <e v="#N/A"/>
    <s v="Yes"/>
    <e v="#N/A"/>
    <n v="0.93820333333333328"/>
    <n v="0.75056266666666671"/>
    <x v="0"/>
    <n v="0.75056266666666671"/>
    <x v="1"/>
  </r>
  <r>
    <n v="818"/>
    <s v="I"/>
    <n v="0.35"/>
    <n v="0.27"/>
    <n v="0.09"/>
    <n v="0.20549999999999999"/>
    <n v="7.4999999999999997E-2"/>
    <n v="5.7500000000000002E-2"/>
    <n v="6.2E-2"/>
    <n v="6"/>
    <n v="7"/>
    <s v="Iona"/>
    <s v="Connolly"/>
    <s v="Florida Atlantic University"/>
    <n v="1"/>
    <s v="Florida Atlantic Coast"/>
    <n v="22.1"/>
    <s v="Category 2"/>
    <e v="#N/A"/>
    <s v="Yes"/>
    <e v="#N/A"/>
    <n v="0.89604916666666667"/>
    <n v="0.71683933333333338"/>
    <x v="0"/>
    <n v="0.71683933333333338"/>
    <x v="1"/>
  </r>
  <r>
    <n v="2223"/>
    <s v="F"/>
    <n v="0.625"/>
    <n v="0.52500000000000002"/>
    <n v="0.19500000000000001"/>
    <n v="1.3520000000000001"/>
    <n v="0.45050000000000001"/>
    <n v="0.2445"/>
    <n v="0.53"/>
    <n v="13"/>
    <n v="5"/>
    <s v="Haniya"/>
    <s v="Talley"/>
    <s v="Prince William Sound Science Center"/>
    <n v="3"/>
    <s v="Northeast"/>
    <n v="3.6"/>
    <s v="Category 3"/>
    <e v="#N/A"/>
    <e v="#N/A"/>
    <s v="Yes"/>
    <n v="1.0371400000000002"/>
    <n v="1.0371400000000002"/>
    <x v="0"/>
    <e v="#N/A"/>
    <x v="227"/>
  </r>
  <r>
    <n v="2582"/>
    <s v="F"/>
    <n v="0.53"/>
    <n v="0.42"/>
    <n v="0.17"/>
    <n v="0.82799999999999996"/>
    <n v="0.41"/>
    <n v="0.20799999999999999"/>
    <n v="0.15049999999999999"/>
    <n v="6"/>
    <n v="9"/>
    <s v="Danica"/>
    <s v="Tyler"/>
    <s v="University of Florida_x0009_"/>
    <n v="2"/>
    <s v="Florida Gulf Coast"/>
    <n v="18"/>
    <s v="Category 3"/>
    <e v="#N/A"/>
    <e v="#N/A"/>
    <s v="Yes"/>
    <n v="0.98492666666666662"/>
    <n v="0.98492666666666662"/>
    <x v="0"/>
    <e v="#N/A"/>
    <x v="228"/>
  </r>
  <r>
    <n v="2777"/>
    <s v="M"/>
    <n v="0.58499999999999996"/>
    <n v="0.46500000000000002"/>
    <n v="0.16500000000000001"/>
    <n v="0.88500000000000001"/>
    <n v="0.40250000000000002"/>
    <n v="0.16250000000000001"/>
    <n v="0.27400000000000002"/>
    <n v="10"/>
    <n v="12"/>
    <s v="Rebecca"/>
    <s v="Bennett"/>
    <s v="University of Houston"/>
    <n v="8"/>
    <s v="West Coast"/>
    <n v="12.3"/>
    <s v="Category 3"/>
    <e v="#N/A"/>
    <e v="#N/A"/>
    <s v="Yes"/>
    <n v="1.0153375"/>
    <n v="1.0153375"/>
    <x v="0"/>
    <e v="#N/A"/>
    <x v="229"/>
  </r>
  <r>
    <n v="975"/>
    <s v="F"/>
    <n v="0.53"/>
    <n v="0.42499999999999999"/>
    <n v="0.13"/>
    <n v="0.75849999999999995"/>
    <n v="0.32500000000000001"/>
    <n v="0.19700000000000001"/>
    <n v="0.20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842008333333333"/>
    <n v="0.78736066666666671"/>
    <x v="0"/>
    <n v="0.78736066666666671"/>
    <x v="1"/>
  </r>
  <r>
    <n v="1574"/>
    <s v="I"/>
    <n v="0.48"/>
    <n v="0.37"/>
    <n v="0.12"/>
    <n v="0.53600000000000003"/>
    <n v="0.251"/>
    <n v="0.114"/>
    <n v="0.15"/>
    <n v="8"/>
    <n v="2"/>
    <s v="Tiegan"/>
    <s v="Davie"/>
    <s v="University of California, Davis"/>
    <n v="2"/>
    <s v="Florida Gulf Coast"/>
    <n v="18"/>
    <s v="Category 2"/>
    <e v="#N/A"/>
    <s v="Yes"/>
    <e v="#N/A"/>
    <n v="0.95831999999999995"/>
    <n v="0.766656"/>
    <x v="0"/>
    <n v="0.766656"/>
    <x v="1"/>
  </r>
  <r>
    <n v="3580"/>
    <s v="F"/>
    <n v="0.6"/>
    <n v="0.48499999999999999"/>
    <n v="0.14499999999999999"/>
    <n v="0.77600000000000002"/>
    <n v="0.35449999999999998"/>
    <n v="0.1585"/>
    <n v="0.23899999999999999"/>
    <n v="9"/>
    <n v="13"/>
    <s v="Betty"/>
    <s v="Berg"/>
    <s v="University of Houston"/>
    <n v="3"/>
    <s v="Northeast"/>
    <n v="3.6"/>
    <s v="Category 2"/>
    <e v="#N/A"/>
    <s v="Yes"/>
    <e v="#N/A"/>
    <n v="1.0286866666666665"/>
    <n v="0.82294933333333331"/>
    <x v="0"/>
    <n v="0.82294933333333331"/>
    <x v="1"/>
  </r>
  <r>
    <n v="3664"/>
    <s v="I"/>
    <n v="0.55000000000000004"/>
    <n v="0.4"/>
    <n v="0.13500000000000001"/>
    <n v="0.71699999999999997"/>
    <n v="0.33150000000000002"/>
    <n v="0.14949999999999999"/>
    <n v="0.221"/>
    <n v="9"/>
    <n v="1"/>
    <s v="Jan"/>
    <s v="Odom"/>
    <s v="University of Houston"/>
    <n v="8"/>
    <s v="West Coast"/>
    <n v="12.3"/>
    <s v="Category 2"/>
    <e v="#N/A"/>
    <s v="Yes"/>
    <e v="#N/A"/>
    <n v="0.98499916666666665"/>
    <n v="0.78799933333333338"/>
    <x v="0"/>
    <n v="0.78799933333333338"/>
    <x v="1"/>
  </r>
  <r>
    <n v="1456"/>
    <s v="M"/>
    <n v="0.47499999999999998"/>
    <n v="0.37"/>
    <n v="0.125"/>
    <n v="0.64900000000000002"/>
    <n v="0.34699999999999998"/>
    <n v="0.13600000000000001"/>
    <n v="0.14199999999999999"/>
    <n v="8"/>
    <n v="4"/>
    <s v="Nate"/>
    <s v="Craig"/>
    <s v="NOAA Fisheries"/>
    <n v="9"/>
    <s v="North Pacific"/>
    <n v="1.9"/>
    <s v="Category 2"/>
    <e v="#N/A"/>
    <s v="Yes"/>
    <e v="#N/A"/>
    <n v="0.95192083333333333"/>
    <n v="0.76153666666666675"/>
    <x v="0"/>
    <n v="0.76153666666666675"/>
    <x v="1"/>
  </r>
  <r>
    <n v="2422"/>
    <s v="I"/>
    <n v="0.52"/>
    <n v="0.41499999999999998"/>
    <n v="0.16"/>
    <n v="0.59499999999999997"/>
    <n v="0.21049999999999999"/>
    <n v="0.14199999999999999"/>
    <n v="0.26"/>
    <n v="15"/>
    <n v="10"/>
    <s v="Hazel"/>
    <s v="Villa"/>
    <s v="University of Minnesota"/>
    <n v="9"/>
    <s v="North Pacific"/>
    <n v="1.9"/>
    <s v="Category 2"/>
    <e v="#N/A"/>
    <s v="Yes"/>
    <e v="#N/A"/>
    <n v="0.98786666666666645"/>
    <n v="0.79029333333333318"/>
    <x v="0"/>
    <n v="0.79029333333333318"/>
    <x v="1"/>
  </r>
  <r>
    <n v="2926"/>
    <s v="I"/>
    <n v="0.60499999999999998"/>
    <n v="0.48"/>
    <n v="0.155"/>
    <n v="0.99950000000000006"/>
    <n v="0.42499999999999999"/>
    <n v="0.19850000000000001"/>
    <n v="0.3"/>
    <n v="10"/>
    <n v="15"/>
    <s v="Conan"/>
    <s v="Dalton"/>
    <s v="University of Houston"/>
    <n v="6"/>
    <s v="Gulf of Mexico_x0009_"/>
    <n v="14.1"/>
    <s v="Category 3"/>
    <e v="#N/A"/>
    <e v="#N/A"/>
    <s v="Yes"/>
    <n v="1.0208537499999999"/>
    <n v="1.0208537499999999"/>
    <x v="0"/>
    <e v="#N/A"/>
    <x v="230"/>
  </r>
  <r>
    <n v="2263"/>
    <s v="F"/>
    <n v="0.57999999999999996"/>
    <n v="0.45500000000000002"/>
    <n v="0.16"/>
    <n v="0.92149999999999999"/>
    <n v="0.312"/>
    <n v="0.19600000000000001"/>
    <n v="0.3"/>
    <n v="17"/>
    <n v="13"/>
    <s v="Betty"/>
    <s v="Berg"/>
    <s v="University of Houston"/>
    <n v="10"/>
    <s v="Pacific"/>
    <n v="24.1"/>
    <s v="Category 2"/>
    <e v="#N/A"/>
    <s v="Yes"/>
    <e v="#N/A"/>
    <n v="1.00814"/>
    <n v="0.80651200000000012"/>
    <x v="0"/>
    <n v="0.80651200000000012"/>
    <x v="1"/>
  </r>
  <r>
    <n v="2745"/>
    <s v="M"/>
    <n v="0.48"/>
    <n v="0.375"/>
    <n v="0.12"/>
    <n v="0.58950000000000002"/>
    <n v="0.2535"/>
    <n v="0.128"/>
    <n v="0.17199999999999999"/>
    <n v="11"/>
    <n v="7"/>
    <s v="Iona"/>
    <s v="Connolly"/>
    <s v="Florida Atlantic University"/>
    <n v="2"/>
    <s v="Florida Gulf Coast"/>
    <n v="18"/>
    <s v="Category 2"/>
    <e v="#N/A"/>
    <s v="Yes"/>
    <e v="#N/A"/>
    <n v="0.95748999999999995"/>
    <n v="0.76599200000000001"/>
    <x v="0"/>
    <n v="0.76599200000000001"/>
    <x v="1"/>
  </r>
  <r>
    <n v="3007"/>
    <s v="M"/>
    <n v="0.7"/>
    <n v="0.54500000000000004"/>
    <n v="0.185"/>
    <n v="1.6134999999999999"/>
    <n v="0.75"/>
    <n v="0.40350000000000003"/>
    <n v="0.36849999999999999"/>
    <n v="11"/>
    <n v="15"/>
    <s v="Conan"/>
    <s v="Dalton"/>
    <s v="University of Houston"/>
    <n v="2"/>
    <s v="Florida Gulf Coast"/>
    <n v="18"/>
    <s v="Category 3"/>
    <e v="#N/A"/>
    <e v="#N/A"/>
    <s v="Yes"/>
    <n v="1.0571829166666666"/>
    <n v="1.0571829166666666"/>
    <x v="0"/>
    <e v="#N/A"/>
    <x v="231"/>
  </r>
  <r>
    <n v="83"/>
    <s v="F"/>
    <n v="0.52"/>
    <n v="0.42499999999999999"/>
    <n v="0.16500000000000001"/>
    <n v="0.98850000000000005"/>
    <n v="0.39600000000000002"/>
    <n v="0.22500000000000001"/>
    <n v="0.32"/>
    <n v="16"/>
    <n v="6"/>
    <s v="Martin"/>
    <s v="Gaines"/>
    <s v="San Diego State University"/>
    <n v="2"/>
    <s v="Florida Gulf Coast"/>
    <n v="18"/>
    <s v="Category 2"/>
    <e v="#N/A"/>
    <s v="Yes"/>
    <e v="#N/A"/>
    <n v="0.97628374999999989"/>
    <n v="0.78102699999999992"/>
    <x v="0"/>
    <n v="0.78102699999999992"/>
    <x v="1"/>
  </r>
  <r>
    <n v="2705"/>
    <s v="M"/>
    <n v="0.7"/>
    <n v="0.52500000000000002"/>
    <n v="0.17499999999999999"/>
    <n v="1.7585"/>
    <n v="0.87450000000000006"/>
    <n v="0.36149999999999999"/>
    <n v="0.47"/>
    <n v="10"/>
    <n v="15"/>
    <s v="Conan"/>
    <s v="Dalton"/>
    <s v="University of Houston"/>
    <n v="4"/>
    <s v="Mid-Atlantic"/>
    <n v="6.1"/>
    <s v="Category 3"/>
    <e v="#N/A"/>
    <e v="#N/A"/>
    <s v="Yes"/>
    <n v="1.0423895833333334"/>
    <n v="1.0423895833333334"/>
    <x v="0"/>
    <e v="#N/A"/>
    <x v="232"/>
  </r>
  <r>
    <n v="1972"/>
    <s v="F"/>
    <n v="0.67500000000000004"/>
    <n v="0.51"/>
    <n v="0.185"/>
    <n v="1.4730000000000001"/>
    <n v="0.62949999999999995"/>
    <n v="0.30249999999999999"/>
    <n v="0.42449999999999999"/>
    <n v="11"/>
    <n v="7"/>
    <s v="Iona"/>
    <s v="Connolly"/>
    <s v="Florida Atlantic University"/>
    <n v="6"/>
    <s v="Gulf of Mexico_x0009_"/>
    <n v="14.1"/>
    <s v="Category 3"/>
    <e v="#N/A"/>
    <e v="#N/A"/>
    <s v="Yes"/>
    <n v="1.0422175"/>
    <n v="1.0422175"/>
    <x v="0"/>
    <e v="#N/A"/>
    <x v="233"/>
  </r>
  <r>
    <n v="4010"/>
    <s v="M"/>
    <n v="0.61"/>
    <n v="0.49"/>
    <n v="0.16"/>
    <n v="1.1459999999999999"/>
    <n v="0.59699999999999998"/>
    <n v="0.246"/>
    <n v="0.26500000000000001"/>
    <n v="8"/>
    <n v="11"/>
    <s v="Naima"/>
    <s v="Reyes"/>
    <s v="University of Houston"/>
    <n v="6"/>
    <s v="Gulf of Mexico_x0009_"/>
    <n v="14.1"/>
    <s v="Category 3"/>
    <e v="#N/A"/>
    <e v="#N/A"/>
    <s v="Yes"/>
    <n v="1.0208266666666665"/>
    <n v="1.0208266666666665"/>
    <x v="0"/>
    <e v="#N/A"/>
    <x v="234"/>
  </r>
  <r>
    <n v="882"/>
    <s v="M"/>
    <n v="0.65500000000000003"/>
    <n v="0.52"/>
    <n v="0.16500000000000001"/>
    <n v="1.4095"/>
    <n v="0.58599999999999997"/>
    <n v="0.29099999999999998"/>
    <n v="0.40500000000000003"/>
    <n v="9"/>
    <n v="10"/>
    <s v="Hazel"/>
    <s v="Villa"/>
    <s v="University of Minnesota"/>
    <n v="1"/>
    <s v="Florida Atlantic Coast"/>
    <n v="22.1"/>
    <s v="Category 3"/>
    <e v="#N/A"/>
    <e v="#N/A"/>
    <s v="Yes"/>
    <n v="1.0364612500000001"/>
    <n v="1.0364612500000001"/>
    <x v="0"/>
    <e v="#N/A"/>
    <x v="235"/>
  </r>
  <r>
    <n v="455"/>
    <s v="F"/>
    <n v="0.64500000000000002"/>
    <n v="0.55000000000000004"/>
    <n v="0.17499999999999999"/>
    <n v="1.2915000000000001"/>
    <n v="0.56999999999999995"/>
    <n v="0.30449999999999999"/>
    <n v="0.33"/>
    <n v="14"/>
    <n v="6"/>
    <s v="Martin"/>
    <s v="Gaines"/>
    <s v="San Diego State University"/>
    <n v="10"/>
    <s v="Pacific"/>
    <n v="24.1"/>
    <s v="Category 3"/>
    <e v="#N/A"/>
    <e v="#N/A"/>
    <s v="Yes"/>
    <n v="1.0499020833333335"/>
    <n v="1.0499020833333335"/>
    <x v="0"/>
    <e v="#N/A"/>
    <x v="236"/>
  </r>
  <r>
    <n v="3683"/>
    <s v="M"/>
    <n v="0.62"/>
    <n v="0.5"/>
    <n v="0.18"/>
    <n v="1.3915"/>
    <n v="0.72599999999999998"/>
    <n v="0.27950000000000003"/>
    <n v="0.33200000000000002"/>
    <n v="11"/>
    <n v="9"/>
    <s v="Danica"/>
    <s v="Tyler"/>
    <s v="University of Florida_x0009_"/>
    <n v="1"/>
    <s v="Florida Atlantic Coast"/>
    <n v="22.1"/>
    <s v="Category 3"/>
    <e v="#N/A"/>
    <e v="#N/A"/>
    <s v="Yes"/>
    <n v="1.0223116666666665"/>
    <n v="1.0223116666666665"/>
    <x v="0"/>
    <e v="#N/A"/>
    <x v="237"/>
  </r>
  <r>
    <n v="1335"/>
    <s v="F"/>
    <n v="0.57499999999999996"/>
    <n v="0.42"/>
    <n v="0.13500000000000001"/>
    <n v="0.85699999999999998"/>
    <n v="0.46100000000000002"/>
    <n v="0.14699999999999999"/>
    <n v="0.21249999999999999"/>
    <n v="10"/>
    <n v="13"/>
    <s v="Betty"/>
    <s v="Berg"/>
    <s v="University of Houston"/>
    <n v="10"/>
    <s v="Pacific"/>
    <n v="24.1"/>
    <s v="Category 3"/>
    <e v="#N/A"/>
    <e v="#N/A"/>
    <s v="Yes"/>
    <n v="0.99381583333333312"/>
    <n v="0.99381583333333312"/>
    <x v="0"/>
    <e v="#N/A"/>
    <x v="238"/>
  </r>
  <r>
    <n v="2289"/>
    <s v="I"/>
    <n v="0.33"/>
    <n v="0.26500000000000001"/>
    <n v="0.09"/>
    <n v="0.18"/>
    <n v="6.8000000000000005E-2"/>
    <n v="3.5999999999999997E-2"/>
    <n v="0.06"/>
    <n v="6"/>
    <n v="10"/>
    <s v="Hazel"/>
    <s v="Villa"/>
    <s v="University of Minnesota"/>
    <n v="9"/>
    <s v="North Pacific"/>
    <n v="1.9"/>
    <s v="Category 2"/>
    <e v="#N/A"/>
    <s v="Yes"/>
    <e v="#N/A"/>
    <n v="0.88903333333333334"/>
    <n v="0.71122666666666667"/>
    <x v="0"/>
    <n v="0.71122666666666667"/>
    <x v="1"/>
  </r>
  <r>
    <n v="3342"/>
    <s v="F"/>
    <n v="0.49"/>
    <n v="0.39"/>
    <n v="0.13500000000000001"/>
    <n v="0.59"/>
    <n v="0.215"/>
    <n v="0.125"/>
    <n v="0.1845"/>
    <n v="12"/>
    <n v="3"/>
    <s v="Inaya"/>
    <s v="Bernard"/>
    <s v="Stanford University"/>
    <n v="6"/>
    <s v="Gulf of Mexico_x0009_"/>
    <n v="14.1"/>
    <s v="Category 2"/>
    <e v="#N/A"/>
    <s v="Yes"/>
    <e v="#N/A"/>
    <n v="0.96727500000000011"/>
    <n v="0.77382000000000017"/>
    <x v="0"/>
    <n v="0.77382000000000017"/>
    <x v="1"/>
  </r>
  <r>
    <n v="783"/>
    <s v="M"/>
    <n v="0.51500000000000001"/>
    <n v="0.435"/>
    <n v="0.14499999999999999"/>
    <n v="0.88149999999999995"/>
    <n v="0.29199999999999998"/>
    <n v="0.20599999999999999"/>
    <n v="0.255"/>
    <n v="10"/>
    <n v="14"/>
    <s v="Santiago"/>
    <s v="Vaughan"/>
    <s v="Ohio State University_x0009_"/>
    <n v="5"/>
    <s v="Southeast"/>
    <n v="12.8"/>
    <s v="Category 2"/>
    <e v="#N/A"/>
    <s v="Yes"/>
    <e v="#N/A"/>
    <n v="0.97920291666666659"/>
    <n v="0.78336233333333327"/>
    <x v="0"/>
    <n v="0.78336233333333327"/>
    <x v="1"/>
  </r>
  <r>
    <n v="3078"/>
    <s v="M"/>
    <n v="0.68500000000000005"/>
    <n v="0.51"/>
    <n v="0.16500000000000001"/>
    <n v="1.5449999999999999"/>
    <n v="0.68600000000000005"/>
    <n v="0.3775"/>
    <n v="0.40550000000000003"/>
    <n v="10"/>
    <n v="9"/>
    <s v="Danica"/>
    <s v="Tyler"/>
    <s v="University of Florida_x0009_"/>
    <n v="9"/>
    <s v="North Pacific"/>
    <n v="1.9"/>
    <s v="Category 3"/>
    <e v="#N/A"/>
    <e v="#N/A"/>
    <s v="Yes"/>
    <n v="1.0378208333333334"/>
    <n v="1.0378208333333334"/>
    <x v="0"/>
    <e v="#N/A"/>
    <x v="239"/>
  </r>
  <r>
    <n v="2155"/>
    <s v="M"/>
    <n v="0.55000000000000004"/>
    <n v="0.44"/>
    <n v="0.13500000000000001"/>
    <n v="0.879"/>
    <n v="0.36799999999999999"/>
    <n v="0.20949999999999999"/>
    <n v="0.26500000000000001"/>
    <n v="10"/>
    <n v="8"/>
    <s v="Kali"/>
    <s v="Metcalfe"/>
    <s v="Mote Marine Laboratory"/>
    <n v="7"/>
    <s v="Great Lakes"/>
    <n v="2.5"/>
    <s v="Category 2"/>
    <e v="#N/A"/>
    <s v="Yes"/>
    <e v="#N/A"/>
    <n v="0.99117750000000004"/>
    <n v="0.79294200000000004"/>
    <x v="0"/>
    <n v="0.79294200000000004"/>
    <x v="1"/>
  </r>
  <r>
    <n v="947"/>
    <s v="F"/>
    <n v="0.47"/>
    <n v="0.36499999999999999"/>
    <n v="0.12"/>
    <n v="0.58199999999999996"/>
    <n v="0.28999999999999998"/>
    <n v="9.1999999999999998E-2"/>
    <n v="0.14599999999999999"/>
    <n v="8"/>
    <n v="14"/>
    <s v="Santiago"/>
    <s v="Vaughan"/>
    <s v="Ohio State University_x0009_"/>
    <n v="6"/>
    <s v="Gulf of Mexico_x0009_"/>
    <n v="14.1"/>
    <s v="Category 2"/>
    <e v="#N/A"/>
    <s v="Yes"/>
    <e v="#N/A"/>
    <n v="0.95117333333333332"/>
    <n v="0.76093866666666665"/>
    <x v="0"/>
    <n v="0.76093866666666665"/>
    <x v="1"/>
  </r>
  <r>
    <n v="2071"/>
    <s v="I"/>
    <n v="0.55000000000000004"/>
    <n v="0.42"/>
    <n v="0.115"/>
    <n v="0.66800000000000004"/>
    <n v="0.29249999999999998"/>
    <n v="0.13700000000000001"/>
    <n v="0.20899999999999999"/>
    <n v="11"/>
    <n v="11"/>
    <s v="Naima"/>
    <s v="Reyes"/>
    <s v="University of Houston"/>
    <n v="3"/>
    <s v="Northeast"/>
    <n v="3.6"/>
    <s v="Category 2"/>
    <e v="#N/A"/>
    <s v="Yes"/>
    <e v="#N/A"/>
    <n v="0.99160333333333317"/>
    <n v="0.79328266666666658"/>
    <x v="0"/>
    <n v="0.79328266666666658"/>
    <x v="1"/>
  </r>
  <r>
    <n v="2775"/>
    <s v="F"/>
    <n v="0.57999999999999996"/>
    <n v="0.42499999999999999"/>
    <n v="0.15"/>
    <n v="0.84399999999999997"/>
    <n v="0.36449999999999999"/>
    <n v="0.185"/>
    <n v="0.27050000000000002"/>
    <n v="9"/>
    <n v="11"/>
    <s v="Naima"/>
    <s v="Reyes"/>
    <s v="University of Houston"/>
    <n v="2"/>
    <s v="Florida Gulf Coast"/>
    <n v="18"/>
    <s v="Category 2"/>
    <e v="#N/A"/>
    <s v="Yes"/>
    <e v="#N/A"/>
    <n v="0.99983333333333324"/>
    <n v="0.79986666666666661"/>
    <x v="0"/>
    <n v="0.79986666666666661"/>
    <x v="1"/>
  </r>
  <r>
    <n v="2251"/>
    <s v="M"/>
    <n v="0.65500000000000003"/>
    <n v="0.59"/>
    <n v="0.2"/>
    <n v="1.5455000000000001"/>
    <n v="0.65400000000000003"/>
    <n v="0.3765"/>
    <n v="0.41499999999999998"/>
    <n v="11"/>
    <n v="7"/>
    <s v="Iona"/>
    <s v="Connolly"/>
    <s v="Florida Atlantic University"/>
    <n v="1"/>
    <s v="Florida Atlantic Coast"/>
    <n v="22.1"/>
    <s v="Category 3"/>
    <e v="#N/A"/>
    <e v="#N/A"/>
    <s v="Yes"/>
    <n v="1.0634833333333333"/>
    <n v="1.0634833333333333"/>
    <x v="0"/>
    <e v="#N/A"/>
    <x v="240"/>
  </r>
  <r>
    <n v="1789"/>
    <s v="F"/>
    <n v="0.54500000000000004"/>
    <n v="0.41499999999999998"/>
    <n v="0.2"/>
    <n v="1.3580000000000001"/>
    <n v="0.56699999999999995"/>
    <n v="0.318"/>
    <n v="0.40300000000000002"/>
    <n v="10"/>
    <n v="4"/>
    <s v="Nate"/>
    <s v="Craig"/>
    <s v="NOAA Fisheries"/>
    <n v="4"/>
    <s v="Mid-Atlantic"/>
    <n v="6.1"/>
    <s v="Category 3"/>
    <e v="#N/A"/>
    <e v="#N/A"/>
    <s v="Yes"/>
    <n v="0.97473333333333334"/>
    <n v="0.97473333333333334"/>
    <x v="0"/>
    <e v="#N/A"/>
    <x v="241"/>
  </r>
  <r>
    <n v="103"/>
    <s v="M"/>
    <n v="0.53"/>
    <n v="0.435"/>
    <n v="0.16"/>
    <n v="0.88300000000000001"/>
    <n v="0.316"/>
    <n v="0.16400000000000001"/>
    <n v="0.33500000000000002"/>
    <n v="15"/>
    <n v="10"/>
    <s v="Hazel"/>
    <s v="Villa"/>
    <s v="University of Minnesota"/>
    <n v="3"/>
    <s v="Northeast"/>
    <n v="3.6"/>
    <s v="Category 2"/>
    <e v="#N/A"/>
    <s v="Yes"/>
    <e v="#N/A"/>
    <n v="0.9863466666666667"/>
    <n v="0.78907733333333341"/>
    <x v="0"/>
    <n v="0.78907733333333341"/>
    <x v="1"/>
  </r>
  <r>
    <n v="567"/>
    <s v="I"/>
    <n v="0.48499999999999999"/>
    <n v="0.35499999999999998"/>
    <n v="0.13"/>
    <n v="0.58099999999999996"/>
    <n v="0.245"/>
    <n v="0.13200000000000001"/>
    <n v="0.16800000000000001"/>
    <n v="12"/>
    <n v="1"/>
    <s v="Jan"/>
    <s v="Odom"/>
    <s v="University of Houston"/>
    <n v="5"/>
    <s v="Southeast"/>
    <n v="12.8"/>
    <s v="Category 2"/>
    <e v="#N/A"/>
    <s v="Yes"/>
    <e v="#N/A"/>
    <n v="0.95385500000000001"/>
    <n v="0.7630840000000001"/>
    <x v="0"/>
    <n v="0.7630840000000001"/>
    <x v="1"/>
  </r>
  <r>
    <n v="3440"/>
    <s v="I"/>
    <n v="0.44"/>
    <n v="0.35"/>
    <n v="0.125"/>
    <n v="0.45600000000000002"/>
    <n v="0.21"/>
    <n v="9.5500000000000002E-2"/>
    <n v="0.13100000000000001"/>
    <n v="8"/>
    <n v="4"/>
    <s v="Nate"/>
    <s v="Craig"/>
    <s v="NOAA Fisheries"/>
    <n v="2"/>
    <s v="Florida Gulf Coast"/>
    <n v="18"/>
    <s v="Category 2"/>
    <e v="#N/A"/>
    <s v="Yes"/>
    <e v="#N/A"/>
    <n v="0.94243333333333323"/>
    <n v="0.75394666666666665"/>
    <x v="0"/>
    <n v="0.75394666666666665"/>
    <x v="1"/>
  </r>
  <r>
    <n v="3752"/>
    <s v="I"/>
    <n v="0.45"/>
    <n v="0.33500000000000002"/>
    <n v="0.115"/>
    <n v="0.39350000000000002"/>
    <n v="0.19500000000000001"/>
    <n v="7.0999999999999994E-2"/>
    <n v="0.11"/>
    <n v="7"/>
    <n v="10"/>
    <s v="Hazel"/>
    <s v="Villa"/>
    <s v="University of Minnesota"/>
    <n v="8"/>
    <s v="West Coast"/>
    <n v="12.3"/>
    <s v="Category 2"/>
    <e v="#N/A"/>
    <s v="Yes"/>
    <e v="#N/A"/>
    <n v="0.94297541666666662"/>
    <n v="0.75438033333333332"/>
    <x v="0"/>
    <n v="0.75438033333333332"/>
    <x v="1"/>
  </r>
  <r>
    <n v="3289"/>
    <s v="F"/>
    <n v="0.60499999999999998"/>
    <n v="0.47499999999999998"/>
    <n v="0.14499999999999999"/>
    <n v="1.0185"/>
    <n v="0.46949999999999997"/>
    <n v="0.22500000000000001"/>
    <n v="0.27"/>
    <n v="15"/>
    <n v="10"/>
    <s v="Hazel"/>
    <s v="Villa"/>
    <s v="University of Minnesota"/>
    <n v="7"/>
    <s v="Great Lakes"/>
    <n v="2.5"/>
    <s v="Category 3"/>
    <e v="#N/A"/>
    <e v="#N/A"/>
    <s v="Yes"/>
    <n v="1.0167137499999999"/>
    <n v="1.0167137499999999"/>
    <x v="0"/>
    <e v="#N/A"/>
    <x v="242"/>
  </r>
  <r>
    <n v="180"/>
    <s v="M"/>
    <n v="0.57999999999999996"/>
    <n v="0.47499999999999998"/>
    <n v="0.15"/>
    <n v="0.97"/>
    <n v="0.38500000000000001"/>
    <n v="0.2165"/>
    <n v="0.35"/>
    <n v="11"/>
    <n v="12"/>
    <s v="Rebecca"/>
    <s v="Bennett"/>
    <s v="University of Houston"/>
    <n v="4"/>
    <s v="Mid-Atlantic"/>
    <n v="6.1"/>
    <s v="Category 2"/>
    <e v="#N/A"/>
    <s v="Yes"/>
    <e v="#N/A"/>
    <n v="1.0112499999999998"/>
    <n v="0.80899999999999983"/>
    <x v="0"/>
    <n v="0.80899999999999983"/>
    <x v="1"/>
  </r>
  <r>
    <n v="3341"/>
    <s v="I"/>
    <n v="0.54"/>
    <n v="0.435"/>
    <n v="0.14499999999999999"/>
    <n v="0.97"/>
    <n v="0.42849999999999999"/>
    <n v="0.22"/>
    <n v="0.26400000000000001"/>
    <n v="17"/>
    <n v="1"/>
    <s v="Jan"/>
    <s v="Odom"/>
    <s v="University of Houston"/>
    <n v="7"/>
    <s v="Great Lakes"/>
    <n v="2.5"/>
    <s v="Category 1"/>
    <s v="Yes"/>
    <e v="#N/A"/>
    <e v="#N/A"/>
    <n v="0.98377500000000018"/>
    <n v="1.4756625000000003"/>
    <x v="7"/>
    <e v="#N/A"/>
    <x v="1"/>
  </r>
  <r>
    <n v="2700"/>
    <s v="M"/>
    <n v="0.67"/>
    <n v="0.5"/>
    <n v="0.2"/>
    <n v="1.2689999999999999"/>
    <n v="0.57599999999999996"/>
    <n v="0.29849999999999999"/>
    <n v="0.35099999999999998"/>
    <n v="11"/>
    <n v="13"/>
    <s v="Betty"/>
    <s v="Berg"/>
    <s v="University of Houston"/>
    <n v="6"/>
    <s v="Gulf of Mexico_x0009_"/>
    <n v="14.1"/>
    <s v="Category 3"/>
    <e v="#N/A"/>
    <e v="#N/A"/>
    <s v="Yes"/>
    <n v="1.0476999999999999"/>
    <n v="1.0476999999999999"/>
    <x v="0"/>
    <e v="#N/A"/>
    <x v="243"/>
  </r>
  <r>
    <n v="3452"/>
    <s v="M"/>
    <n v="0.55000000000000004"/>
    <n v="0.44"/>
    <n v="0.155"/>
    <n v="0.91549999999999998"/>
    <n v="0.36449999999999999"/>
    <n v="0.19500000000000001"/>
    <n v="0.25"/>
    <n v="8"/>
    <n v="5"/>
    <s v="Haniya"/>
    <s v="Talley"/>
    <s v="Prince William Sound Science Center"/>
    <n v="5"/>
    <s v="Southeast"/>
    <n v="12.8"/>
    <s v="Category 2"/>
    <e v="#N/A"/>
    <s v="Yes"/>
    <e v="#N/A"/>
    <n v="0.99261708333333332"/>
    <n v="0.7940936666666667"/>
    <x v="0"/>
    <n v="0.7940936666666667"/>
    <x v="1"/>
  </r>
  <r>
    <n v="801"/>
    <s v="M"/>
    <n v="0.46"/>
    <n v="0.34"/>
    <n v="0.13500000000000001"/>
    <n v="0.495"/>
    <n v="0.16550000000000001"/>
    <n v="0.11700000000000001"/>
    <n v="0.185"/>
    <n v="10"/>
    <n v="12"/>
    <s v="Rebecca"/>
    <s v="Bennett"/>
    <s v="University of Houston"/>
    <n v="10"/>
    <s v="Pacific"/>
    <n v="24.1"/>
    <s v="Category 2"/>
    <e v="#N/A"/>
    <s v="Yes"/>
    <e v="#N/A"/>
    <n v="0.94480416666666667"/>
    <n v="0.75584333333333342"/>
    <x v="0"/>
    <n v="0.75584333333333342"/>
    <x v="1"/>
  </r>
  <r>
    <n v="2788"/>
    <s v="F"/>
    <n v="0.61"/>
    <n v="0.45"/>
    <n v="0.13"/>
    <n v="0.87250000000000005"/>
    <n v="0.38900000000000001"/>
    <n v="0.17150000000000001"/>
    <n v="0.27200000000000002"/>
    <n v="11"/>
    <n v="5"/>
    <s v="Haniya"/>
    <s v="Talley"/>
    <s v="Prince William Sound Science Center"/>
    <n v="5"/>
    <s v="Southeast"/>
    <n v="12.8"/>
    <s v="Category 2"/>
    <e v="#N/A"/>
    <s v="Yes"/>
    <e v="#N/A"/>
    <n v="1.0140708333333333"/>
    <n v="0.81125666666666663"/>
    <x v="0"/>
    <n v="0.81125666666666663"/>
    <x v="1"/>
  </r>
  <r>
    <n v="307"/>
    <s v="I"/>
    <n v="0.16500000000000001"/>
    <n v="0.12"/>
    <n v="0.03"/>
    <n v="2.1499999999999998E-2"/>
    <n v="7.0000000000000001E-3"/>
    <n v="5.0000000000000001E-3"/>
    <n v="5.0000000000000001E-3"/>
    <n v="3"/>
    <n v="11"/>
    <s v="Naima"/>
    <s v="Reyes"/>
    <s v="University of Houston"/>
    <n v="10"/>
    <s v="Pacific"/>
    <n v="24.1"/>
    <s v="Category 2"/>
    <e v="#N/A"/>
    <s v="Yes"/>
    <e v="#N/A"/>
    <n v="0.79367416666666657"/>
    <n v="0.6349393333333333"/>
    <x v="0"/>
    <n v="0.6349393333333333"/>
    <x v="1"/>
  </r>
  <r>
    <n v="3654"/>
    <s v="I"/>
    <n v="0.53"/>
    <n v="0.42499999999999999"/>
    <n v="0.13"/>
    <n v="0.78100000000000003"/>
    <n v="0.39050000000000001"/>
    <n v="0.20050000000000001"/>
    <n v="0.215"/>
    <n v="9"/>
    <n v="3"/>
    <s v="Inaya"/>
    <s v="Bernard"/>
    <s v="Stanford University"/>
    <n v="2"/>
    <s v="Florida Gulf Coast"/>
    <n v="18"/>
    <s v="Category 2"/>
    <e v="#N/A"/>
    <s v="Yes"/>
    <e v="#N/A"/>
    <n v="0.98318833333333333"/>
    <n v="0.78655066666666673"/>
    <x v="0"/>
    <n v="0.78655066666666673"/>
    <x v="1"/>
  </r>
  <r>
    <n v="2755"/>
    <s v="I"/>
    <n v="0.52500000000000002"/>
    <n v="0.38500000000000001"/>
    <n v="0.13"/>
    <n v="0.60699999999999998"/>
    <n v="0.23549999999999999"/>
    <n v="0.125"/>
    <n v="0.19500000000000001"/>
    <n v="8"/>
    <n v="6"/>
    <s v="Martin"/>
    <s v="Gaines"/>
    <s v="San Diego State University"/>
    <n v="5"/>
    <s v="Southeast"/>
    <n v="12.8"/>
    <s v="Category 2"/>
    <e v="#N/A"/>
    <s v="Yes"/>
    <e v="#N/A"/>
    <n v="0.97601833333333343"/>
    <n v="0.78081466666666677"/>
    <x v="0"/>
    <n v="0.78081466666666677"/>
    <x v="1"/>
  </r>
  <r>
    <n v="3426"/>
    <s v="F"/>
    <n v="0.65"/>
    <n v="0.54500000000000004"/>
    <n v="0.185"/>
    <n v="1.5055000000000001"/>
    <n v="0.65649999999999997"/>
    <n v="0.34100000000000003"/>
    <n v="0.43"/>
    <n v="10"/>
    <n v="12"/>
    <s v="Rebecca"/>
    <s v="Bennett"/>
    <s v="University of Houston"/>
    <n v="2"/>
    <s v="Florida Gulf Coast"/>
    <n v="18"/>
    <s v="Category 3"/>
    <e v="#N/A"/>
    <e v="#N/A"/>
    <s v="Yes"/>
    <n v="1.0443862500000001"/>
    <n v="1.0443862500000001"/>
    <x v="0"/>
    <e v="#N/A"/>
    <x v="244"/>
  </r>
  <r>
    <n v="4094"/>
    <s v="M"/>
    <n v="0.63"/>
    <n v="0.48499999999999999"/>
    <n v="0.18"/>
    <n v="1.2435"/>
    <n v="0.51749999999999996"/>
    <n v="0.308"/>
    <n v="0.37"/>
    <n v="11"/>
    <n v="8"/>
    <s v="Kali"/>
    <s v="Metcalfe"/>
    <s v="Mote Marine Laboratory"/>
    <n v="10"/>
    <s v="Pacific"/>
    <n v="24.1"/>
    <s v="Category 3"/>
    <e v="#N/A"/>
    <e v="#N/A"/>
    <s v="Yes"/>
    <n v="1.0260716666666667"/>
    <n v="1.0260716666666667"/>
    <x v="0"/>
    <e v="#N/A"/>
    <x v="245"/>
  </r>
  <r>
    <n v="2499"/>
    <s v="M"/>
    <n v="0.495"/>
    <n v="0.4"/>
    <n v="0.14000000000000001"/>
    <n v="0.77749999999999997"/>
    <n v="0.20150000000000001"/>
    <n v="0.18"/>
    <n v="0.25"/>
    <n v="15"/>
    <n v="4"/>
    <s v="Nate"/>
    <s v="Craig"/>
    <s v="NOAA Fisheries"/>
    <n v="1"/>
    <s v="Florida Atlantic Coast"/>
    <n v="22.1"/>
    <s v="Category 2"/>
    <e v="#N/A"/>
    <s v="Yes"/>
    <e v="#N/A"/>
    <n v="0.96464166666666662"/>
    <n v="0.77171333333333336"/>
    <x v="0"/>
    <n v="0.77171333333333336"/>
    <x v="1"/>
  </r>
  <r>
    <n v="3260"/>
    <s v="M"/>
    <n v="0.64"/>
    <n v="0.505"/>
    <n v="0.16500000000000001"/>
    <n v="1.4435"/>
    <n v="0.61450000000000005"/>
    <n v="0.30349999999999999"/>
    <n v="0.39"/>
    <n v="18"/>
    <n v="8"/>
    <s v="Kali"/>
    <s v="Metcalfe"/>
    <s v="Mote Marine Laboratory"/>
    <n v="3"/>
    <s v="Northeast"/>
    <n v="3.6"/>
    <s v="Category 2"/>
    <e v="#N/A"/>
    <s v="Yes"/>
    <e v="#N/A"/>
    <n v="1.0251295833333331"/>
    <n v="0.82010366666666656"/>
    <x v="0"/>
    <n v="0.82010366666666656"/>
    <x v="1"/>
  </r>
  <r>
    <n v="2220"/>
    <s v="F"/>
    <n v="0.48499999999999999"/>
    <n v="0.375"/>
    <n v="0.14499999999999999"/>
    <n v="0.58850000000000002"/>
    <n v="0.23849999999999999"/>
    <n v="0.11550000000000001"/>
    <n v="0.19"/>
    <n v="13"/>
    <n v="14"/>
    <s v="Santiago"/>
    <s v="Vaughan"/>
    <s v="Ohio State University_x0009_"/>
    <n v="5"/>
    <s v="Southeast"/>
    <n v="12.8"/>
    <s v="Category 2"/>
    <e v="#N/A"/>
    <s v="Yes"/>
    <e v="#N/A"/>
    <n v="0.96165541666666665"/>
    <n v="0.76932433333333339"/>
    <x v="0"/>
    <n v="0.76932433333333339"/>
    <x v="1"/>
  </r>
  <r>
    <n v="3180"/>
    <s v="I"/>
    <n v="0.27"/>
    <n v="0.19500000000000001"/>
    <n v="7.0000000000000007E-2"/>
    <n v="0.10199999999999999"/>
    <n v="4.4999999999999998E-2"/>
    <n v="1.35E-2"/>
    <n v="3.4000000000000002E-2"/>
    <n v="8"/>
    <n v="14"/>
    <s v="Santiago"/>
    <s v="Vaughan"/>
    <s v="Ohio State University_x0009_"/>
    <n v="9"/>
    <s v="North Pacific"/>
    <n v="1.9"/>
    <s v="Category 2"/>
    <e v="#N/A"/>
    <s v="Yes"/>
    <e v="#N/A"/>
    <n v="0.84938999999999998"/>
    <n v="0.679512"/>
    <x v="0"/>
    <n v="0.679512"/>
    <x v="1"/>
  </r>
  <r>
    <n v="3321"/>
    <s v="F"/>
    <n v="0.53500000000000003"/>
    <n v="0.42499999999999999"/>
    <n v="0.155"/>
    <n v="0.77649999999999997"/>
    <n v="0.30199999999999999"/>
    <n v="0.1565"/>
    <n v="0.25"/>
    <n v="16"/>
    <n v="7"/>
    <s v="Iona"/>
    <s v="Connolly"/>
    <s v="Florida Atlantic University"/>
    <n v="9"/>
    <s v="North Pacific"/>
    <n v="1.9"/>
    <s v="Category 2"/>
    <e v="#N/A"/>
    <s v="Yes"/>
    <e v="#N/A"/>
    <n v="0.98829291666666674"/>
    <n v="0.79063433333333344"/>
    <x v="0"/>
    <n v="0.79063433333333344"/>
    <x v="1"/>
  </r>
  <r>
    <n v="1288"/>
    <s v="I"/>
    <n v="0.505"/>
    <n v="0.40500000000000003"/>
    <n v="0.13"/>
    <n v="0.60150000000000003"/>
    <n v="0.30149999999999999"/>
    <n v="0.11"/>
    <n v="0.18"/>
    <n v="8"/>
    <n v="4"/>
    <s v="Nate"/>
    <s v="Craig"/>
    <s v="NOAA Fisheries"/>
    <n v="5"/>
    <s v="Southeast"/>
    <n v="12.8"/>
    <s v="Category 2"/>
    <e v="#N/A"/>
    <s v="Yes"/>
    <e v="#N/A"/>
    <n v="0.97626583333333339"/>
    <n v="0.7810126666666668"/>
    <x v="0"/>
    <n v="0.7810126666666668"/>
    <x v="1"/>
  </r>
  <r>
    <n v="2323"/>
    <s v="M"/>
    <n v="0.53"/>
    <n v="0.435"/>
    <n v="0.13500000000000001"/>
    <n v="0.73650000000000004"/>
    <n v="0.32750000000000001"/>
    <n v="0.13150000000000001"/>
    <n v="0.22"/>
    <n v="12"/>
    <n v="6"/>
    <s v="Martin"/>
    <s v="Gaines"/>
    <s v="San Diego State University"/>
    <n v="10"/>
    <s v="Pacific"/>
    <n v="24.1"/>
    <s v="Category 2"/>
    <e v="#N/A"/>
    <s v="Yes"/>
    <e v="#N/A"/>
    <n v="0.98913791666666673"/>
    <n v="0.79131033333333345"/>
    <x v="0"/>
    <n v="0.79131033333333345"/>
    <x v="1"/>
  </r>
  <r>
    <n v="3601"/>
    <s v="I"/>
    <n v="0.17499999999999999"/>
    <n v="0.125"/>
    <n v="0.04"/>
    <n v="2.8000000000000001E-2"/>
    <n v="9.4999999999999998E-3"/>
    <n v="8.0000000000000002E-3"/>
    <n v="8.9999999999999993E-3"/>
    <n v="4"/>
    <n v="7"/>
    <s v="Iona"/>
    <s v="Connolly"/>
    <s v="Florida Atlantic University"/>
    <n v="2"/>
    <s v="Florida Gulf Coast"/>
    <n v="18"/>
    <s v="Category 2"/>
    <e v="#N/A"/>
    <s v="Yes"/>
    <e v="#N/A"/>
    <n v="0.79831999999999992"/>
    <n v="0.638656"/>
    <x v="0"/>
    <n v="0.638656"/>
    <x v="1"/>
  </r>
  <r>
    <n v="2127"/>
    <s v="F"/>
    <n v="0.5"/>
    <n v="0.4"/>
    <n v="0.125"/>
    <n v="0.57650000000000001"/>
    <n v="0.23949999999999999"/>
    <n v="0.126"/>
    <n v="0.185"/>
    <n v="10"/>
    <n v="7"/>
    <s v="Iona"/>
    <s v="Connolly"/>
    <s v="Florida Atlantic University"/>
    <n v="8"/>
    <s v="West Coast"/>
    <n v="12.3"/>
    <s v="Category 2"/>
    <e v="#N/A"/>
    <s v="Yes"/>
    <e v="#N/A"/>
    <n v="0.97357708333333337"/>
    <n v="0.77886166666666679"/>
    <x v="0"/>
    <n v="0.77886166666666679"/>
    <x v="1"/>
  </r>
  <r>
    <n v="4117"/>
    <s v="M"/>
    <n v="0.625"/>
    <n v="0.48"/>
    <n v="0.16"/>
    <n v="1.2415"/>
    <n v="0.65749999999999997"/>
    <n v="0.26250000000000001"/>
    <n v="0.27850000000000003"/>
    <n v="9"/>
    <n v="11"/>
    <s v="Naima"/>
    <s v="Reyes"/>
    <s v="University of Houston"/>
    <n v="9"/>
    <s v="North Pacific"/>
    <n v="1.9"/>
    <s v="Category 3"/>
    <e v="#N/A"/>
    <e v="#N/A"/>
    <s v="Yes"/>
    <n v="1.0186733333333333"/>
    <n v="1.0186733333333333"/>
    <x v="0"/>
    <e v="#N/A"/>
    <x v="246"/>
  </r>
  <r>
    <n v="812"/>
    <s v="F"/>
    <n v="0.49"/>
    <n v="0.36499999999999999"/>
    <n v="0.13"/>
    <n v="0.6835"/>
    <n v="0.16500000000000001"/>
    <n v="0.13150000000000001"/>
    <n v="0.20499999999999999"/>
    <n v="21"/>
    <n v="5"/>
    <s v="Haniya"/>
    <s v="Talley"/>
    <s v="Prince William Sound Science Center"/>
    <n v="6"/>
    <s v="Gulf of Mexico_x0009_"/>
    <n v="14.1"/>
    <s v="Category 2"/>
    <e v="#N/A"/>
    <s v="Yes"/>
    <e v="#N/A"/>
    <n v="0.95424249999999999"/>
    <n v="0.76339400000000002"/>
    <x v="0"/>
    <n v="0.76339400000000002"/>
    <x v="1"/>
  </r>
  <r>
    <n v="2194"/>
    <s v="I"/>
    <n v="0.215"/>
    <n v="0.17"/>
    <n v="5.5E-2"/>
    <n v="6.0499999999999998E-2"/>
    <n v="2.0500000000000001E-2"/>
    <n v="1.4E-2"/>
    <n v="0.02"/>
    <n v="6"/>
    <n v="3"/>
    <s v="Inaya"/>
    <s v="Bernard"/>
    <s v="Stanford University"/>
    <n v="9"/>
    <s v="North Pacific"/>
    <n v="1.9"/>
    <s v="Category 2"/>
    <e v="#N/A"/>
    <s v="Yes"/>
    <e v="#N/A"/>
    <n v="0.82485458333333339"/>
    <n v="0.65988366666666676"/>
    <x v="0"/>
    <n v="0.65988366666666676"/>
    <x v="1"/>
  </r>
  <r>
    <n v="775"/>
    <s v="M"/>
    <n v="0.49"/>
    <n v="0.38"/>
    <n v="0.14000000000000001"/>
    <n v="0.76049999999999995"/>
    <n v="0.245"/>
    <n v="0.16700000000000001"/>
    <n v="0.185"/>
    <n v="10"/>
    <n v="14"/>
    <s v="Santiago"/>
    <s v="Vaughan"/>
    <s v="Ohio State University_x0009_"/>
    <n v="3"/>
    <s v="Northeast"/>
    <n v="3.6"/>
    <s v="Category 2"/>
    <e v="#N/A"/>
    <s v="Yes"/>
    <e v="#N/A"/>
    <n v="0.95704500000000003"/>
    <n v="0.76563600000000009"/>
    <x v="0"/>
    <n v="0.76563600000000009"/>
    <x v="1"/>
  </r>
  <r>
    <n v="2382"/>
    <s v="M"/>
    <n v="0.155"/>
    <n v="0.115"/>
    <n v="2.5000000000000001E-2"/>
    <n v="2.4E-2"/>
    <n v="8.9999999999999993E-3"/>
    <n v="5.0000000000000001E-3"/>
    <n v="7.4999999999999997E-3"/>
    <n v="5"/>
    <n v="12"/>
    <s v="Rebecca"/>
    <s v="Bennett"/>
    <s v="University of Houston"/>
    <n v="9"/>
    <s v="North Pacific"/>
    <n v="1.9"/>
    <s v="Category 2"/>
    <e v="#N/A"/>
    <s v="Yes"/>
    <e v="#N/A"/>
    <n v="0.78850000000000009"/>
    <n v="0.63080000000000014"/>
    <x v="0"/>
    <n v="0.63080000000000014"/>
    <x v="1"/>
  </r>
  <r>
    <n v="2821"/>
    <s v="I"/>
    <n v="0.375"/>
    <n v="0.28499999999999998"/>
    <n v="0.09"/>
    <n v="0.2545"/>
    <n v="0.11899999999999999"/>
    <n v="5.9499999999999997E-2"/>
    <n v="6.7500000000000004E-2"/>
    <n v="6"/>
    <n v="2"/>
    <s v="Tiegan"/>
    <s v="Davie"/>
    <s v="University of California, Davis"/>
    <n v="3"/>
    <s v="Northeast"/>
    <n v="3.6"/>
    <s v="Category 2"/>
    <e v="#N/A"/>
    <s v="Yes"/>
    <e v="#N/A"/>
    <n v="0.90685083333333338"/>
    <n v="0.72548066666666677"/>
    <x v="0"/>
    <n v="0.72548066666666677"/>
    <x v="1"/>
  </r>
  <r>
    <n v="871"/>
    <s v="M"/>
    <n v="0.61499999999999999"/>
    <n v="0.505"/>
    <n v="0.16500000000000001"/>
    <n v="1.34"/>
    <n v="0.53149999999999997"/>
    <n v="0.28149999999999997"/>
    <n v="0.41"/>
    <n v="12"/>
    <n v="13"/>
    <s v="Betty"/>
    <s v="Berg"/>
    <s v="University of Houston"/>
    <n v="4"/>
    <s v="Mid-Atlantic"/>
    <n v="6.1"/>
    <s v="Category 3"/>
    <e v="#N/A"/>
    <e v="#N/A"/>
    <s v="Yes"/>
    <n v="1.0208499999999998"/>
    <n v="1.0208499999999998"/>
    <x v="0"/>
    <e v="#N/A"/>
    <x v="247"/>
  </r>
  <r>
    <n v="2196"/>
    <s v="I"/>
    <n v="0.26"/>
    <n v="0.215"/>
    <n v="0.08"/>
    <n v="9.9000000000000005E-2"/>
    <n v="3.6999999999999998E-2"/>
    <n v="2.5499999999999998E-2"/>
    <n v="4.4999999999999998E-2"/>
    <n v="5"/>
    <n v="2"/>
    <s v="Tiegan"/>
    <s v="Davie"/>
    <s v="University of California, Davis"/>
    <n v="8"/>
    <s v="West Coast"/>
    <n v="12.3"/>
    <s v="Category 2"/>
    <e v="#N/A"/>
    <s v="Yes"/>
    <e v="#N/A"/>
    <n v="0.85305333333333344"/>
    <n v="0.68244266666666675"/>
    <x v="0"/>
    <n v="0.68244266666666675"/>
    <x v="1"/>
  </r>
  <r>
    <n v="619"/>
    <s v="M"/>
    <n v="0.31"/>
    <n v="0.22500000000000001"/>
    <n v="7.4999999999999997E-2"/>
    <n v="0.1295"/>
    <n v="4.5499999999999999E-2"/>
    <n v="3.3500000000000002E-2"/>
    <n v="4.3999999999999997E-2"/>
    <n v="9"/>
    <n v="7"/>
    <s v="Iona"/>
    <s v="Connolly"/>
    <s v="Florida Atlantic University"/>
    <n v="2"/>
    <s v="Florida Gulf Coast"/>
    <n v="18"/>
    <s v="Category 2"/>
    <e v="#N/A"/>
    <s v="Yes"/>
    <e v="#N/A"/>
    <n v="0.87131874999999992"/>
    <n v="0.69705499999999998"/>
    <x v="0"/>
    <n v="0.69705499999999998"/>
    <x v="1"/>
  </r>
  <r>
    <n v="3237"/>
    <s v="I"/>
    <n v="0.34499999999999997"/>
    <n v="0.28499999999999998"/>
    <n v="0.1"/>
    <n v="0.2225"/>
    <n v="8.6499999999999994E-2"/>
    <n v="5.8000000000000003E-2"/>
    <n v="7.4999999999999997E-2"/>
    <n v="8"/>
    <n v="13"/>
    <s v="Betty"/>
    <s v="Berg"/>
    <s v="University of Houston"/>
    <n v="10"/>
    <s v="Pacific"/>
    <n v="24.1"/>
    <s v="Category 2"/>
    <e v="#N/A"/>
    <s v="Yes"/>
    <e v="#N/A"/>
    <n v="0.89887499999999998"/>
    <n v="0.71910000000000007"/>
    <x v="0"/>
    <n v="0.71910000000000007"/>
    <x v="1"/>
  </r>
  <r>
    <n v="1082"/>
    <s v="I"/>
    <n v="0.435"/>
    <n v="0.33"/>
    <n v="0.11"/>
    <n v="0.41299999999999998"/>
    <n v="0.20549999999999999"/>
    <n v="9.6000000000000002E-2"/>
    <n v="9.6000000000000002E-2"/>
    <n v="6"/>
    <n v="6"/>
    <s v="Martin"/>
    <s v="Gaines"/>
    <s v="San Diego State University"/>
    <n v="9"/>
    <s v="North Pacific"/>
    <n v="1.9"/>
    <s v="Category 2"/>
    <e v="#N/A"/>
    <s v="Yes"/>
    <e v="#N/A"/>
    <n v="0.9350383333333333"/>
    <n v="0.74803066666666673"/>
    <x v="0"/>
    <n v="0.74803066666666673"/>
    <x v="1"/>
  </r>
  <r>
    <n v="358"/>
    <s v="F"/>
    <n v="0.64500000000000002"/>
    <n v="0.52500000000000002"/>
    <n v="0.19"/>
    <n v="1.8085"/>
    <n v="0.70350000000000001"/>
    <n v="0.38850000000000001"/>
    <n v="0.39500000000000002"/>
    <n v="18"/>
    <n v="10"/>
    <s v="Hazel"/>
    <s v="Villa"/>
    <s v="University of Minnesota"/>
    <n v="7"/>
    <s v="Great Lakes"/>
    <n v="2.5"/>
    <s v="Category 3"/>
    <e v="#N/A"/>
    <e v="#N/A"/>
    <s v="Yes"/>
    <n v="1.0267025000000001"/>
    <n v="1.0267025000000001"/>
    <x v="0"/>
    <e v="#N/A"/>
    <x v="248"/>
  </r>
  <r>
    <n v="3635"/>
    <s v="I"/>
    <n v="0.36"/>
    <n v="0.26500000000000001"/>
    <n v="8.5000000000000006E-2"/>
    <n v="0.1895"/>
    <n v="7.2499999999999995E-2"/>
    <n v="5.1499999999999997E-2"/>
    <n v="5.5E-2"/>
    <n v="6"/>
    <n v="14"/>
    <s v="Santiago"/>
    <s v="Vaughan"/>
    <s v="Ohio State University_x0009_"/>
    <n v="3"/>
    <s v="Northeast"/>
    <n v="3.6"/>
    <s v="Category 2"/>
    <e v="#N/A"/>
    <s v="Yes"/>
    <e v="#N/A"/>
    <n v="0.89838458333333338"/>
    <n v="0.71870766666666674"/>
    <x v="0"/>
    <n v="0.71870766666666674"/>
    <x v="1"/>
  </r>
  <r>
    <n v="573"/>
    <s v="F"/>
    <n v="0.59"/>
    <n v="0.45500000000000002"/>
    <n v="0.155"/>
    <n v="1.0660000000000001"/>
    <n v="0.38200000000000001"/>
    <n v="0.22750000000000001"/>
    <n v="0.41499999999999998"/>
    <n v="20"/>
    <n v="2"/>
    <s v="Tiegan"/>
    <s v="Davie"/>
    <s v="University of California, Davis"/>
    <n v="4"/>
    <s v="Mid-Atlantic"/>
    <n v="6.1"/>
    <s v="Category 2"/>
    <e v="#N/A"/>
    <s v="Yes"/>
    <e v="#N/A"/>
    <n v="1.0048049999999999"/>
    <n v="0.803844"/>
    <x v="0"/>
    <n v="0.803844"/>
    <x v="1"/>
  </r>
  <r>
    <n v="383"/>
    <s v="M"/>
    <n v="0.48499999999999999"/>
    <n v="0.4"/>
    <n v="0.13500000000000001"/>
    <n v="0.66300000000000003"/>
    <n v="0.313"/>
    <n v="0.13700000000000001"/>
    <n v="0.2"/>
    <n v="10"/>
    <n v="13"/>
    <s v="Betty"/>
    <s v="Berg"/>
    <s v="University of Houston"/>
    <n v="6"/>
    <s v="Gulf of Mexico_x0009_"/>
    <n v="14.1"/>
    <s v="Category 2"/>
    <e v="#N/A"/>
    <s v="Yes"/>
    <e v="#N/A"/>
    <n v="0.96571750000000001"/>
    <n v="0.77257400000000009"/>
    <x v="0"/>
    <n v="0.77257400000000009"/>
    <x v="1"/>
  </r>
  <r>
    <n v="560"/>
    <s v="I"/>
    <n v="0.52"/>
    <n v="0.4"/>
    <n v="0.14499999999999999"/>
    <n v="0.66"/>
    <n v="0.26700000000000002"/>
    <n v="0.1055"/>
    <n v="0.22"/>
    <n v="13"/>
    <n v="9"/>
    <s v="Danica"/>
    <s v="Tyler"/>
    <s v="University of Florida_x0009_"/>
    <n v="10"/>
    <s v="Pacific"/>
    <n v="24.1"/>
    <s v="Category 2"/>
    <e v="#N/A"/>
    <s v="Yes"/>
    <e v="#N/A"/>
    <n v="0.97861666666666658"/>
    <n v="0.78289333333333333"/>
    <x v="0"/>
    <n v="0.78289333333333333"/>
    <x v="1"/>
  </r>
  <r>
    <n v="4176"/>
    <s v="F"/>
    <n v="0.625"/>
    <n v="0.48499999999999999"/>
    <n v="0.15"/>
    <n v="1.0945"/>
    <n v="0.53100000000000003"/>
    <n v="0.26100000000000001"/>
    <n v="0.29599999999999999"/>
    <n v="10"/>
    <n v="9"/>
    <s v="Danica"/>
    <s v="Tyler"/>
    <s v="University of Florida_x0009_"/>
    <n v="9"/>
    <s v="North Pacific"/>
    <n v="1.9"/>
    <s v="Category 3"/>
    <e v="#N/A"/>
    <e v="#N/A"/>
    <s v="Yes"/>
    <n v="1.0243958333333334"/>
    <n v="1.0243958333333334"/>
    <x v="0"/>
    <e v="#N/A"/>
    <x v="249"/>
  </r>
  <r>
    <n v="4171"/>
    <s v="M"/>
    <n v="0.55000000000000004"/>
    <n v="0.43"/>
    <n v="0.13"/>
    <n v="0.83950000000000002"/>
    <n v="0.3155"/>
    <n v="0.19550000000000001"/>
    <n v="0.24049999999999999"/>
    <n v="10"/>
    <n v="12"/>
    <s v="Rebecca"/>
    <s v="Bennett"/>
    <s v="University of Houston"/>
    <n v="4"/>
    <s v="Mid-Atlantic"/>
    <n v="6.1"/>
    <s v="Category 2"/>
    <e v="#N/A"/>
    <s v="Yes"/>
    <e v="#N/A"/>
    <n v="0.9888891666666666"/>
    <n v="0.79111133333333328"/>
    <x v="0"/>
    <n v="0.79111133333333328"/>
    <x v="1"/>
  </r>
  <r>
    <n v="1525"/>
    <s v="F"/>
    <n v="0.7"/>
    <n v="0.55000000000000004"/>
    <n v="0.17"/>
    <n v="1.6839999999999999"/>
    <n v="0.75349999999999995"/>
    <n v="0.32650000000000001"/>
    <n v="0.32"/>
    <n v="11"/>
    <n v="12"/>
    <s v="Rebecca"/>
    <s v="Bennett"/>
    <s v="University of Houston"/>
    <n v="5"/>
    <s v="Southeast"/>
    <n v="12.8"/>
    <s v="Category 3"/>
    <e v="#N/A"/>
    <e v="#N/A"/>
    <s v="Yes"/>
    <n v="1.0521133333333335"/>
    <n v="1.0521133333333335"/>
    <x v="0"/>
    <e v="#N/A"/>
    <x v="250"/>
  </r>
  <r>
    <n v="271"/>
    <s v="F"/>
    <n v="0.64"/>
    <n v="0.52500000000000002"/>
    <n v="0.215"/>
    <n v="1.7789999999999999"/>
    <n v="0.45350000000000001"/>
    <n v="0.28549999999999998"/>
    <n v="0.55000000000000004"/>
    <n v="22"/>
    <n v="4"/>
    <s v="Nate"/>
    <s v="Craig"/>
    <s v="NOAA Fisheries"/>
    <n v="4"/>
    <s v="Mid-Atlantic"/>
    <n v="6.1"/>
    <s v="Category 2"/>
    <e v="#N/A"/>
    <s v="Yes"/>
    <e v="#N/A"/>
    <n v="1.0334808333333334"/>
    <n v="0.82678466666666672"/>
    <x v="0"/>
    <n v="0.82678466666666672"/>
    <x v="1"/>
  </r>
  <r>
    <n v="1925"/>
    <s v="F"/>
    <n v="0.61"/>
    <n v="0.46"/>
    <n v="0.155"/>
    <n v="0.95699999999999996"/>
    <n v="0.42549999999999999"/>
    <n v="0.19750000000000001"/>
    <n v="0.26500000000000001"/>
    <n v="8"/>
    <n v="2"/>
    <s v="Tiegan"/>
    <s v="Davie"/>
    <s v="University of California, Davis"/>
    <n v="1"/>
    <s v="Florida Atlantic Coast"/>
    <n v="22.1"/>
    <s v="Category 3"/>
    <e v="#N/A"/>
    <e v="#N/A"/>
    <s v="Yes"/>
    <n v="1.0175891666666665"/>
    <n v="1.0175891666666665"/>
    <x v="0"/>
    <e v="#N/A"/>
    <x v="251"/>
  </r>
  <r>
    <n v="3071"/>
    <s v="F"/>
    <n v="0.65500000000000003"/>
    <n v="0.49"/>
    <n v="0.16"/>
    <n v="1.204"/>
    <n v="0.54549999999999998"/>
    <n v="0.26150000000000001"/>
    <n v="0.32250000000000001"/>
    <n v="9"/>
    <n v="14"/>
    <s v="Santiago"/>
    <s v="Vaughan"/>
    <s v="Ohio State University_x0009_"/>
    <n v="6"/>
    <s v="Gulf of Mexico_x0009_"/>
    <n v="14.1"/>
    <s v="Category 3"/>
    <e v="#N/A"/>
    <e v="#N/A"/>
    <s v="Yes"/>
    <n v="1.0335066666666668"/>
    <n v="1.0335066666666668"/>
    <x v="0"/>
    <e v="#N/A"/>
    <x v="252"/>
  </r>
  <r>
    <n v="296"/>
    <s v="I"/>
    <n v="0.29499999999999998"/>
    <n v="0.215"/>
    <n v="8.5000000000000006E-2"/>
    <n v="0.128"/>
    <n v="4.9000000000000002E-2"/>
    <n v="3.4000000000000002E-2"/>
    <n v="0.04"/>
    <n v="6"/>
    <n v="13"/>
    <s v="Betty"/>
    <s v="Berg"/>
    <s v="University of Houston"/>
    <n v="9"/>
    <s v="North Pacific"/>
    <n v="1.9"/>
    <s v="Category 2"/>
    <e v="#N/A"/>
    <s v="Yes"/>
    <e v="#N/A"/>
    <n v="0.86328000000000005"/>
    <n v="0.69062400000000013"/>
    <x v="0"/>
    <n v="0.69062400000000013"/>
    <x v="1"/>
  </r>
  <r>
    <n v="2091"/>
    <s v="M"/>
    <n v="0.77500000000000002"/>
    <n v="0.56999999999999995"/>
    <n v="0.22"/>
    <n v="2.032"/>
    <n v="0.73499999999999999"/>
    <n v="0.47549999999999998"/>
    <n v="0.65849999999999997"/>
    <n v="17"/>
    <n v="15"/>
    <s v="Conan"/>
    <s v="Dalton"/>
    <s v="University of Houston"/>
    <n v="3"/>
    <s v="Northeast"/>
    <n v="3.6"/>
    <s v="Category 1"/>
    <s v="Yes"/>
    <e v="#N/A"/>
    <e v="#N/A"/>
    <n v="1.0873733333333335"/>
    <n v="1.6310600000000002"/>
    <x v="8"/>
    <e v="#N/A"/>
    <x v="1"/>
  </r>
  <r>
    <n v="4063"/>
    <s v="M"/>
    <n v="0.63"/>
    <n v="0.49"/>
    <n v="0.15"/>
    <n v="1.1955"/>
    <n v="0.58450000000000002"/>
    <n v="0.25700000000000001"/>
    <n v="0.3"/>
    <n v="9"/>
    <n v="15"/>
    <s v="Conan"/>
    <s v="Dalton"/>
    <s v="University of Houston"/>
    <n v="10"/>
    <s v="Pacific"/>
    <n v="24.1"/>
    <s v="Category 3"/>
    <e v="#N/A"/>
    <e v="#N/A"/>
    <s v="Yes"/>
    <n v="1.0235208333333334"/>
    <n v="1.0235208333333334"/>
    <x v="0"/>
    <e v="#N/A"/>
    <x v="253"/>
  </r>
  <r>
    <n v="3895"/>
    <s v="M"/>
    <n v="0.495"/>
    <n v="0.38"/>
    <n v="0.13500000000000001"/>
    <n v="0.62949999999999995"/>
    <n v="0.26300000000000001"/>
    <n v="0.14249999999999999"/>
    <n v="0.215"/>
    <n v="12"/>
    <n v="7"/>
    <s v="Iona"/>
    <s v="Connolly"/>
    <s v="Florida Atlantic University"/>
    <n v="8"/>
    <s v="West Coast"/>
    <n v="12.3"/>
    <s v="Category 2"/>
    <e v="#N/A"/>
    <s v="Yes"/>
    <e v="#N/A"/>
    <n v="0.96386374999999991"/>
    <n v="0.77109099999999997"/>
    <x v="0"/>
    <n v="0.77109099999999997"/>
    <x v="1"/>
  </r>
  <r>
    <n v="456"/>
    <s v="M"/>
    <n v="0.57499999999999996"/>
    <n v="0.47"/>
    <n v="0.14000000000000001"/>
    <n v="0.83750000000000002"/>
    <n v="0.34849999999999998"/>
    <n v="0.17349999999999999"/>
    <n v="0.24"/>
    <n v="11"/>
    <n v="1"/>
    <s v="Jan"/>
    <s v="Odom"/>
    <s v="University of Houston"/>
    <n v="3"/>
    <s v="Northeast"/>
    <n v="3.6"/>
    <s v="Category 2"/>
    <e v="#N/A"/>
    <s v="Yes"/>
    <e v="#N/A"/>
    <n v="1.0120416666666667"/>
    <n v="0.80963333333333343"/>
    <x v="0"/>
    <n v="0.80963333333333343"/>
    <x v="1"/>
  </r>
  <r>
    <n v="1576"/>
    <s v="I"/>
    <n v="0.48499999999999999"/>
    <n v="0.375"/>
    <n v="0.13"/>
    <n v="0.60250000000000004"/>
    <n v="0.29349999999999998"/>
    <n v="0.1285"/>
    <n v="0.16"/>
    <n v="7"/>
    <n v="1"/>
    <s v="Jan"/>
    <s v="Odom"/>
    <s v="University of Houston"/>
    <n v="2"/>
    <s v="Florida Gulf Coast"/>
    <n v="18"/>
    <s v="Category 2"/>
    <e v="#N/A"/>
    <s v="Yes"/>
    <e v="#N/A"/>
    <n v="0.95955416666666671"/>
    <n v="0.76764333333333346"/>
    <x v="0"/>
    <n v="0.76764333333333346"/>
    <x v="1"/>
  </r>
  <r>
    <n v="3371"/>
    <s v="M"/>
    <n v="0.45500000000000002"/>
    <n v="0.34499999999999997"/>
    <n v="0.125"/>
    <n v="0.44"/>
    <n v="0.16900000000000001"/>
    <n v="0.1065"/>
    <n v="0.13500000000000001"/>
    <n v="12"/>
    <n v="4"/>
    <s v="Nate"/>
    <s v="Craig"/>
    <s v="NOAA Fisheries"/>
    <n v="9"/>
    <s v="North Pacific"/>
    <n v="1.9"/>
    <s v="Category 2"/>
    <e v="#N/A"/>
    <s v="Yes"/>
    <e v="#N/A"/>
    <n v="0.94650000000000001"/>
    <n v="0.7572000000000001"/>
    <x v="0"/>
    <n v="0.7572000000000001"/>
    <x v="1"/>
  </r>
  <r>
    <n v="89"/>
    <s v="F"/>
    <n v="0.46"/>
    <n v="0.35499999999999998"/>
    <n v="0.13"/>
    <n v="0.51700000000000002"/>
    <n v="0.2205"/>
    <n v="0.114"/>
    <n v="0.16500000000000001"/>
    <n v="9"/>
    <n v="12"/>
    <s v="Rebecca"/>
    <s v="Bennett"/>
    <s v="University of Houston"/>
    <n v="5"/>
    <s v="Southeast"/>
    <n v="12.8"/>
    <s v="Category 2"/>
    <e v="#N/A"/>
    <s v="Yes"/>
    <e v="#N/A"/>
    <n v="0.9484016666666667"/>
    <n v="0.75872133333333336"/>
    <x v="0"/>
    <n v="0.75872133333333336"/>
    <x v="1"/>
  </r>
  <r>
    <n v="2253"/>
    <s v="F"/>
    <n v="0.56999999999999995"/>
    <n v="0.46"/>
    <n v="0.17"/>
    <n v="1.1000000000000001"/>
    <n v="0.41249999999999998"/>
    <n v="0.2205"/>
    <n v="0.38"/>
    <n v="14"/>
    <n v="4"/>
    <s v="Nate"/>
    <s v="Craig"/>
    <s v="NOAA Fisheries"/>
    <n v="6"/>
    <s v="Gulf of Mexico_x0009_"/>
    <n v="14.1"/>
    <s v="Category 3"/>
    <e v="#N/A"/>
    <e v="#N/A"/>
    <s v="Yes"/>
    <n v="1.0011666666666668"/>
    <n v="1.0011666666666668"/>
    <x v="0"/>
    <e v="#N/A"/>
    <x v="254"/>
  </r>
  <r>
    <n v="1756"/>
    <s v="F"/>
    <n v="0.72"/>
    <n v="0.52500000000000002"/>
    <n v="0.18"/>
    <n v="1.4450000000000001"/>
    <n v="0.63100000000000001"/>
    <n v="0.32150000000000001"/>
    <n v="0.435"/>
    <n v="7"/>
    <n v="15"/>
    <s v="Conan"/>
    <s v="Dalton"/>
    <s v="University of Houston"/>
    <n v="9"/>
    <s v="North Pacific"/>
    <n v="1.9"/>
    <s v="Category 3"/>
    <e v="#N/A"/>
    <e v="#N/A"/>
    <s v="Yes"/>
    <n v="1.0620166666666666"/>
    <n v="1.0620166666666666"/>
    <x v="0"/>
    <e v="#N/A"/>
    <x v="255"/>
  </r>
  <r>
    <n v="2974"/>
    <s v="M"/>
    <n v="0.73499999999999999"/>
    <n v="0.59"/>
    <n v="0.20499999999999999"/>
    <n v="2.0870000000000002"/>
    <n v="0.90900000000000003"/>
    <n v="0.47399999999999998"/>
    <n v="0.625"/>
    <n v="12"/>
    <n v="9"/>
    <s v="Danica"/>
    <s v="Tyler"/>
    <s v="University of Florida_x0009_"/>
    <n v="4"/>
    <s v="Mid-Atlantic"/>
    <n v="6.1"/>
    <s v="Category 3"/>
    <e v="#N/A"/>
    <e v="#N/A"/>
    <s v="Yes"/>
    <n v="1.0738391666666667"/>
    <n v="1.0738391666666667"/>
    <x v="0"/>
    <e v="#N/A"/>
    <x v="256"/>
  </r>
  <r>
    <n v="107"/>
    <s v="F"/>
    <n v="0.54500000000000004"/>
    <n v="0.43"/>
    <n v="0.16500000000000001"/>
    <n v="0.80200000000000005"/>
    <n v="0.29349999999999998"/>
    <n v="0.183"/>
    <n v="0.28000000000000003"/>
    <n v="11"/>
    <n v="1"/>
    <s v="Jan"/>
    <s v="Odom"/>
    <s v="University of Houston"/>
    <n v="7"/>
    <s v="Great Lakes"/>
    <n v="2.5"/>
    <s v="Category 2"/>
    <e v="#N/A"/>
    <s v="Yes"/>
    <e v="#N/A"/>
    <n v="0.99358833333333352"/>
    <n v="0.79487066666666684"/>
    <x v="0"/>
    <n v="0.79487066666666684"/>
    <x v="1"/>
  </r>
  <r>
    <n v="3517"/>
    <s v="F"/>
    <n v="0.7"/>
    <n v="0.57499999999999996"/>
    <n v="0.2"/>
    <n v="1.7364999999999999"/>
    <n v="0.77549999999999997"/>
    <n v="0.39650000000000002"/>
    <n v="0.46100000000000002"/>
    <n v="11"/>
    <n v="4"/>
    <s v="Nate"/>
    <s v="Craig"/>
    <s v="NOAA Fisheries"/>
    <n v="4"/>
    <s v="Mid-Atlantic"/>
    <n v="6.1"/>
    <s v="Category 3"/>
    <e v="#N/A"/>
    <e v="#N/A"/>
    <s v="Yes"/>
    <n v="1.0671166666666667"/>
    <n v="1.0671166666666667"/>
    <x v="0"/>
    <e v="#N/A"/>
    <x v="257"/>
  </r>
  <r>
    <n v="453"/>
    <s v="F"/>
    <n v="0.66500000000000004"/>
    <n v="0.55500000000000005"/>
    <n v="0.19500000000000001"/>
    <n v="1.4384999999999999"/>
    <n v="0.58099999999999996"/>
    <n v="0.35399999999999998"/>
    <n v="0.36"/>
    <n v="17"/>
    <n v="4"/>
    <s v="Nate"/>
    <s v="Craig"/>
    <s v="NOAA Fisheries"/>
    <n v="4"/>
    <s v="Mid-Atlantic"/>
    <n v="6.1"/>
    <s v="Category 3"/>
    <e v="#N/A"/>
    <e v="#N/A"/>
    <s v="Yes"/>
    <n v="1.0575179166666666"/>
    <n v="1.0575179166666666"/>
    <x v="0"/>
    <e v="#N/A"/>
    <x v="258"/>
  </r>
  <r>
    <n v="2420"/>
    <s v="F"/>
    <n v="0.46500000000000002"/>
    <n v="0.36"/>
    <n v="0.12"/>
    <n v="0.47649999999999998"/>
    <n v="0.192"/>
    <n v="0.1125"/>
    <n v="0.16"/>
    <n v="10"/>
    <n v="14"/>
    <s v="Santiago"/>
    <s v="Vaughan"/>
    <s v="Ohio State University_x0009_"/>
    <n v="5"/>
    <s v="Southeast"/>
    <n v="12.8"/>
    <s v="Category 2"/>
    <e v="#N/A"/>
    <s v="Yes"/>
    <e v="#N/A"/>
    <n v="0.9527633333333333"/>
    <n v="0.7622106666666667"/>
    <x v="0"/>
    <n v="0.7622106666666667"/>
    <x v="1"/>
  </r>
  <r>
    <n v="710"/>
    <s v="I"/>
    <n v="0.29499999999999998"/>
    <n v="0.22500000000000001"/>
    <n v="0.09"/>
    <n v="0.1105"/>
    <n v="4.0500000000000001E-2"/>
    <n v="2.4500000000000001E-2"/>
    <n v="3.2000000000000001E-2"/>
    <n v="7"/>
    <n v="13"/>
    <s v="Betty"/>
    <s v="Berg"/>
    <s v="University of Houston"/>
    <n v="7"/>
    <s v="Great Lakes"/>
    <n v="2.5"/>
    <s v="Category 2"/>
    <e v="#N/A"/>
    <s v="Yes"/>
    <e v="#N/A"/>
    <n v="0.86762416666666664"/>
    <n v="0.6940993333333334"/>
    <x v="0"/>
    <n v="0.6940993333333334"/>
    <x v="1"/>
  </r>
  <r>
    <n v="954"/>
    <s v="F"/>
    <n v="0.48499999999999999"/>
    <n v="0.37"/>
    <n v="0.115"/>
    <n v="0.47849999999999998"/>
    <n v="0.19950000000000001"/>
    <n v="9.5500000000000002E-2"/>
    <n v="0.129"/>
    <n v="7"/>
    <n v="9"/>
    <s v="Danica"/>
    <s v="Tyler"/>
    <s v="University of Florida_x0009_"/>
    <n v="4"/>
    <s v="Mid-Atlantic"/>
    <n v="6.1"/>
    <s v="Category 2"/>
    <e v="#N/A"/>
    <s v="Yes"/>
    <e v="#N/A"/>
    <n v="0.96227125000000002"/>
    <n v="0.76981700000000008"/>
    <x v="0"/>
    <n v="0.76981700000000008"/>
    <x v="1"/>
  </r>
  <r>
    <n v="44"/>
    <s v="I"/>
    <n v="0.20499999999999999"/>
    <n v="0.15"/>
    <n v="5.5E-2"/>
    <n v="4.2000000000000003E-2"/>
    <n v="2.5499999999999998E-2"/>
    <n v="1.4999999999999999E-2"/>
    <n v="1.2E-2"/>
    <n v="5"/>
    <n v="7"/>
    <s v="Iona"/>
    <s v="Connolly"/>
    <s v="Florida Atlantic University"/>
    <n v="4"/>
    <s v="Mid-Atlantic"/>
    <n v="6.1"/>
    <s v="Category 2"/>
    <e v="#N/A"/>
    <s v="Yes"/>
    <e v="#N/A"/>
    <n v="0.8159183333333333"/>
    <n v="0.65273466666666669"/>
    <x v="0"/>
    <n v="0.65273466666666669"/>
    <x v="1"/>
  </r>
  <r>
    <n v="3568"/>
    <s v="I"/>
    <n v="0.57999999999999996"/>
    <n v="0.46"/>
    <n v="0.14000000000000001"/>
    <n v="0.92649999999999999"/>
    <n v="0.41349999999999998"/>
    <n v="0.1845"/>
    <n v="0.27"/>
    <n v="10"/>
    <n v="13"/>
    <s v="Betty"/>
    <s v="Berg"/>
    <s v="University of Houston"/>
    <n v="4"/>
    <s v="Mid-Atlantic"/>
    <n v="6.1"/>
    <s v="Category 3"/>
    <e v="#N/A"/>
    <e v="#N/A"/>
    <s v="Yes"/>
    <n v="1.0065183333333334"/>
    <n v="1.0065183333333334"/>
    <x v="0"/>
    <e v="#N/A"/>
    <x v="259"/>
  </r>
  <r>
    <n v="3813"/>
    <s v="F"/>
    <n v="0.61"/>
    <n v="0.49"/>
    <n v="0.17"/>
    <n v="1.137"/>
    <n v="0.46050000000000002"/>
    <n v="0.28249999999999997"/>
    <n v="0.34399999999999997"/>
    <n v="12"/>
    <n v="7"/>
    <s v="Iona"/>
    <s v="Connolly"/>
    <s v="Florida Atlantic University"/>
    <n v="8"/>
    <s v="West Coast"/>
    <n v="12.3"/>
    <s v="Category 3"/>
    <e v="#N/A"/>
    <e v="#N/A"/>
    <s v="Yes"/>
    <n v="1.0230816666666667"/>
    <n v="1.0230816666666667"/>
    <x v="0"/>
    <e v="#N/A"/>
    <x v="260"/>
  </r>
  <r>
    <n v="914"/>
    <s v="I"/>
    <n v="0.37"/>
    <n v="0.28999999999999998"/>
    <n v="9.5000000000000001E-2"/>
    <n v="0.249"/>
    <n v="0.1045"/>
    <n v="5.8000000000000003E-2"/>
    <n v="6.7000000000000004E-2"/>
    <n v="6"/>
    <n v="1"/>
    <s v="Jan"/>
    <s v="Odom"/>
    <s v="University of Houston"/>
    <n v="2"/>
    <s v="Florida Gulf Coast"/>
    <n v="18"/>
    <s v="Category 2"/>
    <e v="#N/A"/>
    <s v="Yes"/>
    <e v="#N/A"/>
    <n v="0.90734249999999994"/>
    <n v="0.72587400000000002"/>
    <x v="0"/>
    <n v="0.72587400000000002"/>
    <x v="1"/>
  </r>
  <r>
    <n v="2175"/>
    <s v="F"/>
    <n v="0.64500000000000002"/>
    <n v="0.5"/>
    <n v="0.17"/>
    <n v="1.1845000000000001"/>
    <n v="0.48049999999999998"/>
    <n v="0.27400000000000002"/>
    <n v="0.35499999999999998"/>
    <n v="13"/>
    <n v="3"/>
    <s v="Inaya"/>
    <s v="Bernard"/>
    <s v="Stanford University"/>
    <n v="9"/>
    <s v="North Pacific"/>
    <n v="1.9"/>
    <s v="Category 3"/>
    <e v="#N/A"/>
    <e v="#N/A"/>
    <s v="Yes"/>
    <n v="1.0362608333333332"/>
    <n v="1.0362608333333332"/>
    <x v="0"/>
    <e v="#N/A"/>
    <x v="261"/>
  </r>
  <r>
    <n v="136"/>
    <s v="F"/>
    <n v="0.42499999999999999"/>
    <n v="0.33"/>
    <n v="0.115"/>
    <n v="0.40600000000000003"/>
    <n v="0.16350000000000001"/>
    <n v="8.1000000000000003E-2"/>
    <n v="0.13550000000000001"/>
    <n v="8"/>
    <n v="11"/>
    <s v="Naima"/>
    <s v="Reyes"/>
    <s v="University of Houston"/>
    <n v="5"/>
    <s v="Southeast"/>
    <n v="12.8"/>
    <s v="Category 2"/>
    <e v="#N/A"/>
    <s v="Yes"/>
    <e v="#N/A"/>
    <n v="0.93238166666666666"/>
    <n v="0.74590533333333342"/>
    <x v="0"/>
    <n v="0.74590533333333342"/>
    <x v="1"/>
  </r>
  <r>
    <n v="1893"/>
    <s v="M"/>
    <n v="0.56499999999999995"/>
    <n v="0.45"/>
    <n v="0.16"/>
    <n v="0.89500000000000002"/>
    <n v="0.41499999999999998"/>
    <n v="0.19500000000000001"/>
    <n v="0.246"/>
    <n v="9"/>
    <n v="10"/>
    <s v="Hazel"/>
    <s v="Villa"/>
    <s v="University of Minnesota"/>
    <n v="5"/>
    <s v="Southeast"/>
    <n v="12.8"/>
    <s v="Category 3"/>
    <e v="#N/A"/>
    <e v="#N/A"/>
    <s v="Yes"/>
    <n v="1.0025333333333333"/>
    <n v="1.0025333333333333"/>
    <x v="0"/>
    <e v="#N/A"/>
    <x v="262"/>
  </r>
  <r>
    <n v="1558"/>
    <s v="I"/>
    <n v="0.42499999999999999"/>
    <n v="0.32500000000000001"/>
    <n v="0.11"/>
    <n v="0.317"/>
    <n v="0.13500000000000001"/>
    <n v="4.8000000000000001E-2"/>
    <n v="0.09"/>
    <n v="8"/>
    <n v="14"/>
    <s v="Santiago"/>
    <s v="Vaughan"/>
    <s v="Ohio State University_x0009_"/>
    <n v="1"/>
    <s v="Florida Atlantic Coast"/>
    <n v="22.1"/>
    <s v="Category 2"/>
    <e v="#N/A"/>
    <s v="Yes"/>
    <e v="#N/A"/>
    <n v="0.93467833333333328"/>
    <n v="0.74774266666666667"/>
    <x v="0"/>
    <n v="0.74774266666666667"/>
    <x v="1"/>
  </r>
  <r>
    <n v="1135"/>
    <s v="F"/>
    <n v="0.56999999999999995"/>
    <n v="0.44500000000000001"/>
    <n v="0.14499999999999999"/>
    <n v="0.87749999999999995"/>
    <n v="0.41199999999999998"/>
    <n v="0.217"/>
    <n v="0.22"/>
    <n v="8"/>
    <n v="5"/>
    <s v="Haniya"/>
    <s v="Talley"/>
    <s v="Prince William Sound Science Center"/>
    <n v="8"/>
    <s v="West Coast"/>
    <n v="12.3"/>
    <s v="Category 3"/>
    <e v="#N/A"/>
    <e v="#N/A"/>
    <s v="Yes"/>
    <n v="1.0010395833333334"/>
    <n v="1.0010395833333334"/>
    <x v="0"/>
    <e v="#N/A"/>
    <x v="263"/>
  </r>
  <r>
    <n v="1974"/>
    <s v="M"/>
    <n v="0.68"/>
    <n v="0.54"/>
    <n v="0.155"/>
    <n v="1.534"/>
    <n v="0.67100000000000004"/>
    <n v="0.379"/>
    <n v="0.38400000000000001"/>
    <n v="10"/>
    <n v="5"/>
    <s v="Haniya"/>
    <s v="Talley"/>
    <s v="Prince William Sound Science Center"/>
    <n v="10"/>
    <s v="Pacific"/>
    <n v="24.1"/>
    <s v="Category 3"/>
    <e v="#N/A"/>
    <e v="#N/A"/>
    <s v="Yes"/>
    <n v="1.0440283333333333"/>
    <n v="1.0440283333333333"/>
    <x v="0"/>
    <e v="#N/A"/>
    <x v="264"/>
  </r>
  <r>
    <n v="2453"/>
    <s v="M"/>
    <n v="0.39500000000000002"/>
    <n v="0.30499999999999999"/>
    <n v="0.105"/>
    <n v="0.28199999999999997"/>
    <n v="9.7500000000000003E-2"/>
    <n v="6.5000000000000002E-2"/>
    <n v="9.6000000000000002E-2"/>
    <n v="9"/>
    <n v="2"/>
    <s v="Tiegan"/>
    <s v="Davie"/>
    <s v="University of California, Davis"/>
    <n v="1"/>
    <s v="Florida Atlantic Coast"/>
    <n v="22.1"/>
    <s v="Category 2"/>
    <e v="#N/A"/>
    <s v="Yes"/>
    <e v="#N/A"/>
    <n v="0.91946833333333333"/>
    <n v="0.73557466666666671"/>
    <x v="0"/>
    <n v="0.73557466666666671"/>
    <x v="1"/>
  </r>
  <r>
    <n v="3461"/>
    <s v="M"/>
    <n v="0.62"/>
    <n v="0.48499999999999999"/>
    <n v="0.16500000000000001"/>
    <n v="1.1325000000000001"/>
    <n v="0.52349999999999997"/>
    <n v="0.2505"/>
    <n v="0.28249999999999997"/>
    <n v="9"/>
    <n v="14"/>
    <s v="Santiago"/>
    <s v="Vaughan"/>
    <s v="Ohio State University_x0009_"/>
    <n v="3"/>
    <s v="Northeast"/>
    <n v="3.6"/>
    <s v="Category 3"/>
    <e v="#N/A"/>
    <e v="#N/A"/>
    <s v="Yes"/>
    <n v="1.0239770833333333"/>
    <n v="1.0239770833333333"/>
    <x v="0"/>
    <e v="#N/A"/>
    <x v="265"/>
  </r>
  <r>
    <n v="1965"/>
    <s v="F"/>
    <n v="0.66"/>
    <n v="0.53500000000000003"/>
    <n v="0.20499999999999999"/>
    <n v="1.4415"/>
    <n v="0.59250000000000003"/>
    <n v="0.27750000000000002"/>
    <n v="0.49"/>
    <n v="10"/>
    <n v="5"/>
    <s v="Haniya"/>
    <s v="Talley"/>
    <s v="Prince William Sound Science Center"/>
    <n v="10"/>
    <s v="Pacific"/>
    <n v="24.1"/>
    <s v="Category 3"/>
    <e v="#N/A"/>
    <e v="#N/A"/>
    <s v="Yes"/>
    <n v="1.0514845833333331"/>
    <n v="1.0514845833333331"/>
    <x v="0"/>
    <e v="#N/A"/>
    <x v="266"/>
  </r>
  <r>
    <n v="3717"/>
    <s v="I"/>
    <n v="0.23499999999999999"/>
    <n v="0.13"/>
    <n v="7.4999999999999997E-2"/>
    <n v="0.1585"/>
    <n v="6.8500000000000005E-2"/>
    <n v="3.6999999999999998E-2"/>
    <n v="4.65E-2"/>
    <n v="5"/>
    <n v="10"/>
    <s v="Hazel"/>
    <s v="Villa"/>
    <s v="University of Minnesota"/>
    <n v="5"/>
    <s v="Southeast"/>
    <n v="12.8"/>
    <s v="Category 2"/>
    <e v="#N/A"/>
    <s v="Yes"/>
    <e v="#N/A"/>
    <n v="0.81308124999999998"/>
    <n v="0.65046500000000007"/>
    <x v="0"/>
    <n v="0.65046500000000007"/>
    <x v="1"/>
  </r>
  <r>
    <n v="153"/>
    <s v="F"/>
    <n v="0.63500000000000001"/>
    <n v="0.51500000000000001"/>
    <n v="0.19"/>
    <n v="1.3714999999999999"/>
    <n v="0.50649999999999995"/>
    <n v="0.30499999999999999"/>
    <n v="0.45"/>
    <n v="10"/>
    <n v="11"/>
    <s v="Naima"/>
    <s v="Reyes"/>
    <s v="University of Houston"/>
    <n v="1"/>
    <s v="Florida Atlantic Coast"/>
    <n v="22.1"/>
    <s v="Category 3"/>
    <e v="#N/A"/>
    <e v="#N/A"/>
    <s v="Yes"/>
    <n v="1.0353308333333333"/>
    <n v="1.0353308333333333"/>
    <x v="0"/>
    <e v="#N/A"/>
    <x v="267"/>
  </r>
  <r>
    <n v="4001"/>
    <s v="I"/>
    <n v="0.45500000000000002"/>
    <n v="0.35"/>
    <n v="0.13500000000000001"/>
    <n v="0.53649999999999998"/>
    <n v="0.28549999999999998"/>
    <n v="8.5500000000000007E-2"/>
    <n v="0.13250000000000001"/>
    <n v="7"/>
    <n v="13"/>
    <s v="Betty"/>
    <s v="Berg"/>
    <s v="University of Houston"/>
    <n v="6"/>
    <s v="Gulf of Mexico_x0009_"/>
    <n v="14.1"/>
    <s v="Category 2"/>
    <e v="#N/A"/>
    <s v="Yes"/>
    <e v="#N/A"/>
    <n v="0.94463791666666663"/>
    <n v="0.75571033333333337"/>
    <x v="0"/>
    <n v="0.75571033333333337"/>
    <x v="1"/>
  </r>
  <r>
    <n v="3870"/>
    <s v="F"/>
    <n v="0.49"/>
    <n v="0.38500000000000001"/>
    <n v="0.16"/>
    <n v="0.65600000000000003"/>
    <n v="0.2455"/>
    <n v="0.17100000000000001"/>
    <n v="0.20499999999999999"/>
    <n v="9"/>
    <n v="6"/>
    <s v="Martin"/>
    <s v="Gaines"/>
    <s v="San Diego State University"/>
    <n v="1"/>
    <s v="Florida Atlantic Coast"/>
    <n v="22.1"/>
    <s v="Category 2"/>
    <e v="#N/A"/>
    <s v="Yes"/>
    <e v="#N/A"/>
    <n v="0.96542666666666666"/>
    <n v="0.77234133333333332"/>
    <x v="0"/>
    <n v="0.77234133333333332"/>
    <x v="1"/>
  </r>
  <r>
    <n v="1759"/>
    <s v="M"/>
    <n v="0.73499999999999999"/>
    <n v="0.59"/>
    <n v="0.215"/>
    <n v="1.7470000000000001"/>
    <n v="0.72750000000000004"/>
    <n v="0.40300000000000002"/>
    <n v="0.55700000000000005"/>
    <n v="11"/>
    <n v="3"/>
    <s v="Inaya"/>
    <s v="Bernard"/>
    <s v="Stanford University"/>
    <n v="6"/>
    <s v="Gulf of Mexico_x0009_"/>
    <n v="14.1"/>
    <s v="Category 3"/>
    <e v="#N/A"/>
    <e v="#N/A"/>
    <s v="Yes"/>
    <n v="1.0878008333333333"/>
    <n v="1.0878008333333333"/>
    <x v="0"/>
    <e v="#N/A"/>
    <x v="268"/>
  </r>
  <r>
    <n v="2868"/>
    <s v="I"/>
    <n v="0.32500000000000001"/>
    <n v="0.25"/>
    <n v="7.4999999999999997E-2"/>
    <n v="0.1585"/>
    <n v="7.4999999999999997E-2"/>
    <n v="3.0499999999999999E-2"/>
    <n v="4.5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88308124999999993"/>
    <n v="0.70646500000000001"/>
    <x v="0"/>
    <n v="0.70646500000000001"/>
    <x v="1"/>
  </r>
  <r>
    <n v="2880"/>
    <s v="I"/>
    <n v="0.47"/>
    <n v="0.38500000000000001"/>
    <n v="0.13"/>
    <n v="0.58699999999999997"/>
    <n v="0.26400000000000001"/>
    <n v="0.11700000000000001"/>
    <n v="0.17399999999999999"/>
    <n v="8"/>
    <n v="2"/>
    <s v="Tiegan"/>
    <s v="Davie"/>
    <s v="University of California, Davis"/>
    <n v="10"/>
    <s v="Pacific"/>
    <n v="24.1"/>
    <s v="Category 2"/>
    <e v="#N/A"/>
    <s v="Yes"/>
    <e v="#N/A"/>
    <n v="0.95858500000000002"/>
    <n v="0.76686800000000011"/>
    <x v="0"/>
    <n v="0.76686800000000011"/>
    <x v="1"/>
  </r>
  <r>
    <n v="2157"/>
    <s v="M"/>
    <n v="0.61"/>
    <n v="0.5"/>
    <n v="0.16500000000000001"/>
    <n v="1.2715000000000001"/>
    <n v="0.49149999999999999"/>
    <n v="0.185"/>
    <n v="0.49"/>
    <n v="12"/>
    <n v="13"/>
    <s v="Betty"/>
    <s v="Berg"/>
    <s v="University of Houston"/>
    <n v="3"/>
    <s v="Northeast"/>
    <n v="3.6"/>
    <s v="Category 3"/>
    <e v="#N/A"/>
    <e v="#N/A"/>
    <s v="Yes"/>
    <n v="1.0201995833333333"/>
    <n v="1.0201995833333333"/>
    <x v="0"/>
    <e v="#N/A"/>
    <x v="269"/>
  </r>
  <r>
    <n v="4056"/>
    <s v="F"/>
    <n v="0.64500000000000002"/>
    <n v="0.5"/>
    <n v="0.15"/>
    <n v="1.159"/>
    <n v="0.46750000000000003"/>
    <n v="0.33550000000000002"/>
    <n v="0.31"/>
    <n v="9"/>
    <n v="15"/>
    <s v="Conan"/>
    <s v="Dalton"/>
    <s v="University of Houston"/>
    <n v="9"/>
    <s v="North Pacific"/>
    <n v="1.9"/>
    <s v="Category 3"/>
    <e v="#N/A"/>
    <e v="#N/A"/>
    <s v="Yes"/>
    <n v="1.0333749999999999"/>
    <n v="1.0333749999999999"/>
    <x v="0"/>
    <e v="#N/A"/>
    <x v="270"/>
  </r>
  <r>
    <n v="287"/>
    <s v="M"/>
    <n v="0.53"/>
    <n v="0.435"/>
    <n v="0.155"/>
    <n v="0.69899999999999995"/>
    <n v="0.28799999999999998"/>
    <n v="0.1595"/>
    <n v="0.20499999999999999"/>
    <n v="10"/>
    <n v="12"/>
    <s v="Rebecca"/>
    <s v="Bennett"/>
    <s v="University of Houston"/>
    <n v="9"/>
    <s v="North Pacific"/>
    <n v="1.9"/>
    <s v="Category 2"/>
    <e v="#N/A"/>
    <s v="Yes"/>
    <e v="#N/A"/>
    <n v="0.9931241666666667"/>
    <n v="0.79449933333333345"/>
    <x v="0"/>
    <n v="0.79449933333333345"/>
    <x v="1"/>
  </r>
  <r>
    <n v="1751"/>
    <s v="F"/>
    <n v="0.71"/>
    <n v="0.56999999999999995"/>
    <n v="0.19500000000000001"/>
    <n v="1.9804999999999999"/>
    <n v="0.99250000000000005"/>
    <n v="0.49249999999999999"/>
    <n v="0.48"/>
    <n v="12"/>
    <n v="5"/>
    <s v="Haniya"/>
    <s v="Talley"/>
    <s v="Prince William Sound Science Center"/>
    <n v="9"/>
    <s v="North Pacific"/>
    <n v="1.9"/>
    <s v="Category 3"/>
    <e v="#N/A"/>
    <e v="#N/A"/>
    <s v="Yes"/>
    <n v="1.0589995833333334"/>
    <n v="1.0589995833333334"/>
    <x v="0"/>
    <e v="#N/A"/>
    <x v="271"/>
  </r>
  <r>
    <n v="674"/>
    <s v="M"/>
    <n v="0.49"/>
    <n v="0.39"/>
    <n v="0.15"/>
    <n v="0.57299999999999995"/>
    <n v="0.22500000000000001"/>
    <n v="0.124"/>
    <n v="0.17"/>
    <n v="21"/>
    <n v="10"/>
    <s v="Hazel"/>
    <s v="Villa"/>
    <s v="University of Minnesota"/>
    <n v="7"/>
    <s v="Great Lakes"/>
    <n v="2.5"/>
    <s v="Category 2"/>
    <e v="#N/A"/>
    <s v="Yes"/>
    <e v="#N/A"/>
    <n v="0.96945833333333342"/>
    <n v="0.77556666666666674"/>
    <x v="0"/>
    <n v="0.77556666666666674"/>
    <x v="1"/>
  </r>
  <r>
    <n v="826"/>
    <s v="I"/>
    <n v="0.39500000000000002"/>
    <n v="0.28999999999999998"/>
    <n v="9.5000000000000001E-2"/>
    <n v="0.31900000000000001"/>
    <n v="0.13800000000000001"/>
    <n v="0.08"/>
    <n v="8.2000000000000003E-2"/>
    <n v="7"/>
    <n v="13"/>
    <s v="Betty"/>
    <s v="Berg"/>
    <s v="University of Houston"/>
    <n v="3"/>
    <s v="Northeast"/>
    <n v="3.6"/>
    <s v="Category 2"/>
    <e v="#N/A"/>
    <s v="Yes"/>
    <e v="#N/A"/>
    <n v="0.91211749999999991"/>
    <n v="0.72969399999999995"/>
    <x v="0"/>
    <n v="0.72969399999999995"/>
    <x v="1"/>
  </r>
  <r>
    <n v="228"/>
    <s v="I"/>
    <n v="0.36499999999999999"/>
    <n v="0.27"/>
    <n v="8.5000000000000006E-2"/>
    <n v="0.20499999999999999"/>
    <n v="7.8E-2"/>
    <n v="4.8500000000000001E-2"/>
    <n v="7.0000000000000007E-2"/>
    <n v="7"/>
    <n v="2"/>
    <s v="Tiegan"/>
    <s v="Davie"/>
    <s v="University of California, Davis"/>
    <n v="4"/>
    <s v="Mid-Atlantic"/>
    <n v="6.1"/>
    <s v="Category 2"/>
    <e v="#N/A"/>
    <s v="Yes"/>
    <e v="#N/A"/>
    <n v="0.90090416666666662"/>
    <n v="0.72072333333333338"/>
    <x v="0"/>
    <n v="0.72072333333333338"/>
    <x v="1"/>
  </r>
  <r>
    <n v="1633"/>
    <s v="M"/>
    <n v="0.57499999999999996"/>
    <n v="0.45500000000000002"/>
    <n v="0.16500000000000001"/>
    <n v="0.86699999999999999"/>
    <n v="0.3765"/>
    <n v="0.18049999999999999"/>
    <n v="0.26800000000000002"/>
    <n v="8"/>
    <n v="3"/>
    <s v="Inaya"/>
    <s v="Bernard"/>
    <s v="Stanford University"/>
    <n v="8"/>
    <s v="West Coast"/>
    <n v="12.3"/>
    <s v="Category 2"/>
    <e v="#N/A"/>
    <s v="Yes"/>
    <e v="#N/A"/>
    <n v="1.0093758333333331"/>
    <n v="0.80750066666666653"/>
    <x v="0"/>
    <n v="0.80750066666666653"/>
    <x v="1"/>
  </r>
  <r>
    <n v="3767"/>
    <s v="F"/>
    <n v="0.55500000000000005"/>
    <n v="0.44"/>
    <n v="0.14000000000000001"/>
    <n v="0.84599999999999997"/>
    <n v="0.34599999999999997"/>
    <n v="0.17150000000000001"/>
    <n v="0.27350000000000002"/>
    <n v="10"/>
    <n v="3"/>
    <s v="Inaya"/>
    <s v="Bernard"/>
    <s v="Stanford University"/>
    <n v="2"/>
    <s v="Florida Gulf Coast"/>
    <n v="18"/>
    <s v="Category 2"/>
    <e v="#N/A"/>
    <s v="Yes"/>
    <e v="#N/A"/>
    <n v="0.99500666666666671"/>
    <n v="0.79600533333333345"/>
    <x v="0"/>
    <n v="0.79600533333333345"/>
    <x v="1"/>
  </r>
  <r>
    <n v="1207"/>
    <s v="F"/>
    <n v="0.75"/>
    <n v="0.56999999999999995"/>
    <n v="0.21"/>
    <n v="2.2360000000000002"/>
    <n v="1.109"/>
    <n v="0.51949999999999996"/>
    <n v="0.54500000000000004"/>
    <n v="11"/>
    <n v="10"/>
    <s v="Hazel"/>
    <s v="Villa"/>
    <s v="University of Minnesota"/>
    <n v="10"/>
    <s v="Pacific"/>
    <n v="24.1"/>
    <s v="Category 3"/>
    <e v="#N/A"/>
    <e v="#N/A"/>
    <s v="Yes"/>
    <n v="1.0691933333333332"/>
    <n v="1.0691933333333332"/>
    <x v="0"/>
    <e v="#N/A"/>
    <x v="272"/>
  </r>
  <r>
    <n v="1338"/>
    <s v="M"/>
    <n v="0.57999999999999996"/>
    <n v="0.46"/>
    <n v="0.155"/>
    <n v="1.4395"/>
    <n v="0.67149999999999999"/>
    <n v="0.27300000000000002"/>
    <n v="0.29549999999999998"/>
    <n v="10"/>
    <n v="11"/>
    <s v="Naima"/>
    <s v="Reyes"/>
    <s v="University of Houston"/>
    <n v="10"/>
    <s v="Pacific"/>
    <n v="24.1"/>
    <s v="Category 3"/>
    <e v="#N/A"/>
    <e v="#N/A"/>
    <s v="Yes"/>
    <n v="0.9878870833333333"/>
    <n v="0.9878870833333333"/>
    <x v="0"/>
    <e v="#N/A"/>
    <x v="273"/>
  </r>
  <r>
    <n v="3572"/>
    <s v="F"/>
    <n v="0.58499999999999996"/>
    <n v="0.46500000000000002"/>
    <n v="0.16500000000000001"/>
    <n v="0.9355"/>
    <n v="0.40350000000000003"/>
    <n v="0.22750000000000001"/>
    <n v="0.25900000000000001"/>
    <n v="9"/>
    <n v="8"/>
    <s v="Kali"/>
    <s v="Metcalfe"/>
    <s v="Mote Marine Laboratory"/>
    <n v="6"/>
    <s v="Gulf of Mexico_x0009_"/>
    <n v="14.1"/>
    <s v="Category 3"/>
    <e v="#N/A"/>
    <e v="#N/A"/>
    <s v="Yes"/>
    <n v="1.0133595833333333"/>
    <n v="1.0133595833333333"/>
    <x v="0"/>
    <e v="#N/A"/>
    <x v="274"/>
  </r>
  <r>
    <n v="796"/>
    <s v="M"/>
    <n v="0.51500000000000001"/>
    <n v="0.40500000000000003"/>
    <n v="0.14499999999999999"/>
    <n v="0.69499999999999995"/>
    <n v="0.215"/>
    <n v="0.16350000000000001"/>
    <n v="0.23400000000000001"/>
    <n v="15"/>
    <n v="14"/>
    <s v="Santiago"/>
    <s v="Vaughan"/>
    <s v="Ohio State University_x0009_"/>
    <n v="10"/>
    <s v="Pacific"/>
    <n v="24.1"/>
    <s v="Category 2"/>
    <e v="#N/A"/>
    <s v="Yes"/>
    <e v="#N/A"/>
    <n v="0.9771291666666666"/>
    <n v="0.78170333333333331"/>
    <x v="0"/>
    <n v="0.78170333333333331"/>
    <x v="1"/>
  </r>
  <r>
    <n v="1858"/>
    <s v="I"/>
    <n v="0.505"/>
    <n v="0.4"/>
    <n v="0.14499999999999999"/>
    <n v="0.70450000000000002"/>
    <n v="0.33400000000000002"/>
    <n v="0.14249999999999999"/>
    <n v="0.20699999999999999"/>
    <n v="8"/>
    <n v="10"/>
    <s v="Hazel"/>
    <s v="Villa"/>
    <s v="University of Minnesota"/>
    <n v="9"/>
    <s v="North Pacific"/>
    <n v="1.9"/>
    <s v="Category 2"/>
    <e v="#N/A"/>
    <s v="Yes"/>
    <e v="#N/A"/>
    <n v="0.97172541666666667"/>
    <n v="0.77738033333333334"/>
    <x v="0"/>
    <n v="0.77738033333333334"/>
    <x v="1"/>
  </r>
  <r>
    <n v="2574"/>
    <s v="I"/>
    <n v="0.47499999999999998"/>
    <n v="0.35499999999999998"/>
    <n v="0.105"/>
    <n v="0.46800000000000003"/>
    <n v="0.20100000000000001"/>
    <n v="0.1115"/>
    <n v="0.12"/>
    <n v="8"/>
    <n v="2"/>
    <s v="Tiegan"/>
    <s v="Davie"/>
    <s v="University of California, Davis"/>
    <n v="10"/>
    <s v="Pacific"/>
    <n v="24.1"/>
    <s v="Category 2"/>
    <e v="#N/A"/>
    <s v="Yes"/>
    <e v="#N/A"/>
    <n v="0.95365666666666671"/>
    <n v="0.76292533333333346"/>
    <x v="0"/>
    <n v="0.76292533333333346"/>
    <x v="1"/>
  </r>
  <r>
    <n v="3404"/>
    <s v="I"/>
    <n v="0.35"/>
    <n v="0.26500000000000001"/>
    <n v="0.11"/>
    <n v="0.20899999999999999"/>
    <n v="6.6000000000000003E-2"/>
    <n v="5.8999999999999997E-2"/>
    <n v="7.4999999999999997E-2"/>
    <n v="9"/>
    <n v="11"/>
    <s v="Naima"/>
    <s v="Reyes"/>
    <s v="University of Houston"/>
    <n v="7"/>
    <s v="Great Lakes"/>
    <n v="2.5"/>
    <s v="Category 2"/>
    <e v="#N/A"/>
    <s v="Yes"/>
    <e v="#N/A"/>
    <n v="0.89489833333333324"/>
    <n v="0.71591866666666659"/>
    <x v="0"/>
    <n v="0.71591866666666659"/>
    <x v="1"/>
  </r>
  <r>
    <n v="270"/>
    <s v="F"/>
    <n v="0.45"/>
    <n v="0.36"/>
    <n v="0.125"/>
    <n v="0.4995"/>
    <n v="0.20349999999999999"/>
    <n v="0.1"/>
    <n v="0.17"/>
    <n v="13"/>
    <n v="6"/>
    <s v="Martin"/>
    <s v="Gaines"/>
    <s v="San Diego State University"/>
    <n v="9"/>
    <s v="North Pacific"/>
    <n v="1.9"/>
    <s v="Category 2"/>
    <e v="#N/A"/>
    <s v="Yes"/>
    <e v="#N/A"/>
    <n v="0.94710625000000004"/>
    <n v="0.75768500000000005"/>
    <x v="0"/>
    <n v="0.75768500000000005"/>
    <x v="1"/>
  </r>
  <r>
    <n v="852"/>
    <s v="M"/>
    <n v="0.55500000000000005"/>
    <n v="0.435"/>
    <n v="0.14499999999999999"/>
    <n v="0.96850000000000003"/>
    <n v="0.4985"/>
    <n v="0.16800000000000001"/>
    <n v="0.23849999999999999"/>
    <n v="9"/>
    <n v="6"/>
    <s v="Martin"/>
    <s v="Gaines"/>
    <s v="San Diego State University"/>
    <n v="8"/>
    <s v="West Coast"/>
    <n v="12.3"/>
    <s v="Category 3"/>
    <e v="#N/A"/>
    <e v="#N/A"/>
    <s v="Yes"/>
    <n v="0.98883874999999999"/>
    <n v="0.98883874999999999"/>
    <x v="0"/>
    <e v="#N/A"/>
    <x v="275"/>
  </r>
  <r>
    <n v="440"/>
    <s v="M"/>
    <n v="0.5"/>
    <n v="0.41499999999999998"/>
    <n v="0.16500000000000001"/>
    <n v="0.6885"/>
    <n v="0.249"/>
    <n v="0.13800000000000001"/>
    <n v="0.25"/>
    <n v="13"/>
    <n v="15"/>
    <s v="Conan"/>
    <s v="Dalton"/>
    <s v="University of Houston"/>
    <n v="10"/>
    <s v="Pacific"/>
    <n v="24.1"/>
    <s v="Category 2"/>
    <e v="#N/A"/>
    <s v="Yes"/>
    <e v="#N/A"/>
    <n v="0.97803374999999992"/>
    <n v="0.78242699999999998"/>
    <x v="0"/>
    <n v="0.78242699999999998"/>
    <x v="1"/>
  </r>
  <r>
    <n v="1604"/>
    <s v="I"/>
    <n v="0.54"/>
    <n v="0.43"/>
    <n v="0.14000000000000001"/>
    <n v="0.81950000000000001"/>
    <n v="0.39350000000000002"/>
    <n v="0.17249999999999999"/>
    <n v="0.22950000000000001"/>
    <n v="9"/>
    <n v="1"/>
    <s v="Jan"/>
    <s v="Odom"/>
    <s v="University of Houston"/>
    <n v="3"/>
    <s v="Northeast"/>
    <n v="3.6"/>
    <s v="Category 2"/>
    <e v="#N/A"/>
    <s v="Yes"/>
    <e v="#N/A"/>
    <n v="0.98782166666666671"/>
    <n v="0.79025733333333337"/>
    <x v="0"/>
    <n v="0.79025733333333337"/>
    <x v="1"/>
  </r>
  <r>
    <n v="1895"/>
    <s v="M"/>
    <n v="0.56999999999999995"/>
    <n v="0.46"/>
    <n v="0.155"/>
    <n v="1.0004999999999999"/>
    <n v="0.45400000000000001"/>
    <n v="0.20499999999999999"/>
    <n v="0.26500000000000001"/>
    <n v="11"/>
    <n v="11"/>
    <s v="Naima"/>
    <s v="Reyes"/>
    <s v="University of Houston"/>
    <n v="5"/>
    <s v="Southeast"/>
    <n v="12.8"/>
    <s v="Category 3"/>
    <e v="#N/A"/>
    <e v="#N/A"/>
    <s v="Yes"/>
    <n v="1.0024795833333335"/>
    <n v="1.0024795833333335"/>
    <x v="0"/>
    <e v="#N/A"/>
    <x v="276"/>
  </r>
  <r>
    <n v="227"/>
    <s v="F"/>
    <n v="0.39"/>
    <n v="0.28999999999999998"/>
    <n v="0.125"/>
    <n v="0.30549999999999999"/>
    <n v="0.121"/>
    <n v="8.2000000000000003E-2"/>
    <n v="0.09"/>
    <n v="7"/>
    <n v="6"/>
    <s v="Martin"/>
    <s v="Gaines"/>
    <s v="San Diego State University"/>
    <n v="1"/>
    <s v="Florida Atlantic Coast"/>
    <n v="22.1"/>
    <s v="Category 2"/>
    <e v="#N/A"/>
    <s v="Yes"/>
    <e v="#N/A"/>
    <n v="0.91266458333333345"/>
    <n v="0.73013166666666685"/>
    <x v="0"/>
    <n v="0.73013166666666685"/>
    <x v="1"/>
  </r>
  <r>
    <n v="113"/>
    <s v="I"/>
    <n v="0.435"/>
    <n v="0.32"/>
    <n v="0.08"/>
    <n v="0.33250000000000002"/>
    <n v="0.14849999999999999"/>
    <n v="6.3500000000000001E-2"/>
    <n v="0.105"/>
    <n v="9"/>
    <n v="7"/>
    <s v="Iona"/>
    <s v="Connolly"/>
    <s v="Florida Atlantic University"/>
    <n v="9"/>
    <s v="North Pacific"/>
    <n v="1.9"/>
    <s v="Category 2"/>
    <e v="#N/A"/>
    <s v="Yes"/>
    <e v="#N/A"/>
    <n v="0.93393333333333328"/>
    <n v="0.74714666666666663"/>
    <x v="0"/>
    <n v="0.74714666666666663"/>
    <x v="1"/>
  </r>
  <r>
    <n v="645"/>
    <s v="M"/>
    <n v="0.45"/>
    <n v="0.34"/>
    <n v="0.13"/>
    <n v="0.3715"/>
    <n v="0.1605"/>
    <n v="7.9500000000000001E-2"/>
    <n v="0.105"/>
    <n v="9"/>
    <n v="6"/>
    <s v="Martin"/>
    <s v="Gaines"/>
    <s v="San Diego State University"/>
    <n v="7"/>
    <s v="Great Lakes"/>
    <n v="2.5"/>
    <s v="Category 2"/>
    <e v="#N/A"/>
    <s v="Yes"/>
    <e v="#N/A"/>
    <n v="0.94661583333333332"/>
    <n v="0.75729266666666673"/>
    <x v="0"/>
    <n v="0.75729266666666673"/>
    <x v="1"/>
  </r>
  <r>
    <n v="1618"/>
    <s v="I"/>
    <n v="0.55500000000000005"/>
    <n v="0.435"/>
    <n v="0.14000000000000001"/>
    <n v="0.76500000000000001"/>
    <n v="0.39450000000000002"/>
    <n v="0.15"/>
    <n v="0.20599999999999999"/>
    <n v="8"/>
    <n v="5"/>
    <s v="Haniya"/>
    <s v="Talley"/>
    <s v="Prince William Sound Science Center"/>
    <n v="3"/>
    <s v="Northeast"/>
    <n v="3.6"/>
    <s v="Category 2"/>
    <e v="#N/A"/>
    <s v="Yes"/>
    <e v="#N/A"/>
    <n v="0.99685000000000001"/>
    <n v="0.79748000000000008"/>
    <x v="0"/>
    <n v="0.79748000000000008"/>
    <x v="1"/>
  </r>
  <r>
    <n v="4173"/>
    <s v="F"/>
    <n v="0.56499999999999995"/>
    <n v="0.45"/>
    <n v="0.16500000000000001"/>
    <n v="0.88700000000000001"/>
    <n v="0.37"/>
    <n v="0.23899999999999999"/>
    <n v="0.249"/>
    <n v="11"/>
    <n v="15"/>
    <s v="Conan"/>
    <s v="Dalton"/>
    <s v="University of Houston"/>
    <n v="6"/>
    <s v="Gulf of Mexico_x0009_"/>
    <n v="14.1"/>
    <s v="Category 2"/>
    <e v="#N/A"/>
    <s v="Yes"/>
    <e v="#N/A"/>
    <n v="1.0035924999999999"/>
    <n v="0.80287399999999998"/>
    <x v="0"/>
    <n v="0.80287399999999998"/>
    <x v="1"/>
  </r>
  <r>
    <n v="275"/>
    <s v="M"/>
    <n v="0.63"/>
    <n v="0.51500000000000001"/>
    <n v="0.155"/>
    <n v="1.2589999999999999"/>
    <n v="0.41049999999999998"/>
    <n v="0.19700000000000001"/>
    <n v="0.41"/>
    <n v="13"/>
    <n v="1"/>
    <s v="Jan"/>
    <s v="Odom"/>
    <s v="University of Houston"/>
    <n v="8"/>
    <s v="West Coast"/>
    <n v="12.3"/>
    <s v="Category 3"/>
    <e v="#N/A"/>
    <e v="#N/A"/>
    <s v="Yes"/>
    <n v="1.0302575"/>
    <n v="1.0302575"/>
    <x v="0"/>
    <e v="#N/A"/>
    <x v="277"/>
  </r>
  <r>
    <n v="178"/>
    <s v="I"/>
    <n v="0.315"/>
    <n v="0.245"/>
    <n v="8.5000000000000006E-2"/>
    <n v="0.14349999999999999"/>
    <n v="5.2999999999999999E-2"/>
    <n v="4.7500000000000001E-2"/>
    <n v="0.05"/>
    <n v="8"/>
    <n v="5"/>
    <s v="Haniya"/>
    <s v="Talley"/>
    <s v="Prince William Sound Science Center"/>
    <n v="10"/>
    <s v="Pacific"/>
    <n v="24.1"/>
    <s v="Category 2"/>
    <e v="#N/A"/>
    <s v="Yes"/>
    <e v="#N/A"/>
    <n v="0.87913291666666671"/>
    <n v="0.70330633333333337"/>
    <x v="0"/>
    <n v="0.70330633333333337"/>
    <x v="1"/>
  </r>
  <r>
    <n v="3998"/>
    <s v="I"/>
    <n v="0.36"/>
    <n v="0.27"/>
    <n v="0.09"/>
    <n v="0.20749999999999999"/>
    <n v="9.8000000000000004E-2"/>
    <n v="3.9E-2"/>
    <n v="6.2E-2"/>
    <n v="6"/>
    <n v="12"/>
    <s v="Rebecca"/>
    <s v="Bennett"/>
    <s v="University of Houston"/>
    <n v="6"/>
    <s v="Gulf of Mexico_x0009_"/>
    <n v="14.1"/>
    <s v="Category 2"/>
    <e v="#N/A"/>
    <s v="Yes"/>
    <e v="#N/A"/>
    <n v="0.89927916666666674"/>
    <n v="0.71942333333333341"/>
    <x v="0"/>
    <n v="0.71942333333333341"/>
    <x v="1"/>
  </r>
  <r>
    <n v="2952"/>
    <s v="M"/>
    <n v="0.64"/>
    <n v="0.57499999999999996"/>
    <n v="0.17499999999999999"/>
    <n v="1.4584999999999999"/>
    <n v="0.625"/>
    <n v="0.26600000000000001"/>
    <n v="0.4395"/>
    <n v="11"/>
    <n v="12"/>
    <s v="Rebecca"/>
    <s v="Bennett"/>
    <s v="University of Houston"/>
    <n v="9"/>
    <s v="North Pacific"/>
    <n v="1.9"/>
    <s v="Category 3"/>
    <e v="#N/A"/>
    <e v="#N/A"/>
    <s v="Yes"/>
    <n v="1.05030625"/>
    <n v="1.05030625"/>
    <x v="0"/>
    <e v="#N/A"/>
    <x v="278"/>
  </r>
  <r>
    <n v="1569"/>
    <s v="I"/>
    <n v="0.47"/>
    <n v="0.35499999999999998"/>
    <n v="0.125"/>
    <n v="0.499"/>
    <n v="0.21"/>
    <n v="9.8500000000000004E-2"/>
    <n v="0.155"/>
    <n v="8"/>
    <n v="13"/>
    <s v="Betty"/>
    <s v="Berg"/>
    <s v="University of Houston"/>
    <n v="6"/>
    <s v="Gulf of Mexico_x0009_"/>
    <n v="14.1"/>
    <s v="Category 2"/>
    <e v="#N/A"/>
    <s v="Yes"/>
    <e v="#N/A"/>
    <n v="0.95212916666666669"/>
    <n v="0.7617033333333334"/>
    <x v="0"/>
    <n v="0.7617033333333334"/>
    <x v="1"/>
  </r>
  <r>
    <n v="1617"/>
    <s v="I"/>
    <n v="0.55500000000000005"/>
    <n v="0.39500000000000002"/>
    <n v="0.13"/>
    <n v="0.5585"/>
    <n v="0.222"/>
    <n v="0.1245"/>
    <n v="0.17"/>
    <n v="9"/>
    <n v="10"/>
    <s v="Hazel"/>
    <s v="Villa"/>
    <s v="University of Minnesota"/>
    <n v="9"/>
    <s v="North Pacific"/>
    <n v="1.9"/>
    <s v="Category 2"/>
    <e v="#N/A"/>
    <s v="Yes"/>
    <e v="#N/A"/>
    <n v="0.99153416666666661"/>
    <n v="0.79322733333333328"/>
    <x v="0"/>
    <n v="0.79322733333333328"/>
    <x v="1"/>
  </r>
  <r>
    <n v="421"/>
    <s v="F"/>
    <n v="0.67"/>
    <n v="0.54"/>
    <n v="0.16500000000000001"/>
    <n v="1.5015000000000001"/>
    <n v="0.51800000000000002"/>
    <n v="0.35799999999999998"/>
    <n v="0.505"/>
    <n v="14"/>
    <n v="9"/>
    <s v="Danica"/>
    <s v="Tyler"/>
    <s v="University of Florida_x0009_"/>
    <n v="4"/>
    <s v="Mid-Atlantic"/>
    <n v="6.1"/>
    <s v="Category 3"/>
    <e v="#N/A"/>
    <e v="#N/A"/>
    <s v="Yes"/>
    <n v="1.0445245833333332"/>
    <n v="1.0445245833333332"/>
    <x v="0"/>
    <e v="#N/A"/>
    <x v="279"/>
  </r>
  <r>
    <n v="2920"/>
    <s v="F"/>
    <n v="0.6"/>
    <n v="0.48"/>
    <n v="0.17"/>
    <n v="1.056"/>
    <n v="0.45750000000000002"/>
    <n v="0.24349999999999999"/>
    <n v="0.3135"/>
    <n v="10"/>
    <n v="12"/>
    <s v="Rebecca"/>
    <s v="Bennett"/>
    <s v="University of Houston"/>
    <n v="10"/>
    <s v="Pacific"/>
    <n v="24.1"/>
    <s v="Category 3"/>
    <e v="#N/A"/>
    <e v="#N/A"/>
    <s v="Yes"/>
    <n v="1.0195199999999998"/>
    <n v="1.0195199999999998"/>
    <x v="0"/>
    <e v="#N/A"/>
    <x v="280"/>
  </r>
  <r>
    <n v="2335"/>
    <s v="F"/>
    <n v="0.8"/>
    <n v="0.63"/>
    <n v="0.19500000000000001"/>
    <n v="2.5259999999999998"/>
    <n v="0.93300000000000005"/>
    <n v="0.59"/>
    <n v="0.62"/>
    <n v="23"/>
    <n v="14"/>
    <s v="Santiago"/>
    <s v="Vaughan"/>
    <s v="Ohio State University_x0009_"/>
    <n v="7"/>
    <s v="Great Lakes"/>
    <n v="2.5"/>
    <s v="Category 2"/>
    <e v="#N/A"/>
    <s v="Yes"/>
    <e v="#N/A"/>
    <n v="1.0903616666666667"/>
    <n v="0.87228933333333336"/>
    <x v="0"/>
    <n v="0.87228933333333336"/>
    <x v="1"/>
  </r>
  <r>
    <n v="3873"/>
    <s v="F"/>
    <n v="0.51500000000000001"/>
    <n v="0.4"/>
    <n v="0.115"/>
    <n v="0.57799999999999996"/>
    <n v="0.191"/>
    <n v="0.14449999999999999"/>
    <n v="0.17"/>
    <n v="9"/>
    <n v="13"/>
    <s v="Betty"/>
    <s v="Berg"/>
    <s v="University of Houston"/>
    <n v="2"/>
    <s v="Florida Gulf Coast"/>
    <n v="18"/>
    <s v="Category 2"/>
    <e v="#N/A"/>
    <s v="Yes"/>
    <e v="#N/A"/>
    <n v="0.97754499999999989"/>
    <n v="0.78203599999999995"/>
    <x v="0"/>
    <n v="0.78203599999999995"/>
    <x v="1"/>
  </r>
  <r>
    <n v="1071"/>
    <s v="I"/>
    <n v="0.375"/>
    <n v="0.27500000000000002"/>
    <n v="0.1"/>
    <n v="0.23250000000000001"/>
    <n v="0.11650000000000001"/>
    <n v="4.2000000000000003E-2"/>
    <n v="6.5000000000000002E-2"/>
    <n v="6"/>
    <n v="6"/>
    <s v="Martin"/>
    <s v="Gaines"/>
    <s v="San Diego State University"/>
    <n v="5"/>
    <s v="Southeast"/>
    <n v="12.8"/>
    <s v="Category 2"/>
    <e v="#N/A"/>
    <s v="Yes"/>
    <e v="#N/A"/>
    <n v="0.90504166666666674"/>
    <n v="0.72403333333333342"/>
    <x v="0"/>
    <n v="0.72403333333333342"/>
    <x v="1"/>
  </r>
  <r>
    <n v="3039"/>
    <s v="I"/>
    <n v="0.56499999999999995"/>
    <n v="0.44"/>
    <n v="0.13500000000000001"/>
    <n v="0.76800000000000002"/>
    <n v="0.33050000000000002"/>
    <n v="0.13850000000000001"/>
    <n v="0.2475"/>
    <n v="9"/>
    <n v="15"/>
    <s v="Conan"/>
    <s v="Dalton"/>
    <s v="University of Houston"/>
    <n v="3"/>
    <s v="Northeast"/>
    <n v="3.6"/>
    <s v="Category 2"/>
    <e v="#N/A"/>
    <s v="Yes"/>
    <e v="#N/A"/>
    <n v="1.0010800000000002"/>
    <n v="0.80086400000000024"/>
    <x v="0"/>
    <n v="0.80086400000000024"/>
    <x v="1"/>
  </r>
  <r>
    <n v="3319"/>
    <s v="M"/>
    <n v="0.16500000000000001"/>
    <n v="0.125"/>
    <n v="0.04"/>
    <n v="2.4500000000000001E-2"/>
    <n v="9.4999999999999998E-3"/>
    <n v="4.4999999999999997E-3"/>
    <n v="8.0000000000000002E-3"/>
    <n v="4"/>
    <n v="1"/>
    <s v="Jan"/>
    <s v="Odom"/>
    <s v="University of Houston"/>
    <n v="6"/>
    <s v="Gulf of Mexico_x0009_"/>
    <n v="14.1"/>
    <s v="Category 2"/>
    <e v="#N/A"/>
    <s v="Yes"/>
    <e v="#N/A"/>
    <n v="0.79519666666666666"/>
    <n v="0.63615733333333335"/>
    <x v="0"/>
    <n v="0.63615733333333335"/>
    <x v="1"/>
  </r>
  <r>
    <n v="4006"/>
    <s v="F"/>
    <n v="0.55500000000000005"/>
    <n v="0.43"/>
    <n v="0.14000000000000001"/>
    <n v="0.75449999999999995"/>
    <n v="0.35249999999999998"/>
    <n v="0.1835"/>
    <n v="0.20150000000000001"/>
    <n v="9"/>
    <n v="11"/>
    <s v="Naima"/>
    <s v="Reyes"/>
    <s v="University of Houston"/>
    <n v="5"/>
    <s v="Southeast"/>
    <n v="12.8"/>
    <s v="Category 2"/>
    <e v="#N/A"/>
    <s v="Yes"/>
    <e v="#N/A"/>
    <n v="0.99563833333333329"/>
    <n v="0.7965106666666667"/>
    <x v="0"/>
    <n v="0.7965106666666667"/>
    <x v="1"/>
  </r>
  <r>
    <n v="777"/>
    <s v="M"/>
    <n v="0.505"/>
    <n v="0.38500000000000001"/>
    <n v="0.14499999999999999"/>
    <n v="0.67749999999999999"/>
    <n v="0.23599999999999999"/>
    <n v="0.17899999999999999"/>
    <n v="0.2"/>
    <n v="15"/>
    <n v="11"/>
    <s v="Naima"/>
    <s v="Reyes"/>
    <s v="University of Houston"/>
    <n v="7"/>
    <s v="Great Lakes"/>
    <n v="2.5"/>
    <s v="Category 2"/>
    <e v="#N/A"/>
    <s v="Yes"/>
    <e v="#N/A"/>
    <n v="0.96787291666666675"/>
    <n v="0.77429833333333342"/>
    <x v="0"/>
    <n v="0.77429833333333342"/>
    <x v="1"/>
  </r>
  <r>
    <n v="1042"/>
    <s v="F"/>
    <n v="0.67500000000000004"/>
    <n v="0.56999999999999995"/>
    <n v="0.22500000000000001"/>
    <n v="1.587"/>
    <n v="0.73899999999999999"/>
    <n v="0.29949999999999999"/>
    <n v="0.435"/>
    <n v="10"/>
    <n v="10"/>
    <s v="Hazel"/>
    <s v="Villa"/>
    <s v="University of Minnesota"/>
    <n v="8"/>
    <s v="West Coast"/>
    <n v="12.3"/>
    <s v="Category 3"/>
    <e v="#N/A"/>
    <e v="#N/A"/>
    <s v="Yes"/>
    <n v="1.0687125"/>
    <n v="1.0687125"/>
    <x v="0"/>
    <e v="#N/A"/>
    <x v="281"/>
  </r>
  <r>
    <n v="713"/>
    <s v="I"/>
    <n v="0.28000000000000003"/>
    <n v="0.20499999999999999"/>
    <n v="5.5E-2"/>
    <n v="0.1135"/>
    <n v="4.4999999999999998E-2"/>
    <n v="2.75E-2"/>
    <n v="3.3500000000000002E-2"/>
    <n v="7"/>
    <n v="11"/>
    <s v="Naima"/>
    <s v="Reyes"/>
    <s v="University of Houston"/>
    <n v="5"/>
    <s v="Southeast"/>
    <n v="12.8"/>
    <s v="Category 2"/>
    <e v="#N/A"/>
    <s v="Yes"/>
    <e v="#N/A"/>
    <n v="0.85514041666666663"/>
    <n v="0.68411233333333332"/>
    <x v="0"/>
    <n v="0.68411233333333332"/>
    <x v="1"/>
  </r>
  <r>
    <n v="624"/>
    <s v="F"/>
    <n v="0.5"/>
    <n v="0.38500000000000001"/>
    <n v="0.105"/>
    <n v="0.498"/>
    <n v="0.17949999999999999"/>
    <n v="0.1095"/>
    <n v="0.17"/>
    <n v="17"/>
    <n v="1"/>
    <s v="Jan"/>
    <s v="Odom"/>
    <s v="University of Houston"/>
    <n v="2"/>
    <s v="Florida Gulf Coast"/>
    <n v="18"/>
    <s v="Category 2"/>
    <e v="#N/A"/>
    <s v="Yes"/>
    <e v="#N/A"/>
    <n v="0.97051500000000002"/>
    <n v="0.7764120000000001"/>
    <x v="0"/>
    <n v="0.7764120000000001"/>
    <x v="1"/>
  </r>
  <r>
    <n v="1238"/>
    <s v="I"/>
    <n v="0.375"/>
    <n v="0.27500000000000002"/>
    <n v="9.5000000000000001E-2"/>
    <n v="0.2465"/>
    <n v="0.11"/>
    <n v="4.1500000000000002E-2"/>
    <n v="7.7499999999999999E-2"/>
    <n v="6"/>
    <n v="2"/>
    <s v="Tiegan"/>
    <s v="Davie"/>
    <s v="University of California, Davis"/>
    <n v="3"/>
    <s v="Northeast"/>
    <n v="3.6"/>
    <s v="Category 2"/>
    <e v="#N/A"/>
    <s v="Yes"/>
    <e v="#N/A"/>
    <n v="0.90413625000000009"/>
    <n v="0.72330900000000009"/>
    <x v="0"/>
    <n v="0.72330900000000009"/>
    <x v="1"/>
  </r>
  <r>
    <n v="503"/>
    <s v="F"/>
    <n v="0.62"/>
    <n v="0.47"/>
    <n v="0.22500000000000001"/>
    <n v="1.115"/>
    <n v="0.378"/>
    <n v="0.2145"/>
    <n v="0.36"/>
    <n v="15"/>
    <n v="8"/>
    <s v="Kali"/>
    <s v="Metcalfe"/>
    <s v="Mote Marine Laboratory"/>
    <n v="3"/>
    <s v="Northeast"/>
    <n v="3.6"/>
    <s v="Category 2"/>
    <e v="#N/A"/>
    <s v="Yes"/>
    <e v="#N/A"/>
    <n v="1.0308125000000001"/>
    <n v="0.82465000000000011"/>
    <x v="0"/>
    <n v="0.82465000000000011"/>
    <x v="1"/>
  </r>
  <r>
    <n v="2039"/>
    <s v="I"/>
    <n v="0.28000000000000003"/>
    <n v="0.215"/>
    <n v="0.08"/>
    <n v="0.13200000000000001"/>
    <n v="7.1999999999999995E-2"/>
    <n v="2.1999999999999999E-2"/>
    <n v="3.3000000000000002E-2"/>
    <n v="5"/>
    <n v="9"/>
    <s v="Danica"/>
    <s v="Tyler"/>
    <s v="University of Florida_x0009_"/>
    <n v="9"/>
    <s v="North Pacific"/>
    <n v="1.9"/>
    <s v="Category 2"/>
    <e v="#N/A"/>
    <s v="Yes"/>
    <e v="#N/A"/>
    <n v="0.85795999999999994"/>
    <n v="0.68636799999999998"/>
    <x v="0"/>
    <n v="0.68636799999999998"/>
    <x v="1"/>
  </r>
  <r>
    <n v="2727"/>
    <s v="I"/>
    <n v="0.4"/>
    <n v="0.30499999999999999"/>
    <n v="0.1"/>
    <n v="0.34150000000000003"/>
    <n v="0.17599999999999999"/>
    <n v="6.25E-2"/>
    <n v="8.6499999999999994E-2"/>
    <n v="7"/>
    <n v="2"/>
    <s v="Tiegan"/>
    <s v="Davie"/>
    <s v="University of California, Davis"/>
    <n v="10"/>
    <s v="Pacific"/>
    <n v="24.1"/>
    <s v="Category 2"/>
    <e v="#N/A"/>
    <s v="Yes"/>
    <e v="#N/A"/>
    <n v="0.9179250000000001"/>
    <n v="0.7343400000000001"/>
    <x v="0"/>
    <n v="0.7343400000000001"/>
    <x v="1"/>
  </r>
  <r>
    <n v="65"/>
    <s v="M"/>
    <n v="0.52"/>
    <n v="0.4"/>
    <n v="0.12"/>
    <n v="0.57999999999999996"/>
    <n v="0.23400000000000001"/>
    <n v="0.13150000000000001"/>
    <n v="0.185"/>
    <n v="8"/>
    <n v="4"/>
    <s v="Nate"/>
    <s v="Craig"/>
    <s v="NOAA Fisheries"/>
    <n v="7"/>
    <s v="Great Lakes"/>
    <n v="2.5"/>
    <s v="Category 2"/>
    <e v="#N/A"/>
    <s v="Yes"/>
    <e v="#N/A"/>
    <n v="0.97959999999999992"/>
    <n v="0.78367999999999993"/>
    <x v="0"/>
    <n v="0.78367999999999993"/>
    <x v="1"/>
  </r>
  <r>
    <n v="1687"/>
    <s v="M"/>
    <n v="0.62"/>
    <n v="0.48"/>
    <n v="0.15"/>
    <n v="1.266"/>
    <n v="0.62849999999999995"/>
    <n v="0.25750000000000001"/>
    <n v="0.309"/>
    <n v="12"/>
    <n v="4"/>
    <s v="Nate"/>
    <s v="Craig"/>
    <s v="NOAA Fisheries"/>
    <n v="9"/>
    <s v="North Pacific"/>
    <n v="1.9"/>
    <s v="Category 3"/>
    <e v="#N/A"/>
    <e v="#N/A"/>
    <s v="Yes"/>
    <n v="1.0139166666666666"/>
    <n v="1.0139166666666666"/>
    <x v="0"/>
    <e v="#N/A"/>
    <x v="282"/>
  </r>
  <r>
    <n v="3284"/>
    <s v="F"/>
    <n v="0.59"/>
    <n v="0.47499999999999998"/>
    <n v="0.155"/>
    <n v="0.97150000000000003"/>
    <n v="0.371"/>
    <n v="0.23499999999999999"/>
    <n v="0.28000000000000003"/>
    <n v="11"/>
    <n v="1"/>
    <s v="Jan"/>
    <s v="Odom"/>
    <s v="University of Houston"/>
    <n v="5"/>
    <s v="Southeast"/>
    <n v="12.8"/>
    <s v="Category 2"/>
    <e v="#N/A"/>
    <s v="Yes"/>
    <e v="#N/A"/>
    <n v="1.0153304166666666"/>
    <n v="0.81226433333333325"/>
    <x v="0"/>
    <n v="0.81226433333333325"/>
    <x v="1"/>
  </r>
  <r>
    <n v="3688"/>
    <s v="I"/>
    <n v="0.625"/>
    <n v="0.48499999999999999"/>
    <n v="0.16"/>
    <n v="1.1499999999999999"/>
    <n v="0.52549999999999997"/>
    <n v="0.25700000000000001"/>
    <n v="0.33150000000000002"/>
    <n v="11"/>
    <n v="12"/>
    <s v="Rebecca"/>
    <s v="Bennett"/>
    <s v="University of Houston"/>
    <n v="8"/>
    <s v="West Coast"/>
    <n v="12.3"/>
    <s v="Category 3"/>
    <e v="#N/A"/>
    <e v="#N/A"/>
    <s v="Yes"/>
    <n v="1.024"/>
    <n v="1.024"/>
    <x v="0"/>
    <e v="#N/A"/>
    <x v="283"/>
  </r>
  <r>
    <n v="297"/>
    <s v="I"/>
    <n v="0.27500000000000002"/>
    <n v="0.20499999999999999"/>
    <n v="7.4999999999999997E-2"/>
    <n v="0.1105"/>
    <n v="4.4999999999999998E-2"/>
    <n v="2.8500000000000001E-2"/>
    <n v="3.5000000000000003E-2"/>
    <n v="6"/>
    <n v="3"/>
    <s v="Inaya"/>
    <s v="Bernard"/>
    <s v="Stanford University"/>
    <n v="7"/>
    <s v="Great Lakes"/>
    <n v="2.5"/>
    <s v="Category 2"/>
    <e v="#N/A"/>
    <s v="Yes"/>
    <e v="#N/A"/>
    <n v="0.85401458333333347"/>
    <n v="0.68321166666666677"/>
    <x v="0"/>
    <n v="0.68321166666666677"/>
    <x v="1"/>
  </r>
  <r>
    <n v="1153"/>
    <s v="M"/>
    <n v="0.59"/>
    <n v="0.47"/>
    <n v="0.15"/>
    <n v="0.99550000000000005"/>
    <n v="0.48099999999999998"/>
    <n v="0.23200000000000001"/>
    <n v="0.24"/>
    <n v="8"/>
    <n v="14"/>
    <s v="Santiago"/>
    <s v="Vaughan"/>
    <s v="Ohio State University_x0009_"/>
    <n v="10"/>
    <s v="Pacific"/>
    <n v="24.1"/>
    <s v="Category 3"/>
    <e v="#N/A"/>
    <e v="#N/A"/>
    <s v="Yes"/>
    <n v="1.0118541666666665"/>
    <n v="1.0118541666666665"/>
    <x v="0"/>
    <e v="#N/A"/>
    <x v="284"/>
  </r>
  <r>
    <n v="3718"/>
    <s v="I"/>
    <n v="0.35"/>
    <n v="0.25"/>
    <n v="0.1"/>
    <n v="0.40150000000000002"/>
    <n v="0.17249999999999999"/>
    <n v="6.3E-2"/>
    <n v="0.1255"/>
    <n v="7"/>
    <n v="9"/>
    <s v="Danica"/>
    <s v="Tyler"/>
    <s v="University of Florida_x0009_"/>
    <n v="2"/>
    <s v="Florida Gulf Coast"/>
    <n v="18"/>
    <s v="Category 2"/>
    <e v="#N/A"/>
    <s v="Yes"/>
    <e v="#N/A"/>
    <n v="0.87992499999999996"/>
    <n v="0.70394000000000001"/>
    <x v="0"/>
    <n v="0.70394000000000001"/>
    <x v="1"/>
  </r>
  <r>
    <n v="3642"/>
    <s v="I"/>
    <n v="0.46500000000000002"/>
    <n v="0.37"/>
    <n v="0.115"/>
    <n v="0.40749999999999997"/>
    <n v="0.1515"/>
    <n v="9.35E-2"/>
    <n v="0.14549999999999999"/>
    <n v="9"/>
    <n v="9"/>
    <s v="Danica"/>
    <s v="Tyler"/>
    <s v="University of Florida_x0009_"/>
    <n v="9"/>
    <s v="North Pacific"/>
    <n v="1.9"/>
    <s v="Category 2"/>
    <e v="#N/A"/>
    <s v="Yes"/>
    <e v="#N/A"/>
    <n v="0.95897708333333331"/>
    <n v="0.76718166666666665"/>
    <x v="0"/>
    <n v="0.76718166666666665"/>
    <x v="1"/>
  </r>
  <r>
    <n v="678"/>
    <s v="F"/>
    <n v="0.5"/>
    <n v="0.375"/>
    <n v="0.115"/>
    <n v="0.59450000000000003"/>
    <n v="0.185"/>
    <n v="0.14799999999999999"/>
    <n v="0.19"/>
    <n v="11"/>
    <n v="3"/>
    <s v="Inaya"/>
    <s v="Bernard"/>
    <s v="Stanford University"/>
    <n v="7"/>
    <s v="Great Lakes"/>
    <n v="2.5"/>
    <s v="Category 2"/>
    <e v="#N/A"/>
    <s v="Yes"/>
    <e v="#N/A"/>
    <n v="0.96342791666666672"/>
    <n v="0.77074233333333342"/>
    <x v="0"/>
    <n v="0.77074233333333342"/>
    <x v="1"/>
  </r>
  <r>
    <n v="1252"/>
    <s v="I"/>
    <n v="0.40500000000000003"/>
    <n v="0.28499999999999998"/>
    <n v="0.09"/>
    <n v="0.26450000000000001"/>
    <n v="0.1265"/>
    <n v="5.0500000000000003E-2"/>
    <n v="7.4999999999999997E-2"/>
    <n v="6"/>
    <n v="13"/>
    <s v="Betty"/>
    <s v="Berg"/>
    <s v="University of Houston"/>
    <n v="1"/>
    <s v="Florida Atlantic Coast"/>
    <n v="22.1"/>
    <s v="Category 2"/>
    <e v="#N/A"/>
    <s v="Yes"/>
    <e v="#N/A"/>
    <n v="0.91633416666666667"/>
    <n v="0.7330673333333334"/>
    <x v="0"/>
    <n v="0.7330673333333334"/>
    <x v="1"/>
  </r>
  <r>
    <n v="2135"/>
    <s v="F"/>
    <n v="0.44"/>
    <n v="0.33"/>
    <n v="0.115"/>
    <n v="0.40050000000000002"/>
    <n v="0.14299999999999999"/>
    <n v="0.113"/>
    <n v="0.12"/>
    <n v="8"/>
    <n v="2"/>
    <s v="Tiegan"/>
    <s v="Davie"/>
    <s v="University of California, Davis"/>
    <n v="1"/>
    <s v="Florida Atlantic Coast"/>
    <n v="22.1"/>
    <s v="Category 2"/>
    <e v="#N/A"/>
    <s v="Yes"/>
    <e v="#N/A"/>
    <n v="0.93764291666666666"/>
    <n v="0.75011433333333333"/>
    <x v="0"/>
    <n v="0.75011433333333333"/>
    <x v="1"/>
  </r>
  <r>
    <n v="2140"/>
    <s v="M"/>
    <n v="0.68"/>
    <n v="0.53"/>
    <n v="0.20499999999999999"/>
    <n v="1.496"/>
    <n v="0.58250000000000002"/>
    <n v="0.33700000000000002"/>
    <n v="0.46500000000000002"/>
    <n v="14"/>
    <n v="2"/>
    <s v="Tiegan"/>
    <s v="Davie"/>
    <s v="University of California, Davis"/>
    <n v="3"/>
    <s v="Northeast"/>
    <n v="3.6"/>
    <s v="Category 3"/>
    <e v="#N/A"/>
    <e v="#N/A"/>
    <s v="Yes"/>
    <n v="1.0547133333333334"/>
    <n v="1.0547133333333334"/>
    <x v="0"/>
    <e v="#N/A"/>
    <x v="285"/>
  </r>
  <r>
    <n v="247"/>
    <s v="I"/>
    <n v="0.32"/>
    <n v="0.245"/>
    <n v="0.08"/>
    <n v="0.1585"/>
    <n v="6.3500000000000001E-2"/>
    <n v="3.2500000000000001E-2"/>
    <n v="0.05"/>
    <n v="13"/>
    <n v="15"/>
    <s v="Conan"/>
    <s v="Dalton"/>
    <s v="University of Houston"/>
    <n v="10"/>
    <s v="Pacific"/>
    <n v="24.1"/>
    <s v="Category 2"/>
    <e v="#N/A"/>
    <s v="Yes"/>
    <e v="#N/A"/>
    <n v="0.87988"/>
    <n v="0.70390400000000009"/>
    <x v="0"/>
    <n v="0.70390400000000009"/>
    <x v="1"/>
  </r>
  <r>
    <n v="3215"/>
    <s v="F"/>
    <n v="0.56999999999999995"/>
    <n v="0.495"/>
    <n v="0.16"/>
    <n v="1.0914999999999999"/>
    <n v="0.45200000000000001"/>
    <n v="0.27500000000000002"/>
    <n v="0.315"/>
    <n v="14"/>
    <n v="8"/>
    <s v="Kali"/>
    <s v="Metcalfe"/>
    <s v="Mote Marine Laboratory"/>
    <n v="4"/>
    <s v="Mid-Atlantic"/>
    <n v="6.1"/>
    <s v="Category 3"/>
    <e v="#N/A"/>
    <e v="#N/A"/>
    <s v="Yes"/>
    <n v="1.0113400000000001"/>
    <n v="1.0113400000000001"/>
    <x v="0"/>
    <e v="#N/A"/>
    <x v="286"/>
  </r>
  <r>
    <n v="1414"/>
    <s v="M"/>
    <n v="0.67500000000000004"/>
    <n v="0.54500000000000004"/>
    <n v="0.185"/>
    <n v="1.7375"/>
    <n v="0.876"/>
    <n v="0.3135"/>
    <n v="0.46899999999999997"/>
    <n v="13"/>
    <n v="10"/>
    <s v="Hazel"/>
    <s v="Villa"/>
    <s v="University of Minnesota"/>
    <n v="8"/>
    <s v="West Coast"/>
    <n v="12.3"/>
    <s v="Category 3"/>
    <e v="#N/A"/>
    <e v="#N/A"/>
    <s v="Yes"/>
    <n v="1.04440625"/>
    <n v="1.04440625"/>
    <x v="0"/>
    <e v="#N/A"/>
    <x v="287"/>
  </r>
  <r>
    <n v="904"/>
    <s v="I"/>
    <n v="0.315"/>
    <n v="0.23499999999999999"/>
    <n v="7.4999999999999997E-2"/>
    <n v="0.14849999999999999"/>
    <n v="5.8500000000000003E-2"/>
    <n v="3.7499999999999999E-2"/>
    <n v="4.2500000000000003E-2"/>
    <n v="6"/>
    <n v="15"/>
    <s v="Conan"/>
    <s v="Dalton"/>
    <s v="University of Houston"/>
    <n v="6"/>
    <s v="Gulf of Mexico_x0009_"/>
    <n v="14.1"/>
    <s v="Category 2"/>
    <e v="#N/A"/>
    <s v="Yes"/>
    <e v="#N/A"/>
    <n v="0.87528958333333329"/>
    <n v="0.7002316666666667"/>
    <x v="0"/>
    <n v="0.7002316666666667"/>
    <x v="1"/>
  </r>
  <r>
    <n v="3814"/>
    <s v="I"/>
    <n v="0.35"/>
    <n v="0.26"/>
    <n v="9.5000000000000001E-2"/>
    <n v="0.221"/>
    <n v="9.8500000000000004E-2"/>
    <n v="4.2999999999999997E-2"/>
    <n v="7.0000000000000007E-2"/>
    <n v="8"/>
    <n v="10"/>
    <s v="Hazel"/>
    <s v="Villa"/>
    <s v="University of Minnesota"/>
    <n v="9"/>
    <s v="North Pacific"/>
    <n v="1.9"/>
    <s v="Category 2"/>
    <e v="#N/A"/>
    <s v="Yes"/>
    <e v="#N/A"/>
    <n v="0.89209916666666667"/>
    <n v="0.71367933333333333"/>
    <x v="0"/>
    <n v="0.71367933333333333"/>
    <x v="1"/>
  </r>
  <r>
    <n v="4044"/>
    <s v="F"/>
    <n v="0.57999999999999996"/>
    <n v="0.46"/>
    <n v="0.13500000000000001"/>
    <n v="0.92600000000000005"/>
    <n v="0.40250000000000002"/>
    <n v="0.20799999999999999"/>
    <n v="0.27500000000000002"/>
    <n v="8"/>
    <n v="9"/>
    <s v="Danica"/>
    <s v="Tyler"/>
    <s v="University of Florida_x0009_"/>
    <n v="3"/>
    <s v="Northeast"/>
    <n v="3.6"/>
    <s v="Category 3"/>
    <e v="#N/A"/>
    <e v="#N/A"/>
    <s v="Yes"/>
    <n v="1.0057683333333334"/>
    <n v="1.0057683333333334"/>
    <x v="0"/>
    <e v="#N/A"/>
    <x v="288"/>
  </r>
  <r>
    <n v="3365"/>
    <s v="M"/>
    <n v="0.33"/>
    <n v="0.245"/>
    <n v="8.5000000000000006E-2"/>
    <n v="0.17100000000000001"/>
    <n v="6.5500000000000003E-2"/>
    <n v="3.6499999999999998E-2"/>
    <n v="5.5E-2"/>
    <n v="11"/>
    <n v="8"/>
    <s v="Kali"/>
    <s v="Metcalfe"/>
    <s v="Mote Marine Laboratory"/>
    <n v="4"/>
    <s v="Mid-Atlantic"/>
    <n v="6.1"/>
    <s v="Category 2"/>
    <e v="#N/A"/>
    <s v="Yes"/>
    <e v="#N/A"/>
    <n v="0.88268916666666675"/>
    <n v="0.70615133333333346"/>
    <x v="0"/>
    <n v="0.70615133333333346"/>
    <x v="1"/>
  </r>
  <r>
    <n v="3905"/>
    <s v="M"/>
    <n v="0.57499999999999996"/>
    <n v="0.47"/>
    <n v="0.16500000000000001"/>
    <n v="0.85299999999999998"/>
    <n v="0.29199999999999998"/>
    <n v="0.17899999999999999"/>
    <n v="0.35"/>
    <n v="16"/>
    <n v="3"/>
    <s v="Inaya"/>
    <s v="Bernard"/>
    <s v="Stanford University"/>
    <n v="7"/>
    <s v="Great Lakes"/>
    <n v="2.5"/>
    <s v="Category 2"/>
    <e v="#N/A"/>
    <s v="Yes"/>
    <e v="#N/A"/>
    <n v="1.0149241666666666"/>
    <n v="0.81193933333333335"/>
    <x v="0"/>
    <n v="0.81193933333333335"/>
    <x v="1"/>
  </r>
  <r>
    <n v="696"/>
    <s v="I"/>
    <n v="0.315"/>
    <n v="0.23"/>
    <n v="0.09"/>
    <n v="0.1285"/>
    <n v="4.2999999999999997E-2"/>
    <n v="0.04"/>
    <n v="0.04"/>
    <n v="7"/>
    <n v="14"/>
    <s v="Santiago"/>
    <s v="Vaughan"/>
    <s v="Ohio State University_x0009_"/>
    <n v="5"/>
    <s v="Southeast"/>
    <n v="12.8"/>
    <s v="Category 2"/>
    <e v="#N/A"/>
    <s v="Yes"/>
    <e v="#N/A"/>
    <n v="0.87502750000000007"/>
    <n v="0.70002200000000014"/>
    <x v="0"/>
    <n v="0.70002200000000014"/>
    <x v="1"/>
  </r>
  <r>
    <n v="994"/>
    <s v="M"/>
    <n v="0.57999999999999996"/>
    <n v="0.45500000000000002"/>
    <n v="0.15"/>
    <n v="1.012"/>
    <n v="0.4985"/>
    <n v="0.21149999999999999"/>
    <n v="0.28349999999999997"/>
    <n v="10"/>
    <n v="11"/>
    <s v="Naima"/>
    <s v="Reyes"/>
    <s v="University of Houston"/>
    <n v="6"/>
    <s v="Gulf of Mexico_x0009_"/>
    <n v="14.1"/>
    <s v="Category 3"/>
    <e v="#N/A"/>
    <e v="#N/A"/>
    <s v="Yes"/>
    <n v="1.0028333333333332"/>
    <n v="1.0028333333333332"/>
    <x v="0"/>
    <e v="#N/A"/>
    <x v="289"/>
  </r>
  <r>
    <n v="260"/>
    <s v="F"/>
    <n v="0.59"/>
    <n v="0.47499999999999998"/>
    <n v="0.16"/>
    <n v="1.1014999999999999"/>
    <n v="0.47749999999999998"/>
    <n v="0.2555"/>
    <n v="0.29499999999999998"/>
    <n v="13"/>
    <n v="8"/>
    <s v="Kali"/>
    <s v="Metcalfe"/>
    <s v="Mote Marine Laboratory"/>
    <n v="8"/>
    <s v="West Coast"/>
    <n v="12.3"/>
    <s v="Category 3"/>
    <e v="#N/A"/>
    <e v="#N/A"/>
    <s v="Yes"/>
    <n v="1.0109399999999999"/>
    <n v="1.0109399999999999"/>
    <x v="0"/>
    <e v="#N/A"/>
    <x v="290"/>
  </r>
  <r>
    <n v="1204"/>
    <s v="F"/>
    <n v="0.73"/>
    <n v="0.57499999999999996"/>
    <n v="0.185"/>
    <n v="1.8794999999999999"/>
    <n v="0.93100000000000005"/>
    <n v="0.38"/>
    <n v="0.48249999999999998"/>
    <n v="12"/>
    <n v="1"/>
    <s v="Jan"/>
    <s v="Odom"/>
    <s v="University of Houston"/>
    <n v="9"/>
    <s v="North Pacific"/>
    <n v="1.9"/>
    <s v="Category 3"/>
    <e v="#N/A"/>
    <e v="#N/A"/>
    <s v="Yes"/>
    <n v="1.0676512499999999"/>
    <n v="1.0676512499999999"/>
    <x v="0"/>
    <e v="#N/A"/>
    <x v="291"/>
  </r>
  <r>
    <n v="321"/>
    <s v="I"/>
    <n v="0.26500000000000001"/>
    <n v="0.21"/>
    <n v="0.06"/>
    <n v="9.6500000000000002E-2"/>
    <n v="4.2500000000000003E-2"/>
    <n v="2.1999999999999999E-2"/>
    <n v="0.03"/>
    <n v="5"/>
    <n v="5"/>
    <s v="Haniya"/>
    <s v="Talley"/>
    <s v="Prince William Sound Science Center"/>
    <n v="10"/>
    <s v="Pacific"/>
    <n v="24.1"/>
    <s v="Category 2"/>
    <e v="#N/A"/>
    <s v="Yes"/>
    <e v="#N/A"/>
    <n v="0.85286499999999998"/>
    <n v="0.68229200000000001"/>
    <x v="0"/>
    <n v="0.68229200000000001"/>
    <x v="1"/>
  </r>
  <r>
    <n v="554"/>
    <s v="I"/>
    <n v="0.48"/>
    <n v="0.37"/>
    <n v="0.12"/>
    <n v="0.51400000000000001"/>
    <n v="0.20749999999999999"/>
    <n v="0.13100000000000001"/>
    <n v="0.155"/>
    <n v="13"/>
    <n v="3"/>
    <s v="Inaya"/>
    <s v="Bernard"/>
    <s v="Stanford University"/>
    <n v="1"/>
    <s v="Florida Atlantic Coast"/>
    <n v="22.1"/>
    <s v="Category 2"/>
    <e v="#N/A"/>
    <s v="Yes"/>
    <e v="#N/A"/>
    <n v="0.95934666666666657"/>
    <n v="0.76747733333333334"/>
    <x v="0"/>
    <n v="0.76747733333333334"/>
    <x v="1"/>
  </r>
  <r>
    <n v="3644"/>
    <s v="I"/>
    <n v="0.47"/>
    <n v="0.34499999999999997"/>
    <n v="0.12"/>
    <n v="0.36849999999999999"/>
    <n v="0.1525"/>
    <n v="6.1499999999999999E-2"/>
    <n v="0.125"/>
    <n v="8"/>
    <n v="6"/>
    <s v="Martin"/>
    <s v="Gaines"/>
    <s v="San Diego State University"/>
    <n v="1"/>
    <s v="Florida Atlantic Coast"/>
    <n v="22.1"/>
    <s v="Category 2"/>
    <e v="#N/A"/>
    <s v="Yes"/>
    <e v="#N/A"/>
    <n v="0.95447000000000004"/>
    <n v="0.76357600000000003"/>
    <x v="0"/>
    <n v="0.76357600000000003"/>
    <x v="1"/>
  </r>
  <r>
    <n v="3914"/>
    <s v="I"/>
    <n v="0.54"/>
    <n v="0.4"/>
    <n v="0.14499999999999999"/>
    <n v="0.75700000000000001"/>
    <n v="0.315"/>
    <n v="0.18099999999999999"/>
    <n v="0.215"/>
    <n v="11"/>
    <n v="8"/>
    <s v="Kali"/>
    <s v="Metcalfe"/>
    <s v="Mote Marine Laboratory"/>
    <n v="8"/>
    <s v="West Coast"/>
    <n v="12.3"/>
    <s v="Category 2"/>
    <e v="#N/A"/>
    <s v="Yes"/>
    <e v="#N/A"/>
    <n v="0.98116083333333337"/>
    <n v="0.78492866666666672"/>
    <x v="0"/>
    <n v="0.78492866666666672"/>
    <x v="1"/>
  </r>
  <r>
    <n v="1867"/>
    <s v="I"/>
    <n v="0.52"/>
    <n v="0.38500000000000001"/>
    <n v="0.115"/>
    <n v="0.58099999999999996"/>
    <n v="0.2555"/>
    <n v="0.156"/>
    <n v="0.14299999999999999"/>
    <n v="10"/>
    <n v="9"/>
    <s v="Danica"/>
    <s v="Tyler"/>
    <s v="University of Florida_x0009_"/>
    <n v="9"/>
    <s v="North Pacific"/>
    <n v="1.9"/>
    <s v="Category 2"/>
    <e v="#N/A"/>
    <s v="Yes"/>
    <e v="#N/A"/>
    <n v="0.97406916666666654"/>
    <n v="0.7792553333333333"/>
    <x v="0"/>
    <n v="0.7792553333333333"/>
    <x v="1"/>
  </r>
  <r>
    <n v="1287"/>
    <s v="I"/>
    <n v="0.5"/>
    <n v="0.39500000000000002"/>
    <n v="0.14000000000000001"/>
    <n v="0.62150000000000005"/>
    <n v="0.29249999999999998"/>
    <n v="0.1205"/>
    <n v="0.19500000000000001"/>
    <n v="9"/>
    <n v="8"/>
    <s v="Kali"/>
    <s v="Metcalfe"/>
    <s v="Mote Marine Laboratory"/>
    <n v="3"/>
    <s v="Northeast"/>
    <n v="3.6"/>
    <s v="Category 2"/>
    <e v="#N/A"/>
    <s v="Yes"/>
    <e v="#N/A"/>
    <n v="0.97140166666666661"/>
    <n v="0.77712133333333333"/>
    <x v="0"/>
    <n v="0.77712133333333333"/>
    <x v="1"/>
  </r>
  <r>
    <n v="3281"/>
    <s v="M"/>
    <n v="0.69"/>
    <n v="0.54"/>
    <n v="0.185"/>
    <n v="1.6194999999999999"/>
    <n v="0.53300000000000003"/>
    <n v="0.35299999999999998"/>
    <n v="0.55500000000000005"/>
    <n v="24"/>
    <n v="5"/>
    <s v="Haniya"/>
    <s v="Talley"/>
    <s v="Prince William Sound Science Center"/>
    <n v="5"/>
    <s v="Southeast"/>
    <n v="12.8"/>
    <s v="Category 2"/>
    <e v="#N/A"/>
    <s v="Yes"/>
    <e v="#N/A"/>
    <n v="1.0519679166666664"/>
    <n v="0.8415743333333332"/>
    <x v="0"/>
    <n v="0.8415743333333332"/>
    <x v="1"/>
  </r>
  <r>
    <n v="1856"/>
    <s v="I"/>
    <n v="0.5"/>
    <n v="0.38"/>
    <n v="0.11"/>
    <n v="0.5605"/>
    <n v="0.28000000000000003"/>
    <n v="0.106"/>
    <n v="0.15"/>
    <n v="9"/>
    <n v="7"/>
    <s v="Iona"/>
    <s v="Connolly"/>
    <s v="Florida Atlantic University"/>
    <n v="10"/>
    <s v="Pacific"/>
    <n v="24.1"/>
    <s v="Category 2"/>
    <e v="#N/A"/>
    <s v="Yes"/>
    <e v="#N/A"/>
    <n v="0.9662425"/>
    <n v="0.77299400000000007"/>
    <x v="0"/>
    <n v="0.77299400000000007"/>
    <x v="1"/>
  </r>
  <r>
    <n v="198"/>
    <s v="M"/>
    <n v="0.64"/>
    <n v="0.5"/>
    <n v="0.185"/>
    <n v="1.3035000000000001"/>
    <n v="0.44450000000000001"/>
    <n v="0.26350000000000001"/>
    <n v="0.46500000000000002"/>
    <n v="16"/>
    <n v="6"/>
    <s v="Martin"/>
    <s v="Gaines"/>
    <s v="San Diego State University"/>
    <n v="6"/>
    <s v="Gulf of Mexico_x0009_"/>
    <n v="14.1"/>
    <s v="Category 2"/>
    <e v="#N/A"/>
    <s v="Yes"/>
    <e v="#N/A"/>
    <n v="1.03329125"/>
    <n v="0.82663300000000006"/>
    <x v="0"/>
    <n v="0.82663300000000006"/>
    <x v="1"/>
  </r>
  <r>
    <n v="1943"/>
    <s v="M"/>
    <n v="0.63"/>
    <n v="0.49"/>
    <n v="0.155"/>
    <n v="1.2524999999999999"/>
    <n v="0.63"/>
    <n v="0.246"/>
    <n v="0.28899999999999998"/>
    <n v="9"/>
    <n v="1"/>
    <s v="Jan"/>
    <s v="Odom"/>
    <s v="University of Houston"/>
    <n v="4"/>
    <s v="Mid-Atlantic"/>
    <n v="6.1"/>
    <s v="Category 3"/>
    <e v="#N/A"/>
    <e v="#N/A"/>
    <s v="Yes"/>
    <n v="1.0221895833333334"/>
    <n v="1.0221895833333334"/>
    <x v="0"/>
    <e v="#N/A"/>
    <x v="292"/>
  </r>
  <r>
    <n v="2688"/>
    <s v="M"/>
    <n v="0.63"/>
    <n v="0.51"/>
    <n v="0.17499999999999999"/>
    <n v="1.3414999999999999"/>
    <n v="0.65749999999999997"/>
    <n v="0.26200000000000001"/>
    <n v="0.375"/>
    <n v="10"/>
    <n v="10"/>
    <s v="Hazel"/>
    <s v="Villa"/>
    <s v="University of Minnesota"/>
    <n v="8"/>
    <s v="West Coast"/>
    <n v="12.3"/>
    <s v="Category 3"/>
    <e v="#N/A"/>
    <e v="#N/A"/>
    <s v="Yes"/>
    <n v="1.0296937500000001"/>
    <n v="1.0296937500000001"/>
    <x v="0"/>
    <e v="#N/A"/>
    <x v="293"/>
  </r>
  <r>
    <n v="3482"/>
    <s v="I"/>
    <n v="0.46500000000000002"/>
    <n v="0.34499999999999997"/>
    <n v="0.105"/>
    <n v="0.40150000000000002"/>
    <n v="0.24199999999999999"/>
    <n v="3.4500000000000003E-2"/>
    <n v="0.109"/>
    <n v="6"/>
    <n v="2"/>
    <s v="Tiegan"/>
    <s v="Davie"/>
    <s v="University of California, Davis"/>
    <n v="2"/>
    <s v="Florida Gulf Coast"/>
    <n v="18"/>
    <s v="Category 2"/>
    <e v="#N/A"/>
    <s v="Yes"/>
    <e v="#N/A"/>
    <n v="0.95025958333333327"/>
    <n v="0.76020766666666661"/>
    <x v="0"/>
    <n v="0.76020766666666661"/>
    <x v="1"/>
  </r>
  <r>
    <n v="4110"/>
    <s v="M"/>
    <n v="0.48"/>
    <n v="0.36499999999999999"/>
    <n v="0.13"/>
    <n v="0.53049999999999997"/>
    <n v="0.24049999999999999"/>
    <n v="0.127"/>
    <n v="0.13900000000000001"/>
    <n v="8"/>
    <n v="2"/>
    <s v="Tiegan"/>
    <s v="Davie"/>
    <s v="University of California, Davis"/>
    <n v="4"/>
    <s v="Mid-Atlantic"/>
    <n v="6.1"/>
    <s v="Category 2"/>
    <e v="#N/A"/>
    <s v="Yes"/>
    <e v="#N/A"/>
    <n v="0.95779416666666661"/>
    <n v="0.76623533333333338"/>
    <x v="0"/>
    <n v="0.76623533333333338"/>
    <x v="1"/>
  </r>
  <r>
    <n v="2773"/>
    <s v="M"/>
    <n v="0.57999999999999996"/>
    <n v="0.44"/>
    <n v="0.17499999999999999"/>
    <n v="1.2255"/>
    <n v="0.54049999999999998"/>
    <n v="0.27050000000000002"/>
    <n v="0.32650000000000001"/>
    <n v="10"/>
    <n v="14"/>
    <s v="Santiago"/>
    <s v="Vaughan"/>
    <s v="Ohio State University_x0009_"/>
    <n v="9"/>
    <s v="North Pacific"/>
    <n v="1.9"/>
    <s v="Category 3"/>
    <e v="#N/A"/>
    <e v="#N/A"/>
    <s v="Yes"/>
    <n v="0.99404375"/>
    <n v="0.99404375"/>
    <x v="0"/>
    <e v="#N/A"/>
    <x v="294"/>
  </r>
  <r>
    <n v="3525"/>
    <s v="I"/>
    <n v="0.32"/>
    <n v="0.24"/>
    <n v="8.5000000000000006E-2"/>
    <n v="0.13100000000000001"/>
    <n v="6.1499999999999999E-2"/>
    <n v="2.6499999999999999E-2"/>
    <n v="3.7999999999999999E-2"/>
    <n v="6"/>
    <n v="10"/>
    <s v="Hazel"/>
    <s v="Villa"/>
    <s v="University of Minnesota"/>
    <n v="8"/>
    <s v="West Coast"/>
    <n v="12.3"/>
    <s v="Category 2"/>
    <e v="#N/A"/>
    <s v="Yes"/>
    <e v="#N/A"/>
    <n v="0.87978916666666662"/>
    <n v="0.70383133333333336"/>
    <x v="0"/>
    <n v="0.70383133333333336"/>
    <x v="1"/>
  </r>
  <r>
    <n v="927"/>
    <s v="I"/>
    <n v="0.43"/>
    <n v="0.32500000000000001"/>
    <n v="0.09"/>
    <n v="0.42499999999999999"/>
    <n v="0.217"/>
    <n v="8.6999999999999994E-2"/>
    <n v="9.5000000000000001E-2"/>
    <n v="7"/>
    <n v="2"/>
    <s v="Tiegan"/>
    <s v="Davie"/>
    <s v="University of California, Davis"/>
    <n v="9"/>
    <s v="North Pacific"/>
    <n v="1.9"/>
    <s v="Category 2"/>
    <e v="#N/A"/>
    <s v="Yes"/>
    <e v="#N/A"/>
    <n v="0.92970833333333336"/>
    <n v="0.74376666666666669"/>
    <x v="0"/>
    <n v="0.74376666666666669"/>
    <x v="1"/>
  </r>
  <r>
    <n v="1293"/>
    <s v="I"/>
    <n v="0.51500000000000001"/>
    <n v="0.4"/>
    <n v="0.13500000000000001"/>
    <n v="0.69650000000000001"/>
    <n v="0.32"/>
    <n v="0.1255"/>
    <n v="0.17499999999999999"/>
    <n v="9"/>
    <n v="6"/>
    <s v="Martin"/>
    <s v="Gaines"/>
    <s v="San Diego State University"/>
    <n v="10"/>
    <s v="Pacific"/>
    <n v="24.1"/>
    <s v="Category 2"/>
    <e v="#N/A"/>
    <s v="Yes"/>
    <e v="#N/A"/>
    <n v="0.97423791666666659"/>
    <n v="0.7793903333333333"/>
    <x v="0"/>
    <n v="0.7793903333333333"/>
    <x v="1"/>
  </r>
  <r>
    <n v="4143"/>
    <s v="M"/>
    <n v="0.65500000000000003"/>
    <n v="0.52500000000000002"/>
    <n v="0.18"/>
    <n v="1.4019999999999999"/>
    <n v="0.624"/>
    <n v="0.29349999999999998"/>
    <n v="0.36499999999999999"/>
    <n v="13"/>
    <n v="7"/>
    <s v="Iona"/>
    <s v="Connolly"/>
    <s v="Florida Atlantic University"/>
    <n v="3"/>
    <s v="Northeast"/>
    <n v="3.6"/>
    <s v="Category 3"/>
    <e v="#N/A"/>
    <e v="#N/A"/>
    <s v="Yes"/>
    <n v="1.0419266666666669"/>
    <n v="1.0419266666666669"/>
    <x v="0"/>
    <e v="#N/A"/>
    <x v="295"/>
  </r>
  <r>
    <n v="3529"/>
    <s v="I"/>
    <n v="0.35"/>
    <n v="0.26500000000000001"/>
    <n v="8.5000000000000006E-2"/>
    <n v="0.17349999999999999"/>
    <n v="7.7499999999999999E-2"/>
    <n v="3.4000000000000002E-2"/>
    <n v="5.6000000000000001E-2"/>
    <n v="6"/>
    <n v="9"/>
    <s v="Danica"/>
    <s v="Tyler"/>
    <s v="University of Florida_x0009_"/>
    <n v="10"/>
    <s v="Pacific"/>
    <n v="24.1"/>
    <s v="Category 2"/>
    <e v="#N/A"/>
    <s v="Yes"/>
    <e v="#N/A"/>
    <n v="0.89589124999999992"/>
    <n v="0.71671299999999993"/>
    <x v="0"/>
    <n v="0.71671299999999993"/>
    <x v="1"/>
  </r>
  <r>
    <n v="3992"/>
    <s v="M"/>
    <n v="0.68500000000000005"/>
    <n v="0.51"/>
    <n v="0.18"/>
    <n v="1.4544999999999999"/>
    <n v="0.63149999999999995"/>
    <n v="0.3105"/>
    <n v="0.3725"/>
    <n v="9"/>
    <n v="2"/>
    <s v="Tiegan"/>
    <s v="Davie"/>
    <s v="University of California, Davis"/>
    <n v="2"/>
    <s v="Florida Gulf Coast"/>
    <n v="18"/>
    <s v="Category 3"/>
    <e v="#N/A"/>
    <e v="#N/A"/>
    <s v="Yes"/>
    <n v="1.0450016666666668"/>
    <n v="1.0450016666666668"/>
    <x v="0"/>
    <e v="#N/A"/>
    <x v="296"/>
  </r>
  <r>
    <n v="967"/>
    <s v="I"/>
    <n v="0.51"/>
    <n v="0.375"/>
    <n v="0.1"/>
    <n v="0.57850000000000001"/>
    <n v="0.23799999999999999"/>
    <n v="0.1225"/>
    <n v="0.17499999999999999"/>
    <n v="7"/>
    <n v="11"/>
    <s v="Naima"/>
    <s v="Reyes"/>
    <s v="University of Houston"/>
    <n v="7"/>
    <s v="Great Lakes"/>
    <n v="2.5"/>
    <s v="Category 2"/>
    <e v="#N/A"/>
    <s v="Yes"/>
    <e v="#N/A"/>
    <n v="0.96607500000000013"/>
    <n v="0.7728600000000001"/>
    <x v="0"/>
    <n v="0.7728600000000001"/>
    <x v="1"/>
  </r>
  <r>
    <n v="592"/>
    <s v="F"/>
    <n v="0.37"/>
    <n v="0.28999999999999998"/>
    <n v="0.115"/>
    <n v="0.25"/>
    <n v="0.111"/>
    <n v="5.7000000000000002E-2"/>
    <n v="7.4999999999999997E-2"/>
    <n v="9"/>
    <n v="2"/>
    <s v="Tiegan"/>
    <s v="Davie"/>
    <s v="University of California, Davis"/>
    <n v="7"/>
    <s v="Great Lakes"/>
    <n v="2.5"/>
    <s v="Category 2"/>
    <e v="#N/A"/>
    <s v="Yes"/>
    <e v="#N/A"/>
    <n v="0.90812499999999996"/>
    <n v="0.72650000000000003"/>
    <x v="0"/>
    <n v="0.72650000000000003"/>
    <x v="1"/>
  </r>
  <r>
    <n v="4168"/>
    <s v="M"/>
    <n v="0.5"/>
    <n v="0.38"/>
    <n v="0.125"/>
    <n v="0.57699999999999996"/>
    <n v="0.26900000000000002"/>
    <n v="0.1265"/>
    <n v="0.1535"/>
    <n v="9"/>
    <n v="7"/>
    <s v="Iona"/>
    <s v="Connolly"/>
    <s v="Florida Atlantic University"/>
    <n v="3"/>
    <s v="Northeast"/>
    <n v="3.6"/>
    <s v="Category 2"/>
    <e v="#N/A"/>
    <s v="Yes"/>
    <e v="#N/A"/>
    <n v="0.9668874999999999"/>
    <n v="0.77350999999999992"/>
    <x v="0"/>
    <n v="0.77350999999999992"/>
    <x v="1"/>
  </r>
  <r>
    <n v="2692"/>
    <s v="F"/>
    <n v="0.64500000000000002"/>
    <n v="0.52"/>
    <n v="0.18"/>
    <n v="1.2849999999999999"/>
    <n v="0.57750000000000001"/>
    <n v="0.35199999999999998"/>
    <n v="0.317"/>
    <n v="9"/>
    <n v="10"/>
    <s v="Hazel"/>
    <s v="Villa"/>
    <s v="University of Minnesota"/>
    <n v="5"/>
    <s v="Southeast"/>
    <n v="12.8"/>
    <s v="Category 3"/>
    <e v="#N/A"/>
    <e v="#N/A"/>
    <s v="Yes"/>
    <n v="1.0412166666666667"/>
    <n v="1.0412166666666667"/>
    <x v="0"/>
    <e v="#N/A"/>
    <x v="297"/>
  </r>
  <r>
    <n v="467"/>
    <s v="F"/>
    <n v="0.67"/>
    <n v="0.55000000000000004"/>
    <n v="0.19"/>
    <n v="1.3905000000000001"/>
    <n v="0.54249999999999998"/>
    <n v="0.30349999999999999"/>
    <n v="0.4"/>
    <n v="12"/>
    <n v="14"/>
    <s v="Santiago"/>
    <s v="Vaughan"/>
    <s v="Ohio State University_x0009_"/>
    <n v="4"/>
    <s v="Mid-Atlantic"/>
    <n v="6.1"/>
    <s v="Category 3"/>
    <e v="#N/A"/>
    <e v="#N/A"/>
    <s v="Yes"/>
    <n v="1.0579991666666666"/>
    <n v="1.0579991666666666"/>
    <x v="0"/>
    <e v="#N/A"/>
    <x v="298"/>
  </r>
  <r>
    <n v="3047"/>
    <s v="M"/>
    <n v="0.58499999999999996"/>
    <n v="0.45"/>
    <n v="0.17499999999999999"/>
    <n v="1.1274999999999999"/>
    <n v="0.49249999999999999"/>
    <n v="0.26200000000000001"/>
    <n v="0.33500000000000002"/>
    <n v="11"/>
    <n v="13"/>
    <s v="Betty"/>
    <s v="Berg"/>
    <s v="University of Houston"/>
    <n v="10"/>
    <s v="Pacific"/>
    <n v="24.1"/>
    <s v="Category 3"/>
    <e v="#N/A"/>
    <e v="#N/A"/>
    <s v="Yes"/>
    <n v="1.0027187499999999"/>
    <n v="1.0027187499999999"/>
    <x v="0"/>
    <e v="#N/A"/>
    <x v="299"/>
  </r>
  <r>
    <n v="3110"/>
    <s v="I"/>
    <n v="0.38"/>
    <n v="0.28999999999999998"/>
    <n v="8.5000000000000006E-2"/>
    <n v="0.22850000000000001"/>
    <n v="8.7999999999999995E-2"/>
    <n v="4.65E-2"/>
    <n v="7.4999999999999997E-2"/>
    <n v="7"/>
    <n v="14"/>
    <s v="Santiago"/>
    <s v="Vaughan"/>
    <s v="Ohio State University_x0009_"/>
    <n v="8"/>
    <s v="West Coast"/>
    <n v="12.3"/>
    <s v="Category 2"/>
    <e v="#N/A"/>
    <s v="Yes"/>
    <e v="#N/A"/>
    <n v="0.9113370833333333"/>
    <n v="0.72906966666666673"/>
    <x v="0"/>
    <n v="0.72906966666666673"/>
    <x v="1"/>
  </r>
  <r>
    <n v="1643"/>
    <s v="M"/>
    <n v="0.57499999999999996"/>
    <n v="0.44"/>
    <n v="0.16"/>
    <n v="0.96150000000000002"/>
    <n v="0.48299999999999998"/>
    <n v="0.16600000000000001"/>
    <n v="0.27500000000000002"/>
    <n v="13"/>
    <n v="2"/>
    <s v="Tiegan"/>
    <s v="Davie"/>
    <s v="University of California, Davis"/>
    <n v="4"/>
    <s v="Mid-Atlantic"/>
    <n v="6.1"/>
    <s v="Category 3"/>
    <e v="#N/A"/>
    <e v="#N/A"/>
    <s v="Yes"/>
    <n v="0.99987333333333328"/>
    <n v="0.99987333333333328"/>
    <x v="0"/>
    <e v="#N/A"/>
    <x v="300"/>
  </r>
  <r>
    <n v="288"/>
    <s v="F"/>
    <n v="0.495"/>
    <n v="0.4"/>
    <n v="0.155"/>
    <n v="0.64449999999999996"/>
    <n v="0.24199999999999999"/>
    <n v="0.13250000000000001"/>
    <n v="0.20499999999999999"/>
    <n v="17"/>
    <n v="8"/>
    <s v="Kali"/>
    <s v="Metcalfe"/>
    <s v="Mote Marine Laboratory"/>
    <n v="4"/>
    <s v="Mid-Atlantic"/>
    <n v="6.1"/>
    <s v="Category 2"/>
    <e v="#N/A"/>
    <s v="Yes"/>
    <e v="#N/A"/>
    <n v="0.97201624999999992"/>
    <n v="0.777613"/>
    <x v="0"/>
    <n v="0.777613"/>
    <x v="1"/>
  </r>
  <r>
    <n v="188"/>
    <s v="F"/>
    <n v="0.63"/>
    <n v="0.5"/>
    <n v="0.185"/>
    <n v="1.383"/>
    <n v="0.54"/>
    <n v="0.33150000000000002"/>
    <n v="0.38"/>
    <n v="10"/>
    <n v="14"/>
    <s v="Santiago"/>
    <s v="Vaughan"/>
    <s v="Ohio State University_x0009_"/>
    <n v="5"/>
    <s v="Southeast"/>
    <n v="12.8"/>
    <s v="Category 3"/>
    <e v="#N/A"/>
    <e v="#N/A"/>
    <s v="Yes"/>
    <n v="1.0271091666666667"/>
    <n v="1.0271091666666667"/>
    <x v="0"/>
    <e v="#N/A"/>
    <x v="301"/>
  </r>
  <r>
    <n v="2462"/>
    <s v="F"/>
    <n v="0.5"/>
    <n v="0.38500000000000001"/>
    <n v="0.13"/>
    <n v="0.76800000000000002"/>
    <n v="0.26250000000000001"/>
    <n v="9.5000000000000001E-2"/>
    <n v="0.27"/>
    <n v="13"/>
    <n v="6"/>
    <s v="Martin"/>
    <s v="Gaines"/>
    <s v="San Diego State University"/>
    <n v="6"/>
    <s v="Gulf of Mexico_x0009_"/>
    <n v="14.1"/>
    <s v="Category 2"/>
    <e v="#N/A"/>
    <s v="Yes"/>
    <e v="#N/A"/>
    <n v="0.96043999999999996"/>
    <n v="0.76835200000000003"/>
    <x v="0"/>
    <n v="0.76835200000000003"/>
    <x v="1"/>
  </r>
  <r>
    <n v="1591"/>
    <s v="I"/>
    <n v="0.52"/>
    <n v="0.39"/>
    <n v="0.13"/>
    <n v="0.55449999999999999"/>
    <n v="0.23549999999999999"/>
    <n v="0.1095"/>
    <n v="0.1895"/>
    <n v="7"/>
    <n v="12"/>
    <s v="Rebecca"/>
    <s v="Bennett"/>
    <s v="University of Houston"/>
    <n v="6"/>
    <s v="Gulf of Mexico_x0009_"/>
    <n v="14.1"/>
    <s v="Category 2"/>
    <e v="#N/A"/>
    <s v="Yes"/>
    <e v="#N/A"/>
    <n v="0.97838083333333314"/>
    <n v="0.7827046666666666"/>
    <x v="0"/>
    <n v="0.7827046666666666"/>
    <x v="1"/>
  </r>
  <r>
    <n v="938"/>
    <s v="I"/>
    <n v="0.45500000000000002"/>
    <n v="0.35499999999999998"/>
    <n v="0.125"/>
    <n v="0.53249999999999997"/>
    <n v="0.22500000000000001"/>
    <n v="0.126"/>
    <n v="0.14649999999999999"/>
    <n v="7"/>
    <n v="14"/>
    <s v="Santiago"/>
    <s v="Vaughan"/>
    <s v="Ohio State University_x0009_"/>
    <n v="6"/>
    <s v="Gulf of Mexico_x0009_"/>
    <n v="14.1"/>
    <s v="Category 2"/>
    <e v="#N/A"/>
    <s v="Yes"/>
    <e v="#N/A"/>
    <n v="0.94559375000000001"/>
    <n v="0.75647500000000001"/>
    <x v="0"/>
    <n v="0.75647500000000001"/>
    <x v="1"/>
  </r>
  <r>
    <n v="2063"/>
    <s v="M"/>
    <n v="0.505"/>
    <n v="0.38500000000000001"/>
    <n v="0.13"/>
    <n v="0.64349999999999996"/>
    <n v="0.3135"/>
    <n v="0.14899999999999999"/>
    <n v="0.1515"/>
    <n v="7"/>
    <n v="6"/>
    <s v="Martin"/>
    <s v="Gaines"/>
    <s v="San Diego State University"/>
    <n v="7"/>
    <s v="Great Lakes"/>
    <n v="2.5"/>
    <s v="Category 2"/>
    <e v="#N/A"/>
    <s v="Yes"/>
    <e v="#N/A"/>
    <n v="0.96770916666666673"/>
    <n v="0.77416733333333343"/>
    <x v="0"/>
    <n v="0.77416733333333343"/>
    <x v="1"/>
  </r>
  <r>
    <n v="381"/>
    <s v="M"/>
    <n v="0.60499999999999998"/>
    <n v="0.47"/>
    <n v="0.18"/>
    <n v="1.1405000000000001"/>
    <n v="0.3755"/>
    <n v="0.28050000000000003"/>
    <n v="0.38500000000000001"/>
    <n v="15"/>
    <n v="6"/>
    <s v="Martin"/>
    <s v="Gaines"/>
    <s v="San Diego State University"/>
    <n v="9"/>
    <s v="North Pacific"/>
    <n v="1.9"/>
    <s v="Category 2"/>
    <e v="#N/A"/>
    <s v="Yes"/>
    <e v="#N/A"/>
    <n v="1.0165149999999998"/>
    <n v="0.81321199999999993"/>
    <x v="0"/>
    <n v="0.81321199999999993"/>
    <x v="1"/>
  </r>
  <r>
    <n v="3204"/>
    <s v="F"/>
    <n v="0.63500000000000001"/>
    <n v="0.505"/>
    <n v="0.185"/>
    <n v="1.3035000000000001"/>
    <n v="0.501"/>
    <n v="0.29499999999999998"/>
    <n v="0.41"/>
    <n v="17"/>
    <n v="5"/>
    <s v="Haniya"/>
    <s v="Talley"/>
    <s v="Prince William Sound Science Center"/>
    <n v="4"/>
    <s v="Mid-Atlantic"/>
    <n v="6.1"/>
    <s v="Category 3"/>
    <e v="#N/A"/>
    <e v="#N/A"/>
    <s v="Yes"/>
    <n v="1.0332912499999998"/>
    <n v="1.0332912499999998"/>
    <x v="0"/>
    <e v="#N/A"/>
    <x v="302"/>
  </r>
  <r>
    <n v="394"/>
    <s v="I"/>
    <n v="0.36499999999999999"/>
    <n v="0.29499999999999998"/>
    <n v="9.5000000000000001E-2"/>
    <n v="0.25"/>
    <n v="0.1075"/>
    <n v="5.45E-2"/>
    <n v="0.08"/>
    <n v="9"/>
    <n v="2"/>
    <s v="Tiegan"/>
    <s v="Davie"/>
    <s v="University of California, Davis"/>
    <n v="8"/>
    <s v="West Coast"/>
    <n v="12.3"/>
    <s v="Category 2"/>
    <e v="#N/A"/>
    <s v="Yes"/>
    <e v="#N/A"/>
    <n v="0.90729166666666661"/>
    <n v="0.72583333333333333"/>
    <x v="0"/>
    <n v="0.72583333333333333"/>
    <x v="1"/>
  </r>
  <r>
    <n v="4166"/>
    <s v="I"/>
    <n v="0.40500000000000003"/>
    <n v="0.3"/>
    <n v="8.5000000000000006E-2"/>
    <n v="0.30349999999999999"/>
    <n v="0.15"/>
    <n v="5.0500000000000003E-2"/>
    <n v="8.7999999999999995E-2"/>
    <n v="7"/>
    <n v="15"/>
    <s v="Conan"/>
    <s v="Dalton"/>
    <s v="University of Houston"/>
    <n v="3"/>
    <s v="Northeast"/>
    <n v="3.6"/>
    <s v="Category 2"/>
    <e v="#N/A"/>
    <s v="Yes"/>
    <e v="#N/A"/>
    <n v="0.91906625000000008"/>
    <n v="0.73525300000000016"/>
    <x v="0"/>
    <n v="0.73525300000000016"/>
    <x v="1"/>
  </r>
  <r>
    <n v="2663"/>
    <s v="F"/>
    <n v="0.56999999999999995"/>
    <n v="0.45"/>
    <n v="0.18"/>
    <n v="0.90800000000000003"/>
    <n v="0.40150000000000002"/>
    <n v="0.217"/>
    <n v="0.255"/>
    <n v="9"/>
    <n v="1"/>
    <s v="Jan"/>
    <s v="Odom"/>
    <s v="University of Houston"/>
    <n v="3"/>
    <s v="Northeast"/>
    <n v="3.6"/>
    <s v="Category 3"/>
    <e v="#N/A"/>
    <e v="#N/A"/>
    <s v="Yes"/>
    <n v="1.0067066666666666"/>
    <n v="1.0067066666666666"/>
    <x v="0"/>
    <e v="#N/A"/>
    <x v="303"/>
  </r>
  <r>
    <n v="2303"/>
    <s v="M"/>
    <n v="0.46"/>
    <n v="0.375"/>
    <n v="0.13"/>
    <n v="0.57350000000000001"/>
    <n v="0.2505"/>
    <n v="0.11899999999999999"/>
    <n v="0.19500000000000001"/>
    <n v="9"/>
    <n v="6"/>
    <s v="Martin"/>
    <s v="Gaines"/>
    <s v="San Diego State University"/>
    <n v="2"/>
    <s v="Florida Gulf Coast"/>
    <n v="18"/>
    <s v="Category 2"/>
    <e v="#N/A"/>
    <s v="Yes"/>
    <e v="#N/A"/>
    <n v="0.9525258333333334"/>
    <n v="0.76202066666666679"/>
    <x v="0"/>
    <n v="0.76202066666666679"/>
    <x v="1"/>
  </r>
  <r>
    <n v="1023"/>
    <s v="F"/>
    <n v="0.64"/>
    <n v="0.5"/>
    <n v="0.17"/>
    <n v="1.5175000000000001"/>
    <n v="0.69299999999999995"/>
    <n v="0.32600000000000001"/>
    <n v="0.40899999999999997"/>
    <n v="11"/>
    <n v="15"/>
    <s v="Conan"/>
    <s v="Dalton"/>
    <s v="University of Houston"/>
    <n v="1"/>
    <s v="Florida Atlantic Coast"/>
    <n v="22.1"/>
    <s v="Category 3"/>
    <e v="#N/A"/>
    <e v="#N/A"/>
    <s v="Yes"/>
    <n v="1.0218291666666668"/>
    <n v="1.0218291666666668"/>
    <x v="0"/>
    <e v="#N/A"/>
    <x v="304"/>
  </r>
  <r>
    <n v="3825"/>
    <s v="M"/>
    <n v="0.62"/>
    <n v="0.46"/>
    <n v="0.17"/>
    <n v="1.127"/>
    <n v="0.53500000000000003"/>
    <n v="0.26350000000000001"/>
    <n v="0.29599999999999999"/>
    <n v="7"/>
    <n v="12"/>
    <s v="Rebecca"/>
    <s v="Bennett"/>
    <s v="University of Houston"/>
    <n v="7"/>
    <s v="Great Lakes"/>
    <n v="2.5"/>
    <s v="Category 3"/>
    <e v="#N/A"/>
    <e v="#N/A"/>
    <s v="Yes"/>
    <n v="1.0167983333333335"/>
    <n v="1.0167983333333335"/>
    <x v="0"/>
    <e v="#N/A"/>
    <x v="305"/>
  </r>
  <r>
    <n v="925"/>
    <s v="I"/>
    <n v="0.42499999999999999"/>
    <n v="0.315"/>
    <n v="0.1"/>
    <n v="0.377"/>
    <n v="0.16450000000000001"/>
    <n v="7.1999999999999995E-2"/>
    <n v="0.105"/>
    <n v="6"/>
    <n v="8"/>
    <s v="Kali"/>
    <s v="Metcalfe"/>
    <s v="Mote Marine Laboratory"/>
    <n v="10"/>
    <s v="Pacific"/>
    <n v="24.1"/>
    <s v="Category 2"/>
    <e v="#N/A"/>
    <s v="Yes"/>
    <e v="#N/A"/>
    <n v="0.92781666666666662"/>
    <n v="0.74225333333333332"/>
    <x v="0"/>
    <n v="0.74225333333333332"/>
    <x v="1"/>
  </r>
  <r>
    <n v="2365"/>
    <s v="F"/>
    <n v="0.6"/>
    <n v="0.47"/>
    <n v="0.2"/>
    <n v="1.0309999999999999"/>
    <n v="0.39200000000000002"/>
    <n v="0.20349999999999999"/>
    <n v="0.28999999999999998"/>
    <n v="15"/>
    <n v="14"/>
    <s v="Santiago"/>
    <s v="Vaughan"/>
    <s v="Ohio State University_x0009_"/>
    <n v="10"/>
    <s v="Pacific"/>
    <n v="24.1"/>
    <s v="Category 2"/>
    <e v="#N/A"/>
    <s v="Yes"/>
    <e v="#N/A"/>
    <n v="1.0223"/>
    <n v="0.81784000000000001"/>
    <x v="0"/>
    <n v="0.81784000000000001"/>
    <x v="1"/>
  </r>
  <r>
    <n v="2094"/>
    <s v="F"/>
    <n v="0.505"/>
    <n v="0.38500000000000001"/>
    <n v="0.115"/>
    <n v="0.61599999999999999"/>
    <n v="0.24299999999999999"/>
    <n v="0.1075"/>
    <n v="0.21"/>
    <n v="11"/>
    <n v="12"/>
    <s v="Rebecca"/>
    <s v="Bennett"/>
    <s v="University of Houston"/>
    <n v="4"/>
    <s v="Mid-Atlantic"/>
    <n v="6.1"/>
    <s v="Category 2"/>
    <e v="#N/A"/>
    <s v="Yes"/>
    <e v="#N/A"/>
    <n v="0.96740666666666675"/>
    <n v="0.77392533333333347"/>
    <x v="0"/>
    <n v="0.77392533333333347"/>
    <x v="1"/>
  </r>
  <r>
    <n v="2150"/>
    <s v="M"/>
    <n v="0.27"/>
    <n v="0.19500000000000001"/>
    <n v="7.0000000000000007E-2"/>
    <n v="0.106"/>
    <n v="4.65E-2"/>
    <n v="1.7999999999999999E-2"/>
    <n v="3.5999999999999997E-2"/>
    <n v="7"/>
    <n v="3"/>
    <s v="Inaya"/>
    <s v="Bernard"/>
    <s v="Stanford University"/>
    <n v="5"/>
    <s v="Southeast"/>
    <n v="12.8"/>
    <s v="Category 2"/>
    <e v="#N/A"/>
    <s v="Yes"/>
    <e v="#N/A"/>
    <n v="0.84916999999999998"/>
    <n v="0.67933600000000005"/>
    <x v="0"/>
    <n v="0.67933600000000005"/>
    <x v="1"/>
  </r>
  <r>
    <n v="3667"/>
    <s v="I"/>
    <n v="0.57499999999999996"/>
    <n v="0.44"/>
    <n v="0.15"/>
    <n v="0.98299999999999998"/>
    <n v="0.48599999999999999"/>
    <n v="0.215"/>
    <n v="0.23899999999999999"/>
    <n v="8"/>
    <n v="1"/>
    <s v="Jan"/>
    <s v="Odom"/>
    <s v="University of Houston"/>
    <n v="9"/>
    <s v="North Pacific"/>
    <n v="1.9"/>
    <s v="Category 3"/>
    <e v="#N/A"/>
    <e v="#N/A"/>
    <s v="Yes"/>
    <n v="0.99737500000000001"/>
    <n v="0.99737500000000001"/>
    <x v="0"/>
    <e v="#N/A"/>
    <x v="306"/>
  </r>
  <r>
    <n v="3430"/>
    <s v="I"/>
    <n v="0.28000000000000003"/>
    <n v="0.21"/>
    <n v="6.5000000000000002E-2"/>
    <n v="0.111"/>
    <n v="4.2500000000000003E-2"/>
    <n v="2.8500000000000001E-2"/>
    <n v="0.03"/>
    <n v="6"/>
    <n v="14"/>
    <s v="Santiago"/>
    <s v="Vaughan"/>
    <s v="Ohio State University_x0009_"/>
    <n v="1"/>
    <s v="Florida Atlantic Coast"/>
    <n v="22.1"/>
    <s v="Category 2"/>
    <e v="#N/A"/>
    <s v="Yes"/>
    <e v="#N/A"/>
    <n v="0.85713583333333332"/>
    <n v="0.68570866666666674"/>
    <x v="0"/>
    <n v="0.68570866666666674"/>
    <x v="1"/>
  </r>
  <r>
    <n v="3715"/>
    <s v="F"/>
    <n v="0.72499999999999998"/>
    <n v="0.56000000000000005"/>
    <n v="0.185"/>
    <n v="1.792"/>
    <n v="0.873"/>
    <n v="0.36699999999999999"/>
    <n v="0.435"/>
    <n v="11"/>
    <n v="5"/>
    <s v="Haniya"/>
    <s v="Talley"/>
    <s v="Prince William Sound Science Center"/>
    <n v="3"/>
    <s v="Northeast"/>
    <n v="3.6"/>
    <s v="Category 3"/>
    <e v="#N/A"/>
    <e v="#N/A"/>
    <s v="Yes"/>
    <n v="1.06412"/>
    <n v="1.06412"/>
    <x v="0"/>
    <e v="#N/A"/>
    <x v="307"/>
  </r>
  <r>
    <n v="2179"/>
    <s v="F"/>
    <n v="0.59499999999999997"/>
    <n v="0.48"/>
    <n v="0.2"/>
    <n v="0.97499999999999998"/>
    <n v="0.35799999999999998"/>
    <n v="0.20349999999999999"/>
    <n v="0.34"/>
    <n v="15"/>
    <n v="13"/>
    <s v="Betty"/>
    <s v="Berg"/>
    <s v="University of Houston"/>
    <n v="5"/>
    <s v="Southeast"/>
    <n v="12.8"/>
    <s v="Category 2"/>
    <e v="#N/A"/>
    <s v="Yes"/>
    <e v="#N/A"/>
    <n v="1.0258333333333334"/>
    <n v="0.82066666666666677"/>
    <x v="0"/>
    <n v="0.82066666666666677"/>
    <x v="1"/>
  </r>
  <r>
    <n v="3609"/>
    <s v="M"/>
    <n v="0.54500000000000004"/>
    <n v="0.43"/>
    <n v="0.155"/>
    <n v="0.80349999999999999"/>
    <n v="0.40899999999999997"/>
    <n v="0.14399999999999999"/>
    <n v="0.22800000000000001"/>
    <n v="7"/>
    <n v="2"/>
    <s v="Tiegan"/>
    <s v="Davie"/>
    <s v="University of California, Davis"/>
    <n v="3"/>
    <s v="Northeast"/>
    <n v="3.6"/>
    <s v="Category 3"/>
    <e v="#N/A"/>
    <e v="#N/A"/>
    <s v="Yes"/>
    <n v="0.99219041666666685"/>
    <n v="0.99219041666666685"/>
    <x v="0"/>
    <e v="#N/A"/>
    <x v="308"/>
  </r>
  <r>
    <n v="769"/>
    <s v="F"/>
    <n v="0.55000000000000004"/>
    <n v="0.43"/>
    <n v="0.155"/>
    <n v="0.78500000000000003"/>
    <n v="0.28899999999999998"/>
    <n v="0.22700000000000001"/>
    <n v="0.23300000000000001"/>
    <n v="11"/>
    <n v="3"/>
    <s v="Inaya"/>
    <s v="Bernard"/>
    <s v="Stanford University"/>
    <n v="3"/>
    <s v="Northeast"/>
    <n v="3.6"/>
    <s v="Category 2"/>
    <e v="#N/A"/>
    <s v="Yes"/>
    <e v="#N/A"/>
    <n v="0.9946124999999999"/>
    <n v="0.79569000000000001"/>
    <x v="0"/>
    <n v="0.79569000000000001"/>
    <x v="1"/>
  </r>
  <r>
    <n v="4092"/>
    <s v="M"/>
    <n v="0.625"/>
    <n v="0.5"/>
    <n v="0.18"/>
    <n v="1.3705000000000001"/>
    <n v="0.64500000000000002"/>
    <n v="0.30299999999999999"/>
    <n v="0.3705"/>
    <n v="12"/>
    <n v="2"/>
    <s v="Tiegan"/>
    <s v="Davie"/>
    <s v="University of California, Davis"/>
    <n v="8"/>
    <s v="West Coast"/>
    <n v="12.3"/>
    <s v="Category 3"/>
    <e v="#N/A"/>
    <e v="#N/A"/>
    <s v="Yes"/>
    <n v="1.0247483333333336"/>
    <n v="1.0247483333333336"/>
    <x v="0"/>
    <e v="#N/A"/>
    <x v="309"/>
  </r>
  <r>
    <n v="1946"/>
    <s v="F"/>
    <n v="0.63500000000000001"/>
    <n v="0.505"/>
    <n v="0.155"/>
    <n v="1.2895000000000001"/>
    <n v="0.59399999999999997"/>
    <n v="0.314"/>
    <n v="0.34499999999999997"/>
    <n v="11"/>
    <n v="10"/>
    <s v="Hazel"/>
    <s v="Villa"/>
    <s v="University of Minnesota"/>
    <n v="5"/>
    <s v="Southeast"/>
    <n v="12.8"/>
    <s v="Category 3"/>
    <e v="#N/A"/>
    <e v="#N/A"/>
    <s v="Yes"/>
    <n v="1.0273454166666665"/>
    <n v="1.0273454166666665"/>
    <x v="0"/>
    <e v="#N/A"/>
    <x v="310"/>
  </r>
  <r>
    <n v="4121"/>
    <s v="M"/>
    <n v="0.35"/>
    <n v="0.26500000000000001"/>
    <n v="0.09"/>
    <n v="0.19700000000000001"/>
    <n v="7.2999999999999995E-2"/>
    <n v="3.6499999999999998E-2"/>
    <n v="7.6999999999999999E-2"/>
    <n v="7"/>
    <n v="2"/>
    <s v="Tiegan"/>
    <s v="Davie"/>
    <s v="University of California, Davis"/>
    <n v="10"/>
    <s v="Pacific"/>
    <n v="24.1"/>
    <s v="Category 2"/>
    <e v="#N/A"/>
    <s v="Yes"/>
    <e v="#N/A"/>
    <n v="0.89482166666666663"/>
    <n v="0.71585733333333335"/>
    <x v="0"/>
    <n v="0.71585733333333335"/>
    <x v="1"/>
  </r>
  <r>
    <n v="939"/>
    <s v="I"/>
    <n v="0.45500000000000002"/>
    <n v="0.375"/>
    <n v="0.12"/>
    <n v="0.497"/>
    <n v="0.23549999999999999"/>
    <n v="0.1055"/>
    <n v="0.1295"/>
    <n v="6"/>
    <n v="10"/>
    <s v="Hazel"/>
    <s v="Villa"/>
    <s v="University of Minnesota"/>
    <n v="4"/>
    <s v="Mid-Atlantic"/>
    <n v="6.1"/>
    <s v="Category 2"/>
    <e v="#N/A"/>
    <s v="Yes"/>
    <e v="#N/A"/>
    <n v="0.95347333333333339"/>
    <n v="0.76277866666666672"/>
    <x v="0"/>
    <n v="0.76277866666666672"/>
    <x v="1"/>
  </r>
  <r>
    <n v="2933"/>
    <s v="M"/>
    <n v="0.61499999999999999"/>
    <n v="0.45500000000000002"/>
    <n v="0.15"/>
    <n v="0.9335"/>
    <n v="0.38200000000000001"/>
    <n v="0.247"/>
    <n v="0.26150000000000001"/>
    <n v="10"/>
    <n v="8"/>
    <s v="Kali"/>
    <s v="Metcalfe"/>
    <s v="Mote Marine Laboratory"/>
    <n v="10"/>
    <s v="Pacific"/>
    <n v="24.1"/>
    <s v="Category 2"/>
    <e v="#N/A"/>
    <s v="Yes"/>
    <e v="#N/A"/>
    <n v="1.0177708333333333"/>
    <n v="0.8142166666666667"/>
    <x v="0"/>
    <n v="0.8142166666666667"/>
    <x v="1"/>
  </r>
  <r>
    <n v="2260"/>
    <s v="F"/>
    <n v="0.59"/>
    <n v="0.46500000000000002"/>
    <n v="0.16"/>
    <n v="1.1005"/>
    <n v="0.50600000000000001"/>
    <n v="0.2525"/>
    <n v="0.29499999999999998"/>
    <n v="13"/>
    <n v="15"/>
    <s v="Conan"/>
    <s v="Dalton"/>
    <s v="University of Houston"/>
    <n v="5"/>
    <s v="Southeast"/>
    <n v="12.8"/>
    <s v="Category 3"/>
    <e v="#N/A"/>
    <e v="#N/A"/>
    <s v="Yes"/>
    <n v="1.0076466666666668"/>
    <n v="1.0076466666666668"/>
    <x v="0"/>
    <e v="#N/A"/>
    <x v="311"/>
  </r>
  <r>
    <n v="147"/>
    <s v="M"/>
    <n v="0.46"/>
    <n v="0.35"/>
    <n v="0.12"/>
    <n v="0.51500000000000001"/>
    <n v="0.224"/>
    <n v="0.108"/>
    <n v="0.1565"/>
    <n v="10"/>
    <n v="1"/>
    <s v="Jan"/>
    <s v="Odom"/>
    <s v="University of Houston"/>
    <n v="6"/>
    <s v="Gulf of Mexico_x0009_"/>
    <n v="14.1"/>
    <s v="Category 2"/>
    <e v="#N/A"/>
    <s v="Yes"/>
    <e v="#N/A"/>
    <n v="0.94596666666666662"/>
    <n v="0.7567733333333333"/>
    <x v="0"/>
    <n v="0.7567733333333333"/>
    <x v="1"/>
  </r>
  <r>
    <n v="1110"/>
    <s v="M"/>
    <n v="0.52"/>
    <n v="0.4"/>
    <n v="0.14499999999999999"/>
    <n v="0.77649999999999997"/>
    <n v="0.35249999999999998"/>
    <n v="0.1845"/>
    <n v="0.185"/>
    <n v="9"/>
    <n v="4"/>
    <s v="Nate"/>
    <s v="Craig"/>
    <s v="NOAA Fisheries"/>
    <n v="5"/>
    <s v="Southeast"/>
    <n v="12.8"/>
    <s v="Category 2"/>
    <e v="#N/A"/>
    <s v="Yes"/>
    <e v="#N/A"/>
    <n v="0.97366541666666662"/>
    <n v="0.77893233333333334"/>
    <x v="0"/>
    <n v="0.77893233333333334"/>
    <x v="1"/>
  </r>
  <r>
    <n v="1289"/>
    <s v="I"/>
    <n v="0.505"/>
    <n v="0.38"/>
    <n v="0.12"/>
    <n v="0.59399999999999997"/>
    <n v="0.25950000000000001"/>
    <n v="0.14349999999999999"/>
    <n v="0.18"/>
    <n v="7"/>
    <n v="2"/>
    <s v="Tiegan"/>
    <s v="Davie"/>
    <s v="University of California, Davis"/>
    <n v="7"/>
    <s v="Great Lakes"/>
    <n v="2.5"/>
    <s v="Category 2"/>
    <e v="#N/A"/>
    <s v="Yes"/>
    <e v="#N/A"/>
    <n v="0.96728000000000003"/>
    <n v="0.77382400000000007"/>
    <x v="0"/>
    <n v="0.77382400000000007"/>
    <x v="1"/>
  </r>
  <r>
    <n v="447"/>
    <s v="M"/>
    <n v="0.56499999999999995"/>
    <n v="0.435"/>
    <n v="0.185"/>
    <n v="0.98150000000000004"/>
    <n v="0.32900000000000001"/>
    <n v="0.13600000000000001"/>
    <n v="0.39"/>
    <n v="13"/>
    <n v="4"/>
    <s v="Nate"/>
    <s v="Craig"/>
    <s v="NOAA Fisheries"/>
    <n v="5"/>
    <s v="Southeast"/>
    <n v="12.8"/>
    <s v="Category 2"/>
    <e v="#N/A"/>
    <s v="Yes"/>
    <e v="#N/A"/>
    <n v="0.99816291666666679"/>
    <n v="0.79853033333333345"/>
    <x v="0"/>
    <n v="0.79853033333333345"/>
    <x v="1"/>
  </r>
  <r>
    <n v="1762"/>
    <s v="M"/>
    <n v="0.75"/>
    <n v="0.59499999999999997"/>
    <n v="0.20499999999999999"/>
    <n v="2.2204999999999999"/>
    <n v="1.083"/>
    <n v="0.42099999999999999"/>
    <n v="0.63"/>
    <n v="12"/>
    <n v="13"/>
    <s v="Betty"/>
    <s v="Berg"/>
    <s v="University of Houston"/>
    <n v="3"/>
    <s v="Northeast"/>
    <n v="3.6"/>
    <s v="Category 3"/>
    <e v="#N/A"/>
    <e v="#N/A"/>
    <s v="Yes"/>
    <n v="1.0761670833333332"/>
    <n v="1.0761670833333332"/>
    <x v="0"/>
    <e v="#N/A"/>
    <x v="312"/>
  </r>
  <r>
    <n v="1261"/>
    <s v="I"/>
    <n v="0.44"/>
    <n v="0.34"/>
    <n v="0.12"/>
    <n v="0.438"/>
    <n v="0.21149999999999999"/>
    <n v="8.3000000000000004E-2"/>
    <n v="0.12"/>
    <n v="9"/>
    <n v="1"/>
    <s v="Jan"/>
    <s v="Odom"/>
    <s v="University of Houston"/>
    <n v="6"/>
    <s v="Gulf of Mexico_x0009_"/>
    <n v="14.1"/>
    <s v="Category 2"/>
    <e v="#N/A"/>
    <s v="Yes"/>
    <e v="#N/A"/>
    <n v="0.93955999999999995"/>
    <n v="0.75164799999999998"/>
    <x v="0"/>
    <n v="0.75164799999999998"/>
    <x v="1"/>
  </r>
  <r>
    <n v="1907"/>
    <s v="I"/>
    <n v="0.57499999999999996"/>
    <n v="0.45"/>
    <n v="0.13500000000000001"/>
    <n v="0.82450000000000001"/>
    <n v="0.33750000000000002"/>
    <n v="0.21149999999999999"/>
    <n v="0.23899999999999999"/>
    <n v="11"/>
    <n v="1"/>
    <s v="Jan"/>
    <s v="Odom"/>
    <s v="University of Houston"/>
    <n v="8"/>
    <s v="West Coast"/>
    <n v="12.3"/>
    <s v="Category 2"/>
    <e v="#N/A"/>
    <s v="Yes"/>
    <e v="#N/A"/>
    <n v="1.0052512499999999"/>
    <n v="0.80420099999999994"/>
    <x v="0"/>
    <n v="0.80420099999999994"/>
    <x v="1"/>
  </r>
  <r>
    <n v="3380"/>
    <s v="I"/>
    <n v="0.29499999999999998"/>
    <n v="0.21"/>
    <n v="0.08"/>
    <n v="0.1"/>
    <n v="3.7999999999999999E-2"/>
    <n v="2.5999999999999999E-2"/>
    <n v="3.1E-2"/>
    <n v="8"/>
    <n v="2"/>
    <s v="Tiegan"/>
    <s v="Davie"/>
    <s v="University of California, Davis"/>
    <n v="2"/>
    <s v="Florida Gulf Coast"/>
    <n v="18"/>
    <s v="Category 2"/>
    <e v="#N/A"/>
    <s v="Yes"/>
    <e v="#N/A"/>
    <n v="0.86299999999999999"/>
    <n v="0.69040000000000001"/>
    <x v="0"/>
    <n v="0.69040000000000001"/>
    <x v="1"/>
  </r>
  <r>
    <n v="1864"/>
    <s v="I"/>
    <n v="0.52"/>
    <n v="0.41499999999999998"/>
    <n v="0.14000000000000001"/>
    <n v="0.63749999999999996"/>
    <n v="0.308"/>
    <n v="0.13350000000000001"/>
    <n v="0.16800000000000001"/>
    <n v="9"/>
    <n v="15"/>
    <s v="Conan"/>
    <s v="Dalton"/>
    <s v="University of Houston"/>
    <n v="7"/>
    <s v="Great Lakes"/>
    <n v="2.5"/>
    <s v="Category 2"/>
    <e v="#N/A"/>
    <s v="Yes"/>
    <e v="#N/A"/>
    <n v="0.98404166666666648"/>
    <n v="0.78723333333333323"/>
    <x v="0"/>
    <n v="0.78723333333333323"/>
    <x v="1"/>
  </r>
  <r>
    <n v="1962"/>
    <s v="F"/>
    <n v="0.65500000000000003"/>
    <n v="0.51500000000000001"/>
    <n v="0.18"/>
    <n v="1.4119999999999999"/>
    <n v="0.61950000000000005"/>
    <n v="0.2485"/>
    <n v="0.497"/>
    <n v="11"/>
    <n v="14"/>
    <s v="Santiago"/>
    <s v="Vaughan"/>
    <s v="Ohio State University_x0009_"/>
    <n v="1"/>
    <s v="Florida Atlantic Coast"/>
    <n v="22.1"/>
    <s v="Category 3"/>
    <e v="#N/A"/>
    <e v="#N/A"/>
    <s v="Yes"/>
    <n v="1.0382266666666669"/>
    <n v="1.0382266666666669"/>
    <x v="0"/>
    <e v="#N/A"/>
    <x v="313"/>
  </r>
  <r>
    <n v="3707"/>
    <s v="F"/>
    <n v="0.67500000000000004"/>
    <n v="0.53500000000000003"/>
    <n v="0.185"/>
    <n v="1.5575000000000001"/>
    <n v="0.70350000000000001"/>
    <n v="0.40200000000000002"/>
    <n v="0.4"/>
    <n v="11"/>
    <n v="7"/>
    <s v="Iona"/>
    <s v="Connolly"/>
    <s v="Florida Atlantic University"/>
    <n v="4"/>
    <s v="Mid-Atlantic"/>
    <n v="6.1"/>
    <s v="Category 3"/>
    <e v="#N/A"/>
    <e v="#N/A"/>
    <s v="Yes"/>
    <n v="1.0475229166666666"/>
    <n v="1.0475229166666666"/>
    <x v="0"/>
    <e v="#N/A"/>
    <x v="314"/>
  </r>
  <r>
    <n v="276"/>
    <s v="M"/>
    <n v="0.65500000000000003"/>
    <n v="0.54"/>
    <n v="0.215"/>
    <n v="1.8440000000000001"/>
    <n v="0.74250000000000005"/>
    <n v="0.32700000000000001"/>
    <n v="0.58499999999999996"/>
    <n v="22"/>
    <n v="3"/>
    <s v="Inaya"/>
    <s v="Bernard"/>
    <s v="Stanford University"/>
    <n v="8"/>
    <s v="West Coast"/>
    <n v="12.3"/>
    <s v="Category 2"/>
    <e v="#N/A"/>
    <s v="Yes"/>
    <e v="#N/A"/>
    <n v="1.0414766666666666"/>
    <n v="0.83318133333333333"/>
    <x v="0"/>
    <n v="0.83318133333333333"/>
    <x v="1"/>
  </r>
  <r>
    <n v="699"/>
    <s v="F"/>
    <n v="0.43"/>
    <n v="0.33500000000000002"/>
    <n v="0.12"/>
    <n v="0.44400000000000001"/>
    <n v="0.155"/>
    <n v="0.1145"/>
    <n v="0.14000000000000001"/>
    <n v="13"/>
    <n v="3"/>
    <s v="Inaya"/>
    <s v="Bernard"/>
    <s v="Stanford University"/>
    <n v="3"/>
    <s v="Northeast"/>
    <n v="3.6"/>
    <s v="Category 2"/>
    <e v="#N/A"/>
    <s v="Yes"/>
    <e v="#N/A"/>
    <n v="0.93428000000000011"/>
    <n v="0.74742400000000009"/>
    <x v="0"/>
    <n v="0.74742400000000009"/>
    <x v="1"/>
  </r>
  <r>
    <n v="2669"/>
    <s v="F"/>
    <n v="0.58499999999999996"/>
    <n v="0.435"/>
    <n v="0.14000000000000001"/>
    <n v="0.69550000000000001"/>
    <n v="0.3085"/>
    <n v="0.129"/>
    <n v="0.22450000000000001"/>
    <n v="8"/>
    <n v="9"/>
    <s v="Danica"/>
    <s v="Tyler"/>
    <s v="University of Florida_x0009_"/>
    <n v="7"/>
    <s v="Great Lakes"/>
    <n v="2.5"/>
    <s v="Category 2"/>
    <e v="#N/A"/>
    <s v="Yes"/>
    <e v="#N/A"/>
    <n v="1.0098616666666667"/>
    <n v="0.80788933333333335"/>
    <x v="0"/>
    <n v="0.80788933333333335"/>
    <x v="1"/>
  </r>
  <r>
    <n v="990"/>
    <s v="M"/>
    <n v="0.57499999999999996"/>
    <n v="0.47499999999999998"/>
    <n v="0.16"/>
    <n v="1.1140000000000001"/>
    <n v="0.4955"/>
    <n v="0.27450000000000002"/>
    <n v="0.28999999999999998"/>
    <n v="9"/>
    <n v="5"/>
    <s v="Haniya"/>
    <s v="Talley"/>
    <s v="Prince William Sound Science Center"/>
    <n v="7"/>
    <s v="Great Lakes"/>
    <n v="2.5"/>
    <s v="Category 3"/>
    <e v="#N/A"/>
    <e v="#N/A"/>
    <s v="Yes"/>
    <n v="1.0054399999999999"/>
    <n v="1.0054399999999999"/>
    <x v="0"/>
    <e v="#N/A"/>
    <x v="315"/>
  </r>
  <r>
    <n v="1386"/>
    <s v="I"/>
    <n v="0.63"/>
    <n v="0.505"/>
    <n v="0.18"/>
    <n v="1.272"/>
    <n v="0.60250000000000004"/>
    <n v="0.29499999999999998"/>
    <n v="0.315"/>
    <n v="11"/>
    <n v="13"/>
    <s v="Betty"/>
    <s v="Berg"/>
    <s v="University of Houston"/>
    <n v="1"/>
    <s v="Florida Atlantic Coast"/>
    <n v="22.1"/>
    <s v="Category 3"/>
    <e v="#N/A"/>
    <e v="#N/A"/>
    <s v="Yes"/>
    <n v="1.0316933333333334"/>
    <n v="1.0316933333333334"/>
    <x v="0"/>
    <e v="#N/A"/>
    <x v="316"/>
  </r>
  <r>
    <n v="1909"/>
    <s v="M"/>
    <n v="0.57499999999999996"/>
    <n v="0.47499999999999998"/>
    <n v="0.14499999999999999"/>
    <n v="0.85699999999999998"/>
    <n v="0.36649999999999999"/>
    <n v="0.17299999999999999"/>
    <n v="0.26900000000000002"/>
    <n v="9"/>
    <n v="1"/>
    <s v="Jan"/>
    <s v="Odom"/>
    <s v="University of Houston"/>
    <n v="7"/>
    <s v="Great Lakes"/>
    <n v="2.5"/>
    <s v="Category 2"/>
    <e v="#N/A"/>
    <s v="Yes"/>
    <e v="#N/A"/>
    <n v="1.0135774999999998"/>
    <n v="0.81086199999999986"/>
    <x v="0"/>
    <n v="0.81086199999999986"/>
    <x v="1"/>
  </r>
  <r>
    <n v="3761"/>
    <s v="M"/>
    <n v="0.53"/>
    <n v="0.42499999999999999"/>
    <n v="0.13"/>
    <n v="0.70199999999999996"/>
    <n v="0.29749999999999999"/>
    <n v="0.13950000000000001"/>
    <n v="0.22"/>
    <n v="9"/>
    <n v="2"/>
    <s v="Tiegan"/>
    <s v="Davie"/>
    <s v="University of California, Davis"/>
    <n v="10"/>
    <s v="Pacific"/>
    <n v="24.1"/>
    <s v="Category 2"/>
    <e v="#N/A"/>
    <s v="Yes"/>
    <e v="#N/A"/>
    <n v="0.98674333333333331"/>
    <n v="0.78939466666666669"/>
    <x v="0"/>
    <n v="0.78939466666666669"/>
    <x v="1"/>
  </r>
  <r>
    <n v="4153"/>
    <s v="I"/>
    <n v="0.37"/>
    <n v="0.28000000000000003"/>
    <n v="0.09"/>
    <n v="0.218"/>
    <n v="9.9500000000000005E-2"/>
    <n v="5.45E-2"/>
    <n v="6.1499999999999999E-2"/>
    <n v="7"/>
    <n v="8"/>
    <s v="Kali"/>
    <s v="Metcalfe"/>
    <s v="Mote Marine Laboratory"/>
    <n v="8"/>
    <s v="West Coast"/>
    <n v="12.3"/>
    <s v="Category 2"/>
    <e v="#N/A"/>
    <s v="Yes"/>
    <e v="#N/A"/>
    <n v="0.90540333333333334"/>
    <n v="0.72432266666666667"/>
    <x v="0"/>
    <n v="0.72432266666666667"/>
    <x v="1"/>
  </r>
  <r>
    <n v="2934"/>
    <s v="F"/>
    <n v="0.61499999999999999"/>
    <n v="0.495"/>
    <n v="0.16500000000000001"/>
    <n v="1.198"/>
    <n v="0.54149999999999998"/>
    <n v="0.28649999999999998"/>
    <n v="0.31850000000000001"/>
    <n v="10"/>
    <n v="6"/>
    <s v="Martin"/>
    <s v="Gaines"/>
    <s v="San Diego State University"/>
    <n v="9"/>
    <s v="North Pacific"/>
    <n v="1.9"/>
    <s v="Category 3"/>
    <e v="#N/A"/>
    <e v="#N/A"/>
    <s v="Yes"/>
    <n v="1.0230783333333333"/>
    <n v="1.0230783333333333"/>
    <x v="0"/>
    <e v="#N/A"/>
    <x v="317"/>
  </r>
  <r>
    <n v="92"/>
    <s v="M"/>
    <n v="0.55500000000000005"/>
    <n v="0.44"/>
    <n v="0.15"/>
    <n v="0.755"/>
    <n v="0.307"/>
    <n v="0.1525"/>
    <n v="0.26"/>
    <n v="12"/>
    <n v="5"/>
    <s v="Haniya"/>
    <s v="Talley"/>
    <s v="Prince William Sound Science Center"/>
    <n v="4"/>
    <s v="Mid-Atlantic"/>
    <n v="6.1"/>
    <s v="Category 2"/>
    <e v="#N/A"/>
    <s v="Yes"/>
    <e v="#N/A"/>
    <n v="1.0002083333333334"/>
    <n v="0.80016666666666669"/>
    <x v="0"/>
    <n v="0.80016666666666669"/>
    <x v="1"/>
  </r>
  <r>
    <n v="1817"/>
    <s v="F"/>
    <n v="0.67500000000000004"/>
    <n v="0.53"/>
    <n v="0.17499999999999999"/>
    <n v="1.4464999999999999"/>
    <n v="0.67749999999999999"/>
    <n v="0.33"/>
    <n v="0.38900000000000001"/>
    <n v="10"/>
    <n v="1"/>
    <s v="Jan"/>
    <s v="Odom"/>
    <s v="University of Houston"/>
    <n v="6"/>
    <s v="Gulf of Mexico_x0009_"/>
    <n v="14.1"/>
    <s v="Category 3"/>
    <e v="#N/A"/>
    <e v="#N/A"/>
    <s v="Yes"/>
    <n v="1.0474229166666666"/>
    <n v="1.0474229166666666"/>
    <x v="0"/>
    <e v="#N/A"/>
    <x v="318"/>
  </r>
  <r>
    <n v="1154"/>
    <s v="F"/>
    <n v="0.6"/>
    <n v="0.47499999999999998"/>
    <n v="0.16"/>
    <n v="1.0265"/>
    <n v="0.48499999999999999"/>
    <n v="0.2495"/>
    <n v="0.25650000000000001"/>
    <n v="9"/>
    <n v="14"/>
    <s v="Santiago"/>
    <s v="Vaughan"/>
    <s v="Ohio State University_x0009_"/>
    <n v="7"/>
    <s v="Great Lakes"/>
    <n v="2.5"/>
    <s v="Category 3"/>
    <e v="#N/A"/>
    <e v="#N/A"/>
    <s v="Yes"/>
    <n v="1.017273333333333"/>
    <n v="1.017273333333333"/>
    <x v="0"/>
    <e v="#N/A"/>
    <x v="319"/>
  </r>
  <r>
    <n v="1415"/>
    <s v="M"/>
    <n v="0.68500000000000005"/>
    <n v="0.54500000000000004"/>
    <n v="0.20499999999999999"/>
    <n v="1.7925"/>
    <n v="0.8145"/>
    <n v="0.41599999999999998"/>
    <n v="0.46100000000000002"/>
    <n v="9"/>
    <n v="4"/>
    <s v="Nate"/>
    <s v="Craig"/>
    <s v="NOAA Fisheries"/>
    <n v="9"/>
    <s v="North Pacific"/>
    <n v="1.9"/>
    <s v="Category 3"/>
    <e v="#N/A"/>
    <e v="#N/A"/>
    <s v="Yes"/>
    <n v="1.0517437500000002"/>
    <n v="1.0517437500000002"/>
    <x v="0"/>
    <e v="#N/A"/>
    <x v="320"/>
  </r>
  <r>
    <n v="2643"/>
    <s v="I"/>
    <n v="0.47499999999999998"/>
    <n v="0.375"/>
    <n v="0.115"/>
    <n v="0.52049999999999996"/>
    <n v="0.23300000000000001"/>
    <n v="0.11899999999999999"/>
    <n v="0.14549999999999999"/>
    <n v="7"/>
    <n v="11"/>
    <s v="Naima"/>
    <s v="Reyes"/>
    <s v="University of Houston"/>
    <n v="1"/>
    <s v="Florida Atlantic Coast"/>
    <n v="22.1"/>
    <s v="Category 2"/>
    <e v="#N/A"/>
    <s v="Yes"/>
    <e v="#N/A"/>
    <n v="0.95860958333333335"/>
    <n v="0.76688766666666675"/>
    <x v="0"/>
    <n v="0.76688766666666675"/>
    <x v="1"/>
  </r>
  <r>
    <n v="2431"/>
    <s v="I"/>
    <n v="0.52"/>
    <n v="0.38"/>
    <n v="0.14000000000000001"/>
    <n v="0.52500000000000002"/>
    <n v="0.17749999999999999"/>
    <n v="0.115"/>
    <n v="0.185"/>
    <n v="11"/>
    <n v="10"/>
    <s v="Hazel"/>
    <s v="Villa"/>
    <s v="University of Minnesota"/>
    <n v="2"/>
    <s v="Florida Gulf Coast"/>
    <n v="18"/>
    <s v="Category 2"/>
    <e v="#N/A"/>
    <s v="Yes"/>
    <e v="#N/A"/>
    <n v="0.97724999999999984"/>
    <n v="0.78179999999999994"/>
    <x v="0"/>
    <n v="0.78179999999999994"/>
    <x v="1"/>
  </r>
  <r>
    <n v="62"/>
    <s v="M"/>
    <n v="0.505"/>
    <n v="0.40500000000000003"/>
    <n v="0.11"/>
    <n v="0.625"/>
    <n v="0.30499999999999999"/>
    <n v="0.16"/>
    <n v="0.17499999999999999"/>
    <n v="9"/>
    <n v="15"/>
    <s v="Conan"/>
    <s v="Dalton"/>
    <s v="University of Houston"/>
    <n v="2"/>
    <s v="Florida Gulf Coast"/>
    <n v="18"/>
    <s v="Category 2"/>
    <e v="#N/A"/>
    <s v="Yes"/>
    <e v="#N/A"/>
    <n v="0.97312500000000002"/>
    <n v="0.77850000000000008"/>
    <x v="0"/>
    <n v="0.77850000000000008"/>
    <x v="1"/>
  </r>
  <r>
    <n v="526"/>
    <s v="M"/>
    <n v="0.17499999999999999"/>
    <n v="0.125"/>
    <n v="0.04"/>
    <n v="2.4E-2"/>
    <n v="9.4999999999999998E-3"/>
    <n v="6.0000000000000001E-3"/>
    <n v="5.0000000000000001E-3"/>
    <n v="4"/>
    <n v="8"/>
    <s v="Kali"/>
    <s v="Metcalfe"/>
    <s v="Mote Marine Laboratory"/>
    <n v="1"/>
    <s v="Florida Atlantic Coast"/>
    <n v="22.1"/>
    <s v="Category 2"/>
    <e v="#N/A"/>
    <s v="Yes"/>
    <e v="#N/A"/>
    <n v="0.79855999999999994"/>
    <n v="0.63884799999999997"/>
    <x v="0"/>
    <n v="0.63884799999999997"/>
    <x v="1"/>
  </r>
  <r>
    <n v="2698"/>
    <s v="M"/>
    <n v="0.66"/>
    <n v="0.51500000000000001"/>
    <n v="0.16500000000000001"/>
    <n v="1.4464999999999999"/>
    <n v="0.69399999999999995"/>
    <n v="0.29799999999999999"/>
    <n v="0.3755"/>
    <n v="10"/>
    <n v="15"/>
    <s v="Conan"/>
    <s v="Dalton"/>
    <s v="University of Houston"/>
    <n v="10"/>
    <s v="Pacific"/>
    <n v="24.1"/>
    <s v="Category 3"/>
    <e v="#N/A"/>
    <e v="#N/A"/>
    <s v="Yes"/>
    <n v="1.0350120833333332"/>
    <n v="1.0350120833333332"/>
    <x v="0"/>
    <e v="#N/A"/>
    <x v="321"/>
  </r>
  <r>
    <n v="1620"/>
    <s v="I"/>
    <n v="0.56000000000000005"/>
    <n v="0.44500000000000001"/>
    <n v="0.15"/>
    <n v="0.82250000000000001"/>
    <n v="0.36849999999999999"/>
    <n v="0.187"/>
    <n v="0.23599999999999999"/>
    <n v="10"/>
    <n v="12"/>
    <s v="Rebecca"/>
    <s v="Bennett"/>
    <s v="University of Houston"/>
    <n v="3"/>
    <s v="Northeast"/>
    <n v="3.6"/>
    <s v="Category 2"/>
    <e v="#N/A"/>
    <s v="Yes"/>
    <e v="#N/A"/>
    <n v="1.0007291666666667"/>
    <n v="0.80058333333333342"/>
    <x v="0"/>
    <n v="0.80058333333333342"/>
    <x v="1"/>
  </r>
  <r>
    <n v="794"/>
    <s v="M"/>
    <n v="0.57499999999999996"/>
    <n v="0.45"/>
    <n v="0.16500000000000001"/>
    <n v="0.92149999999999999"/>
    <n v="0.32750000000000001"/>
    <n v="0.22500000000000001"/>
    <n v="0.25600000000000001"/>
    <n v="12"/>
    <n v="14"/>
    <s v="Santiago"/>
    <s v="Vaughan"/>
    <s v="Ohio State University_x0009_"/>
    <n v="1"/>
    <s v="Florida Atlantic Coast"/>
    <n v="22.1"/>
    <s v="Category 2"/>
    <e v="#N/A"/>
    <s v="Yes"/>
    <e v="#N/A"/>
    <n v="1.0055745833333332"/>
    <n v="0.80445966666666657"/>
    <x v="0"/>
    <n v="0.80445966666666657"/>
    <x v="1"/>
  </r>
  <r>
    <n v="1397"/>
    <s v="M"/>
    <n v="0.64500000000000002"/>
    <n v="0.51"/>
    <n v="0.16"/>
    <n v="1.1835"/>
    <n v="0.55600000000000005"/>
    <n v="0.23849999999999999"/>
    <n v="0.34499999999999997"/>
    <n v="11"/>
    <n v="13"/>
    <s v="Betty"/>
    <s v="Berg"/>
    <s v="University of Houston"/>
    <n v="7"/>
    <s v="Great Lakes"/>
    <n v="2.5"/>
    <s v="Category 3"/>
    <e v="#N/A"/>
    <e v="#N/A"/>
    <s v="Yes"/>
    <n v="1.03766"/>
    <n v="1.03766"/>
    <x v="0"/>
    <e v="#N/A"/>
    <x v="322"/>
  </r>
  <r>
    <n v="1099"/>
    <s v="M"/>
    <n v="0.49"/>
    <n v="0.46500000000000002"/>
    <n v="0.125"/>
    <n v="0.52249999999999996"/>
    <n v="0.23499999999999999"/>
    <n v="0.13"/>
    <n v="0.14099999999999999"/>
    <n v="7"/>
    <n v="13"/>
    <s v="Betty"/>
    <s v="Berg"/>
    <s v="University of Houston"/>
    <n v="3"/>
    <s v="Northeast"/>
    <n v="3.6"/>
    <s v="Category 2"/>
    <e v="#N/A"/>
    <s v="Yes"/>
    <e v="#N/A"/>
    <n v="0.99438541666666669"/>
    <n v="0.79550833333333337"/>
    <x v="0"/>
    <n v="0.79550833333333337"/>
    <x v="1"/>
  </r>
  <r>
    <n v="2350"/>
    <s v="F"/>
    <n v="0.45"/>
    <n v="0.36"/>
    <n v="0.105"/>
    <n v="0.47149999999999997"/>
    <n v="0.20349999999999999"/>
    <n v="9.35E-2"/>
    <n v="0.14899999999999999"/>
    <n v="9"/>
    <n v="13"/>
    <s v="Betty"/>
    <s v="Berg"/>
    <s v="University of Houston"/>
    <n v="3"/>
    <s v="Northeast"/>
    <n v="3.6"/>
    <s v="Category 2"/>
    <e v="#N/A"/>
    <s v="Yes"/>
    <e v="#N/A"/>
    <n v="0.9468179166666667"/>
    <n v="0.75745433333333345"/>
    <x v="0"/>
    <n v="0.75745433333333345"/>
    <x v="1"/>
  </r>
  <r>
    <n v="3308"/>
    <s v="F"/>
    <n v="0.45"/>
    <n v="0.32500000000000001"/>
    <n v="0.13500000000000001"/>
    <n v="0.438"/>
    <n v="0.18049999999999999"/>
    <n v="0.11650000000000001"/>
    <n v="0.11"/>
    <n v="9"/>
    <n v="2"/>
    <s v="Tiegan"/>
    <s v="Davie"/>
    <s v="University of California, Davis"/>
    <n v="4"/>
    <s v="Mid-Atlantic"/>
    <n v="6.1"/>
    <s v="Category 2"/>
    <e v="#N/A"/>
    <s v="Yes"/>
    <e v="#N/A"/>
    <n v="0.93898833333333331"/>
    <n v="0.75119066666666667"/>
    <x v="0"/>
    <n v="0.75119066666666667"/>
    <x v="1"/>
  </r>
  <r>
    <n v="380"/>
    <s v="F"/>
    <n v="0.61"/>
    <n v="0.495"/>
    <n v="0.185"/>
    <n v="1.1085"/>
    <n v="0.3705"/>
    <n v="0.3135"/>
    <n v="0.33"/>
    <n v="12"/>
    <n v="5"/>
    <s v="Haniya"/>
    <s v="Talley"/>
    <s v="Prince William Sound Science Center"/>
    <n v="2"/>
    <s v="Florida Gulf Coast"/>
    <n v="18"/>
    <s v="Category 2"/>
    <e v="#N/A"/>
    <s v="Yes"/>
    <e v="#N/A"/>
    <n v="1.0286120833333334"/>
    <n v="0.82288966666666674"/>
    <x v="0"/>
    <n v="0.82288966666666674"/>
    <x v="1"/>
  </r>
  <r>
    <n v="3373"/>
    <s v="I"/>
    <n v="0.44"/>
    <n v="0.33"/>
    <n v="0.13500000000000001"/>
    <n v="0.52200000000000002"/>
    <n v="0.17"/>
    <n v="9.0499999999999997E-2"/>
    <n v="0.19500000000000001"/>
    <n v="16"/>
    <n v="9"/>
    <s v="Danica"/>
    <s v="Tyler"/>
    <s v="University of Florida_x0009_"/>
    <n v="8"/>
    <s v="West Coast"/>
    <n v="12.3"/>
    <s v="Category 1"/>
    <s v="Yes"/>
    <e v="#N/A"/>
    <e v="#N/A"/>
    <n v="0.93361166666666662"/>
    <n v="1.4004174999999999"/>
    <x v="9"/>
    <e v="#N/A"/>
    <x v="1"/>
  </r>
  <r>
    <n v="292"/>
    <s v="F"/>
    <n v="0.56499999999999995"/>
    <n v="0.505"/>
    <n v="0.21"/>
    <n v="1.2765"/>
    <n v="0.501"/>
    <n v="0.27900000000000003"/>
    <n v="0.35499999999999998"/>
    <n v="12"/>
    <n v="13"/>
    <s v="Betty"/>
    <s v="Berg"/>
    <s v="University of Houston"/>
    <n v="7"/>
    <s v="Great Lakes"/>
    <n v="2.5"/>
    <s v="Category 3"/>
    <e v="#N/A"/>
    <e v="#N/A"/>
    <s v="Yes"/>
    <n v="1.0162441666666666"/>
    <n v="1.0162441666666666"/>
    <x v="0"/>
    <e v="#N/A"/>
    <x v="323"/>
  </r>
  <r>
    <n v="3008"/>
    <s v="M"/>
    <n v="0.73"/>
    <n v="0.58499999999999996"/>
    <n v="0.22500000000000001"/>
    <n v="2.2305000000000001"/>
    <n v="1.2395"/>
    <n v="0.42199999999999999"/>
    <n v="0.56299999999999994"/>
    <n v="14"/>
    <n v="11"/>
    <s v="Naima"/>
    <s v="Reyes"/>
    <s v="University of Houston"/>
    <n v="5"/>
    <s v="Southeast"/>
    <n v="12.8"/>
    <s v="Category 1"/>
    <s v="Yes"/>
    <e v="#N/A"/>
    <e v="#N/A"/>
    <n v="1.0732770833333332"/>
    <n v="1.6099156249999997"/>
    <x v="10"/>
    <e v="#N/A"/>
    <x v="1"/>
  </r>
  <r>
    <n v="1228"/>
    <s v="I"/>
    <n v="0.35"/>
    <n v="0.255"/>
    <n v="0.09"/>
    <n v="0.17849999999999999"/>
    <n v="8.5500000000000007E-2"/>
    <n v="3.0499999999999999E-2"/>
    <n v="5.2499999999999998E-2"/>
    <n v="8"/>
    <n v="1"/>
    <s v="Jan"/>
    <s v="Odom"/>
    <s v="University of Houston"/>
    <n v="8"/>
    <s v="West Coast"/>
    <n v="12.3"/>
    <s v="Category 2"/>
    <e v="#N/A"/>
    <s v="Yes"/>
    <e v="#N/A"/>
    <n v="0.89244416666666659"/>
    <n v="0.71395533333333328"/>
    <x v="0"/>
    <n v="0.71395533333333328"/>
    <x v="1"/>
  </r>
  <r>
    <n v="1541"/>
    <s v="I"/>
    <n v="0.36"/>
    <n v="0.27"/>
    <n v="9.5000000000000001E-2"/>
    <n v="0.2"/>
    <n v="7.2999999999999995E-2"/>
    <n v="5.6000000000000001E-2"/>
    <n v="6.0999999999999999E-2"/>
    <n v="8"/>
    <n v="14"/>
    <s v="Santiago"/>
    <s v="Vaughan"/>
    <s v="Ohio State University_x0009_"/>
    <n v="3"/>
    <s v="Northeast"/>
    <n v="3.6"/>
    <s v="Category 2"/>
    <e v="#N/A"/>
    <s v="Yes"/>
    <e v="#N/A"/>
    <n v="0.89983333333333337"/>
    <n v="0.71986666666666677"/>
    <x v="0"/>
    <n v="0.71986666666666677"/>
    <x v="1"/>
  </r>
  <r>
    <n v="2386"/>
    <s v="F"/>
    <n v="0.45"/>
    <n v="0.34499999999999997"/>
    <n v="0.115"/>
    <n v="0.496"/>
    <n v="0.1905"/>
    <n v="0.11700000000000001"/>
    <n v="0.14000000000000001"/>
    <n v="12"/>
    <n v="7"/>
    <s v="Iona"/>
    <s v="Connolly"/>
    <s v="Florida Atlantic University"/>
    <n v="7"/>
    <s v="Great Lakes"/>
    <n v="2.5"/>
    <s v="Category 2"/>
    <e v="#N/A"/>
    <s v="Yes"/>
    <e v="#N/A"/>
    <n v="0.94144000000000005"/>
    <n v="0.75315200000000004"/>
    <x v="0"/>
    <n v="0.75315200000000004"/>
    <x v="1"/>
  </r>
  <r>
    <n v="3034"/>
    <s v="M"/>
    <n v="0.53500000000000003"/>
    <n v="0.41"/>
    <n v="0.12"/>
    <n v="0.6835"/>
    <n v="0.3125"/>
    <n v="0.16550000000000001"/>
    <n v="0.159"/>
    <n v="8"/>
    <n v="11"/>
    <s v="Naima"/>
    <s v="Reyes"/>
    <s v="University of Houston"/>
    <n v="4"/>
    <s v="Mid-Atlantic"/>
    <n v="6.1"/>
    <s v="Category 2"/>
    <e v="#N/A"/>
    <s v="Yes"/>
    <e v="#N/A"/>
    <n v="0.98310333333333344"/>
    <n v="0.78648266666666677"/>
    <x v="0"/>
    <n v="0.78648266666666677"/>
    <x v="1"/>
  </r>
  <r>
    <n v="3786"/>
    <s v="M"/>
    <n v="0.625"/>
    <n v="0.495"/>
    <n v="0.155"/>
    <n v="1.177"/>
    <n v="0.50549999999999995"/>
    <n v="0.27800000000000002"/>
    <n v="0.34499999999999997"/>
    <n v="9"/>
    <n v="7"/>
    <s v="Iona"/>
    <s v="Connolly"/>
    <s v="Florida Atlantic University"/>
    <n v="10"/>
    <s v="Pacific"/>
    <n v="24.1"/>
    <s v="Category 3"/>
    <e v="#N/A"/>
    <e v="#N/A"/>
    <s v="Yes"/>
    <n v="1.0252725"/>
    <n v="1.0252725"/>
    <x v="0"/>
    <e v="#N/A"/>
    <x v="324"/>
  </r>
  <r>
    <n v="2022"/>
    <s v="M"/>
    <n v="0.52500000000000002"/>
    <n v="0.41"/>
    <n v="0.13"/>
    <n v="0.6875"/>
    <n v="0.34350000000000003"/>
    <n v="0.14949999999999999"/>
    <n v="0.17649999999999999"/>
    <n v="9"/>
    <n v="14"/>
    <s v="Santiago"/>
    <s v="Vaughan"/>
    <s v="Ohio State University_x0009_"/>
    <n v="5"/>
    <s v="Southeast"/>
    <n v="12.8"/>
    <s v="Category 2"/>
    <e v="#N/A"/>
    <s v="Yes"/>
    <e v="#N/A"/>
    <n v="0.98072916666666676"/>
    <n v="0.78458333333333341"/>
    <x v="0"/>
    <n v="0.78458333333333341"/>
    <x v="1"/>
  </r>
  <r>
    <n v="2160"/>
    <s v="F"/>
    <n v="0.64"/>
    <n v="0.51"/>
    <n v="0.2"/>
    <n v="1.3905000000000001"/>
    <n v="0.61"/>
    <n v="0.33150000000000002"/>
    <n v="0.41"/>
    <n v="12"/>
    <n v="4"/>
    <s v="Nate"/>
    <s v="Craig"/>
    <s v="NOAA Fisheries"/>
    <n v="9"/>
    <s v="North Pacific"/>
    <n v="1.9"/>
    <s v="Category 3"/>
    <e v="#N/A"/>
    <e v="#N/A"/>
    <s v="Yes"/>
    <n v="1.0369833333333331"/>
    <n v="1.0369833333333331"/>
    <x v="0"/>
    <e v="#N/A"/>
    <x v="325"/>
  </r>
  <r>
    <n v="921"/>
    <s v="I"/>
    <n v="0.41499999999999998"/>
    <n v="0.33"/>
    <n v="0.09"/>
    <n v="0.35949999999999999"/>
    <n v="0.17"/>
    <n v="8.1000000000000003E-2"/>
    <n v="0.09"/>
    <n v="6"/>
    <n v="14"/>
    <s v="Santiago"/>
    <s v="Vaughan"/>
    <s v="Ohio State University_x0009_"/>
    <n v="8"/>
    <s v="West Coast"/>
    <n v="12.3"/>
    <s v="Category 2"/>
    <e v="#N/A"/>
    <s v="Yes"/>
    <e v="#N/A"/>
    <n v="0.92975916666666669"/>
    <n v="0.74380733333333338"/>
    <x v="0"/>
    <n v="0.74380733333333338"/>
    <x v="1"/>
  </r>
  <r>
    <n v="3540"/>
    <s v="I"/>
    <n v="0.435"/>
    <n v="0.34"/>
    <n v="0.12"/>
    <n v="0.39600000000000002"/>
    <n v="0.17749999999999999"/>
    <n v="8.1000000000000003E-2"/>
    <n v="0.125"/>
    <n v="8"/>
    <n v="10"/>
    <s v="Hazel"/>
    <s v="Villa"/>
    <s v="University of Minnesota"/>
    <n v="3"/>
    <s v="Northeast"/>
    <n v="3.6"/>
    <s v="Category 2"/>
    <e v="#N/A"/>
    <s v="Yes"/>
    <e v="#N/A"/>
    <n v="0.93985333333333321"/>
    <n v="0.75188266666666659"/>
    <x v="0"/>
    <n v="0.75188266666666659"/>
    <x v="1"/>
  </r>
  <r>
    <n v="2590"/>
    <s v="M"/>
    <n v="0.57499999999999996"/>
    <n v="0.45"/>
    <n v="0.155"/>
    <n v="0.94799999999999995"/>
    <n v="0.42899999999999999"/>
    <n v="0.20599999999999999"/>
    <n v="0.25900000000000001"/>
    <n v="7"/>
    <n v="7"/>
    <s v="Iona"/>
    <s v="Connolly"/>
    <s v="Florida Atlantic University"/>
    <n v="10"/>
    <s v="Pacific"/>
    <n v="24.1"/>
    <s v="Category 3"/>
    <e v="#N/A"/>
    <e v="#N/A"/>
    <s v="Yes"/>
    <n v="1.0029566666666665"/>
    <n v="1.0029566666666665"/>
    <x v="0"/>
    <e v="#N/A"/>
    <x v="326"/>
  </r>
  <r>
    <n v="3936"/>
    <s v="M"/>
    <n v="0.52"/>
    <n v="0.41"/>
    <n v="0.115"/>
    <n v="0.77"/>
    <n v="0.26300000000000001"/>
    <n v="0.157"/>
    <n v="0.26"/>
    <n v="11"/>
    <n v="5"/>
    <s v="Haniya"/>
    <s v="Talley"/>
    <s v="Prince William Sound Science Center"/>
    <n v="6"/>
    <s v="Gulf of Mexico_x0009_"/>
    <n v="14.1"/>
    <s v="Category 2"/>
    <e v="#N/A"/>
    <s v="Yes"/>
    <e v="#N/A"/>
    <n v="0.97342499999999998"/>
    <n v="0.77873999999999999"/>
    <x v="0"/>
    <n v="0.77873999999999999"/>
    <x v="1"/>
  </r>
  <r>
    <n v="3001"/>
    <s v="M"/>
    <n v="0.64"/>
    <n v="0.48499999999999999"/>
    <n v="0.16"/>
    <n v="1.006"/>
    <n v="0.45600000000000002"/>
    <n v="0.22450000000000001"/>
    <n v="0.28349999999999997"/>
    <n v="9"/>
    <n v="3"/>
    <s v="Inaya"/>
    <s v="Bernard"/>
    <s v="Stanford University"/>
    <n v="6"/>
    <s v="Gulf of Mexico_x0009_"/>
    <n v="14.1"/>
    <s v="Category 3"/>
    <e v="#N/A"/>
    <e v="#N/A"/>
    <s v="Yes"/>
    <n v="1.0347599999999999"/>
    <n v="1.0347599999999999"/>
    <x v="0"/>
    <e v="#N/A"/>
    <x v="327"/>
  </r>
  <r>
    <n v="1740"/>
    <s v="M"/>
    <n v="0.67500000000000004"/>
    <n v="0.52500000000000002"/>
    <n v="0.16"/>
    <n v="1.2835000000000001"/>
    <n v="0.57199999999999995"/>
    <n v="0.27550000000000002"/>
    <n v="0.35449999999999998"/>
    <n v="13"/>
    <n v="6"/>
    <s v="Martin"/>
    <s v="Gaines"/>
    <s v="San Diego State University"/>
    <n v="7"/>
    <s v="Great Lakes"/>
    <n v="2.5"/>
    <s v="Category 3"/>
    <e v="#N/A"/>
    <e v="#N/A"/>
    <s v="Yes"/>
    <n v="1.0486600000000001"/>
    <n v="1.0486600000000001"/>
    <x v="0"/>
    <e v="#N/A"/>
    <x v="328"/>
  </r>
  <r>
    <n v="682"/>
    <s v="M"/>
    <n v="0.48499999999999999"/>
    <n v="0.37"/>
    <n v="0.14000000000000001"/>
    <n v="0.57250000000000001"/>
    <n v="0.20399999999999999"/>
    <n v="0.14149999999999999"/>
    <n v="0.17499999999999999"/>
    <n v="10"/>
    <n v="12"/>
    <s v="Rebecca"/>
    <s v="Bennett"/>
    <s v="University of Houston"/>
    <n v="2"/>
    <s v="Florida Gulf Coast"/>
    <n v="18"/>
    <s v="Category 2"/>
    <e v="#N/A"/>
    <s v="Yes"/>
    <e v="#N/A"/>
    <n v="0.96019166666666667"/>
    <n v="0.76815333333333335"/>
    <x v="0"/>
    <n v="0.76815333333333335"/>
    <x v="1"/>
  </r>
  <r>
    <n v="1846"/>
    <s v="I"/>
    <n v="0.44500000000000001"/>
    <n v="0.33"/>
    <n v="0.11"/>
    <n v="0.35799999999999998"/>
    <n v="0.1525"/>
    <n v="6.7000000000000004E-2"/>
    <n v="0.11849999999999999"/>
    <n v="8"/>
    <n v="8"/>
    <s v="Kali"/>
    <s v="Metcalfe"/>
    <s v="Mote Marine Laboratory"/>
    <n v="9"/>
    <s v="North Pacific"/>
    <n v="1.9"/>
    <s v="Category 2"/>
    <e v="#N/A"/>
    <s v="Yes"/>
    <e v="#N/A"/>
    <n v="0.94103000000000003"/>
    <n v="0.75282400000000005"/>
    <x v="0"/>
    <n v="0.75282400000000005"/>
    <x v="1"/>
  </r>
  <r>
    <n v="3038"/>
    <s v="M"/>
    <n v="0.56000000000000005"/>
    <n v="0.45"/>
    <n v="0.14499999999999999"/>
    <n v="0.89400000000000002"/>
    <n v="0.38850000000000001"/>
    <n v="0.20949999999999999"/>
    <n v="0.26400000000000001"/>
    <n v="9"/>
    <n v="8"/>
    <s v="Kali"/>
    <s v="Metcalfe"/>
    <s v="Mote Marine Laboratory"/>
    <n v="4"/>
    <s v="Mid-Atlantic"/>
    <n v="6.1"/>
    <s v="Category 2"/>
    <e v="#N/A"/>
    <s v="Yes"/>
    <e v="#N/A"/>
    <n v="0.99867166666666662"/>
    <n v="0.79893733333333339"/>
    <x v="0"/>
    <n v="0.79893733333333339"/>
    <x v="1"/>
  </r>
  <r>
    <n v="1443"/>
    <s v="I"/>
    <n v="0.41"/>
    <n v="0.32"/>
    <n v="9.5000000000000001E-2"/>
    <n v="0.29049999999999998"/>
    <n v="0.14099999999999999"/>
    <n v="6.3E-2"/>
    <n v="7.2999999999999995E-2"/>
    <n v="5"/>
    <n v="9"/>
    <s v="Danica"/>
    <s v="Tyler"/>
    <s v="University of Florida_x0009_"/>
    <n v="7"/>
    <s v="Great Lakes"/>
    <n v="2.5"/>
    <s v="Category 2"/>
    <e v="#N/A"/>
    <s v="Yes"/>
    <e v="#N/A"/>
    <n v="0.92856625000000004"/>
    <n v="0.7428530000000001"/>
    <x v="0"/>
    <n v="0.7428530000000001"/>
    <x v="1"/>
  </r>
  <r>
    <n v="1778"/>
    <s v="I"/>
    <n v="0.48499999999999999"/>
    <n v="0.34499999999999997"/>
    <n v="0.16"/>
    <n v="0.86899999999999999"/>
    <n v="0.3085"/>
    <n v="0.185"/>
    <n v="0.31900000000000001"/>
    <n v="9"/>
    <n v="14"/>
    <s v="Santiago"/>
    <s v="Vaughan"/>
    <s v="Ohio State University_x0009_"/>
    <n v="5"/>
    <s v="Southeast"/>
    <n v="12.8"/>
    <s v="Category 2"/>
    <e v="#N/A"/>
    <s v="Yes"/>
    <e v="#N/A"/>
    <n v="0.94190666666666667"/>
    <n v="0.75352533333333338"/>
    <x v="0"/>
    <n v="0.75352533333333338"/>
    <x v="1"/>
  </r>
  <r>
    <n v="3268"/>
    <s v="F"/>
    <n v="0.4"/>
    <n v="0.33500000000000002"/>
    <n v="0.115"/>
    <n v="0.4335"/>
    <n v="0.21049999999999999"/>
    <n v="0.1205"/>
    <n v="0.12"/>
    <n v="10"/>
    <n v="4"/>
    <s v="Nate"/>
    <s v="Craig"/>
    <s v="NOAA Fisheries"/>
    <n v="4"/>
    <s v="Mid-Atlantic"/>
    <n v="6.1"/>
    <s v="Category 2"/>
    <e v="#N/A"/>
    <s v="Yes"/>
    <e v="#N/A"/>
    <n v="0.92440875000000011"/>
    <n v="0.73952700000000016"/>
    <x v="0"/>
    <n v="0.73952700000000016"/>
    <x v="1"/>
  </r>
  <r>
    <n v="879"/>
    <s v="F"/>
    <n v="0.63500000000000001"/>
    <n v="0.48499999999999999"/>
    <n v="0.16500000000000001"/>
    <n v="1.2945"/>
    <n v="0.66800000000000004"/>
    <n v="0.26050000000000001"/>
    <n v="0.27150000000000002"/>
    <n v="9"/>
    <n v="14"/>
    <s v="Santiago"/>
    <s v="Vaughan"/>
    <s v="Ohio State University_x0009_"/>
    <n v="9"/>
    <s v="North Pacific"/>
    <n v="1.9"/>
    <s v="Category 3"/>
    <e v="#N/A"/>
    <e v="#N/A"/>
    <s v="Yes"/>
    <n v="1.0226320833333333"/>
    <n v="1.0226320833333333"/>
    <x v="0"/>
    <e v="#N/A"/>
    <x v="329"/>
  </r>
  <r>
    <n v="507"/>
    <s v="M"/>
    <n v="0.56000000000000005"/>
    <n v="0.46"/>
    <n v="0.23499999999999999"/>
    <n v="0.83950000000000002"/>
    <n v="0.33250000000000002"/>
    <n v="0.157"/>
    <n v="0.30499999999999999"/>
    <n v="12"/>
    <n v="1"/>
    <s v="Jan"/>
    <s v="Odom"/>
    <s v="University of Houston"/>
    <n v="9"/>
    <s v="North Pacific"/>
    <n v="1.9"/>
    <s v="Category 2"/>
    <e v="#N/A"/>
    <s v="Yes"/>
    <e v="#N/A"/>
    <n v="1.0169137500000001"/>
    <n v="0.81353100000000012"/>
    <x v="0"/>
    <n v="0.81353100000000012"/>
    <x v="1"/>
  </r>
  <r>
    <n v="496"/>
    <s v="F"/>
    <n v="0.625"/>
    <n v="0.5"/>
    <n v="0.15"/>
    <n v="0.95299999999999996"/>
    <n v="0.34449999999999997"/>
    <n v="0.2235"/>
    <n v="0.30499999999999999"/>
    <n v="15"/>
    <n v="9"/>
    <s v="Danica"/>
    <s v="Tyler"/>
    <s v="University of Florida_x0009_"/>
    <n v="6"/>
    <s v="Gulf of Mexico_x0009_"/>
    <n v="14.1"/>
    <s v="Category 2"/>
    <e v="#N/A"/>
    <s v="Yes"/>
    <e v="#N/A"/>
    <n v="1.0352916666666669"/>
    <n v="0.8282333333333336"/>
    <x v="0"/>
    <n v="0.8282333333333336"/>
    <x v="1"/>
  </r>
  <r>
    <n v="500"/>
    <s v="M"/>
    <n v="0.55500000000000005"/>
    <n v="0.45"/>
    <n v="0.17499999999999999"/>
    <n v="0.874"/>
    <n v="0.32750000000000001"/>
    <n v="0.20200000000000001"/>
    <n v="0.30499999999999999"/>
    <n v="10"/>
    <n v="7"/>
    <s v="Iona"/>
    <s v="Connolly"/>
    <s v="Florida Atlantic University"/>
    <n v="2"/>
    <s v="Florida Gulf Coast"/>
    <n v="18"/>
    <s v="Category 2"/>
    <e v="#N/A"/>
    <s v="Yes"/>
    <e v="#N/A"/>
    <n v="1.0022249999999999"/>
    <n v="0.80177999999999994"/>
    <x v="0"/>
    <n v="0.80177999999999994"/>
    <x v="1"/>
  </r>
  <r>
    <n v="878"/>
    <s v="F"/>
    <n v="0.63500000000000001"/>
    <n v="0.5"/>
    <n v="0.15"/>
    <n v="1.3759999999999999"/>
    <n v="0.64949999999999997"/>
    <n v="0.36099999999999999"/>
    <n v="0.31"/>
    <n v="10"/>
    <n v="10"/>
    <s v="Hazel"/>
    <s v="Villa"/>
    <s v="University of Minnesota"/>
    <n v="2"/>
    <s v="Florida Gulf Coast"/>
    <n v="18"/>
    <s v="Category 3"/>
    <e v="#N/A"/>
    <e v="#N/A"/>
    <s v="Yes"/>
    <n v="1.0209999999999999"/>
    <n v="1.0209999999999999"/>
    <x v="0"/>
    <e v="#N/A"/>
    <x v="330"/>
  </r>
  <r>
    <n v="3591"/>
    <s v="F"/>
    <n v="0.65"/>
    <n v="0.52"/>
    <n v="0.19500000000000001"/>
    <n v="1.6274999999999999"/>
    <n v="0.68899999999999995"/>
    <n v="0.39050000000000001"/>
    <n v="0.432"/>
    <n v="11"/>
    <n v="6"/>
    <s v="Martin"/>
    <s v="Gaines"/>
    <s v="San Diego State University"/>
    <n v="10"/>
    <s v="Pacific"/>
    <n v="24.1"/>
    <s v="Category 3"/>
    <e v="#N/A"/>
    <e v="#N/A"/>
    <s v="Yes"/>
    <n v="1.03439375"/>
    <n v="1.03439375"/>
    <x v="0"/>
    <e v="#N/A"/>
    <x v="331"/>
  </r>
  <r>
    <n v="518"/>
    <s v="M"/>
    <n v="0.28000000000000003"/>
    <n v="0.2"/>
    <n v="0.08"/>
    <n v="9.1499999999999998E-2"/>
    <n v="3.3000000000000002E-2"/>
    <n v="2.1499999999999998E-2"/>
    <n v="0.03"/>
    <n v="5"/>
    <n v="12"/>
    <s v="Rebecca"/>
    <s v="Bennett"/>
    <s v="University of Houston"/>
    <n v="7"/>
    <s v="Great Lakes"/>
    <n v="2.5"/>
    <s v="Category 2"/>
    <e v="#N/A"/>
    <s v="Yes"/>
    <e v="#N/A"/>
    <n v="0.85511999999999999"/>
    <n v="0.68409600000000004"/>
    <x v="0"/>
    <n v="0.68409600000000004"/>
    <x v="1"/>
  </r>
  <r>
    <n v="2940"/>
    <s v="F"/>
    <n v="0.625"/>
    <n v="0.49"/>
    <n v="0.14499999999999999"/>
    <n v="0.92"/>
    <n v="0.437"/>
    <n v="0.17349999999999999"/>
    <n v="0.28000000000000003"/>
    <n v="10"/>
    <n v="7"/>
    <s v="Iona"/>
    <s v="Connolly"/>
    <s v="Florida Atlantic University"/>
    <n v="1"/>
    <s v="Florida Atlantic Coast"/>
    <n v="22.1"/>
    <s v="Category 3"/>
    <e v="#N/A"/>
    <e v="#N/A"/>
    <s v="Yes"/>
    <n v="1.0325666666666669"/>
    <n v="1.0325666666666669"/>
    <x v="0"/>
    <e v="#N/A"/>
    <x v="332"/>
  </r>
  <r>
    <n v="2151"/>
    <s v="M"/>
    <n v="0.44500000000000001"/>
    <n v="0.35499999999999998"/>
    <n v="0.11"/>
    <n v="0.4415"/>
    <n v="0.18049999999999999"/>
    <n v="0.10349999999999999"/>
    <n v="0.15049999999999999"/>
    <n v="10"/>
    <n v="4"/>
    <s v="Nate"/>
    <s v="Craig"/>
    <s v="NOAA Fisheries"/>
    <n v="3"/>
    <s v="Northeast"/>
    <n v="3.6"/>
    <s v="Category 2"/>
    <e v="#N/A"/>
    <s v="Yes"/>
    <e v="#N/A"/>
    <n v="0.94532749999999999"/>
    <n v="0.75626199999999999"/>
    <x v="0"/>
    <n v="0.75626199999999999"/>
    <x v="1"/>
  </r>
  <r>
    <n v="1563"/>
    <s v="I"/>
    <n v="0.45"/>
    <n v="0.33500000000000002"/>
    <n v="0.11"/>
    <n v="0.41949999999999998"/>
    <n v="0.18099999999999999"/>
    <n v="8.5000000000000006E-2"/>
    <n v="0.13450000000000001"/>
    <n v="7"/>
    <n v="7"/>
    <s v="Iona"/>
    <s v="Connolly"/>
    <s v="Florida Atlantic University"/>
    <n v="2"/>
    <s v="Florida Gulf Coast"/>
    <n v="18"/>
    <s v="Category 2"/>
    <e v="#N/A"/>
    <s v="Yes"/>
    <e v="#N/A"/>
    <n v="0.94139083333333329"/>
    <n v="0.75311266666666665"/>
    <x v="0"/>
    <n v="0.75311266666666665"/>
    <x v="1"/>
  </r>
  <r>
    <n v="366"/>
    <s v="M"/>
    <n v="0.63"/>
    <n v="0.51500000000000001"/>
    <n v="0.16"/>
    <n v="1.016"/>
    <n v="0.42149999999999999"/>
    <n v="0.24399999999999999"/>
    <n v="0.35499999999999998"/>
    <n v="19"/>
    <n v="7"/>
    <s v="Iona"/>
    <s v="Connolly"/>
    <s v="Florida Atlantic University"/>
    <n v="5"/>
    <s v="Southeast"/>
    <n v="12.8"/>
    <s v="Category 2"/>
    <e v="#N/A"/>
    <s v="Yes"/>
    <e v="#N/A"/>
    <n v="1.0410266666666668"/>
    <n v="0.83282133333333341"/>
    <x v="0"/>
    <n v="0.83282133333333341"/>
    <x v="1"/>
  </r>
  <r>
    <n v="2463"/>
    <s v="M"/>
    <n v="0.44"/>
    <n v="0.32500000000000001"/>
    <n v="0.08"/>
    <n v="0.41299999999999998"/>
    <n v="0.14399999999999999"/>
    <n v="0.10150000000000001"/>
    <n v="0.13"/>
    <n v="8"/>
    <n v="13"/>
    <s v="Betty"/>
    <s v="Berg"/>
    <s v="University of Houston"/>
    <n v="6"/>
    <s v="Gulf of Mexico_x0009_"/>
    <n v="14.1"/>
    <s v="Category 2"/>
    <e v="#N/A"/>
    <s v="Yes"/>
    <e v="#N/A"/>
    <n v="0.93297333333333332"/>
    <n v="0.74637866666666675"/>
    <x v="0"/>
    <n v="0.74637866666666675"/>
    <x v="1"/>
  </r>
  <r>
    <n v="414"/>
    <s v="M"/>
    <n v="0.54500000000000004"/>
    <n v="0.44"/>
    <n v="0.12"/>
    <n v="0.85650000000000004"/>
    <n v="0.34749999999999998"/>
    <n v="0.17150000000000001"/>
    <n v="0.24"/>
    <n v="12"/>
    <n v="14"/>
    <s v="Santiago"/>
    <s v="Vaughan"/>
    <s v="Ohio State University_x0009_"/>
    <n v="6"/>
    <s v="Gulf of Mexico_x0009_"/>
    <n v="14.1"/>
    <s v="Category 2"/>
    <e v="#N/A"/>
    <s v="Yes"/>
    <e v="#N/A"/>
    <n v="0.98836333333333348"/>
    <n v="0.79069066666666687"/>
    <x v="0"/>
    <n v="0.79069066666666687"/>
    <x v="1"/>
  </r>
  <r>
    <n v="2257"/>
    <s v="M"/>
    <n v="0.52"/>
    <n v="0.38"/>
    <n v="0.13500000000000001"/>
    <n v="0.58250000000000002"/>
    <n v="0.2505"/>
    <n v="0.1565"/>
    <n v="0.17499999999999999"/>
    <n v="8"/>
    <n v="2"/>
    <s v="Tiegan"/>
    <s v="Davie"/>
    <s v="University of California, Davis"/>
    <n v="1"/>
    <s v="Florida Atlantic Coast"/>
    <n v="22.1"/>
    <s v="Category 2"/>
    <e v="#N/A"/>
    <s v="Yes"/>
    <e v="#N/A"/>
    <n v="0.9742729166666666"/>
    <n v="0.77941833333333332"/>
    <x v="0"/>
    <n v="0.77941833333333332"/>
    <x v="1"/>
  </r>
  <r>
    <n v="3212"/>
    <s v="F"/>
    <n v="0.6"/>
    <n v="0.48"/>
    <n v="0.16500000000000001"/>
    <n v="1.1345000000000001"/>
    <n v="0.45350000000000001"/>
    <n v="0.27"/>
    <n v="0.33500000000000002"/>
    <n v="10"/>
    <n v="14"/>
    <s v="Santiago"/>
    <s v="Vaughan"/>
    <s v="Ohio State University_x0009_"/>
    <n v="5"/>
    <s v="Southeast"/>
    <n v="12.8"/>
    <s v="Category 3"/>
    <e v="#N/A"/>
    <e v="#N/A"/>
    <s v="Yes"/>
    <n v="1.0155654166666666"/>
    <n v="1.0155654166666666"/>
    <x v="0"/>
    <e v="#N/A"/>
    <x v="333"/>
  </r>
  <r>
    <n v="391"/>
    <s v="I"/>
    <n v="0.41499999999999998"/>
    <n v="0.32500000000000001"/>
    <n v="0.1"/>
    <n v="0.32150000000000001"/>
    <n v="0.1535"/>
    <n v="5.9499999999999997E-2"/>
    <n v="0.105"/>
    <n v="10"/>
    <n v="9"/>
    <s v="Danica"/>
    <s v="Tyler"/>
    <s v="University of Florida_x0009_"/>
    <n v="3"/>
    <s v="Northeast"/>
    <n v="3.6"/>
    <s v="Category 2"/>
    <e v="#N/A"/>
    <s v="Yes"/>
    <e v="#N/A"/>
    <n v="0.93059166666666671"/>
    <n v="0.74447333333333343"/>
    <x v="0"/>
    <n v="0.74447333333333343"/>
    <x v="1"/>
  </r>
  <r>
    <n v="2573"/>
    <s v="I"/>
    <n v="0.47499999999999998"/>
    <n v="0.38500000000000001"/>
    <n v="0.11"/>
    <n v="0.57350000000000001"/>
    <n v="0.311"/>
    <n v="0.10249999999999999"/>
    <n v="0.13600000000000001"/>
    <n v="7"/>
    <n v="15"/>
    <s v="Conan"/>
    <s v="Dalton"/>
    <s v="University of Houston"/>
    <n v="7"/>
    <s v="Great Lakes"/>
    <n v="2.5"/>
    <s v="Category 2"/>
    <e v="#N/A"/>
    <s v="Yes"/>
    <e v="#N/A"/>
    <n v="0.95894750000000006"/>
    <n v="0.76715800000000012"/>
    <x v="0"/>
    <n v="0.76715800000000012"/>
    <x v="1"/>
  </r>
  <r>
    <n v="3943"/>
    <s v="F"/>
    <n v="0.52500000000000002"/>
    <n v="0.4"/>
    <n v="0.115"/>
    <n v="0.62949999999999995"/>
    <n v="0.2555"/>
    <n v="0.14399999999999999"/>
    <n v="0.18"/>
    <n v="11"/>
    <n v="7"/>
    <s v="Iona"/>
    <s v="Connolly"/>
    <s v="Florida Atlantic University"/>
    <n v="7"/>
    <s v="Great Lakes"/>
    <n v="2.5"/>
    <s v="Category 2"/>
    <e v="#N/A"/>
    <s v="Yes"/>
    <e v="#N/A"/>
    <n v="0.97843208333333331"/>
    <n v="0.78274566666666667"/>
    <x v="0"/>
    <n v="0.78274566666666667"/>
    <x v="1"/>
  </r>
  <r>
    <n v="3067"/>
    <s v="F"/>
    <n v="0.64"/>
    <n v="0.5"/>
    <n v="0.15"/>
    <n v="1.2015"/>
    <n v="0.55900000000000005"/>
    <n v="0.23100000000000001"/>
    <n v="0.33550000000000002"/>
    <n v="9"/>
    <n v="13"/>
    <s v="Betty"/>
    <s v="Berg"/>
    <s v="University of Houston"/>
    <n v="2"/>
    <s v="Florida Gulf Coast"/>
    <n v="18"/>
    <s v="Category 3"/>
    <e v="#N/A"/>
    <e v="#N/A"/>
    <s v="Yes"/>
    <n v="1.0299375000000002"/>
    <n v="1.0299375000000002"/>
    <x v="0"/>
    <e v="#N/A"/>
    <x v="334"/>
  </r>
  <r>
    <n v="1044"/>
    <s v="M"/>
    <n v="0.68"/>
    <n v="0.53500000000000003"/>
    <n v="0.185"/>
    <n v="1.607"/>
    <n v="0.72450000000000003"/>
    <n v="0.32150000000000001"/>
    <n v="0.498"/>
    <n v="12"/>
    <n v="11"/>
    <s v="Naima"/>
    <s v="Reyes"/>
    <s v="University of Houston"/>
    <n v="6"/>
    <s v="Gulf of Mexico_x0009_"/>
    <n v="14.1"/>
    <s v="Category 3"/>
    <e v="#N/A"/>
    <e v="#N/A"/>
    <s v="Yes"/>
    <n v="1.0474158333333332"/>
    <n v="1.0474158333333332"/>
    <x v="0"/>
    <e v="#N/A"/>
    <x v="335"/>
  </r>
  <r>
    <n v="3522"/>
    <s v="I"/>
    <n v="0.215"/>
    <n v="0.15"/>
    <n v="5.5E-2"/>
    <n v="4.1000000000000002E-2"/>
    <n v="1.4999999999999999E-2"/>
    <n v="8.9999999999999993E-3"/>
    <n v="1.2500000000000001E-2"/>
    <n v="3"/>
    <n v="8"/>
    <s v="Kali"/>
    <s v="Metcalfe"/>
    <s v="Mote Marine Laboratory"/>
    <n v="4"/>
    <s v="Mid-Atlantic"/>
    <n v="6.1"/>
    <s v="Category 2"/>
    <e v="#N/A"/>
    <s v="Yes"/>
    <e v="#N/A"/>
    <n v="0.81930916666666664"/>
    <n v="0.65544733333333338"/>
    <x v="0"/>
    <n v="0.65544733333333338"/>
    <x v="1"/>
  </r>
  <r>
    <n v="2285"/>
    <s v="I"/>
    <n v="0.40500000000000003"/>
    <n v="0.315"/>
    <n v="0.105"/>
    <n v="0.34699999999999998"/>
    <n v="0.1605"/>
    <n v="7.85E-2"/>
    <n v="0.1"/>
    <n v="9"/>
    <n v="11"/>
    <s v="Naima"/>
    <s v="Reyes"/>
    <s v="University of Houston"/>
    <n v="6"/>
    <s v="Gulf of Mexico_x0009_"/>
    <n v="14.1"/>
    <s v="Category 2"/>
    <e v="#N/A"/>
    <s v="Yes"/>
    <e v="#N/A"/>
    <n v="0.92293916666666675"/>
    <n v="0.73835133333333347"/>
    <x v="0"/>
    <n v="0.73835133333333347"/>
    <x v="1"/>
  </r>
  <r>
    <n v="1980"/>
    <s v="M"/>
    <n v="0.7"/>
    <n v="0.55000000000000004"/>
    <n v="0.19500000000000001"/>
    <n v="1.6245000000000001"/>
    <n v="0.67500000000000004"/>
    <n v="0.34699999999999998"/>
    <n v="0.53500000000000003"/>
    <n v="13"/>
    <n v="4"/>
    <s v="Nate"/>
    <s v="Craig"/>
    <s v="NOAA Fisheries"/>
    <n v="10"/>
    <s v="Pacific"/>
    <n v="24.1"/>
    <s v="Category 3"/>
    <e v="#N/A"/>
    <e v="#N/A"/>
    <s v="Yes"/>
    <n v="1.0611629166666667"/>
    <n v="1.0611629166666667"/>
    <x v="0"/>
    <e v="#N/A"/>
    <x v="336"/>
  </r>
  <r>
    <n v="3089"/>
    <s v="I"/>
    <n v="0.42499999999999999"/>
    <n v="0.32"/>
    <n v="8.5000000000000006E-2"/>
    <n v="0.26200000000000001"/>
    <n v="0.1235"/>
    <n v="6.7000000000000004E-2"/>
    <n v="7.2499999999999995E-2"/>
    <n v="8"/>
    <n v="2"/>
    <s v="Tiegan"/>
    <s v="Davie"/>
    <s v="University of California, Davis"/>
    <n v="7"/>
    <s v="Great Lakes"/>
    <n v="2.5"/>
    <s v="Category 2"/>
    <e v="#N/A"/>
    <s v="Yes"/>
    <e v="#N/A"/>
    <n v="0.93457833333333329"/>
    <n v="0.7476626666666667"/>
    <x v="0"/>
    <n v="0.7476626666666667"/>
    <x v="1"/>
  </r>
  <r>
    <n v="3046"/>
    <s v="F"/>
    <n v="0.57999999999999996"/>
    <n v="0.435"/>
    <n v="0.155"/>
    <n v="0.87849999999999995"/>
    <n v="0.42499999999999999"/>
    <n v="0.16850000000000001"/>
    <n v="0.24249999999999999"/>
    <n v="10"/>
    <n v="4"/>
    <s v="Nate"/>
    <s v="Craig"/>
    <s v="NOAA Fisheries"/>
    <n v="7"/>
    <s v="Great Lakes"/>
    <n v="2.5"/>
    <s v="Category 3"/>
    <e v="#N/A"/>
    <e v="#N/A"/>
    <s v="Yes"/>
    <n v="1.0024612500000001"/>
    <n v="1.0024612500000001"/>
    <x v="0"/>
    <e v="#N/A"/>
    <x v="337"/>
  </r>
  <r>
    <n v="3483"/>
    <s v="I"/>
    <n v="0.47"/>
    <n v="0.35499999999999998"/>
    <n v="0.14499999999999999"/>
    <n v="0.44850000000000001"/>
    <n v="0.156"/>
    <n v="0.10199999999999999"/>
    <n v="0.123"/>
    <n v="7"/>
    <n v="9"/>
    <s v="Danica"/>
    <s v="Tyler"/>
    <s v="University of Florida_x0009_"/>
    <n v="10"/>
    <s v="Pacific"/>
    <n v="24.1"/>
    <s v="Category 2"/>
    <e v="#N/A"/>
    <s v="Yes"/>
    <e v="#N/A"/>
    <n v="0.95593874999999995"/>
    <n v="0.76475099999999996"/>
    <x v="0"/>
    <n v="0.76475099999999996"/>
    <x v="1"/>
  </r>
  <r>
    <n v="2575"/>
    <s v="M"/>
    <n v="0.48"/>
    <n v="0.37"/>
    <n v="0.1"/>
    <n v="0.51349999999999996"/>
    <n v="0.24299999999999999"/>
    <n v="0.10150000000000001"/>
    <n v="0.13500000000000001"/>
    <n v="8"/>
    <n v="14"/>
    <s v="Santiago"/>
    <s v="Vaughan"/>
    <s v="Ohio State University_x0009_"/>
    <n v="9"/>
    <s v="North Pacific"/>
    <n v="1.9"/>
    <s v="Category 2"/>
    <e v="#N/A"/>
    <s v="Yes"/>
    <e v="#N/A"/>
    <n v="0.95765833333333328"/>
    <n v="0.76612666666666662"/>
    <x v="0"/>
    <n v="0.76612666666666662"/>
    <x v="1"/>
  </r>
  <r>
    <n v="2562"/>
    <s v="I"/>
    <n v="0.44"/>
    <n v="0.34499999999999997"/>
    <n v="0.115"/>
    <n v="0.54500000000000004"/>
    <n v="0.26900000000000002"/>
    <n v="0.111"/>
    <n v="0.1305"/>
    <n v="6"/>
    <n v="15"/>
    <s v="Conan"/>
    <s v="Dalton"/>
    <s v="University of Houston"/>
    <n v="6"/>
    <s v="Gulf of Mexico_x0009_"/>
    <n v="14.1"/>
    <s v="Category 2"/>
    <e v="#N/A"/>
    <s v="Yes"/>
    <e v="#N/A"/>
    <n v="0.93577916666666672"/>
    <n v="0.74862333333333342"/>
    <x v="0"/>
    <n v="0.74862333333333342"/>
    <x v="1"/>
  </r>
  <r>
    <n v="2730"/>
    <s v="I"/>
    <n v="0.40500000000000003"/>
    <n v="0.30499999999999999"/>
    <n v="0.1"/>
    <n v="0.26800000000000002"/>
    <n v="0.1145"/>
    <n v="5.2999999999999999E-2"/>
    <n v="8.5000000000000006E-2"/>
    <n v="7"/>
    <n v="6"/>
    <s v="Martin"/>
    <s v="Gaines"/>
    <s v="San Diego State University"/>
    <n v="10"/>
    <s v="Pacific"/>
    <n v="24.1"/>
    <s v="Category 2"/>
    <e v="#N/A"/>
    <s v="Yes"/>
    <e v="#N/A"/>
    <n v="0.92326666666666679"/>
    <n v="0.73861333333333345"/>
    <x v="0"/>
    <n v="0.73861333333333345"/>
    <x v="1"/>
  </r>
  <r>
    <n v="3325"/>
    <s v="I"/>
    <n v="0.375"/>
    <n v="0.28000000000000003"/>
    <n v="0.1"/>
    <n v="0.25650000000000001"/>
    <n v="0.11650000000000001"/>
    <n v="5.8500000000000003E-2"/>
    <n v="7.2499999999999995E-2"/>
    <n v="12"/>
    <n v="14"/>
    <s v="Santiago"/>
    <s v="Vaughan"/>
    <s v="Ohio State University_x0009_"/>
    <n v="3"/>
    <s v="Northeast"/>
    <n v="3.6"/>
    <s v="Category 2"/>
    <e v="#N/A"/>
    <s v="Yes"/>
    <e v="#N/A"/>
    <n v="0.90550833333333336"/>
    <n v="0.72440666666666675"/>
    <x v="0"/>
    <n v="0.72440666666666675"/>
    <x v="1"/>
  </r>
  <r>
    <n v="3292"/>
    <s v="M"/>
    <n v="0.53"/>
    <n v="0.40500000000000003"/>
    <n v="0.13"/>
    <n v="0.73799999999999999"/>
    <n v="0.28449999999999998"/>
    <n v="0.17"/>
    <n v="0.193"/>
    <n v="9"/>
    <n v="13"/>
    <s v="Betty"/>
    <s v="Berg"/>
    <s v="University of Houston"/>
    <n v="3"/>
    <s v="Northeast"/>
    <n v="3.6"/>
    <s v="Category 2"/>
    <e v="#N/A"/>
    <s v="Yes"/>
    <e v="#N/A"/>
    <n v="0.97845666666666675"/>
    <n v="0.78276533333333342"/>
    <x v="0"/>
    <n v="0.78276533333333342"/>
    <x v="1"/>
  </r>
  <r>
    <n v="3594"/>
    <s v="F"/>
    <n v="0.65500000000000003"/>
    <n v="0.53"/>
    <n v="0.16500000000000001"/>
    <n v="1.2835000000000001"/>
    <n v="0.58299999999999996"/>
    <n v="0.1255"/>
    <n v="0.4"/>
    <n v="8"/>
    <n v="7"/>
    <s v="Iona"/>
    <s v="Connolly"/>
    <s v="Florida Atlantic University"/>
    <n v="1"/>
    <s v="Florida Atlantic Coast"/>
    <n v="22.1"/>
    <s v="Category 3"/>
    <e v="#N/A"/>
    <e v="#N/A"/>
    <s v="Yes"/>
    <n v="1.0447295833333334"/>
    <n v="1.0447295833333334"/>
    <x v="0"/>
    <e v="#N/A"/>
    <x v="338"/>
  </r>
  <r>
    <n v="3278"/>
    <s v="F"/>
    <n v="0.46500000000000002"/>
    <n v="0.39"/>
    <n v="0.14000000000000001"/>
    <n v="0.55549999999999999"/>
    <n v="0.21299999999999999"/>
    <n v="0.1075"/>
    <n v="0.215"/>
    <n v="15"/>
    <n v="7"/>
    <s v="Iona"/>
    <s v="Connolly"/>
    <s v="Florida Atlantic University"/>
    <n v="6"/>
    <s v="Gulf of Mexico_x0009_"/>
    <n v="14.1"/>
    <s v="Category 2"/>
    <e v="#N/A"/>
    <s v="Yes"/>
    <e v="#N/A"/>
    <n v="0.96092833333333327"/>
    <n v="0.76874266666666669"/>
    <x v="0"/>
    <n v="0.76874266666666669"/>
    <x v="1"/>
  </r>
  <r>
    <n v="3385"/>
    <s v="F"/>
    <n v="0.30499999999999999"/>
    <n v="0.22500000000000001"/>
    <n v="7.0000000000000007E-2"/>
    <n v="0.14849999999999999"/>
    <n v="5.8500000000000003E-2"/>
    <n v="3.3500000000000002E-2"/>
    <n v="4.4999999999999998E-2"/>
    <n v="7"/>
    <n v="10"/>
    <s v="Hazel"/>
    <s v="Villa"/>
    <s v="University of Minnesota"/>
    <n v="8"/>
    <s v="West Coast"/>
    <n v="12.3"/>
    <s v="Category 2"/>
    <e v="#N/A"/>
    <s v="Yes"/>
    <e v="#N/A"/>
    <n v="0.86849916666666671"/>
    <n v="0.69479933333333344"/>
    <x v="0"/>
    <n v="0.69479933333333344"/>
    <x v="1"/>
  </r>
  <r>
    <n v="1859"/>
    <s v="F"/>
    <n v="0.51"/>
    <n v="0.4"/>
    <n v="0.12"/>
    <n v="0.70050000000000001"/>
    <n v="0.34699999999999998"/>
    <n v="0.1105"/>
    <n v="0.19500000000000001"/>
    <n v="10"/>
    <n v="2"/>
    <s v="Tiegan"/>
    <s v="Davie"/>
    <s v="University of California, Davis"/>
    <n v="8"/>
    <s v="West Coast"/>
    <n v="12.3"/>
    <s v="Category 2"/>
    <e v="#N/A"/>
    <s v="Yes"/>
    <e v="#N/A"/>
    <n v="0.97064333333333341"/>
    <n v="0.7765146666666668"/>
    <x v="0"/>
    <n v="0.7765146666666668"/>
    <x v="1"/>
  </r>
  <r>
    <n v="3671"/>
    <s v="M"/>
    <n v="0.59"/>
    <n v="0.46500000000000002"/>
    <n v="0.13500000000000001"/>
    <n v="0.98950000000000005"/>
    <n v="0.42349999999999999"/>
    <n v="0.19900000000000001"/>
    <n v="0.28000000000000003"/>
    <n v="8"/>
    <n v="8"/>
    <s v="Kali"/>
    <s v="Metcalfe"/>
    <s v="Mote Marine Laboratory"/>
    <n v="4"/>
    <s v="Mid-Atlantic"/>
    <n v="6.1"/>
    <s v="Category 3"/>
    <e v="#N/A"/>
    <e v="#N/A"/>
    <s v="Yes"/>
    <n v="1.00796375"/>
    <n v="1.00796375"/>
    <x v="0"/>
    <e v="#N/A"/>
    <x v="339"/>
  </r>
  <r>
    <n v="1162"/>
    <s v="M"/>
    <n v="0.61"/>
    <n v="0.48499999999999999"/>
    <n v="0.16"/>
    <n v="1.0145"/>
    <n v="0.53149999999999997"/>
    <n v="0.21199999999999999"/>
    <n v="0.24149999999999999"/>
    <n v="8"/>
    <n v="10"/>
    <s v="Hazel"/>
    <s v="Villa"/>
    <s v="University of Minnesota"/>
    <n v="9"/>
    <s v="North Pacific"/>
    <n v="1.9"/>
    <s v="Category 3"/>
    <e v="#N/A"/>
    <e v="#N/A"/>
    <s v="Yes"/>
    <n v="1.0244199999999999"/>
    <n v="1.0244199999999999"/>
    <x v="0"/>
    <e v="#N/A"/>
    <x v="340"/>
  </r>
  <r>
    <n v="3328"/>
    <s v="I"/>
    <n v="0.63500000000000001"/>
    <n v="0.48"/>
    <n v="0.2"/>
    <n v="1.3654999999999999"/>
    <n v="0.62549999999999994"/>
    <n v="0.25950000000000001"/>
    <n v="0.42499999999999999"/>
    <n v="16"/>
    <n v="6"/>
    <s v="Martin"/>
    <s v="Gaines"/>
    <s v="San Diego State University"/>
    <n v="3"/>
    <s v="Northeast"/>
    <n v="3.6"/>
    <s v="Category 1"/>
    <s v="Yes"/>
    <e v="#N/A"/>
    <e v="#N/A"/>
    <n v="1.0261499999999999"/>
    <n v="1.5392249999999998"/>
    <x v="11"/>
    <e v="#N/A"/>
    <x v="1"/>
  </r>
  <r>
    <n v="2577"/>
    <s v="I"/>
    <n v="0.5"/>
    <n v="0.38"/>
    <n v="0.11"/>
    <n v="0.49399999999999999"/>
    <n v="0.218"/>
    <n v="0.09"/>
    <n v="0.13250000000000001"/>
    <n v="7"/>
    <n v="15"/>
    <s v="Conan"/>
    <s v="Dalton"/>
    <s v="University of Houston"/>
    <n v="5"/>
    <s v="Southeast"/>
    <n v="12.8"/>
    <s v="Category 2"/>
    <e v="#N/A"/>
    <s v="Yes"/>
    <e v="#N/A"/>
    <n v="0.96945666666666663"/>
    <n v="0.77556533333333333"/>
    <x v="0"/>
    <n v="0.77556533333333333"/>
    <x v="1"/>
  </r>
  <r>
    <n v="3668"/>
    <s v="F"/>
    <n v="0.58499999999999996"/>
    <n v="0.42"/>
    <n v="0.155"/>
    <n v="1.034"/>
    <n v="0.437"/>
    <n v="0.2225"/>
    <n v="0.32"/>
    <n v="11"/>
    <n v="15"/>
    <s v="Conan"/>
    <s v="Dalton"/>
    <s v="University of Houston"/>
    <n v="3"/>
    <s v="Northeast"/>
    <n v="3.6"/>
    <s v="Category 3"/>
    <e v="#N/A"/>
    <e v="#N/A"/>
    <s v="Yes"/>
    <n v="0.99277833333333321"/>
    <n v="0.99277833333333321"/>
    <x v="0"/>
    <e v="#N/A"/>
    <x v="341"/>
  </r>
  <r>
    <n v="2566"/>
    <s v="I"/>
    <n v="0.45"/>
    <n v="0.35"/>
    <n v="0.12"/>
    <n v="0.46800000000000003"/>
    <n v="0.20050000000000001"/>
    <n v="0.1065"/>
    <n v="0.13250000000000001"/>
    <n v="8"/>
    <n v="5"/>
    <s v="Haniya"/>
    <s v="Talley"/>
    <s v="Prince William Sound Science Center"/>
    <n v="10"/>
    <s v="Pacific"/>
    <n v="24.1"/>
    <s v="Category 2"/>
    <e v="#N/A"/>
    <s v="Yes"/>
    <e v="#N/A"/>
    <n v="0.9448266666666667"/>
    <n v="0.75586133333333339"/>
    <x v="0"/>
    <n v="0.75586133333333339"/>
    <x v="1"/>
  </r>
  <r>
    <n v="1282"/>
    <s v="I"/>
    <n v="0.5"/>
    <n v="0.38"/>
    <n v="0.13500000000000001"/>
    <n v="0.59399999999999997"/>
    <n v="0.29449999999999998"/>
    <n v="0.104"/>
    <n v="0.1565"/>
    <n v="9"/>
    <n v="8"/>
    <s v="Kali"/>
    <s v="Metcalfe"/>
    <s v="Mote Marine Laboratory"/>
    <n v="6"/>
    <s v="Gulf of Mexico_x0009_"/>
    <n v="14.1"/>
    <s v="Category 2"/>
    <e v="#N/A"/>
    <s v="Yes"/>
    <e v="#N/A"/>
    <n v="0.96709833333333328"/>
    <n v="0.77367866666666663"/>
    <x v="0"/>
    <n v="0.77367866666666663"/>
    <x v="1"/>
  </r>
  <r>
    <n v="2552"/>
    <s v="I"/>
    <n v="0.29499999999999998"/>
    <n v="0.22"/>
    <n v="7.0000000000000007E-2"/>
    <n v="0.126"/>
    <n v="5.1499999999999997E-2"/>
    <n v="2.75E-2"/>
    <n v="3.5000000000000003E-2"/>
    <n v="6"/>
    <n v="11"/>
    <s v="Naima"/>
    <s v="Reyes"/>
    <s v="University of Houston"/>
    <n v="7"/>
    <s v="Great Lakes"/>
    <n v="2.5"/>
    <s v="Category 2"/>
    <e v="#N/A"/>
    <s v="Yes"/>
    <e v="#N/A"/>
    <n v="0.8647366666666666"/>
    <n v="0.69178933333333337"/>
    <x v="0"/>
    <n v="0.69178933333333337"/>
    <x v="1"/>
  </r>
  <r>
    <n v="3013"/>
    <s v="I"/>
    <n v="0.39"/>
    <n v="0.3"/>
    <n v="0.1"/>
    <n v="0.26650000000000001"/>
    <n v="0.1105"/>
    <n v="5.8999999999999997E-2"/>
    <n v="8.4000000000000005E-2"/>
    <n v="7"/>
    <n v="1"/>
    <s v="Jan"/>
    <s v="Odom"/>
    <s v="University of Houston"/>
    <n v="9"/>
    <s v="North Pacific"/>
    <n v="1.9"/>
    <s v="Category 2"/>
    <e v="#N/A"/>
    <s v="Yes"/>
    <e v="#N/A"/>
    <n v="0.91667500000000002"/>
    <n v="0.7333400000000001"/>
    <x v="0"/>
    <n v="0.7333400000000001"/>
    <x v="1"/>
  </r>
  <r>
    <n v="1646"/>
    <s v="M"/>
    <n v="0.57999999999999996"/>
    <n v="0.43"/>
    <n v="0.13"/>
    <n v="0.79800000000000004"/>
    <n v="0.36499999999999999"/>
    <n v="0.17299999999999999"/>
    <n v="0.22850000000000001"/>
    <n v="10"/>
    <n v="4"/>
    <s v="Nate"/>
    <s v="Craig"/>
    <s v="NOAA Fisheries"/>
    <n v="1"/>
    <s v="Florida Atlantic Coast"/>
    <n v="22.1"/>
    <s v="Category 2"/>
    <e v="#N/A"/>
    <s v="Yes"/>
    <e v="#N/A"/>
    <n v="1.0007566666666667"/>
    <n v="0.80060533333333339"/>
    <x v="0"/>
    <n v="0.80060533333333339"/>
    <x v="1"/>
  </r>
  <r>
    <n v="685"/>
    <s v="M"/>
    <n v="0.51"/>
    <n v="0.4"/>
    <n v="0.14000000000000001"/>
    <n v="0.65149999999999997"/>
    <n v="0.2455"/>
    <n v="0.16650000000000001"/>
    <n v="0.185"/>
    <n v="10"/>
    <n v="14"/>
    <s v="Santiago"/>
    <s v="Vaughan"/>
    <s v="Ohio State University_x0009_"/>
    <n v="8"/>
    <s v="West Coast"/>
    <n v="12.3"/>
    <s v="Category 2"/>
    <e v="#N/A"/>
    <s v="Yes"/>
    <e v="#N/A"/>
    <n v="0.97510166666666676"/>
    <n v="0.7800813333333334"/>
    <x v="0"/>
    <n v="0.7800813333333334"/>
    <x v="1"/>
  </r>
  <r>
    <n v="1461"/>
    <s v="M"/>
    <n v="0.48499999999999999"/>
    <n v="0.39"/>
    <n v="8.5000000000000006E-2"/>
    <n v="0.64349999999999996"/>
    <n v="0.29449999999999998"/>
    <n v="0.10299999999999999"/>
    <n v="0.19800000000000001"/>
    <n v="8"/>
    <n v="13"/>
    <s v="Betty"/>
    <s v="Berg"/>
    <s v="University of Houston"/>
    <n v="9"/>
    <s v="North Pacific"/>
    <n v="1.9"/>
    <s v="Category 2"/>
    <e v="#N/A"/>
    <s v="Yes"/>
    <e v="#N/A"/>
    <n v="0.95788291666666669"/>
    <n v="0.76630633333333342"/>
    <x v="0"/>
    <n v="0.76630633333333342"/>
    <x v="1"/>
  </r>
  <r>
    <n v="3293"/>
    <s v="F"/>
    <n v="0.495"/>
    <n v="0.375"/>
    <n v="0.15"/>
    <n v="0.59699999999999998"/>
    <n v="0.26150000000000001"/>
    <n v="0.13500000000000001"/>
    <n v="0.17799999999999999"/>
    <n v="11"/>
    <n v="15"/>
    <s v="Conan"/>
    <s v="Dalton"/>
    <s v="University of Houston"/>
    <n v="4"/>
    <s v="Mid-Atlantic"/>
    <n v="6.1"/>
    <s v="Category 2"/>
    <e v="#N/A"/>
    <s v="Yes"/>
    <e v="#N/A"/>
    <n v="0.96512500000000001"/>
    <n v="0.77210000000000001"/>
    <x v="0"/>
    <n v="0.77210000000000001"/>
    <x v="1"/>
  </r>
  <r>
    <n v="2986"/>
    <s v="I"/>
    <n v="0.53500000000000003"/>
    <n v="0.4"/>
    <n v="0.13500000000000001"/>
    <n v="0.77500000000000002"/>
    <n v="0.36799999999999999"/>
    <n v="0.20799999999999999"/>
    <n v="0.20549999999999999"/>
    <n v="8"/>
    <n v="12"/>
    <s v="Rebecca"/>
    <s v="Bennett"/>
    <s v="University of Houston"/>
    <n v="6"/>
    <s v="Gulf of Mexico_x0009_"/>
    <n v="14.1"/>
    <s v="Category 2"/>
    <e v="#N/A"/>
    <s v="Yes"/>
    <e v="#N/A"/>
    <n v="0.97743750000000007"/>
    <n v="0.78195000000000014"/>
    <x v="0"/>
    <n v="0.78195000000000014"/>
    <x v="1"/>
  </r>
  <r>
    <n v="348"/>
    <s v="I"/>
    <n v="0.34"/>
    <n v="0.26"/>
    <n v="0.08"/>
    <n v="0.2"/>
    <n v="0.08"/>
    <n v="5.5500000000000001E-2"/>
    <n v="5.5E-2"/>
    <n v="6"/>
    <n v="13"/>
    <s v="Betty"/>
    <s v="Berg"/>
    <s v="University of Houston"/>
    <n v="5"/>
    <s v="Southeast"/>
    <n v="12.8"/>
    <s v="Category 2"/>
    <e v="#N/A"/>
    <s v="Yes"/>
    <e v="#N/A"/>
    <n v="0.88933333333333331"/>
    <n v="0.71146666666666669"/>
    <x v="0"/>
    <n v="0.71146666666666669"/>
    <x v="1"/>
  </r>
  <r>
    <n v="3232"/>
    <s v="M"/>
    <n v="0.41"/>
    <n v="0.32500000000000001"/>
    <n v="0.12"/>
    <n v="0.3745"/>
    <n v="0.158"/>
    <n v="8.1000000000000003E-2"/>
    <n v="0.125"/>
    <n v="12"/>
    <n v="12"/>
    <s v="Rebecca"/>
    <s v="Bennett"/>
    <s v="University of Houston"/>
    <n v="8"/>
    <s v="West Coast"/>
    <n v="12.3"/>
    <s v="Category 2"/>
    <e v="#N/A"/>
    <s v="Yes"/>
    <e v="#N/A"/>
    <n v="0.92752333333333326"/>
    <n v="0.7420186666666666"/>
    <x v="0"/>
    <n v="0.7420186666666666"/>
    <x v="1"/>
  </r>
  <r>
    <n v="697"/>
    <s v="I"/>
    <n v="0.155"/>
    <n v="0.105"/>
    <n v="0.05"/>
    <n v="1.7500000000000002E-2"/>
    <n v="5.0000000000000001E-3"/>
    <n v="3.5000000000000001E-3"/>
    <n v="5.0000000000000001E-3"/>
    <n v="4"/>
    <n v="3"/>
    <s v="Inaya"/>
    <s v="Bernard"/>
    <s v="Stanford University"/>
    <n v="6"/>
    <s v="Gulf of Mexico_x0009_"/>
    <n v="14.1"/>
    <s v="Category 2"/>
    <e v="#N/A"/>
    <s v="Yes"/>
    <e v="#N/A"/>
    <n v="0.78564583333333327"/>
    <n v="0.62851666666666661"/>
    <x v="0"/>
    <n v="0.62851666666666661"/>
    <x v="1"/>
  </r>
  <r>
    <n v="1281"/>
    <s v="M"/>
    <n v="0.495"/>
    <n v="0.39500000000000002"/>
    <n v="0.12"/>
    <n v="0.55300000000000005"/>
    <n v="0.224"/>
    <n v="0.13750000000000001"/>
    <n v="0.16700000000000001"/>
    <n v="8"/>
    <n v="15"/>
    <s v="Conan"/>
    <s v="Dalton"/>
    <s v="University of Houston"/>
    <n v="6"/>
    <s v="Gulf of Mexico_x0009_"/>
    <n v="14.1"/>
    <s v="Category 2"/>
    <e v="#N/A"/>
    <s v="Yes"/>
    <e v="#N/A"/>
    <n v="0.97085999999999995"/>
    <n v="0.77668800000000005"/>
    <x v="0"/>
    <n v="0.77668800000000005"/>
    <x v="1"/>
  </r>
  <r>
    <n v="2531"/>
    <s v="F"/>
    <n v="0.6"/>
    <n v="0.48499999999999999"/>
    <n v="0.16500000000000001"/>
    <n v="1.1405000000000001"/>
    <n v="0.58699999999999997"/>
    <n v="0.2175"/>
    <n v="0.28799999999999998"/>
    <n v="9"/>
    <n v="12"/>
    <s v="Rebecca"/>
    <s v="Bennett"/>
    <s v="University of Houston"/>
    <n v="8"/>
    <s v="West Coast"/>
    <n v="12.3"/>
    <s v="Category 3"/>
    <e v="#N/A"/>
    <e v="#N/A"/>
    <s v="Yes"/>
    <n v="1.0169970833333333"/>
    <n v="1.0169970833333333"/>
    <x v="0"/>
    <e v="#N/A"/>
    <x v="342"/>
  </r>
  <r>
    <n v="2704"/>
    <s v="M"/>
    <n v="0.68"/>
    <n v="0.53"/>
    <n v="0.18"/>
    <n v="1.5289999999999999"/>
    <n v="0.76349999999999996"/>
    <n v="0.3115"/>
    <n v="0.40250000000000002"/>
    <n v="11"/>
    <n v="9"/>
    <s v="Danica"/>
    <s v="Tyler"/>
    <s v="University of Florida_x0009_"/>
    <n v="6"/>
    <s v="Gulf of Mexico_x0009_"/>
    <n v="14.1"/>
    <s v="Category 3"/>
    <e v="#N/A"/>
    <e v="#N/A"/>
    <s v="Yes"/>
    <n v="1.0472700000000001"/>
    <n v="1.0472700000000001"/>
    <x v="0"/>
    <e v="#N/A"/>
    <x v="343"/>
  </r>
  <r>
    <n v="2104"/>
    <s v="M"/>
    <n v="0.375"/>
    <n v="0.28999999999999998"/>
    <n v="0.1"/>
    <n v="0.27600000000000002"/>
    <n v="0.11749999999999999"/>
    <n v="5.6500000000000002E-2"/>
    <n v="8.5000000000000006E-2"/>
    <n v="9"/>
    <n v="3"/>
    <s v="Inaya"/>
    <s v="Bernard"/>
    <s v="Stanford University"/>
    <n v="2"/>
    <s v="Florida Gulf Coast"/>
    <n v="18"/>
    <s v="Category 2"/>
    <e v="#N/A"/>
    <s v="Yes"/>
    <e v="#N/A"/>
    <n v="0.9078666666666666"/>
    <n v="0.72629333333333335"/>
    <x v="0"/>
    <n v="0.72629333333333335"/>
    <x v="1"/>
  </r>
  <r>
    <n v="1171"/>
    <s v="F"/>
    <n v="0.625"/>
    <n v="0.48499999999999999"/>
    <n v="0.17499999999999999"/>
    <n v="1.3745000000000001"/>
    <n v="0.73350000000000004"/>
    <n v="0.27150000000000002"/>
    <n v="0.33200000000000002"/>
    <n v="9"/>
    <n v="14"/>
    <s v="Santiago"/>
    <s v="Vaughan"/>
    <s v="Ohio State University_x0009_"/>
    <n v="7"/>
    <s v="Great Lakes"/>
    <n v="2.5"/>
    <s v="Category 3"/>
    <e v="#N/A"/>
    <e v="#N/A"/>
    <s v="Yes"/>
    <n v="1.0184562500000001"/>
    <n v="1.0184562500000001"/>
    <x v="0"/>
    <e v="#N/A"/>
    <x v="344"/>
  </r>
  <r>
    <n v="3248"/>
    <s v="F"/>
    <n v="0.61"/>
    <n v="0.495"/>
    <n v="0.19"/>
    <n v="1.2130000000000001"/>
    <n v="0.46400000000000002"/>
    <n v="0.30599999999999999"/>
    <n v="0.36499999999999999"/>
    <n v="15"/>
    <n v="11"/>
    <s v="Naima"/>
    <s v="Reyes"/>
    <s v="University of Houston"/>
    <n v="6"/>
    <s v="Gulf of Mexico_x0009_"/>
    <n v="14.1"/>
    <s v="Category 3"/>
    <e v="#N/A"/>
    <e v="#N/A"/>
    <s v="Yes"/>
    <n v="1.0258783333333334"/>
    <n v="1.0258783333333334"/>
    <x v="0"/>
    <e v="#N/A"/>
    <x v="345"/>
  </r>
  <r>
    <n v="3470"/>
    <s v="F"/>
    <n v="0.71499999999999997"/>
    <n v="0.58499999999999996"/>
    <n v="0.23"/>
    <n v="2.0724999999999998"/>
    <n v="0.86550000000000005"/>
    <n v="0.40949999999999998"/>
    <n v="0.56499999999999995"/>
    <n v="10"/>
    <n v="6"/>
    <s v="Martin"/>
    <s v="Gaines"/>
    <s v="San Diego State University"/>
    <n v="6"/>
    <s v="Gulf of Mexico_x0009_"/>
    <n v="14.1"/>
    <s v="Category 3"/>
    <e v="#N/A"/>
    <e v="#N/A"/>
    <s v="Yes"/>
    <n v="1.0746125"/>
    <n v="1.0746125"/>
    <x v="0"/>
    <e v="#N/A"/>
    <x v="346"/>
  </r>
  <r>
    <n v="4107"/>
    <s v="F"/>
    <n v="0.72"/>
    <n v="0.59"/>
    <n v="0.20499999999999999"/>
    <n v="1.7495000000000001"/>
    <n v="0.77549999999999997"/>
    <n v="0.42249999999999999"/>
    <n v="0.48"/>
    <n v="11"/>
    <n v="10"/>
    <s v="Hazel"/>
    <s v="Villa"/>
    <s v="University of Minnesota"/>
    <n v="2"/>
    <s v="Florida Gulf Coast"/>
    <n v="18"/>
    <s v="Category 3"/>
    <e v="#N/A"/>
    <e v="#N/A"/>
    <s v="Yes"/>
    <n v="1.0798079166666665"/>
    <n v="1.0798079166666665"/>
    <x v="0"/>
    <e v="#N/A"/>
    <x v="347"/>
  </r>
  <r>
    <n v="1111"/>
    <s v="I"/>
    <n v="0.52"/>
    <n v="0.38"/>
    <n v="0.13500000000000001"/>
    <n v="0.53949999999999998"/>
    <n v="0.22950000000000001"/>
    <n v="0.13300000000000001"/>
    <n v="0.157"/>
    <n v="8"/>
    <n v="15"/>
    <s v="Conan"/>
    <s v="Dalton"/>
    <s v="University of Houston"/>
    <n v="5"/>
    <s v="Southeast"/>
    <n v="12.8"/>
    <s v="Category 2"/>
    <e v="#N/A"/>
    <s v="Yes"/>
    <e v="#N/A"/>
    <n v="0.97617208333333327"/>
    <n v="0.78093766666666664"/>
    <x v="0"/>
    <n v="0.78093766666666664"/>
    <x v="1"/>
  </r>
  <r>
    <n v="1944"/>
    <s v="F"/>
    <n v="0.63500000000000001"/>
    <n v="0.48499999999999999"/>
    <n v="0.16500000000000001"/>
    <n v="1.2695000000000001"/>
    <n v="0.5635"/>
    <n v="0.30649999999999999"/>
    <n v="0.33950000000000002"/>
    <n v="11"/>
    <n v="9"/>
    <s v="Danica"/>
    <s v="Tyler"/>
    <s v="University of Florida_x0009_"/>
    <n v="9"/>
    <s v="North Pacific"/>
    <n v="1.9"/>
    <s v="Category 3"/>
    <e v="#N/A"/>
    <e v="#N/A"/>
    <s v="Yes"/>
    <n v="1.0236112499999999"/>
    <n v="1.0236112499999999"/>
    <x v="0"/>
    <e v="#N/A"/>
    <x v="348"/>
  </r>
  <r>
    <n v="2240"/>
    <s v="F"/>
    <n v="0.46"/>
    <n v="0.36"/>
    <n v="0.115"/>
    <n v="0.47549999999999998"/>
    <n v="0.21049999999999999"/>
    <n v="0.105"/>
    <n v="0.16"/>
    <n v="8"/>
    <n v="2"/>
    <s v="Tiegan"/>
    <s v="Davie"/>
    <s v="University of California, Davis"/>
    <n v="10"/>
    <s v="Pacific"/>
    <n v="24.1"/>
    <s v="Category 2"/>
    <e v="#N/A"/>
    <s v="Yes"/>
    <e v="#N/A"/>
    <n v="0.95074708333333335"/>
    <n v="0.76059766666666673"/>
    <x v="0"/>
    <n v="0.76059766666666673"/>
    <x v="1"/>
  </r>
  <r>
    <n v="221"/>
    <s v="F"/>
    <n v="0.44500000000000001"/>
    <n v="0.32500000000000001"/>
    <n v="0.125"/>
    <n v="0.45500000000000002"/>
    <n v="0.17849999999999999"/>
    <n v="0.1125"/>
    <n v="0.14000000000000001"/>
    <n v="9"/>
    <n v="12"/>
    <s v="Rebecca"/>
    <s v="Bennett"/>
    <s v="University of Houston"/>
    <n v="6"/>
    <s v="Gulf of Mexico_x0009_"/>
    <n v="14.1"/>
    <s v="Category 2"/>
    <e v="#N/A"/>
    <s v="Yes"/>
    <e v="#N/A"/>
    <n v="0.93581250000000005"/>
    <n v="0.74865000000000004"/>
    <x v="0"/>
    <n v="0.74865000000000004"/>
    <x v="1"/>
  </r>
  <r>
    <n v="728"/>
    <s v="F"/>
    <n v="0.48"/>
    <n v="0.375"/>
    <n v="0.105"/>
    <n v="0.52500000000000002"/>
    <n v="0.2185"/>
    <n v="0.1195"/>
    <n v="0.155"/>
    <n v="12"/>
    <n v="10"/>
    <s v="Hazel"/>
    <s v="Villa"/>
    <s v="University of Minnesota"/>
    <n v="7"/>
    <s v="Great Lakes"/>
    <n v="2.5"/>
    <s v="Category 2"/>
    <e v="#N/A"/>
    <s v="Yes"/>
    <e v="#N/A"/>
    <n v="0.95918749999999997"/>
    <n v="0.76734999999999998"/>
    <x v="0"/>
    <n v="0.76734999999999998"/>
    <x v="1"/>
  </r>
  <r>
    <n v="3741"/>
    <s v="F"/>
    <n v="0.65"/>
    <n v="0.5"/>
    <n v="0.17"/>
    <n v="1.4045000000000001"/>
    <n v="0.69399999999999995"/>
    <n v="0.318"/>
    <n v="0.32350000000000001"/>
    <n v="11"/>
    <n v="7"/>
    <s v="Iona"/>
    <s v="Connolly"/>
    <s v="Florida Atlantic University"/>
    <n v="4"/>
    <s v="Mid-Atlantic"/>
    <n v="6.1"/>
    <s v="Category 3"/>
    <e v="#N/A"/>
    <e v="#N/A"/>
    <s v="Yes"/>
    <n v="1.0294941666666668"/>
    <n v="1.0294941666666668"/>
    <x v="0"/>
    <e v="#N/A"/>
    <x v="349"/>
  </r>
  <r>
    <n v="1077"/>
    <s v="I"/>
    <n v="0.42"/>
    <n v="0.3"/>
    <n v="0.105"/>
    <n v="0.316"/>
    <n v="0.1255"/>
    <n v="7.0000000000000007E-2"/>
    <n v="0.10349999999999999"/>
    <n v="7"/>
    <n v="2"/>
    <s v="Tiegan"/>
    <s v="Davie"/>
    <s v="University of California, Davis"/>
    <n v="3"/>
    <s v="Northeast"/>
    <n v="3.6"/>
    <s v="Category 2"/>
    <e v="#N/A"/>
    <s v="Yes"/>
    <e v="#N/A"/>
    <n v="0.92446333333333341"/>
    <n v="0.73957066666666682"/>
    <x v="0"/>
    <n v="0.73957066666666682"/>
    <x v="1"/>
  </r>
  <r>
    <n v="2829"/>
    <s v="M"/>
    <n v="0.52"/>
    <n v="0.4"/>
    <n v="0.105"/>
    <n v="0.872"/>
    <n v="0.45150000000000001"/>
    <n v="0.1615"/>
    <n v="0.19850000000000001"/>
    <n v="9"/>
    <n v="6"/>
    <s v="Martin"/>
    <s v="Gaines"/>
    <s v="San Diego State University"/>
    <n v="10"/>
    <s v="Pacific"/>
    <n v="24.1"/>
    <s v="Category 3"/>
    <e v="#N/A"/>
    <e v="#N/A"/>
    <s v="Yes"/>
    <n v="0.96379333333333328"/>
    <n v="0.96379333333333328"/>
    <x v="0"/>
    <e v="#N/A"/>
    <x v="350"/>
  </r>
  <r>
    <n v="3231"/>
    <s v="M"/>
    <n v="0.56999999999999995"/>
    <n v="0.45500000000000002"/>
    <n v="0.15"/>
    <n v="0.96"/>
    <n v="0.38700000000000001"/>
    <n v="0.23849999999999999"/>
    <n v="0.27500000000000002"/>
    <n v="11"/>
    <n v="14"/>
    <s v="Santiago"/>
    <s v="Vaughan"/>
    <s v="Ohio State University_x0009_"/>
    <n v="6"/>
    <s v="Gulf of Mexico_x0009_"/>
    <n v="14.1"/>
    <s v="Category 2"/>
    <e v="#N/A"/>
    <s v="Yes"/>
    <e v="#N/A"/>
    <n v="1.0016666666666667"/>
    <n v="0.80133333333333345"/>
    <x v="0"/>
    <n v="0.80133333333333345"/>
    <x v="1"/>
  </r>
  <r>
    <n v="3704"/>
    <s v="F"/>
    <n v="0.67"/>
    <n v="0.51"/>
    <n v="0.155"/>
    <n v="1.278"/>
    <n v="0.5605"/>
    <n v="0.30449999999999999"/>
    <n v="0.35799999999999998"/>
    <n v="11"/>
    <n v="12"/>
    <s v="Rebecca"/>
    <s v="Bennett"/>
    <s v="University of Houston"/>
    <n v="8"/>
    <s v="West Coast"/>
    <n v="12.3"/>
    <s v="Category 3"/>
    <e v="#N/A"/>
    <e v="#N/A"/>
    <s v="Yes"/>
    <n v="1.0411483333333333"/>
    <n v="1.0411483333333333"/>
    <x v="0"/>
    <e v="#N/A"/>
    <x v="351"/>
  </r>
  <r>
    <n v="2163"/>
    <s v="F"/>
    <n v="0.71"/>
    <n v="0.56499999999999995"/>
    <n v="0.19500000000000001"/>
    <n v="1.8169999999999999"/>
    <n v="0.78500000000000003"/>
    <n v="0.49199999999999999"/>
    <n v="0.49"/>
    <n v="11"/>
    <n v="6"/>
    <s v="Martin"/>
    <s v="Gaines"/>
    <s v="San Diego State University"/>
    <n v="9"/>
    <s v="North Pacific"/>
    <n v="1.9"/>
    <s v="Category 3"/>
    <e v="#N/A"/>
    <e v="#N/A"/>
    <s v="Yes"/>
    <n v="1.0629191666666666"/>
    <n v="1.0629191666666666"/>
    <x v="0"/>
    <e v="#N/A"/>
    <x v="352"/>
  </r>
  <r>
    <n v="3736"/>
    <s v="M"/>
    <n v="0.61499999999999999"/>
    <n v="0.47499999999999998"/>
    <n v="0.15"/>
    <n v="1.0375000000000001"/>
    <n v="0.47599999999999998"/>
    <n v="0.23250000000000001"/>
    <n v="0.28299999999999997"/>
    <n v="9"/>
    <n v="13"/>
    <s v="Betty"/>
    <s v="Berg"/>
    <s v="University of Houston"/>
    <n v="5"/>
    <s v="Southeast"/>
    <n v="12.8"/>
    <s v="Category 3"/>
    <e v="#N/A"/>
    <e v="#N/A"/>
    <s v="Yes"/>
    <n v="1.0201041666666666"/>
    <n v="1.0201041666666666"/>
    <x v="0"/>
    <e v="#N/A"/>
    <x v="353"/>
  </r>
  <r>
    <n v="3035"/>
    <s v="M"/>
    <n v="0.54"/>
    <n v="0.42"/>
    <n v="0.19"/>
    <n v="0.6855"/>
    <n v="0.29299999999999998"/>
    <n v="0.16300000000000001"/>
    <n v="0.38"/>
    <n v="10"/>
    <n v="4"/>
    <s v="Nate"/>
    <s v="Craig"/>
    <s v="NOAA Fisheries"/>
    <n v="8"/>
    <s v="West Coast"/>
    <n v="12.3"/>
    <s v="Category 2"/>
    <e v="#N/A"/>
    <s v="Yes"/>
    <e v="#N/A"/>
    <n v="0.99600750000000005"/>
    <n v="0.79680600000000013"/>
    <x v="0"/>
    <n v="0.79680600000000013"/>
    <x v="1"/>
  </r>
  <r>
    <n v="2288"/>
    <s v="F"/>
    <n v="0.38500000000000001"/>
    <n v="0.30499999999999999"/>
    <n v="0.105"/>
    <n v="0.33150000000000002"/>
    <n v="0.13650000000000001"/>
    <n v="7.4499999999999997E-2"/>
    <n v="0.1"/>
    <n v="7"/>
    <n v="14"/>
    <s v="Santiago"/>
    <s v="Vaughan"/>
    <s v="Ohio State University_x0009_"/>
    <n v="6"/>
    <s v="Gulf of Mexico_x0009_"/>
    <n v="14.1"/>
    <s v="Category 2"/>
    <e v="#N/A"/>
    <s v="Yes"/>
    <e v="#N/A"/>
    <n v="0.91370124999999991"/>
    <n v="0.73096099999999997"/>
    <x v="0"/>
    <n v="0.73096099999999997"/>
    <x v="1"/>
  </r>
  <r>
    <n v="3220"/>
    <s v="M"/>
    <n v="0.67500000000000004"/>
    <n v="0.52500000000000002"/>
    <n v="0.17499999999999999"/>
    <n v="1.4019999999999999"/>
    <n v="0.48299999999999998"/>
    <n v="0.32050000000000001"/>
    <n v="0.46500000000000002"/>
    <n v="16"/>
    <n v="2"/>
    <s v="Tiegan"/>
    <s v="Davie"/>
    <s v="University of California, Davis"/>
    <n v="1"/>
    <s v="Florida Atlantic Coast"/>
    <n v="22.1"/>
    <s v="Category 2"/>
    <e v="#N/A"/>
    <s v="Yes"/>
    <e v="#N/A"/>
    <n v="1.0474250000000001"/>
    <n v="0.83794000000000013"/>
    <x v="0"/>
    <n v="0.83794000000000013"/>
    <x v="1"/>
  </r>
  <r>
    <n v="1539"/>
    <s v="I"/>
    <n v="0.35499999999999998"/>
    <n v="0.27"/>
    <n v="7.4999999999999997E-2"/>
    <n v="0.17749999999999999"/>
    <n v="7.9000000000000001E-2"/>
    <n v="3.15E-2"/>
    <n v="5.3999999999999999E-2"/>
    <n v="6"/>
    <n v="3"/>
    <s v="Inaya"/>
    <s v="Bernard"/>
    <s v="Stanford University"/>
    <n v="3"/>
    <s v="Northeast"/>
    <n v="3.6"/>
    <s v="Category 2"/>
    <e v="#N/A"/>
    <s v="Yes"/>
    <e v="#N/A"/>
    <n v="0.89871875000000001"/>
    <n v="0.71897500000000003"/>
    <x v="0"/>
    <n v="0.71897500000000003"/>
    <x v="1"/>
  </r>
  <r>
    <n v="2207"/>
    <s v="F"/>
    <n v="0.28999999999999998"/>
    <n v="0.22500000000000001"/>
    <n v="7.4999999999999997E-2"/>
    <n v="0.14000000000000001"/>
    <n v="5.1499999999999997E-2"/>
    <n v="2.35E-2"/>
    <n v="0.04"/>
    <n v="5"/>
    <n v="3"/>
    <s v="Inaya"/>
    <s v="Bernard"/>
    <s v="Stanford University"/>
    <n v="5"/>
    <s v="Southeast"/>
    <n v="12.8"/>
    <s v="Category 2"/>
    <e v="#N/A"/>
    <s v="Yes"/>
    <e v="#N/A"/>
    <n v="0.8640833333333332"/>
    <n v="0.69126666666666658"/>
    <x v="0"/>
    <n v="0.69126666666666658"/>
    <x v="1"/>
  </r>
  <r>
    <n v="3578"/>
    <s v="M"/>
    <n v="0.6"/>
    <n v="0.47499999999999998"/>
    <n v="0.23"/>
    <n v="1.157"/>
    <n v="0.52200000000000002"/>
    <n v="0.2235"/>
    <n v="0.36"/>
    <n v="11"/>
    <n v="7"/>
    <s v="Iona"/>
    <s v="Connolly"/>
    <s v="Florida Atlantic University"/>
    <n v="9"/>
    <s v="North Pacific"/>
    <n v="1.9"/>
    <s v="Category 3"/>
    <e v="#N/A"/>
    <e v="#N/A"/>
    <s v="Yes"/>
    <n v="1.0255516666666664"/>
    <n v="1.0255516666666664"/>
    <x v="0"/>
    <e v="#N/A"/>
    <x v="354"/>
  </r>
  <r>
    <n v="226"/>
    <s v="F"/>
    <n v="0.5"/>
    <n v="0.37"/>
    <n v="0.13500000000000001"/>
    <n v="0.45"/>
    <n v="0.17150000000000001"/>
    <n v="0.1055"/>
    <n v="0.155"/>
    <n v="9"/>
    <n v="7"/>
    <s v="Iona"/>
    <s v="Connolly"/>
    <s v="Florida Atlantic University"/>
    <n v="10"/>
    <s v="Pacific"/>
    <n v="24.1"/>
    <s v="Category 2"/>
    <e v="#N/A"/>
    <s v="Yes"/>
    <e v="#N/A"/>
    <n v="0.97012500000000002"/>
    <n v="0.77610000000000001"/>
    <x v="0"/>
    <n v="0.77610000000000001"/>
    <x v="1"/>
  </r>
  <r>
    <n v="2684"/>
    <s v="M"/>
    <n v="0.625"/>
    <n v="0.495"/>
    <n v="0.185"/>
    <n v="1.3835"/>
    <n v="0.71050000000000002"/>
    <n v="0.30049999999999999"/>
    <n v="0.34499999999999997"/>
    <n v="11"/>
    <n v="12"/>
    <s v="Rebecca"/>
    <s v="Bennett"/>
    <s v="University of Houston"/>
    <n v="3"/>
    <s v="Northeast"/>
    <n v="3.6"/>
    <s v="Category 3"/>
    <e v="#N/A"/>
    <e v="#N/A"/>
    <s v="Yes"/>
    <n v="1.0237579166666668"/>
    <n v="1.0237579166666668"/>
    <x v="0"/>
    <e v="#N/A"/>
    <x v="355"/>
  </r>
  <r>
    <n v="1776"/>
    <s v="I"/>
    <n v="0.48499999999999999"/>
    <n v="0.36499999999999999"/>
    <n v="0.105"/>
    <n v="0.52049999999999996"/>
    <n v="0.19500000000000001"/>
    <n v="0.123"/>
    <n v="0.182"/>
    <n v="8"/>
    <n v="15"/>
    <s v="Conan"/>
    <s v="Dalton"/>
    <s v="University of Houston"/>
    <n v="9"/>
    <s v="North Pacific"/>
    <n v="1.9"/>
    <s v="Category 2"/>
    <e v="#N/A"/>
    <s v="Yes"/>
    <e v="#N/A"/>
    <n v="0.95774208333333333"/>
    <n v="0.76619366666666666"/>
    <x v="0"/>
    <n v="0.76619366666666666"/>
    <x v="1"/>
  </r>
  <r>
    <n v="827"/>
    <s v="I"/>
    <n v="0.39500000000000002"/>
    <n v="0.28999999999999998"/>
    <n v="9.5000000000000001E-2"/>
    <n v="0.30399999999999999"/>
    <n v="0.127"/>
    <n v="8.4000000000000005E-2"/>
    <n v="7.6999999999999999E-2"/>
    <n v="6"/>
    <n v="3"/>
    <s v="Inaya"/>
    <s v="Bernard"/>
    <s v="Stanford University"/>
    <n v="4"/>
    <s v="Mid-Atlantic"/>
    <n v="6.1"/>
    <s v="Category 2"/>
    <e v="#N/A"/>
    <s v="Yes"/>
    <e v="#N/A"/>
    <n v="0.91287999999999991"/>
    <n v="0.73030399999999995"/>
    <x v="0"/>
    <n v="0.73030399999999995"/>
    <x v="1"/>
  </r>
  <r>
    <n v="1594"/>
    <s v="I"/>
    <n v="0.52500000000000002"/>
    <n v="0.38"/>
    <n v="0.13500000000000001"/>
    <n v="0.61499999999999999"/>
    <n v="0.26100000000000001"/>
    <n v="0.159"/>
    <n v="0.17499999999999999"/>
    <n v="8"/>
    <n v="9"/>
    <s v="Danica"/>
    <s v="Tyler"/>
    <s v="University of Florida_x0009_"/>
    <n v="8"/>
    <s v="West Coast"/>
    <n v="12.3"/>
    <s v="Category 2"/>
    <e v="#N/A"/>
    <s v="Yes"/>
    <e v="#N/A"/>
    <n v="0.97450416666666673"/>
    <n v="0.77960333333333343"/>
    <x v="0"/>
    <n v="0.77960333333333343"/>
    <x v="1"/>
  </r>
  <r>
    <n v="3672"/>
    <s v="I"/>
    <n v="0.59499999999999997"/>
    <n v="0.47"/>
    <n v="0.13500000000000001"/>
    <n v="0.9365"/>
    <n v="0.434"/>
    <n v="0.184"/>
    <n v="0.28699999999999998"/>
    <n v="10"/>
    <n v="3"/>
    <s v="Inaya"/>
    <s v="Bernard"/>
    <s v="Stanford University"/>
    <n v="9"/>
    <s v="North Pacific"/>
    <n v="1.9"/>
    <s v="Category 3"/>
    <e v="#N/A"/>
    <e v="#N/A"/>
    <s v="Yes"/>
    <n v="1.0136379166666669"/>
    <n v="1.0136379166666669"/>
    <x v="0"/>
    <e v="#N/A"/>
    <x v="35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A87769-54BC-544F-A2DC-686589928942}" name="PivotTable4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76:AA78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3" x="0"/>
        <item h="1" x="1"/>
        <item t="default"/>
      </items>
    </pivotField>
  </pivotFields>
  <rowFields count="1">
    <field x="20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BCFA65-FCEE-384B-9872-CE061F853A95}" name="PivotTable3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V38:AA40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n="Category 2" x="1"/>
        <item h="1" x="0"/>
        <item t="default"/>
      </items>
    </pivotField>
    <pivotField showAll="0"/>
  </pivotFields>
  <rowFields count="1">
    <field x="19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10">
    <chartFormat chart="0" format="0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6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20" series="1">
      <pivotArea type="data" outline="0" fieldPosition="0">
        <references count="2">
          <reference field="4294967294" count="1" selected="0">
            <x v="0"/>
          </reference>
          <reference field="19" count="1" selected="0">
            <x v="0"/>
          </reference>
        </references>
      </pivotArea>
    </chartFormat>
    <chartFormat chart="0" format="121" series="1">
      <pivotArea type="data" outline="0" fieldPosition="0">
        <references count="2">
          <reference field="4294967294" count="1" selected="0">
            <x v="1"/>
          </reference>
          <reference field="19" count="1" selected="0">
            <x v="0"/>
          </reference>
        </references>
      </pivotArea>
    </chartFormat>
    <chartFormat chart="0" format="122" series="1">
      <pivotArea type="data" outline="0" fieldPosition="0">
        <references count="2">
          <reference field="4294967294" count="1" selected="0">
            <x v="2"/>
          </reference>
          <reference field="19" count="1" selected="0">
            <x v="0"/>
          </reference>
        </references>
      </pivotArea>
    </chartFormat>
    <chartFormat chart="0" format="123" series="1">
      <pivotArea type="data" outline="0" fieldPosition="0">
        <references count="2">
          <reference field="4294967294" count="1" selected="0">
            <x v="3"/>
          </reference>
          <reference field="19" count="1" selected="0">
            <x v="0"/>
          </reference>
        </references>
      </pivotArea>
    </chartFormat>
    <chartFormat chart="0" format="124" series="1">
      <pivotArea type="data" outline="0" fieldPosition="0">
        <references count="2">
          <reference field="4294967294" count="1" selected="0">
            <x v="4"/>
          </reference>
          <reference field="19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E9BDB89-C081-BF41-8C70-7F943A04FA89}" name="PivotTable2" cacheId="10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7">
  <location ref="V1:AA3" firstHeaderRow="0" firstDataRow="1" firstDataCol="1"/>
  <pivotFields count="21">
    <pivotField showAll="0"/>
    <pivotField dataField="1" showAll="0"/>
    <pivotField dataField="1" showAll="0"/>
    <pivotField showAll="0"/>
    <pivotField showAll="0"/>
    <pivotField showAll="0"/>
    <pivotField dataField="1" showAll="0"/>
    <pivotField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multipleItemSelectionAllowed="1" showAll="0">
      <items count="3">
        <item n="Category 1" x="1"/>
        <item h="1" x="0"/>
        <item t="default"/>
      </items>
    </pivotField>
    <pivotField multipleItemSelectionAllowed="1" showAll="0"/>
    <pivotField multipleItemSelectionAllowed="1" showAll="0"/>
  </pivotFields>
  <rowFields count="1">
    <field x="18"/>
  </rowFields>
  <rowItems count="2">
    <i>
      <x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Rings" fld="9" baseField="0" baseItem="0"/>
    <dataField name="Sum of Shucked_weight" fld="6" baseField="0" baseItem="0"/>
    <dataField name="Sum of Shell_weight" fld="8" baseField="0" baseItem="0"/>
    <dataField name="Sum of Length" fld="2" baseField="0" baseItem="0"/>
    <dataField name="Count of Gender" fld="1" subtotal="count" baseField="0" baseItem="0"/>
  </dataFields>
  <chartFormats count="34">
    <chartFormat chart="0" format="10" series="1">
      <pivotArea type="data" outline="0" fieldPosition="0"/>
    </chartFormat>
    <chartFormat chart="0" format="368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6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6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1" format="405" series="1">
      <pivotArea type="data" outline="0" fieldPosition="0">
        <references count="1">
          <reference field="18" count="1" selected="0">
            <x v="0"/>
          </reference>
        </references>
      </pivotArea>
    </chartFormat>
    <chartFormat chart="2" format="41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1" format="406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1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2" format="418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1" format="407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1"/>
          </reference>
          <reference field="18" count="1" selected="0">
            <x v="0"/>
          </reference>
        </references>
      </pivotArea>
    </chartFormat>
    <chartFormat chart="6" format="41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2" format="419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1" format="408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2"/>
          </reference>
          <reference field="18" count="1" selected="0">
            <x v="0"/>
          </reference>
        </references>
      </pivotArea>
    </chartFormat>
    <chartFormat chart="6" format="41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2" format="420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1" format="409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3"/>
          </reference>
          <reference field="18" count="1" selected="0">
            <x v="0"/>
          </reference>
        </references>
      </pivotArea>
    </chartFormat>
    <chartFormat chart="6" format="42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2" format="421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1" format="410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4"/>
          </reference>
          <reference field="18" count="1" selected="0">
            <x v="0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18" count="1" selected="0">
            <x v="0"/>
          </reference>
        </references>
      </pivotArea>
    </chartFormat>
    <chartFormat chart="6" format="42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42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6" format="423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6" format="424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6" format="425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38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38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39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9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392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87FA9B-3D89-D645-B14C-037D04643ABE}" name="PivotTable6" cacheId="10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F1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3">
        <item x="9"/>
        <item x="3"/>
        <item x="4"/>
        <item x="7"/>
        <item x="6"/>
        <item x="11"/>
        <item x="5"/>
        <item x="1"/>
        <item x="2"/>
        <item x="10"/>
        <item x="8"/>
        <item h="1" x="0"/>
        <item t="default"/>
      </items>
    </pivotField>
    <pivotField showAll="0"/>
    <pivotField showAll="0"/>
  </pivotFields>
  <rowFields count="1">
    <field x="23"/>
  </rowFields>
  <rowItems count="1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Length" fld="2" baseField="0" baseItem="0"/>
    <dataField name="Sum of Diameter" fld="3" baseField="0" baseItem="0"/>
    <dataField name="Sum of Height" fld="4" baseField="0" baseItem="0"/>
    <dataField name="Sum of Whole_weight" fld="5" baseField="0" baseItem="0"/>
    <dataField name="Count of Gender" fld="1" subtotal="count" baseField="0" baseItem="0"/>
  </dataFields>
  <chartFormats count="44">
    <chartFormat chart="0" format="49" series="1">
      <pivotArea type="data" outline="0" fieldPosition="0">
        <references count="1">
          <reference field="23" count="1" selected="0">
            <x v="0"/>
          </reference>
        </references>
      </pivotArea>
    </chartFormat>
    <chartFormat chart="0" format="50" series="1">
      <pivotArea type="data" outline="0" fieldPosition="0">
        <references count="1">
          <reference field="23" count="1" selected="0">
            <x v="1"/>
          </reference>
        </references>
      </pivotArea>
    </chartFormat>
    <chartFormat chart="0" format="51" series="1">
      <pivotArea type="data" outline="0" fieldPosition="0">
        <references count="1">
          <reference field="23" count="1" selected="0">
            <x v="2"/>
          </reference>
        </references>
      </pivotArea>
    </chartFormat>
    <chartFormat chart="0" format="52" series="1">
      <pivotArea type="data" outline="0" fieldPosition="0">
        <references count="1">
          <reference field="23" count="1" selected="0">
            <x v="3"/>
          </reference>
        </references>
      </pivotArea>
    </chartFormat>
    <chartFormat chart="0" format="53" series="1">
      <pivotArea type="data" outline="0" fieldPosition="0">
        <references count="1">
          <reference field="23" count="1" selected="0">
            <x v="4"/>
          </reference>
        </references>
      </pivotArea>
    </chartFormat>
    <chartFormat chart="0" format="54" series="1">
      <pivotArea type="data" outline="0" fieldPosition="0">
        <references count="1">
          <reference field="23" count="1" selected="0">
            <x v="5"/>
          </reference>
        </references>
      </pivotArea>
    </chartFormat>
    <chartFormat chart="0" format="55" series="1">
      <pivotArea type="data" outline="0" fieldPosition="0">
        <references count="1">
          <reference field="23" count="1" selected="0">
            <x v="6"/>
          </reference>
        </references>
      </pivotArea>
    </chartFormat>
    <chartFormat chart="0" format="56" series="1">
      <pivotArea type="data" outline="0" fieldPosition="0">
        <references count="1">
          <reference field="23" count="1" selected="0">
            <x v="7"/>
          </reference>
        </references>
      </pivotArea>
    </chartFormat>
    <chartFormat chart="0" format="57" series="1">
      <pivotArea type="data" outline="0" fieldPosition="0">
        <references count="1">
          <reference field="23" count="1" selected="0">
            <x v="8"/>
          </reference>
        </references>
      </pivotArea>
    </chartFormat>
    <chartFormat chart="0" format="58" series="1">
      <pivotArea type="data" outline="0" fieldPosition="0">
        <references count="1">
          <reference field="23" count="1" selected="0">
            <x v="9"/>
          </reference>
        </references>
      </pivotArea>
    </chartFormat>
    <chartFormat chart="0" format="59" series="1">
      <pivotArea type="data" outline="0" fieldPosition="0">
        <references count="1">
          <reference field="23" count="1" selected="0">
            <x v="10"/>
          </reference>
        </references>
      </pivotArea>
    </chartFormat>
    <chartFormat chart="0" format="60" series="1">
      <pivotArea type="data" outline="0" fieldPosition="0">
        <references count="1">
          <reference field="23" count="1" selected="0">
            <x v="11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0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2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3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4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5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6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7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8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9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4"/>
          </reference>
          <reference field="23" count="1" selected="0">
            <x v="10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23" count="1" selected="0">
            <x v="1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7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8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9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1"/>
          </reference>
          <reference field="23" count="1" selected="0">
            <x v="10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8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9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2"/>
          </reference>
          <reference field="23" count="1" selected="0">
            <x v="10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3"/>
          </reference>
          <reference field="23" count="1" selected="0">
            <x v="10"/>
          </reference>
        </references>
      </pivotArea>
    </chartFormat>
    <chartFormat chart="0" format="107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0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0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1" series="1">
      <pivotArea type="data" outline="0" fieldPosition="0">
        <references count="1">
          <reference field="429496729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86DCB7-9F45-EB4D-9026-EC88514F6FA0}" name="PivotTable7" cacheId="104" dataPosition="0" applyNumberFormats="0" applyBorderFormats="0" applyFontFormats="0" applyPatternFormats="0" applyAlignmentFormats="0" applyWidthHeightFormats="1" dataCaption="Values" updatedVersion="7" minRefreshableVersion="3" useAutoFormatting="1" itemPrintTitles="1" mergeItem="1" createdVersion="7" indent="0" outline="1" outlineData="1" chartFormat="1">
  <location ref="A16:H373" firstHeaderRow="0" firstDataRow="1" firstDataCol="1"/>
  <pivotFields count="26"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dataField="1" multipleItemSelectionAllowed="1" showAll="0">
      <items count="358">
        <item x="92"/>
        <item x="350"/>
        <item x="64"/>
        <item x="21"/>
        <item x="13"/>
        <item x="241"/>
        <item x="55"/>
        <item x="45"/>
        <item x="69"/>
        <item x="228"/>
        <item x="115"/>
        <item x="149"/>
        <item x="273"/>
        <item x="275"/>
        <item x="19"/>
        <item x="51"/>
        <item x="172"/>
        <item x="16"/>
        <item x="204"/>
        <item x="111"/>
        <item x="308"/>
        <item x="145"/>
        <item x="341"/>
        <item x="144"/>
        <item x="84"/>
        <item x="238"/>
        <item x="294"/>
        <item x="141"/>
        <item x="206"/>
        <item x="207"/>
        <item x="163"/>
        <item x="73"/>
        <item x="306"/>
        <item x="47"/>
        <item x="157"/>
        <item x="300"/>
        <item x="168"/>
        <item x="210"/>
        <item x="30"/>
        <item x="263"/>
        <item x="254"/>
        <item x="79"/>
        <item x="152"/>
        <item x="130"/>
        <item x="337"/>
        <item x="276"/>
        <item x="262"/>
        <item x="299"/>
        <item x="289"/>
        <item x="326"/>
        <item x="10"/>
        <item x="22"/>
        <item x="169"/>
        <item x="196"/>
        <item x="44"/>
        <item x="193"/>
        <item x="182"/>
        <item x="315"/>
        <item x="58"/>
        <item x="288"/>
        <item x="32"/>
        <item x="174"/>
        <item x="259"/>
        <item x="303"/>
        <item x="202"/>
        <item x="311"/>
        <item x="122"/>
        <item x="183"/>
        <item x="339"/>
        <item x="176"/>
        <item x="100"/>
        <item x="211"/>
        <item x="107"/>
        <item x="25"/>
        <item x="143"/>
        <item x="290"/>
        <item x="286"/>
        <item x="87"/>
        <item x="201"/>
        <item x="139"/>
        <item x="284"/>
        <item x="76"/>
        <item x="9"/>
        <item x="180"/>
        <item x="75"/>
        <item x="223"/>
        <item x="28"/>
        <item x="225"/>
        <item x="93"/>
        <item x="214"/>
        <item x="274"/>
        <item x="356"/>
        <item x="282"/>
        <item x="61"/>
        <item x="109"/>
        <item x="118"/>
        <item x="217"/>
        <item x="137"/>
        <item x="117"/>
        <item x="81"/>
        <item x="128"/>
        <item x="162"/>
        <item x="65"/>
        <item x="229"/>
        <item x="11"/>
        <item x="48"/>
        <item x="333"/>
        <item x="68"/>
        <item x="123"/>
        <item x="323"/>
        <item x="242"/>
        <item x="35"/>
        <item x="305"/>
        <item x="342"/>
        <item x="50"/>
        <item x="319"/>
        <item x="67"/>
        <item x="7"/>
        <item x="59"/>
        <item x="251"/>
        <item x="173"/>
        <item x="116"/>
        <item x="62"/>
        <item x="166"/>
        <item x="208"/>
        <item x="344"/>
        <item x="246"/>
        <item x="221"/>
        <item x="178"/>
        <item x="219"/>
        <item x="280"/>
        <item x="158"/>
        <item x="133"/>
        <item x="94"/>
        <item x="353"/>
        <item x="269"/>
        <item x="70"/>
        <item x="31"/>
        <item x="234"/>
        <item x="247"/>
        <item x="230"/>
        <item x="82"/>
        <item x="147"/>
        <item x="330"/>
        <item x="165"/>
        <item x="167"/>
        <item x="304"/>
        <item x="80"/>
        <item x="292"/>
        <item x="237"/>
        <item x="52"/>
        <item x="171"/>
        <item x="99"/>
        <item x="329"/>
        <item x="222"/>
        <item x="317"/>
        <item x="260"/>
        <item x="170"/>
        <item x="253"/>
        <item x="113"/>
        <item x="348"/>
        <item x="355"/>
        <item x="265"/>
        <item x="283"/>
        <item x="105"/>
        <item x="142"/>
        <item x="155"/>
        <item x="249"/>
        <item x="340"/>
        <item x="309"/>
        <item x="33"/>
        <item x="8"/>
        <item x="46"/>
        <item x="324"/>
        <item x="354"/>
        <item x="345"/>
        <item x="245"/>
        <item x="194"/>
        <item x="248"/>
        <item x="34"/>
        <item x="54"/>
        <item x="301"/>
        <item x="77"/>
        <item x="310"/>
        <item x="41"/>
        <item x="135"/>
        <item x="89"/>
        <item x="42"/>
        <item x="106"/>
        <item x="0"/>
        <item x="125"/>
        <item x="198"/>
        <item x="12"/>
        <item x="97"/>
        <item x="188"/>
        <item x="179"/>
        <item x="83"/>
        <item x="349"/>
        <item x="177"/>
        <item x="293"/>
        <item x="15"/>
        <item x="60"/>
        <item x="334"/>
        <item x="277"/>
        <item x="18"/>
        <item x="131"/>
        <item x="134"/>
        <item x="186"/>
        <item x="153"/>
        <item x="316"/>
        <item x="175"/>
        <item x="53"/>
        <item x="140"/>
        <item x="203"/>
        <item x="95"/>
        <item x="332"/>
        <item x="91"/>
        <item x="192"/>
        <item x="110"/>
        <item x="302"/>
        <item x="270"/>
        <item x="38"/>
        <item x="252"/>
        <item x="127"/>
        <item x="200"/>
        <item x="74"/>
        <item x="151"/>
        <item x="78"/>
        <item x="331"/>
        <item x="181"/>
        <item x="213"/>
        <item x="26"/>
        <item x="327"/>
        <item x="321"/>
        <item x="36"/>
        <item x="267"/>
        <item x="218"/>
        <item x="39"/>
        <item x="150"/>
        <item x="261"/>
        <item x="235"/>
        <item x="104"/>
        <item x="71"/>
        <item x="325"/>
        <item x="209"/>
        <item x="227"/>
        <item x="102"/>
        <item x="23"/>
        <item x="190"/>
        <item x="322"/>
        <item x="239"/>
        <item x="88"/>
        <item x="313"/>
        <item x="224"/>
        <item x="29"/>
        <item x="124"/>
        <item x="191"/>
        <item x="4"/>
        <item x="216"/>
        <item x="195"/>
        <item x="351"/>
        <item x="297"/>
        <item x="63"/>
        <item x="90"/>
        <item x="185"/>
        <item x="120"/>
        <item x="295"/>
        <item x="233"/>
        <item x="232"/>
        <item x="66"/>
        <item x="3"/>
        <item x="43"/>
        <item x="154"/>
        <item x="264"/>
        <item x="244"/>
        <item x="287"/>
        <item x="279"/>
        <item x="338"/>
        <item x="296"/>
        <item x="112"/>
        <item x="57"/>
        <item x="108"/>
        <item x="129"/>
        <item x="126"/>
        <item x="343"/>
        <item x="335"/>
        <item x="318"/>
        <item x="314"/>
        <item x="215"/>
        <item x="243"/>
        <item x="37"/>
        <item x="328"/>
        <item x="132"/>
        <item x="226"/>
        <item x="85"/>
        <item x="236"/>
        <item x="119"/>
        <item x="278"/>
        <item x="187"/>
        <item x="160"/>
        <item x="266"/>
        <item x="146"/>
        <item x="114"/>
        <item x="320"/>
        <item x="250"/>
        <item x="96"/>
        <item x="24"/>
        <item x="56"/>
        <item x="285"/>
        <item x="148"/>
        <item x="27"/>
        <item x="20"/>
        <item x="156"/>
        <item x="6"/>
        <item x="40"/>
        <item x="72"/>
        <item x="231"/>
        <item x="212"/>
        <item x="258"/>
        <item x="298"/>
        <item x="184"/>
        <item x="103"/>
        <item x="49"/>
        <item x="220"/>
        <item x="164"/>
        <item x="271"/>
        <item x="161"/>
        <item x="336"/>
        <item x="136"/>
        <item x="189"/>
        <item x="101"/>
        <item x="255"/>
        <item x="352"/>
        <item x="240"/>
        <item x="307"/>
        <item x="14"/>
        <item x="159"/>
        <item x="98"/>
        <item x="86"/>
        <item x="257"/>
        <item x="291"/>
        <item x="281"/>
        <item x="272"/>
        <item x="197"/>
        <item x="5"/>
        <item x="256"/>
        <item x="346"/>
        <item x="17"/>
        <item x="312"/>
        <item x="121"/>
        <item x="138"/>
        <item x="347"/>
        <item x="199"/>
        <item x="2"/>
        <item x="268"/>
        <item x="205"/>
        <item h="1" x="1"/>
        <item t="default"/>
      </items>
    </pivotField>
  </pivotFields>
  <rowFields count="1">
    <field x="25"/>
  </rowFields>
  <rowItems count="357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 t="grand">
      <x/>
    </i>
  </rowItems>
  <colFields count="1">
    <field x="-2"/>
  </colFields>
  <colItems count="7">
    <i>
      <x/>
    </i>
    <i i="1">
      <x v="1"/>
    </i>
    <i i="2">
      <x v="2"/>
    </i>
    <i i="3">
      <x v="3"/>
    </i>
    <i i="4">
      <x v="4"/>
    </i>
    <i i="5">
      <x v="5"/>
    </i>
    <i i="6">
      <x v="6"/>
    </i>
  </colItems>
  <dataFields count="7">
    <dataField name="Count of Gender" fld="1" subtotal="count" baseField="0" baseItem="0" numFmtId="2"/>
    <dataField name="Sum of Length" fld="2" baseField="0" baseItem="0" numFmtId="2"/>
    <dataField name="Sum of Diameter" fld="3" baseField="0" baseItem="0" numFmtId="2"/>
    <dataField name="Sum of Height" fld="4" baseField="0" baseItem="0" numFmtId="2"/>
    <dataField name="Sum of Whole_weight" fld="5" baseField="0" baseItem="0" numFmtId="2"/>
    <dataField name="Sum of Shucked_weight" fld="6" baseField="0" baseItem="0" numFmtId="2"/>
    <dataField name="Sum of Value 3" fld="25" baseField="0" baseItem="0" numFmtId="2"/>
  </dataFields>
  <formats count="2">
    <format dxfId="10">
      <pivotArea field="25" type="button" dataOnly="0" labelOnly="1" outline="0" axis="axisRow" fieldPosition="0"/>
    </format>
    <format dxfId="9">
      <pivotArea outline="0" fieldPosition="0">
        <references count="1">
          <reference field="4294967294" count="1">
            <x v="6"/>
          </reference>
        </references>
      </pivotArea>
    </format>
  </formats>
  <chartFormats count="7">
    <chartFormat chart="0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0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2" series="1">
      <pivotArea type="data" outline="0" fieldPosition="0">
        <references count="1">
          <reference field="4294967294" count="1" selected="0">
            <x v="4"/>
          </reference>
        </references>
      </pivotArea>
    </chartFormat>
    <chartFormat chart="0" format="13" series="1">
      <pivotArea type="data" outline="0" fieldPosition="0">
        <references count="1">
          <reference field="4294967294" count="1" selected="0">
            <x v="5"/>
          </reference>
        </references>
      </pivotArea>
    </chartFormat>
    <chartFormat chart="0" format="14" series="1">
      <pivotArea type="data" outline="0" fieldPosition="0">
        <references count="1">
          <reference field="429496729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U1001" totalsRowShown="0">
  <autoFilter ref="A1:U1001" xr:uid="{00000000-0009-0000-0100-000001000000}"/>
  <tableColumns count="21">
    <tableColumn id="1" xr3:uid="{00000000-0010-0000-0000-000001000000}" name="Abalone_id"/>
    <tableColumn id="2" xr3:uid="{00000000-0010-0000-0000-000002000000}" name="Gender"/>
    <tableColumn id="3" xr3:uid="{00000000-0010-0000-0000-000003000000}" name="Length"/>
    <tableColumn id="4" xr3:uid="{00000000-0010-0000-0000-000004000000}" name="Diameter"/>
    <tableColumn id="5" xr3:uid="{00000000-0010-0000-0000-000005000000}" name="Height"/>
    <tableColumn id="6" xr3:uid="{00000000-0010-0000-0000-000006000000}" name="Whole_weight"/>
    <tableColumn id="7" xr3:uid="{00000000-0010-0000-0000-000007000000}" name="Shucked_weight"/>
    <tableColumn id="8" xr3:uid="{00000000-0010-0000-0000-000008000000}" name="Viscera_weight"/>
    <tableColumn id="9" xr3:uid="{00000000-0010-0000-0000-000009000000}" name="Shell_weight"/>
    <tableColumn id="10" xr3:uid="{00000000-0010-0000-0000-00000A000000}" name="Rings"/>
    <tableColumn id="11" xr3:uid="{00000000-0010-0000-0000-00000B000000}" name="Collector"/>
    <tableColumn id="12" xr3:uid="{00000000-0010-0000-0000-00000C000000}" name="Collector_First"/>
    <tableColumn id="13" xr3:uid="{00000000-0010-0000-0000-00000D000000}" name="Collector_last"/>
    <tableColumn id="14" xr3:uid="{00000000-0010-0000-0000-00000E000000}" name="Collector_organization"/>
    <tableColumn id="15" xr3:uid="{00000000-0010-0000-0000-00000F000000}" name="Water"/>
    <tableColumn id="16" xr3:uid="{00000000-0010-0000-0000-000010000000}" name="Water_region"/>
    <tableColumn id="17" xr3:uid="{00000000-0010-0000-0000-000011000000}" name="Feb_temp"/>
    <tableColumn id="20" xr3:uid="{20A5B9EC-8957-7B4B-A030-F3A2380A224A}" name="Category All" dataDxfId="14">
      <calculatedColumnFormula array="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calculatedColumnFormula>
    </tableColumn>
    <tableColumn id="21" xr3:uid="{3D292060-3220-EA4A-8AC9-1325865498E4}" name="Category 1" dataDxfId="13">
      <calculatedColumnFormula>IF(Table1[[#This Row],[Category All]]="Category 1", "Yes",NA())</calculatedColumnFormula>
    </tableColumn>
    <tableColumn id="22" xr3:uid="{3CDF7039-85DF-E242-97FC-D15633D5B9AF}" name="Category 2" dataDxfId="12">
      <calculatedColumnFormula>IF(Table1[[#This Row],[Category All]]="Category 2", "Yes",NA())</calculatedColumnFormula>
    </tableColumn>
    <tableColumn id="23" xr3:uid="{8E292C45-4744-EE4C-80E3-B73F838BE420}" name="Category 3" dataDxfId="11">
      <calculatedColumnFormula>IF(Table1[[#This Row],[Category All]]="Category 3", "Yes",NA())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0F4ED8-8A95-2443-986F-08A27D0C81B7}" name="Table13" displayName="Table13" ref="A1:Z1001" totalsRowShown="0">
  <autoFilter ref="A1:Z1001" xr:uid="{BE0F4ED8-8A95-2443-986F-08A27D0C81B7}"/>
  <tableColumns count="26">
    <tableColumn id="1" xr3:uid="{C46A56FC-7E64-9C45-93B2-FB36DD6D3B15}" name="Abalone_id"/>
    <tableColumn id="2" xr3:uid="{9F3843D1-DB0E-1448-919F-C44598706D7A}" name="Gender"/>
    <tableColumn id="3" xr3:uid="{3FDB37DD-858B-DD4A-A6D3-29856645AE9C}" name="Length"/>
    <tableColumn id="4" xr3:uid="{C60F438A-C686-DA4E-A5A4-FECF2AFF9F82}" name="Diameter"/>
    <tableColumn id="5" xr3:uid="{F888F1CF-B479-414C-A551-6386D50BDF07}" name="Height"/>
    <tableColumn id="6" xr3:uid="{34BEC3C8-37C0-454E-B1BE-A71C7C05B798}" name="Whole_weight"/>
    <tableColumn id="7" xr3:uid="{81025266-BA8F-764E-AF12-14E5BC9697EC}" name="Shucked_weight"/>
    <tableColumn id="8" xr3:uid="{EDB01788-78B1-FA47-8A95-2CE471516118}" name="Viscera_weight"/>
    <tableColumn id="9" xr3:uid="{26BFABD3-0334-E049-B9F9-63696237E08C}" name="Shell_weight"/>
    <tableColumn id="10" xr3:uid="{12A1028F-B085-9F4F-9576-C70D258C7EBA}" name="Rings"/>
    <tableColumn id="11" xr3:uid="{CB5AFB3E-D5EF-F942-9166-72F007E754F2}" name="Collector"/>
    <tableColumn id="12" xr3:uid="{43DFB7C1-43A0-324F-A8ED-4746296B9AF5}" name="Collector_First"/>
    <tableColumn id="13" xr3:uid="{4E3902A7-B260-0E4D-94CF-F7E1D78A4891}" name="Collector_last"/>
    <tableColumn id="14" xr3:uid="{3D6D175D-C546-6840-9196-C52DE445D775}" name="Collector_organization"/>
    <tableColumn id="15" xr3:uid="{651A79F2-5999-C54F-B8A0-BF7B12AE6E49}" name="Water"/>
    <tableColumn id="16" xr3:uid="{78B87781-0E3C-1243-97CE-0BA514E37401}" name="Water_region"/>
    <tableColumn id="17" xr3:uid="{01260764-662C-C54D-8D83-67B3DA9579D1}" name="Feb_temp"/>
    <tableColumn id="20" xr3:uid="{5E4B162F-986E-7045-85AB-07A6B51FB5E3}" name="Category All" dataDxfId="8">
      <calculatedColumnFormula array="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calculatedColumnFormula>
    </tableColumn>
    <tableColumn id="21" xr3:uid="{2231D8CC-CB65-9442-A7B6-D6367FC880B9}" name="Category 1" dataDxfId="7">
      <calculatedColumnFormula>IF(Table13[[#This Row],[Category All]]="Category 1", "Yes",NA())</calculatedColumnFormula>
    </tableColumn>
    <tableColumn id="22" xr3:uid="{EE3F8752-41C9-C04E-BFC4-C184242C4BCE}" name="Category 2" dataDxfId="6">
      <calculatedColumnFormula>IF(Table13[[#This Row],[Category All]]="Category 2", "Yes",NA())</calculatedColumnFormula>
    </tableColumn>
    <tableColumn id="23" xr3:uid="{5F42514E-C04D-6844-B61D-51678CB8AF90}" name="Category 3" dataDxfId="5">
      <calculatedColumnFormula>IF(Table13[[#This Row],[Category All]]="Category 3", "Yes",NA())</calculatedColumnFormula>
    </tableColumn>
    <tableColumn id="18" xr3:uid="{AAA97343-87B5-5949-A6C4-75E17A52DFBA}" name="Base Abalone Value" dataDxfId="4">
      <calculatedColumnFormula>SUM(1,(1/3)*(Table13[[#This Row],[Length]]-0.5),(1/3)*(Table13[[#This Row],[Diameter]]-0.4),(1/3)*(Table13[[#This Row],[Height]]-0.4)*Table13[[#This Row],[Whole_weight]]*0.5)</calculatedColumnFormula>
    </tableColumn>
    <tableColumn id="19" xr3:uid="{E2D2773B-877D-3C4B-8448-15BE934BDFC8}" name="Value All" dataDxfId="3">
      <calculatedColumnFormula array="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calculatedColumnFormula>
    </tableColumn>
    <tableColumn id="26" xr3:uid="{7E2600D3-02CB-674C-AB4C-FBF0548155DF}" name="Value 1" dataDxfId="2">
      <calculatedColumnFormula>IF(Table13[[#This Row],[Category All]]="Category 1",Table13[[#This Row],[Base Abalone Value]]*1.5,NA())</calculatedColumnFormula>
    </tableColumn>
    <tableColumn id="27" xr3:uid="{FE3E2395-2F8F-D44C-8D9B-ABEE10CDD125}" name="Value 2" dataDxfId="1">
      <calculatedColumnFormula>IF(Table13[[#This Row],[Category All]]="Category 2",Table13[[#This Row],[Base Abalone Value]]*0.8,NA())</calculatedColumnFormula>
    </tableColumn>
    <tableColumn id="28" xr3:uid="{63CC3F3C-04D3-CA42-8E4A-16916E223F1D}" name="Value 3" dataDxfId="0">
      <calculatedColumnFormula>IF(Table13[[#This Row],[Category All]]="Category 3",Table13[[#This Row],[Base Abalone Value]],NA())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table" Target="../tables/table1.xml"/><Relationship Id="rId4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1"/>
  <sheetViews>
    <sheetView workbookViewId="0">
      <selection activeCell="D283" sqref="D283"/>
    </sheetView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</row>
    <row r="3" spans="1:1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</row>
    <row r="4" spans="1:1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</row>
    <row r="5" spans="1:1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</row>
    <row r="6" spans="1:1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</row>
    <row r="7" spans="1:1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</row>
    <row r="8" spans="1:1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</row>
    <row r="9" spans="1:1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</row>
    <row r="10" spans="1:1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</row>
    <row r="11" spans="1:1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</row>
    <row r="12" spans="1:1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</row>
    <row r="13" spans="1:1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</row>
    <row r="14" spans="1:1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</row>
    <row r="15" spans="1:1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</row>
    <row r="16" spans="1:1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</row>
    <row r="17" spans="1:17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</row>
    <row r="18" spans="1:17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</row>
    <row r="19" spans="1:17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</row>
    <row r="20" spans="1:17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</row>
    <row r="21" spans="1:17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</row>
    <row r="22" spans="1:17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</row>
    <row r="23" spans="1:17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</row>
    <row r="24" spans="1:17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</row>
    <row r="25" spans="1:17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</row>
    <row r="26" spans="1:17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</row>
    <row r="27" spans="1:17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</row>
    <row r="28" spans="1:17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</row>
    <row r="29" spans="1:17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</row>
    <row r="30" spans="1:17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</row>
    <row r="31" spans="1:17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</row>
    <row r="32" spans="1:17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</row>
    <row r="33" spans="1:1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</row>
    <row r="34" spans="1:1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</row>
    <row r="35" spans="1:1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</row>
    <row r="36" spans="1:1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</row>
    <row r="37" spans="1:1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</row>
    <row r="38" spans="1:1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</row>
    <row r="39" spans="1:1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</row>
    <row r="40" spans="1:1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</row>
    <row r="41" spans="1:1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</row>
    <row r="42" spans="1:1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</row>
    <row r="43" spans="1:1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</row>
    <row r="44" spans="1:1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</row>
    <row r="45" spans="1:1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</row>
    <row r="46" spans="1:1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</row>
    <row r="47" spans="1:1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</row>
    <row r="48" spans="1:1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</row>
    <row r="49" spans="1:17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</row>
    <row r="50" spans="1:17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</row>
    <row r="51" spans="1:17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</row>
    <row r="52" spans="1:17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</row>
    <row r="53" spans="1:17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</row>
    <row r="54" spans="1:17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</row>
    <row r="55" spans="1:17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</row>
    <row r="56" spans="1:17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</row>
    <row r="57" spans="1:17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</row>
    <row r="58" spans="1:17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</row>
    <row r="59" spans="1:17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</row>
    <row r="60" spans="1:17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</row>
    <row r="61" spans="1:17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</row>
    <row r="62" spans="1:17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</row>
    <row r="63" spans="1:17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</row>
    <row r="64" spans="1:17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</row>
    <row r="65" spans="1:1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</row>
    <row r="66" spans="1:1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</row>
    <row r="67" spans="1:1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</row>
    <row r="68" spans="1:1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</row>
    <row r="69" spans="1:1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</row>
    <row r="70" spans="1:1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</row>
    <row r="71" spans="1:1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</row>
    <row r="72" spans="1:1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</row>
    <row r="73" spans="1:1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</row>
    <row r="74" spans="1:1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</row>
    <row r="75" spans="1:1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</row>
    <row r="76" spans="1:1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</row>
    <row r="77" spans="1:1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</row>
    <row r="78" spans="1:1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</row>
    <row r="79" spans="1:1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</row>
    <row r="80" spans="1:1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</row>
    <row r="81" spans="1:17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</row>
    <row r="82" spans="1:17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</row>
    <row r="83" spans="1:17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</row>
    <row r="84" spans="1:17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</row>
    <row r="85" spans="1:17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</row>
    <row r="86" spans="1:17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</row>
    <row r="87" spans="1:17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</row>
    <row r="88" spans="1:17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</row>
    <row r="89" spans="1:17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</row>
    <row r="90" spans="1:17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</row>
    <row r="91" spans="1:17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</row>
    <row r="92" spans="1:17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</row>
    <row r="93" spans="1:17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</row>
    <row r="94" spans="1:17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</row>
    <row r="95" spans="1:17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</row>
    <row r="96" spans="1:17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</row>
    <row r="97" spans="1:17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</row>
    <row r="98" spans="1:17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</row>
    <row r="99" spans="1:17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</row>
    <row r="100" spans="1:17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</row>
    <row r="101" spans="1:17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</row>
    <row r="102" spans="1:17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</row>
    <row r="103" spans="1:17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</row>
    <row r="104" spans="1:17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</row>
    <row r="105" spans="1:17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</row>
    <row r="106" spans="1:17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</row>
    <row r="107" spans="1:17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</row>
    <row r="108" spans="1:17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</row>
    <row r="109" spans="1:17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</row>
    <row r="110" spans="1:17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</row>
    <row r="111" spans="1:17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</row>
    <row r="112" spans="1:17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</row>
    <row r="113" spans="1:17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</row>
    <row r="114" spans="1:17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</row>
    <row r="115" spans="1:17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</row>
    <row r="116" spans="1:17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</row>
    <row r="117" spans="1:17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</row>
    <row r="118" spans="1:17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</row>
    <row r="119" spans="1:17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</row>
    <row r="120" spans="1:17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</row>
    <row r="121" spans="1:17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</row>
    <row r="122" spans="1:17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</row>
    <row r="123" spans="1:17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</row>
    <row r="124" spans="1:17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</row>
    <row r="125" spans="1:17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</row>
    <row r="126" spans="1:17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</row>
    <row r="127" spans="1:17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</row>
    <row r="128" spans="1:17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</row>
    <row r="129" spans="1:17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</row>
    <row r="130" spans="1:17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</row>
    <row r="131" spans="1:17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</row>
    <row r="132" spans="1:17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</row>
    <row r="133" spans="1:17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</row>
    <row r="134" spans="1:17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</row>
    <row r="135" spans="1:17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</row>
    <row r="136" spans="1:17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</row>
    <row r="137" spans="1:17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</row>
    <row r="138" spans="1:17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</row>
    <row r="139" spans="1:17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</row>
    <row r="140" spans="1:17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</row>
    <row r="141" spans="1:17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</row>
    <row r="142" spans="1:17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</row>
    <row r="143" spans="1:17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</row>
    <row r="144" spans="1:17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</row>
    <row r="145" spans="1:17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</row>
    <row r="146" spans="1:17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</row>
    <row r="147" spans="1:17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</row>
    <row r="148" spans="1:17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</row>
    <row r="149" spans="1:17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</row>
    <row r="150" spans="1:17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</row>
    <row r="151" spans="1:17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</row>
    <row r="152" spans="1:17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</row>
    <row r="153" spans="1:17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</row>
    <row r="154" spans="1:17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</row>
    <row r="155" spans="1:17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</row>
    <row r="156" spans="1:17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</row>
    <row r="157" spans="1:17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</row>
    <row r="158" spans="1:17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</row>
    <row r="159" spans="1:17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</row>
    <row r="160" spans="1:17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</row>
    <row r="161" spans="1:17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</row>
    <row r="162" spans="1:17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</row>
    <row r="163" spans="1:17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</row>
    <row r="164" spans="1:17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</row>
    <row r="165" spans="1:17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</row>
    <row r="166" spans="1:17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</row>
    <row r="167" spans="1:17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</row>
    <row r="168" spans="1:17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</row>
    <row r="169" spans="1:17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</row>
    <row r="170" spans="1:17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</row>
    <row r="171" spans="1:17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</row>
    <row r="172" spans="1:17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</row>
    <row r="173" spans="1:17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</row>
    <row r="174" spans="1:17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</row>
    <row r="175" spans="1:17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</row>
    <row r="176" spans="1:17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</row>
    <row r="177" spans="1:17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</row>
    <row r="178" spans="1:17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</row>
    <row r="179" spans="1:17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</row>
    <row r="180" spans="1:17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</row>
    <row r="181" spans="1:17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</row>
    <row r="182" spans="1:17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</row>
    <row r="183" spans="1:17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</row>
    <row r="184" spans="1:17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</row>
    <row r="185" spans="1:17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</row>
    <row r="186" spans="1:17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</row>
    <row r="187" spans="1:17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</row>
    <row r="188" spans="1:17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</row>
    <row r="189" spans="1:17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</row>
    <row r="190" spans="1:17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</row>
    <row r="191" spans="1:17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</row>
    <row r="192" spans="1:17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</row>
    <row r="193" spans="1:17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</row>
    <row r="194" spans="1:17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</row>
    <row r="195" spans="1:17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</row>
    <row r="196" spans="1:17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</row>
    <row r="197" spans="1:17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</row>
    <row r="198" spans="1:17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</row>
    <row r="199" spans="1:17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</row>
    <row r="200" spans="1:17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</row>
    <row r="201" spans="1:17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</row>
    <row r="202" spans="1:17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</row>
    <row r="203" spans="1:17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</row>
    <row r="204" spans="1:17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</row>
    <row r="205" spans="1:17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</row>
    <row r="206" spans="1:17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</row>
    <row r="207" spans="1:17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</row>
    <row r="208" spans="1:17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</row>
    <row r="209" spans="1:17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</row>
    <row r="210" spans="1:17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</row>
    <row r="211" spans="1:17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</row>
    <row r="212" spans="1:17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</row>
    <row r="213" spans="1:17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</row>
    <row r="214" spans="1:17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</row>
    <row r="215" spans="1:17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</row>
    <row r="216" spans="1:17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</row>
    <row r="217" spans="1:17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</row>
    <row r="218" spans="1:17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</row>
    <row r="219" spans="1:17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</row>
    <row r="220" spans="1:17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</row>
    <row r="221" spans="1:17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</row>
    <row r="222" spans="1:17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</row>
    <row r="223" spans="1:17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</row>
    <row r="224" spans="1:17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</row>
    <row r="225" spans="1:17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</row>
    <row r="226" spans="1:17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</row>
    <row r="227" spans="1:17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</row>
    <row r="228" spans="1:17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</row>
    <row r="229" spans="1:17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</row>
    <row r="230" spans="1:17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</row>
    <row r="231" spans="1:17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</row>
    <row r="232" spans="1:17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</row>
    <row r="233" spans="1:17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</row>
    <row r="234" spans="1:17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</row>
    <row r="235" spans="1:17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</row>
    <row r="236" spans="1:17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</row>
    <row r="237" spans="1:17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</row>
    <row r="238" spans="1:17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</row>
    <row r="239" spans="1:17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</row>
    <row r="240" spans="1:17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</row>
    <row r="241" spans="1:17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</row>
    <row r="242" spans="1:17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</row>
    <row r="243" spans="1:17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</row>
    <row r="244" spans="1:17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</row>
    <row r="245" spans="1:17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</row>
    <row r="246" spans="1:17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</row>
    <row r="247" spans="1:17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</row>
    <row r="248" spans="1:17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</row>
    <row r="249" spans="1:17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</row>
    <row r="250" spans="1:17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</row>
    <row r="251" spans="1:17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</row>
    <row r="252" spans="1:17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</row>
    <row r="253" spans="1:17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</row>
    <row r="254" spans="1:17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</row>
    <row r="255" spans="1:17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</row>
    <row r="256" spans="1:17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</row>
    <row r="257" spans="1:17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</row>
    <row r="258" spans="1:17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</row>
    <row r="259" spans="1:17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</row>
    <row r="260" spans="1:17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</row>
    <row r="261" spans="1:17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</row>
    <row r="262" spans="1:17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</row>
    <row r="263" spans="1:17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</row>
    <row r="264" spans="1:17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</row>
    <row r="265" spans="1:17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</row>
    <row r="266" spans="1:17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</row>
    <row r="267" spans="1:17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</row>
    <row r="268" spans="1:17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</row>
    <row r="269" spans="1:17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</row>
    <row r="270" spans="1:17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</row>
    <row r="271" spans="1:17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</row>
    <row r="272" spans="1:17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</row>
    <row r="273" spans="1:17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</row>
    <row r="274" spans="1:17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</row>
    <row r="275" spans="1:17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</row>
    <row r="276" spans="1:17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</row>
    <row r="277" spans="1:17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</row>
    <row r="278" spans="1:17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</row>
    <row r="279" spans="1:17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</row>
    <row r="280" spans="1:17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</row>
    <row r="281" spans="1:17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</row>
    <row r="282" spans="1:17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</row>
    <row r="283" spans="1:17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</row>
    <row r="284" spans="1:17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</row>
    <row r="285" spans="1:17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</row>
    <row r="286" spans="1:17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</row>
    <row r="287" spans="1:17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</row>
    <row r="288" spans="1:17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</row>
    <row r="289" spans="1:17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</row>
    <row r="290" spans="1:17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</row>
    <row r="291" spans="1:17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</row>
    <row r="292" spans="1:17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</row>
    <row r="293" spans="1:17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</row>
    <row r="294" spans="1:17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</row>
    <row r="295" spans="1:17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</row>
    <row r="296" spans="1:17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</row>
    <row r="297" spans="1:17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</row>
    <row r="298" spans="1:17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</row>
    <row r="299" spans="1:17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</row>
    <row r="300" spans="1:17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</row>
    <row r="301" spans="1:17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</row>
    <row r="302" spans="1:17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</row>
    <row r="303" spans="1:17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</row>
    <row r="304" spans="1:17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</row>
    <row r="305" spans="1:17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</row>
    <row r="306" spans="1:17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</row>
    <row r="307" spans="1:17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</row>
    <row r="308" spans="1:17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</row>
    <row r="309" spans="1:17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</row>
    <row r="310" spans="1:17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</row>
    <row r="311" spans="1:17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</row>
    <row r="312" spans="1:17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</row>
    <row r="313" spans="1:17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</row>
    <row r="314" spans="1:17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</row>
    <row r="315" spans="1:17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</row>
    <row r="316" spans="1:17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</row>
    <row r="317" spans="1:17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</row>
    <row r="318" spans="1:17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</row>
    <row r="319" spans="1:17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</row>
    <row r="320" spans="1:17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</row>
    <row r="321" spans="1:17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</row>
    <row r="322" spans="1:17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</row>
    <row r="323" spans="1:17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</row>
    <row r="324" spans="1:17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</row>
    <row r="325" spans="1:17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</row>
    <row r="326" spans="1:17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</row>
    <row r="327" spans="1:17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</row>
    <row r="328" spans="1:17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</row>
    <row r="329" spans="1:17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</row>
    <row r="330" spans="1:17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</row>
    <row r="331" spans="1:17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</row>
    <row r="332" spans="1:17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</row>
    <row r="333" spans="1:17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</row>
    <row r="334" spans="1:17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</row>
    <row r="335" spans="1:17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</row>
    <row r="336" spans="1:17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</row>
    <row r="337" spans="1:17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</row>
    <row r="338" spans="1:17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</row>
    <row r="339" spans="1:17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</row>
    <row r="340" spans="1:17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</row>
    <row r="341" spans="1:17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</row>
    <row r="342" spans="1:17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</row>
    <row r="343" spans="1:17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</row>
    <row r="344" spans="1:17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</row>
    <row r="345" spans="1:17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</row>
    <row r="346" spans="1:17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</row>
    <row r="347" spans="1:17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</row>
    <row r="348" spans="1:17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</row>
    <row r="349" spans="1:17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</row>
    <row r="350" spans="1:17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</row>
    <row r="351" spans="1:17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</row>
    <row r="352" spans="1:17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</row>
    <row r="353" spans="1:17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</row>
    <row r="354" spans="1:17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</row>
    <row r="355" spans="1:17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</row>
    <row r="356" spans="1:17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</row>
    <row r="357" spans="1:17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</row>
    <row r="358" spans="1:17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</row>
    <row r="359" spans="1:17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</row>
    <row r="360" spans="1:17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</row>
    <row r="361" spans="1:17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</row>
    <row r="362" spans="1:17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</row>
    <row r="363" spans="1:17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</row>
    <row r="364" spans="1:17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</row>
    <row r="365" spans="1:17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</row>
    <row r="366" spans="1:17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</row>
    <row r="367" spans="1:17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</row>
    <row r="368" spans="1:17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</row>
    <row r="369" spans="1:17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</row>
    <row r="370" spans="1:17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</row>
    <row r="371" spans="1:17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</row>
    <row r="372" spans="1:17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</row>
    <row r="373" spans="1:17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</row>
    <row r="374" spans="1:17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</row>
    <row r="375" spans="1:17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</row>
    <row r="376" spans="1:17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</row>
    <row r="377" spans="1:17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</row>
    <row r="378" spans="1:17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</row>
    <row r="379" spans="1:17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</row>
    <row r="380" spans="1:17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</row>
    <row r="381" spans="1:17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</row>
    <row r="382" spans="1:17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</row>
    <row r="383" spans="1:17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</row>
    <row r="384" spans="1:17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</row>
    <row r="385" spans="1:17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</row>
    <row r="386" spans="1:17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</row>
    <row r="387" spans="1:17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</row>
    <row r="388" spans="1:17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</row>
    <row r="389" spans="1:17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</row>
    <row r="390" spans="1:17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</row>
    <row r="391" spans="1:17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</row>
    <row r="392" spans="1:17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</row>
    <row r="393" spans="1:17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</row>
    <row r="394" spans="1:17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</row>
    <row r="395" spans="1:17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</row>
    <row r="396" spans="1:17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</row>
    <row r="397" spans="1:17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</row>
    <row r="398" spans="1:17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</row>
    <row r="399" spans="1:17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</row>
    <row r="400" spans="1:17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</row>
    <row r="401" spans="1:17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</row>
    <row r="402" spans="1:17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</row>
    <row r="403" spans="1:17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</row>
    <row r="404" spans="1:17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</row>
    <row r="405" spans="1:17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</row>
    <row r="406" spans="1:17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</row>
    <row r="407" spans="1:17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</row>
    <row r="408" spans="1:17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</row>
    <row r="409" spans="1:17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</row>
    <row r="410" spans="1:17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</row>
    <row r="411" spans="1:17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</row>
    <row r="412" spans="1:17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</row>
    <row r="413" spans="1:17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</row>
    <row r="414" spans="1:17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</row>
    <row r="415" spans="1:17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</row>
    <row r="416" spans="1:17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</row>
    <row r="417" spans="1:17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</row>
    <row r="418" spans="1:17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</row>
    <row r="419" spans="1:17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</row>
    <row r="420" spans="1:17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</row>
    <row r="421" spans="1:17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</row>
    <row r="422" spans="1:17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</row>
    <row r="423" spans="1:17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</row>
    <row r="424" spans="1:17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</row>
    <row r="425" spans="1:17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</row>
    <row r="426" spans="1:17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</row>
    <row r="427" spans="1:17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</row>
    <row r="428" spans="1:17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</row>
    <row r="429" spans="1:17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</row>
    <row r="430" spans="1:17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</row>
    <row r="431" spans="1:17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</row>
    <row r="432" spans="1:17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</row>
    <row r="433" spans="1:17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</row>
    <row r="434" spans="1:17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</row>
    <row r="435" spans="1:17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</row>
    <row r="436" spans="1:17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</row>
    <row r="437" spans="1:17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</row>
    <row r="438" spans="1:17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</row>
    <row r="439" spans="1:17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</row>
    <row r="440" spans="1:17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</row>
    <row r="441" spans="1:17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</row>
    <row r="442" spans="1:17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</row>
    <row r="443" spans="1:17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</row>
    <row r="444" spans="1:17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</row>
    <row r="445" spans="1:17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</row>
    <row r="446" spans="1:17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</row>
    <row r="447" spans="1:17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</row>
    <row r="448" spans="1:17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</row>
    <row r="449" spans="1:17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</row>
    <row r="450" spans="1:17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</row>
    <row r="451" spans="1:17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</row>
    <row r="452" spans="1:17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</row>
    <row r="453" spans="1:17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</row>
    <row r="454" spans="1:17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</row>
    <row r="455" spans="1:17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</row>
    <row r="456" spans="1:17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</row>
    <row r="457" spans="1:17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</row>
    <row r="458" spans="1:17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</row>
    <row r="459" spans="1:17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</row>
    <row r="460" spans="1:17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</row>
    <row r="461" spans="1:17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</row>
    <row r="462" spans="1:17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</row>
    <row r="463" spans="1:17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</row>
    <row r="464" spans="1:17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</row>
    <row r="465" spans="1:17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</row>
    <row r="466" spans="1:17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</row>
    <row r="467" spans="1:17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</row>
    <row r="468" spans="1:17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</row>
    <row r="469" spans="1:17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</row>
    <row r="470" spans="1:17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</row>
    <row r="471" spans="1:17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</row>
    <row r="472" spans="1:17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</row>
    <row r="473" spans="1:17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</row>
    <row r="474" spans="1:17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</row>
    <row r="475" spans="1:17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</row>
    <row r="476" spans="1:17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</row>
    <row r="477" spans="1:17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</row>
    <row r="478" spans="1:17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</row>
    <row r="479" spans="1:17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</row>
    <row r="480" spans="1:17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</row>
    <row r="481" spans="1:17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</row>
    <row r="482" spans="1:17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</row>
    <row r="483" spans="1:17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</row>
    <row r="484" spans="1:17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</row>
    <row r="485" spans="1:17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</row>
    <row r="486" spans="1:17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</row>
    <row r="487" spans="1:17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</row>
    <row r="488" spans="1:17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</row>
    <row r="489" spans="1:17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</row>
    <row r="490" spans="1:17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</row>
    <row r="491" spans="1:17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</row>
    <row r="492" spans="1:17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</row>
    <row r="493" spans="1:17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</row>
    <row r="494" spans="1:17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</row>
    <row r="495" spans="1:17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</row>
    <row r="496" spans="1:17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</row>
    <row r="497" spans="1:17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</row>
    <row r="498" spans="1:17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</row>
    <row r="499" spans="1:17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</row>
    <row r="500" spans="1:17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</row>
    <row r="501" spans="1:17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</row>
    <row r="502" spans="1:17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</row>
    <row r="503" spans="1:17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</row>
    <row r="504" spans="1:17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</row>
    <row r="505" spans="1:17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</row>
    <row r="506" spans="1:17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</row>
    <row r="507" spans="1:17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</row>
    <row r="508" spans="1:17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</row>
    <row r="509" spans="1:17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</row>
    <row r="510" spans="1:17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</row>
    <row r="511" spans="1:17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</row>
    <row r="512" spans="1:17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</row>
    <row r="513" spans="1:17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</row>
    <row r="514" spans="1:17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</row>
    <row r="515" spans="1:17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</row>
    <row r="516" spans="1:17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</row>
    <row r="517" spans="1:17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</row>
    <row r="518" spans="1:17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</row>
    <row r="519" spans="1:17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</row>
    <row r="520" spans="1:17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</row>
    <row r="521" spans="1:17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</row>
    <row r="522" spans="1:17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</row>
    <row r="523" spans="1:17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</row>
    <row r="524" spans="1:17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</row>
    <row r="525" spans="1:17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</row>
    <row r="526" spans="1:17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</row>
    <row r="527" spans="1:17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</row>
    <row r="528" spans="1:17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</row>
    <row r="529" spans="1:17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</row>
    <row r="530" spans="1:17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</row>
    <row r="531" spans="1:17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</row>
    <row r="532" spans="1:17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</row>
    <row r="533" spans="1:17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</row>
    <row r="534" spans="1:17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</row>
    <row r="535" spans="1:17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</row>
    <row r="536" spans="1:17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</row>
    <row r="537" spans="1:17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</row>
    <row r="538" spans="1:17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</row>
    <row r="539" spans="1:17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</row>
    <row r="540" spans="1:17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</row>
    <row r="541" spans="1:17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</row>
    <row r="542" spans="1:17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</row>
    <row r="543" spans="1:17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</row>
    <row r="544" spans="1:17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</row>
    <row r="545" spans="1:17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</row>
    <row r="546" spans="1:17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</row>
    <row r="547" spans="1:17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</row>
    <row r="548" spans="1:17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</row>
    <row r="549" spans="1:17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</row>
    <row r="550" spans="1:17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</row>
    <row r="551" spans="1:17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</row>
    <row r="552" spans="1:17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</row>
    <row r="553" spans="1:17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</row>
    <row r="554" spans="1:17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</row>
    <row r="555" spans="1:17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</row>
    <row r="556" spans="1:17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</row>
    <row r="557" spans="1:17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</row>
    <row r="558" spans="1:17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</row>
    <row r="559" spans="1:17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</row>
    <row r="560" spans="1:17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</row>
    <row r="561" spans="1:17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</row>
    <row r="562" spans="1:17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</row>
    <row r="563" spans="1:17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</row>
    <row r="564" spans="1:17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</row>
    <row r="565" spans="1:17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</row>
    <row r="566" spans="1:17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</row>
    <row r="567" spans="1:17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</row>
    <row r="568" spans="1:17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</row>
    <row r="569" spans="1:17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</row>
    <row r="570" spans="1:17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</row>
    <row r="571" spans="1:17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</row>
    <row r="572" spans="1:17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</row>
    <row r="573" spans="1:17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</row>
    <row r="574" spans="1:17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</row>
    <row r="575" spans="1:17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</row>
    <row r="576" spans="1:17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</row>
    <row r="577" spans="1:17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</row>
    <row r="578" spans="1:17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</row>
    <row r="579" spans="1:17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</row>
    <row r="580" spans="1:17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</row>
    <row r="581" spans="1:17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</row>
    <row r="582" spans="1:17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</row>
    <row r="583" spans="1:17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</row>
    <row r="584" spans="1:17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</row>
    <row r="585" spans="1:17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</row>
    <row r="586" spans="1:17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</row>
    <row r="587" spans="1:17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</row>
    <row r="588" spans="1:17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</row>
    <row r="589" spans="1:17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</row>
    <row r="590" spans="1:17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</row>
    <row r="591" spans="1:17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</row>
    <row r="592" spans="1:17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</row>
    <row r="593" spans="1:17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</row>
    <row r="594" spans="1:17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</row>
    <row r="595" spans="1:17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</row>
    <row r="596" spans="1:17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</row>
    <row r="597" spans="1:17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</row>
    <row r="598" spans="1:17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</row>
    <row r="599" spans="1:17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</row>
    <row r="600" spans="1:17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</row>
    <row r="601" spans="1:17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</row>
    <row r="602" spans="1:17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</row>
    <row r="603" spans="1:17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</row>
    <row r="604" spans="1:17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</row>
    <row r="605" spans="1:17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</row>
    <row r="606" spans="1:17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</row>
    <row r="607" spans="1:17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</row>
    <row r="608" spans="1:17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</row>
    <row r="609" spans="1:17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</row>
    <row r="610" spans="1:17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</row>
    <row r="611" spans="1:17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</row>
    <row r="612" spans="1:17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</row>
    <row r="613" spans="1:17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</row>
    <row r="614" spans="1:17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</row>
    <row r="615" spans="1:17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</row>
    <row r="616" spans="1:17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</row>
    <row r="617" spans="1:17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</row>
    <row r="618" spans="1:17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</row>
    <row r="619" spans="1:17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</row>
    <row r="620" spans="1:17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</row>
    <row r="621" spans="1:17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</row>
    <row r="622" spans="1:17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</row>
    <row r="623" spans="1:17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</row>
    <row r="624" spans="1:17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</row>
    <row r="625" spans="1:17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</row>
    <row r="626" spans="1:17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</row>
    <row r="627" spans="1:17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</row>
    <row r="628" spans="1:17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</row>
    <row r="629" spans="1:17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</row>
    <row r="630" spans="1:17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</row>
    <row r="631" spans="1:17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</row>
    <row r="632" spans="1:17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</row>
    <row r="633" spans="1:17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</row>
    <row r="634" spans="1:17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</row>
    <row r="635" spans="1:17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</row>
    <row r="636" spans="1:17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</row>
    <row r="637" spans="1:17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</row>
    <row r="638" spans="1:17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</row>
    <row r="639" spans="1:17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</row>
    <row r="640" spans="1:17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</row>
    <row r="641" spans="1:17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</row>
    <row r="642" spans="1:17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</row>
    <row r="643" spans="1:17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</row>
    <row r="644" spans="1:17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</row>
    <row r="645" spans="1:17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</row>
    <row r="646" spans="1:17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</row>
    <row r="647" spans="1:17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</row>
    <row r="648" spans="1:17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</row>
    <row r="649" spans="1:17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</row>
    <row r="650" spans="1:17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</row>
    <row r="651" spans="1:17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</row>
    <row r="652" spans="1:17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</row>
    <row r="653" spans="1:17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</row>
    <row r="654" spans="1:17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</row>
    <row r="655" spans="1:17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</row>
    <row r="656" spans="1:17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</row>
    <row r="657" spans="1:17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</row>
    <row r="658" spans="1:17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</row>
    <row r="659" spans="1:17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</row>
    <row r="660" spans="1:17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</row>
    <row r="661" spans="1:17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</row>
    <row r="662" spans="1:17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</row>
    <row r="663" spans="1:17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</row>
    <row r="664" spans="1:17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</row>
    <row r="665" spans="1:17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</row>
    <row r="666" spans="1:17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</row>
    <row r="667" spans="1:17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</row>
    <row r="668" spans="1:17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</row>
    <row r="669" spans="1:17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</row>
    <row r="670" spans="1:17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</row>
    <row r="671" spans="1:17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</row>
    <row r="672" spans="1:17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</row>
    <row r="673" spans="1:17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</row>
    <row r="674" spans="1:17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</row>
    <row r="675" spans="1:17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</row>
    <row r="676" spans="1:17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</row>
    <row r="677" spans="1:17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</row>
    <row r="678" spans="1:17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</row>
    <row r="679" spans="1:17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</row>
    <row r="680" spans="1:17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</row>
    <row r="681" spans="1:17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</row>
    <row r="682" spans="1:17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</row>
    <row r="683" spans="1:17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</row>
    <row r="684" spans="1:17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</row>
    <row r="685" spans="1:17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</row>
    <row r="686" spans="1:17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</row>
    <row r="687" spans="1:17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</row>
    <row r="688" spans="1:17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</row>
    <row r="689" spans="1:17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</row>
    <row r="690" spans="1:17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</row>
    <row r="691" spans="1:17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</row>
    <row r="692" spans="1:17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</row>
    <row r="693" spans="1:17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</row>
    <row r="694" spans="1:17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</row>
    <row r="695" spans="1:17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</row>
    <row r="696" spans="1:17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</row>
    <row r="697" spans="1:17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</row>
    <row r="698" spans="1:17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</row>
    <row r="699" spans="1:17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</row>
    <row r="700" spans="1:17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</row>
    <row r="701" spans="1:17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</row>
    <row r="702" spans="1:17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</row>
    <row r="703" spans="1:17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</row>
    <row r="704" spans="1:17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</row>
    <row r="705" spans="1:17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</row>
    <row r="706" spans="1:17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</row>
    <row r="707" spans="1:17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</row>
    <row r="708" spans="1:17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</row>
    <row r="709" spans="1:17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</row>
    <row r="710" spans="1:17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</row>
    <row r="711" spans="1:17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</row>
    <row r="712" spans="1:17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</row>
    <row r="713" spans="1:17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</row>
    <row r="714" spans="1:17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</row>
    <row r="715" spans="1:17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</row>
    <row r="716" spans="1:17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</row>
    <row r="717" spans="1:17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</row>
    <row r="718" spans="1:17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</row>
    <row r="719" spans="1:17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</row>
    <row r="720" spans="1:17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</row>
    <row r="721" spans="1:17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</row>
    <row r="722" spans="1:17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</row>
    <row r="723" spans="1:17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</row>
    <row r="724" spans="1:17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</row>
    <row r="725" spans="1:17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</row>
    <row r="726" spans="1:17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</row>
    <row r="727" spans="1:17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</row>
    <row r="728" spans="1:17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</row>
    <row r="729" spans="1:17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</row>
    <row r="730" spans="1:17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</row>
    <row r="731" spans="1:17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</row>
    <row r="732" spans="1:17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</row>
    <row r="733" spans="1:17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</row>
    <row r="734" spans="1:17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</row>
    <row r="735" spans="1:17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</row>
    <row r="736" spans="1:17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</row>
    <row r="737" spans="1:17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</row>
    <row r="738" spans="1:17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</row>
    <row r="739" spans="1:17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</row>
    <row r="740" spans="1:17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</row>
    <row r="741" spans="1:17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</row>
    <row r="742" spans="1:17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</row>
    <row r="743" spans="1:17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</row>
    <row r="744" spans="1:17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</row>
    <row r="745" spans="1:17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</row>
    <row r="746" spans="1:17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</row>
    <row r="747" spans="1:17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</row>
    <row r="748" spans="1:17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</row>
    <row r="749" spans="1:17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</row>
    <row r="750" spans="1:17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</row>
    <row r="751" spans="1:17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</row>
    <row r="752" spans="1:17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</row>
    <row r="753" spans="1:17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</row>
    <row r="754" spans="1:17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</row>
    <row r="755" spans="1:17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</row>
    <row r="756" spans="1:17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</row>
    <row r="757" spans="1:17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</row>
    <row r="758" spans="1:17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</row>
    <row r="759" spans="1:17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</row>
    <row r="760" spans="1:17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</row>
    <row r="761" spans="1:17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</row>
    <row r="762" spans="1:17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</row>
    <row r="763" spans="1:17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</row>
    <row r="764" spans="1:17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</row>
    <row r="765" spans="1:17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</row>
    <row r="766" spans="1:17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</row>
    <row r="767" spans="1:17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</row>
    <row r="768" spans="1:17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</row>
    <row r="769" spans="1:17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</row>
    <row r="770" spans="1:17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</row>
    <row r="771" spans="1:17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</row>
    <row r="772" spans="1:17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</row>
    <row r="773" spans="1:17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</row>
    <row r="774" spans="1:17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</row>
    <row r="775" spans="1:17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</row>
    <row r="776" spans="1:17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</row>
    <row r="777" spans="1:17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</row>
    <row r="778" spans="1:17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</row>
    <row r="779" spans="1:17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</row>
    <row r="780" spans="1:17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</row>
    <row r="781" spans="1:17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</row>
    <row r="782" spans="1:17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</row>
    <row r="783" spans="1:17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</row>
    <row r="784" spans="1:17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</row>
    <row r="785" spans="1:17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</row>
    <row r="786" spans="1:17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</row>
    <row r="787" spans="1:17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</row>
    <row r="788" spans="1:17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</row>
    <row r="789" spans="1:17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</row>
    <row r="790" spans="1:17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</row>
    <row r="791" spans="1:17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</row>
    <row r="792" spans="1:17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</row>
    <row r="793" spans="1:17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</row>
    <row r="794" spans="1:17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</row>
    <row r="795" spans="1:17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</row>
    <row r="796" spans="1:17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</row>
    <row r="797" spans="1:17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</row>
    <row r="798" spans="1:17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</row>
    <row r="799" spans="1:17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</row>
    <row r="800" spans="1:17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</row>
    <row r="801" spans="1:17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</row>
    <row r="802" spans="1:17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</row>
    <row r="803" spans="1:17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</row>
    <row r="804" spans="1:17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</row>
    <row r="805" spans="1:17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</row>
    <row r="806" spans="1:17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</row>
    <row r="807" spans="1:17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</row>
    <row r="808" spans="1:17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</row>
    <row r="809" spans="1:17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</row>
    <row r="810" spans="1:17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</row>
    <row r="811" spans="1:17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</row>
    <row r="812" spans="1:17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</row>
    <row r="813" spans="1:17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</row>
    <row r="814" spans="1:17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</row>
    <row r="815" spans="1:17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</row>
    <row r="816" spans="1:17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</row>
    <row r="817" spans="1:17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</row>
    <row r="818" spans="1:17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</row>
    <row r="819" spans="1:17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</row>
    <row r="820" spans="1:17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</row>
    <row r="821" spans="1:17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</row>
    <row r="822" spans="1:17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</row>
    <row r="823" spans="1:17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</row>
    <row r="824" spans="1:17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</row>
    <row r="825" spans="1:17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</row>
    <row r="826" spans="1:17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</row>
    <row r="827" spans="1:17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</row>
    <row r="828" spans="1:17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</row>
    <row r="829" spans="1:17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</row>
    <row r="830" spans="1:17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</row>
    <row r="831" spans="1:17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</row>
    <row r="832" spans="1:17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</row>
    <row r="833" spans="1:17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</row>
    <row r="834" spans="1:17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</row>
    <row r="835" spans="1:17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</row>
    <row r="836" spans="1:17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</row>
    <row r="837" spans="1:17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</row>
    <row r="838" spans="1:17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</row>
    <row r="839" spans="1:17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</row>
    <row r="840" spans="1:17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</row>
    <row r="841" spans="1:17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</row>
    <row r="842" spans="1:17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</row>
    <row r="843" spans="1:17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</row>
    <row r="844" spans="1:17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</row>
    <row r="845" spans="1:17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</row>
    <row r="846" spans="1:17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</row>
    <row r="847" spans="1:17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</row>
    <row r="848" spans="1:17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</row>
    <row r="849" spans="1:17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</row>
    <row r="850" spans="1:17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</row>
    <row r="851" spans="1:17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</row>
    <row r="852" spans="1:17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</row>
    <row r="853" spans="1:17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</row>
    <row r="854" spans="1:17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</row>
    <row r="855" spans="1:17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</row>
    <row r="856" spans="1:17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</row>
    <row r="857" spans="1:17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</row>
    <row r="858" spans="1:17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</row>
    <row r="859" spans="1:17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</row>
    <row r="860" spans="1:17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</row>
    <row r="861" spans="1:17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</row>
    <row r="862" spans="1:17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</row>
    <row r="863" spans="1:17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</row>
    <row r="864" spans="1:17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</row>
    <row r="865" spans="1:17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</row>
    <row r="866" spans="1:17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</row>
    <row r="867" spans="1:17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</row>
    <row r="868" spans="1:17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</row>
    <row r="869" spans="1:17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</row>
    <row r="870" spans="1:17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</row>
    <row r="871" spans="1:17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</row>
    <row r="872" spans="1:17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</row>
    <row r="873" spans="1:17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</row>
    <row r="874" spans="1:17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</row>
    <row r="875" spans="1:17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</row>
    <row r="876" spans="1:17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</row>
    <row r="877" spans="1:17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</row>
    <row r="878" spans="1:17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</row>
    <row r="879" spans="1:17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</row>
    <row r="880" spans="1:17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</row>
    <row r="881" spans="1:17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</row>
    <row r="882" spans="1:17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</row>
    <row r="883" spans="1:17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</row>
    <row r="884" spans="1:17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</row>
    <row r="885" spans="1:17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</row>
    <row r="886" spans="1:17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</row>
    <row r="887" spans="1:17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</row>
    <row r="888" spans="1:17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</row>
    <row r="889" spans="1:17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</row>
    <row r="890" spans="1:17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</row>
    <row r="891" spans="1:17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</row>
    <row r="892" spans="1:17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</row>
    <row r="893" spans="1:17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</row>
    <row r="894" spans="1:17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</row>
    <row r="895" spans="1:17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</row>
    <row r="896" spans="1:17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</row>
    <row r="897" spans="1:17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</row>
    <row r="898" spans="1:17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</row>
    <row r="899" spans="1:17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</row>
    <row r="900" spans="1:17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</row>
    <row r="901" spans="1:17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</row>
    <row r="902" spans="1:17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</row>
    <row r="903" spans="1:17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</row>
    <row r="904" spans="1:17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</row>
    <row r="905" spans="1:17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</row>
    <row r="906" spans="1:17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</row>
    <row r="907" spans="1:17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</row>
    <row r="908" spans="1:17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</row>
    <row r="909" spans="1:17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</row>
    <row r="910" spans="1:17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</row>
    <row r="911" spans="1:17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</row>
    <row r="912" spans="1:17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</row>
    <row r="913" spans="1:17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</row>
    <row r="914" spans="1:17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</row>
    <row r="915" spans="1:17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</row>
    <row r="916" spans="1:17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</row>
    <row r="917" spans="1:17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</row>
    <row r="918" spans="1:17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</row>
    <row r="919" spans="1:17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</row>
    <row r="920" spans="1:17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</row>
    <row r="921" spans="1:17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</row>
    <row r="922" spans="1:17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</row>
    <row r="923" spans="1:17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</row>
    <row r="924" spans="1:17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</row>
    <row r="925" spans="1:17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</row>
    <row r="926" spans="1:17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</row>
    <row r="927" spans="1:17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</row>
    <row r="928" spans="1:17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</row>
    <row r="929" spans="1:17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</row>
    <row r="930" spans="1:17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</row>
    <row r="931" spans="1:17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</row>
    <row r="932" spans="1:17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</row>
    <row r="933" spans="1:17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</row>
    <row r="934" spans="1:17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</row>
    <row r="935" spans="1:17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</row>
    <row r="936" spans="1:17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</row>
    <row r="937" spans="1:17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</row>
    <row r="938" spans="1:17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</row>
    <row r="939" spans="1:17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</row>
    <row r="940" spans="1:17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</row>
    <row r="941" spans="1:17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</row>
    <row r="942" spans="1:17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</row>
    <row r="943" spans="1:17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</row>
    <row r="944" spans="1:17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</row>
    <row r="945" spans="1:17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</row>
    <row r="946" spans="1:17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</row>
    <row r="947" spans="1:17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</row>
    <row r="948" spans="1:17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</row>
    <row r="949" spans="1:17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</row>
    <row r="950" spans="1:17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</row>
    <row r="951" spans="1:17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</row>
    <row r="952" spans="1:17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</row>
    <row r="953" spans="1:17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</row>
    <row r="954" spans="1:17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</row>
    <row r="955" spans="1:17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</row>
    <row r="956" spans="1:17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</row>
    <row r="957" spans="1:17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</row>
    <row r="958" spans="1:17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</row>
    <row r="959" spans="1:17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</row>
    <row r="960" spans="1:17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</row>
    <row r="961" spans="1:17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</row>
    <row r="962" spans="1:17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</row>
    <row r="963" spans="1:17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</row>
    <row r="964" spans="1:17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</row>
    <row r="965" spans="1:17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</row>
    <row r="966" spans="1:17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</row>
    <row r="967" spans="1:17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</row>
    <row r="968" spans="1:17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</row>
    <row r="969" spans="1:17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</row>
    <row r="970" spans="1:17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</row>
    <row r="971" spans="1:17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</row>
    <row r="972" spans="1:17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</row>
    <row r="973" spans="1:17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</row>
    <row r="974" spans="1:17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</row>
    <row r="975" spans="1:17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</row>
    <row r="976" spans="1:17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</row>
    <row r="977" spans="1:17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</row>
    <row r="978" spans="1:17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</row>
    <row r="979" spans="1:17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</row>
    <row r="980" spans="1:17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</row>
    <row r="981" spans="1:17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</row>
    <row r="982" spans="1:17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</row>
    <row r="983" spans="1:17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</row>
    <row r="984" spans="1:17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</row>
    <row r="985" spans="1:17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</row>
    <row r="986" spans="1:17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</row>
    <row r="987" spans="1:17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</row>
    <row r="988" spans="1:17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</row>
    <row r="989" spans="1:17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</row>
    <row r="990" spans="1:17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</row>
    <row r="991" spans="1:17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</row>
    <row r="992" spans="1:17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</row>
    <row r="993" spans="1:17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</row>
    <row r="994" spans="1:17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</row>
    <row r="995" spans="1:17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</row>
    <row r="996" spans="1:17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</row>
    <row r="997" spans="1:17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</row>
    <row r="998" spans="1:17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</row>
    <row r="999" spans="1:17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</row>
    <row r="1000" spans="1:17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</row>
    <row r="1001" spans="1:17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topLeftCell="S1" zoomScale="75" zoomScaleNormal="55" workbookViewId="0">
      <selection activeCell="V1" sqref="V1"/>
    </sheetView>
  </sheetViews>
  <sheetFormatPr baseColWidth="10" defaultColWidth="8.83203125" defaultRowHeight="15" x14ac:dyDescent="0.2"/>
  <cols>
    <col min="1" max="1" width="13.33203125" customWidth="1"/>
    <col min="2" max="2" width="9.83203125" customWidth="1"/>
    <col min="4" max="4" width="11.5" customWidth="1"/>
    <col min="6" max="6" width="16.33203125" customWidth="1"/>
    <col min="7" max="7" width="17.6640625" customWidth="1"/>
    <col min="8" max="8" width="16.6640625" customWidth="1"/>
    <col min="9" max="9" width="14.6640625" customWidth="1"/>
    <col min="11" max="11" width="11.1640625" customWidth="1"/>
    <col min="12" max="12" width="16" customWidth="1"/>
    <col min="13" max="13" width="15.33203125" customWidth="1"/>
    <col min="14" max="14" width="23.1640625" customWidth="1"/>
    <col min="16" max="16" width="15.5" customWidth="1"/>
    <col min="17" max="17" width="12.1640625" customWidth="1"/>
    <col min="18" max="18" width="10.5" bestFit="1" customWidth="1"/>
    <col min="22" max="22" width="12.6640625" bestFit="1" customWidth="1"/>
    <col min="23" max="23" width="10.83203125" bestFit="1" customWidth="1"/>
    <col min="24" max="24" width="19.5" bestFit="1" customWidth="1"/>
    <col min="25" max="25" width="16.83203125" bestFit="1" customWidth="1"/>
    <col min="26" max="26" width="12" bestFit="1" customWidth="1"/>
    <col min="27" max="27" width="13.83203125" bestFit="1" customWidth="1"/>
  </cols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s="2" t="s">
        <v>81</v>
      </c>
      <c r="W1" t="s">
        <v>76</v>
      </c>
      <c r="X1" t="s">
        <v>80</v>
      </c>
      <c r="Y1" t="s">
        <v>79</v>
      </c>
      <c r="Z1" t="s">
        <v>78</v>
      </c>
      <c r="AA1" t="s">
        <v>77</v>
      </c>
    </row>
    <row r="2" spans="1:27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" t="e">
        <f>IF(Table1[[#This Row],[Category All]]="Category 1", "Yes",NA())</f>
        <v>#N/A</v>
      </c>
      <c r="T2" t="e">
        <f>IF(Table1[[#This Row],[Category All]]="Category 2", "Yes",NA())</f>
        <v>#N/A</v>
      </c>
      <c r="U2" t="str">
        <f>IF(Table1[[#This Row],[Category All]]="Category 3", "Yes",NA())</f>
        <v>Yes</v>
      </c>
      <c r="V2" s="4" t="s">
        <v>72</v>
      </c>
      <c r="W2" s="3">
        <v>168</v>
      </c>
      <c r="X2" s="3">
        <v>7.3704999999999998</v>
      </c>
      <c r="Y2" s="3">
        <v>4.6400000000000006</v>
      </c>
      <c r="Z2" s="3">
        <v>6.8350000000000009</v>
      </c>
      <c r="AA2" s="3">
        <v>11</v>
      </c>
    </row>
    <row r="3" spans="1:27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" t="e">
        <f>IF(Table1[[#This Row],[Category All]]="Category 1", "Yes",NA())</f>
        <v>#N/A</v>
      </c>
      <c r="T3" t="str">
        <f>IF(Table1[[#This Row],[Category All]]="Category 2", "Yes",NA())</f>
        <v>Yes</v>
      </c>
      <c r="U3" t="e">
        <f>IF(Table1[[#This Row],[Category All]]="Category 3", "Yes",NA())</f>
        <v>#N/A</v>
      </c>
      <c r="V3" s="4" t="s">
        <v>82</v>
      </c>
      <c r="W3" s="3">
        <v>168</v>
      </c>
      <c r="X3" s="3">
        <v>7.3704999999999998</v>
      </c>
      <c r="Y3" s="3">
        <v>4.6400000000000006</v>
      </c>
      <c r="Z3" s="3">
        <v>6.8350000000000009</v>
      </c>
      <c r="AA3" s="3">
        <v>11</v>
      </c>
    </row>
    <row r="4" spans="1:27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" t="e">
        <f>IF(Table1[[#This Row],[Category All]]="Category 1", "Yes",NA())</f>
        <v>#N/A</v>
      </c>
      <c r="T4" t="e">
        <f>IF(Table1[[#This Row],[Category All]]="Category 2", "Yes",NA())</f>
        <v>#N/A</v>
      </c>
      <c r="U4" t="str">
        <f>IF(Table1[[#This Row],[Category All]]="Category 3", "Yes",NA())</f>
        <v>Yes</v>
      </c>
    </row>
    <row r="5" spans="1:27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" t="e">
        <f>IF(Table1[[#This Row],[Category All]]="Category 1", "Yes",NA())</f>
        <v>#N/A</v>
      </c>
      <c r="T5" t="str">
        <f>IF(Table1[[#This Row],[Category All]]="Category 2", "Yes",NA())</f>
        <v>Yes</v>
      </c>
      <c r="U5" t="e">
        <f>IF(Table1[[#This Row],[Category All]]="Category 3", "Yes",NA())</f>
        <v>#N/A</v>
      </c>
    </row>
    <row r="6" spans="1:27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" t="e">
        <f>IF(Table1[[#This Row],[Category All]]="Category 1", "Yes",NA())</f>
        <v>#N/A</v>
      </c>
      <c r="T6" t="e">
        <f>IF(Table1[[#This Row],[Category All]]="Category 2", "Yes",NA())</f>
        <v>#N/A</v>
      </c>
      <c r="U6" t="str">
        <f>IF(Table1[[#This Row],[Category All]]="Category 3", "Yes",NA())</f>
        <v>Yes</v>
      </c>
    </row>
    <row r="7" spans="1:27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" t="e">
        <f>IF(Table1[[#This Row],[Category All]]="Category 1", "Yes",NA())</f>
        <v>#N/A</v>
      </c>
      <c r="T7" t="e">
        <f>IF(Table1[[#This Row],[Category All]]="Category 2", "Yes",NA())</f>
        <v>#N/A</v>
      </c>
      <c r="U7" t="str">
        <f>IF(Table1[[#This Row],[Category All]]="Category 3", "Yes",NA())</f>
        <v>Yes</v>
      </c>
    </row>
    <row r="8" spans="1:27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" t="e">
        <f>IF(Table1[[#This Row],[Category All]]="Category 1", "Yes",NA())</f>
        <v>#N/A</v>
      </c>
      <c r="T8" t="str">
        <f>IF(Table1[[#This Row],[Category All]]="Category 2", "Yes",NA())</f>
        <v>Yes</v>
      </c>
      <c r="U8" t="e">
        <f>IF(Table1[[#This Row],[Category All]]="Category 3", "Yes",NA())</f>
        <v>#N/A</v>
      </c>
    </row>
    <row r="9" spans="1:27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" t="e">
        <f>IF(Table1[[#This Row],[Category All]]="Category 1", "Yes",NA())</f>
        <v>#N/A</v>
      </c>
      <c r="T9" t="str">
        <f>IF(Table1[[#This Row],[Category All]]="Category 2", "Yes",NA())</f>
        <v>Yes</v>
      </c>
      <c r="U9" t="e">
        <f>IF(Table1[[#This Row],[Category All]]="Category 3", "Yes",NA())</f>
        <v>#N/A</v>
      </c>
    </row>
    <row r="10" spans="1:27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" t="e">
        <f>IF(Table1[[#This Row],[Category All]]="Category 1", "Yes",NA())</f>
        <v>#N/A</v>
      </c>
      <c r="T10" t="e">
        <f>IF(Table1[[#This Row],[Category All]]="Category 2", "Yes",NA())</f>
        <v>#N/A</v>
      </c>
      <c r="U10" t="str">
        <f>IF(Table1[[#This Row],[Category All]]="Category 3", "Yes",NA())</f>
        <v>Yes</v>
      </c>
    </row>
    <row r="11" spans="1:27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" t="e">
        <f>IF(Table1[[#This Row],[Category All]]="Category 1", "Yes",NA())</f>
        <v>#N/A</v>
      </c>
      <c r="T11" t="str">
        <f>IF(Table1[[#This Row],[Category All]]="Category 2", "Yes",NA())</f>
        <v>Yes</v>
      </c>
      <c r="U11" t="e">
        <f>IF(Table1[[#This Row],[Category All]]="Category 3", "Yes",NA())</f>
        <v>#N/A</v>
      </c>
    </row>
    <row r="12" spans="1:27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" t="e">
        <f>IF(Table1[[#This Row],[Category All]]="Category 1", "Yes",NA())</f>
        <v>#N/A</v>
      </c>
      <c r="T12" t="str">
        <f>IF(Table1[[#This Row],[Category All]]="Category 2", "Yes",NA())</f>
        <v>Yes</v>
      </c>
      <c r="U12" t="e">
        <f>IF(Table1[[#This Row],[Category All]]="Category 3", "Yes",NA())</f>
        <v>#N/A</v>
      </c>
    </row>
    <row r="13" spans="1:27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" t="e">
        <f>IF(Table1[[#This Row],[Category All]]="Category 1", "Yes",NA())</f>
        <v>#N/A</v>
      </c>
      <c r="T13" t="str">
        <f>IF(Table1[[#This Row],[Category All]]="Category 2", "Yes",NA())</f>
        <v>Yes</v>
      </c>
      <c r="U13" t="e">
        <f>IF(Table1[[#This Row],[Category All]]="Category 3", "Yes",NA())</f>
        <v>#N/A</v>
      </c>
    </row>
    <row r="14" spans="1:27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" t="e">
        <f>IF(Table1[[#This Row],[Category All]]="Category 1", "Yes",NA())</f>
        <v>#N/A</v>
      </c>
      <c r="T14" t="str">
        <f>IF(Table1[[#This Row],[Category All]]="Category 2", "Yes",NA())</f>
        <v>Yes</v>
      </c>
      <c r="U14" t="e">
        <f>IF(Table1[[#This Row],[Category All]]="Category 3", "Yes",NA())</f>
        <v>#N/A</v>
      </c>
    </row>
    <row r="15" spans="1:27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" t="e">
        <f>IF(Table1[[#This Row],[Category All]]="Category 1", "Yes",NA())</f>
        <v>#N/A</v>
      </c>
      <c r="T15" t="e">
        <f>IF(Table1[[#This Row],[Category All]]="Category 2", "Yes",NA())</f>
        <v>#N/A</v>
      </c>
      <c r="U15" t="str">
        <f>IF(Table1[[#This Row],[Category All]]="Category 3", "Yes",NA())</f>
        <v>Yes</v>
      </c>
    </row>
    <row r="16" spans="1:27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" t="e">
        <f>IF(Table1[[#This Row],[Category All]]="Category 1", "Yes",NA())</f>
        <v>#N/A</v>
      </c>
      <c r="T16" t="e">
        <f>IF(Table1[[#This Row],[Category All]]="Category 2", "Yes",NA())</f>
        <v>#N/A</v>
      </c>
      <c r="U16" t="str">
        <f>IF(Table1[[#This Row],[Category All]]="Category 3", "Yes",NA())</f>
        <v>Yes</v>
      </c>
    </row>
    <row r="17" spans="1:21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" t="e">
        <f>IF(Table1[[#This Row],[Category All]]="Category 1", "Yes",NA())</f>
        <v>#N/A</v>
      </c>
      <c r="T17" t="str">
        <f>IF(Table1[[#This Row],[Category All]]="Category 2", "Yes",NA())</f>
        <v>Yes</v>
      </c>
      <c r="U17" t="e">
        <f>IF(Table1[[#This Row],[Category All]]="Category 3", "Yes",NA())</f>
        <v>#N/A</v>
      </c>
    </row>
    <row r="18" spans="1:21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" t="e">
        <f>IF(Table1[[#This Row],[Category All]]="Category 1", "Yes",NA())</f>
        <v>#N/A</v>
      </c>
      <c r="T18" t="str">
        <f>IF(Table1[[#This Row],[Category All]]="Category 2", "Yes",NA())</f>
        <v>Yes</v>
      </c>
      <c r="U18" t="e">
        <f>IF(Table1[[#This Row],[Category All]]="Category 3", "Yes",NA())</f>
        <v>#N/A</v>
      </c>
    </row>
    <row r="19" spans="1:21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" t="e">
        <f>IF(Table1[[#This Row],[Category All]]="Category 1", "Yes",NA())</f>
        <v>#N/A</v>
      </c>
      <c r="T19" t="e">
        <f>IF(Table1[[#This Row],[Category All]]="Category 2", "Yes",NA())</f>
        <v>#N/A</v>
      </c>
      <c r="U19" t="str">
        <f>IF(Table1[[#This Row],[Category All]]="Category 3", "Yes",NA())</f>
        <v>Yes</v>
      </c>
    </row>
    <row r="20" spans="1:21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" t="e">
        <f>IF(Table1[[#This Row],[Category All]]="Category 1", "Yes",NA())</f>
        <v>#N/A</v>
      </c>
      <c r="T20" t="str">
        <f>IF(Table1[[#This Row],[Category All]]="Category 2", "Yes",NA())</f>
        <v>Yes</v>
      </c>
      <c r="U20" t="e">
        <f>IF(Table1[[#This Row],[Category All]]="Category 3", "Yes",NA())</f>
        <v>#N/A</v>
      </c>
    </row>
    <row r="21" spans="1:21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" t="e">
        <f>IF(Table1[[#This Row],[Category All]]="Category 1", "Yes",NA())</f>
        <v>#N/A</v>
      </c>
      <c r="T21" t="str">
        <f>IF(Table1[[#This Row],[Category All]]="Category 2", "Yes",NA())</f>
        <v>Yes</v>
      </c>
      <c r="U21" t="e">
        <f>IF(Table1[[#This Row],[Category All]]="Category 3", "Yes",NA())</f>
        <v>#N/A</v>
      </c>
    </row>
    <row r="22" spans="1:21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" t="e">
        <f>IF(Table1[[#This Row],[Category All]]="Category 1", "Yes",NA())</f>
        <v>#N/A</v>
      </c>
      <c r="T22" t="str">
        <f>IF(Table1[[#This Row],[Category All]]="Category 2", "Yes",NA())</f>
        <v>Yes</v>
      </c>
      <c r="U22" t="e">
        <f>IF(Table1[[#This Row],[Category All]]="Category 3", "Yes",NA())</f>
        <v>#N/A</v>
      </c>
    </row>
    <row r="23" spans="1:21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" t="e">
        <f>IF(Table1[[#This Row],[Category All]]="Category 1", "Yes",NA())</f>
        <v>#N/A</v>
      </c>
      <c r="T23" t="str">
        <f>IF(Table1[[#This Row],[Category All]]="Category 2", "Yes",NA())</f>
        <v>Yes</v>
      </c>
      <c r="U23" t="e">
        <f>IF(Table1[[#This Row],[Category All]]="Category 3", "Yes",NA())</f>
        <v>#N/A</v>
      </c>
    </row>
    <row r="24" spans="1:21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" t="e">
        <f>IF(Table1[[#This Row],[Category All]]="Category 1", "Yes",NA())</f>
        <v>#N/A</v>
      </c>
      <c r="T24" t="str">
        <f>IF(Table1[[#This Row],[Category All]]="Category 2", "Yes",NA())</f>
        <v>Yes</v>
      </c>
      <c r="U24" t="e">
        <f>IF(Table1[[#This Row],[Category All]]="Category 3", "Yes",NA())</f>
        <v>#N/A</v>
      </c>
    </row>
    <row r="25" spans="1:21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" t="e">
        <f>IF(Table1[[#This Row],[Category All]]="Category 1", "Yes",NA())</f>
        <v>#N/A</v>
      </c>
      <c r="T25" t="str">
        <f>IF(Table1[[#This Row],[Category All]]="Category 2", "Yes",NA())</f>
        <v>Yes</v>
      </c>
      <c r="U25" t="e">
        <f>IF(Table1[[#This Row],[Category All]]="Category 3", "Yes",NA())</f>
        <v>#N/A</v>
      </c>
    </row>
    <row r="26" spans="1:21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" t="e">
        <f>IF(Table1[[#This Row],[Category All]]="Category 1", "Yes",NA())</f>
        <v>#N/A</v>
      </c>
      <c r="T26" t="e">
        <f>IF(Table1[[#This Row],[Category All]]="Category 2", "Yes",NA())</f>
        <v>#N/A</v>
      </c>
      <c r="U26" t="str">
        <f>IF(Table1[[#This Row],[Category All]]="Category 3", "Yes",NA())</f>
        <v>Yes</v>
      </c>
    </row>
    <row r="27" spans="1:21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" t="e">
        <f>IF(Table1[[#This Row],[Category All]]="Category 1", "Yes",NA())</f>
        <v>#N/A</v>
      </c>
      <c r="T27" t="str">
        <f>IF(Table1[[#This Row],[Category All]]="Category 2", "Yes",NA())</f>
        <v>Yes</v>
      </c>
      <c r="U27" t="e">
        <f>IF(Table1[[#This Row],[Category All]]="Category 3", "Yes",NA())</f>
        <v>#N/A</v>
      </c>
    </row>
    <row r="28" spans="1:21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" t="e">
        <f>IF(Table1[[#This Row],[Category All]]="Category 1", "Yes",NA())</f>
        <v>#N/A</v>
      </c>
      <c r="T28" t="str">
        <f>IF(Table1[[#This Row],[Category All]]="Category 2", "Yes",NA())</f>
        <v>Yes</v>
      </c>
      <c r="U28" t="e">
        <f>IF(Table1[[#This Row],[Category All]]="Category 3", "Yes",NA())</f>
        <v>#N/A</v>
      </c>
    </row>
    <row r="29" spans="1:21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" t="e">
        <f>IF(Table1[[#This Row],[Category All]]="Category 1", "Yes",NA())</f>
        <v>#N/A</v>
      </c>
      <c r="T29" t="str">
        <f>IF(Table1[[#This Row],[Category All]]="Category 2", "Yes",NA())</f>
        <v>Yes</v>
      </c>
      <c r="U29" t="e">
        <f>IF(Table1[[#This Row],[Category All]]="Category 3", "Yes",NA())</f>
        <v>#N/A</v>
      </c>
    </row>
    <row r="30" spans="1:21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" t="e">
        <f>IF(Table1[[#This Row],[Category All]]="Category 1", "Yes",NA())</f>
        <v>#N/A</v>
      </c>
      <c r="T30" t="str">
        <f>IF(Table1[[#This Row],[Category All]]="Category 2", "Yes",NA())</f>
        <v>Yes</v>
      </c>
      <c r="U30" t="e">
        <f>IF(Table1[[#This Row],[Category All]]="Category 3", "Yes",NA())</f>
        <v>#N/A</v>
      </c>
    </row>
    <row r="31" spans="1:21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" t="e">
        <f>IF(Table1[[#This Row],[Category All]]="Category 1", "Yes",NA())</f>
        <v>#N/A</v>
      </c>
      <c r="T31" t="str">
        <f>IF(Table1[[#This Row],[Category All]]="Category 2", "Yes",NA())</f>
        <v>Yes</v>
      </c>
      <c r="U31" t="e">
        <f>IF(Table1[[#This Row],[Category All]]="Category 3", "Yes",NA())</f>
        <v>#N/A</v>
      </c>
    </row>
    <row r="32" spans="1:21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" t="e">
        <f>IF(Table1[[#This Row],[Category All]]="Category 1", "Yes",NA())</f>
        <v>#N/A</v>
      </c>
      <c r="T32" t="str">
        <f>IF(Table1[[#This Row],[Category All]]="Category 2", "Yes",NA())</f>
        <v>Yes</v>
      </c>
      <c r="U32" t="e">
        <f>IF(Table1[[#This Row],[Category All]]="Category 3", "Yes",NA())</f>
        <v>#N/A</v>
      </c>
    </row>
    <row r="33" spans="1:27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" t="e">
        <f>IF(Table1[[#This Row],[Category All]]="Category 1", "Yes",NA())</f>
        <v>#N/A</v>
      </c>
      <c r="T33" t="str">
        <f>IF(Table1[[#This Row],[Category All]]="Category 2", "Yes",NA())</f>
        <v>Yes</v>
      </c>
      <c r="U33" t="e">
        <f>IF(Table1[[#This Row],[Category All]]="Category 3", "Yes",NA())</f>
        <v>#N/A</v>
      </c>
    </row>
    <row r="34" spans="1:27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" t="e">
        <f>IF(Table1[[#This Row],[Category All]]="Category 1", "Yes",NA())</f>
        <v>#N/A</v>
      </c>
      <c r="T34" t="str">
        <f>IF(Table1[[#This Row],[Category All]]="Category 2", "Yes",NA())</f>
        <v>Yes</v>
      </c>
      <c r="U34" t="e">
        <f>IF(Table1[[#This Row],[Category All]]="Category 3", "Yes",NA())</f>
        <v>#N/A</v>
      </c>
    </row>
    <row r="35" spans="1:27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" t="e">
        <f>IF(Table1[[#This Row],[Category All]]="Category 1", "Yes",NA())</f>
        <v>#N/A</v>
      </c>
      <c r="T35" t="e">
        <f>IF(Table1[[#This Row],[Category All]]="Category 2", "Yes",NA())</f>
        <v>#N/A</v>
      </c>
      <c r="U35" t="str">
        <f>IF(Table1[[#This Row],[Category All]]="Category 3", "Yes",NA())</f>
        <v>Yes</v>
      </c>
    </row>
    <row r="36" spans="1:27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" t="e">
        <f>IF(Table1[[#This Row],[Category All]]="Category 1", "Yes",NA())</f>
        <v>#N/A</v>
      </c>
      <c r="T36" t="str">
        <f>IF(Table1[[#This Row],[Category All]]="Category 2", "Yes",NA())</f>
        <v>Yes</v>
      </c>
      <c r="U36" t="e">
        <f>IF(Table1[[#This Row],[Category All]]="Category 3", "Yes",NA())</f>
        <v>#N/A</v>
      </c>
    </row>
    <row r="37" spans="1:27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" t="e">
        <f>IF(Table1[[#This Row],[Category All]]="Category 1", "Yes",NA())</f>
        <v>#N/A</v>
      </c>
      <c r="T37" t="e">
        <f>IF(Table1[[#This Row],[Category All]]="Category 2", "Yes",NA())</f>
        <v>#N/A</v>
      </c>
      <c r="U37" t="str">
        <f>IF(Table1[[#This Row],[Category All]]="Category 3", "Yes",NA())</f>
        <v>Yes</v>
      </c>
    </row>
    <row r="38" spans="1:27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" t="e">
        <f>IF(Table1[[#This Row],[Category All]]="Category 1", "Yes",NA())</f>
        <v>#N/A</v>
      </c>
      <c r="T38" t="str">
        <f>IF(Table1[[#This Row],[Category All]]="Category 2", "Yes",NA())</f>
        <v>Yes</v>
      </c>
      <c r="U38" t="e">
        <f>IF(Table1[[#This Row],[Category All]]="Category 3", "Yes",NA())</f>
        <v>#N/A</v>
      </c>
      <c r="V38" s="2" t="s">
        <v>81</v>
      </c>
      <c r="W38" t="s">
        <v>76</v>
      </c>
      <c r="X38" t="s">
        <v>80</v>
      </c>
      <c r="Y38" t="s">
        <v>79</v>
      </c>
      <c r="Z38" t="s">
        <v>78</v>
      </c>
      <c r="AA38" t="s">
        <v>77</v>
      </c>
    </row>
    <row r="39" spans="1:27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" t="e">
        <f>IF(Table1[[#This Row],[Category All]]="Category 1", "Yes",NA())</f>
        <v>#N/A</v>
      </c>
      <c r="T39" t="str">
        <f>IF(Table1[[#This Row],[Category All]]="Category 2", "Yes",NA())</f>
        <v>Yes</v>
      </c>
      <c r="U39" t="e">
        <f>IF(Table1[[#This Row],[Category All]]="Category 3", "Yes",NA())</f>
        <v>#N/A</v>
      </c>
      <c r="V39" s="4" t="s">
        <v>73</v>
      </c>
      <c r="W39" s="3">
        <v>6089</v>
      </c>
      <c r="X39" s="3">
        <v>146.12249999999997</v>
      </c>
      <c r="Y39" s="3">
        <v>109.75500000000001</v>
      </c>
      <c r="Z39" s="3">
        <v>294.75499999999982</v>
      </c>
      <c r="AA39" s="3">
        <v>632</v>
      </c>
    </row>
    <row r="40" spans="1:27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" t="e">
        <f>IF(Table1[[#This Row],[Category All]]="Category 1", "Yes",NA())</f>
        <v>#N/A</v>
      </c>
      <c r="T40" t="e">
        <f>IF(Table1[[#This Row],[Category All]]="Category 2", "Yes",NA())</f>
        <v>#N/A</v>
      </c>
      <c r="U40" t="str">
        <f>IF(Table1[[#This Row],[Category All]]="Category 3", "Yes",NA())</f>
        <v>Yes</v>
      </c>
      <c r="V40" s="4" t="s">
        <v>82</v>
      </c>
      <c r="W40" s="3">
        <v>6089</v>
      </c>
      <c r="X40" s="3">
        <v>146.12249999999997</v>
      </c>
      <c r="Y40" s="3">
        <v>109.75500000000001</v>
      </c>
      <c r="Z40" s="3">
        <v>294.75499999999982</v>
      </c>
      <c r="AA40" s="3">
        <v>632</v>
      </c>
    </row>
    <row r="41" spans="1:27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" t="e">
        <f>IF(Table1[[#This Row],[Category All]]="Category 1", "Yes",NA())</f>
        <v>#N/A</v>
      </c>
      <c r="T41" t="str">
        <f>IF(Table1[[#This Row],[Category All]]="Category 2", "Yes",NA())</f>
        <v>Yes</v>
      </c>
      <c r="U41" t="e">
        <f>IF(Table1[[#This Row],[Category All]]="Category 3", "Yes",NA())</f>
        <v>#N/A</v>
      </c>
    </row>
    <row r="42" spans="1:27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" t="e">
        <f>IF(Table1[[#This Row],[Category All]]="Category 1", "Yes",NA())</f>
        <v>#N/A</v>
      </c>
      <c r="T42" t="str">
        <f>IF(Table1[[#This Row],[Category All]]="Category 2", "Yes",NA())</f>
        <v>Yes</v>
      </c>
      <c r="U42" t="e">
        <f>IF(Table1[[#This Row],[Category All]]="Category 3", "Yes",NA())</f>
        <v>#N/A</v>
      </c>
    </row>
    <row r="43" spans="1:27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3" t="e">
        <f>IF(Table1[[#This Row],[Category All]]="Category 1", "Yes",NA())</f>
        <v>#N/A</v>
      </c>
      <c r="T43" t="e">
        <f>IF(Table1[[#This Row],[Category All]]="Category 2", "Yes",NA())</f>
        <v>#N/A</v>
      </c>
      <c r="U43" t="str">
        <f>IF(Table1[[#This Row],[Category All]]="Category 3", "Yes",NA())</f>
        <v>Yes</v>
      </c>
    </row>
    <row r="44" spans="1:27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" t="e">
        <f>IF(Table1[[#This Row],[Category All]]="Category 1", "Yes",NA())</f>
        <v>#N/A</v>
      </c>
      <c r="T44" t="str">
        <f>IF(Table1[[#This Row],[Category All]]="Category 2", "Yes",NA())</f>
        <v>Yes</v>
      </c>
      <c r="U44" t="e">
        <f>IF(Table1[[#This Row],[Category All]]="Category 3", "Yes",NA())</f>
        <v>#N/A</v>
      </c>
    </row>
    <row r="45" spans="1:27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" t="e">
        <f>IF(Table1[[#This Row],[Category All]]="Category 1", "Yes",NA())</f>
        <v>#N/A</v>
      </c>
      <c r="T45" t="str">
        <f>IF(Table1[[#This Row],[Category All]]="Category 2", "Yes",NA())</f>
        <v>Yes</v>
      </c>
      <c r="U45" t="e">
        <f>IF(Table1[[#This Row],[Category All]]="Category 3", "Yes",NA())</f>
        <v>#N/A</v>
      </c>
    </row>
    <row r="46" spans="1:27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" t="e">
        <f>IF(Table1[[#This Row],[Category All]]="Category 1", "Yes",NA())</f>
        <v>#N/A</v>
      </c>
      <c r="T46" t="e">
        <f>IF(Table1[[#This Row],[Category All]]="Category 2", "Yes",NA())</f>
        <v>#N/A</v>
      </c>
      <c r="U46" t="str">
        <f>IF(Table1[[#This Row],[Category All]]="Category 3", "Yes",NA())</f>
        <v>Yes</v>
      </c>
    </row>
    <row r="47" spans="1:27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" t="e">
        <f>IF(Table1[[#This Row],[Category All]]="Category 1", "Yes",NA())</f>
        <v>#N/A</v>
      </c>
      <c r="T47" t="str">
        <f>IF(Table1[[#This Row],[Category All]]="Category 2", "Yes",NA())</f>
        <v>Yes</v>
      </c>
      <c r="U47" t="e">
        <f>IF(Table1[[#This Row],[Category All]]="Category 3", "Yes",NA())</f>
        <v>#N/A</v>
      </c>
    </row>
    <row r="48" spans="1:27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" t="e">
        <f>IF(Table1[[#This Row],[Category All]]="Category 1", "Yes",NA())</f>
        <v>#N/A</v>
      </c>
      <c r="T48" t="str">
        <f>IF(Table1[[#This Row],[Category All]]="Category 2", "Yes",NA())</f>
        <v>Yes</v>
      </c>
      <c r="U48" t="e">
        <f>IF(Table1[[#This Row],[Category All]]="Category 3", "Yes",NA())</f>
        <v>#N/A</v>
      </c>
    </row>
    <row r="49" spans="1:21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" t="e">
        <f>IF(Table1[[#This Row],[Category All]]="Category 1", "Yes",NA())</f>
        <v>#N/A</v>
      </c>
      <c r="T49" t="e">
        <f>IF(Table1[[#This Row],[Category All]]="Category 2", "Yes",NA())</f>
        <v>#N/A</v>
      </c>
      <c r="U49" t="str">
        <f>IF(Table1[[#This Row],[Category All]]="Category 3", "Yes",NA())</f>
        <v>Yes</v>
      </c>
    </row>
    <row r="50" spans="1:21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" t="e">
        <f>IF(Table1[[#This Row],[Category All]]="Category 1", "Yes",NA())</f>
        <v>#N/A</v>
      </c>
      <c r="T50" t="e">
        <f>IF(Table1[[#This Row],[Category All]]="Category 2", "Yes",NA())</f>
        <v>#N/A</v>
      </c>
      <c r="U50" t="str">
        <f>IF(Table1[[#This Row],[Category All]]="Category 3", "Yes",NA())</f>
        <v>Yes</v>
      </c>
    </row>
    <row r="51" spans="1:21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" t="e">
        <f>IF(Table1[[#This Row],[Category All]]="Category 1", "Yes",NA())</f>
        <v>#N/A</v>
      </c>
      <c r="T51" t="str">
        <f>IF(Table1[[#This Row],[Category All]]="Category 2", "Yes",NA())</f>
        <v>Yes</v>
      </c>
      <c r="U51" t="e">
        <f>IF(Table1[[#This Row],[Category All]]="Category 3", "Yes",NA())</f>
        <v>#N/A</v>
      </c>
    </row>
    <row r="52" spans="1:21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" t="e">
        <f>IF(Table1[[#This Row],[Category All]]="Category 1", "Yes",NA())</f>
        <v>#N/A</v>
      </c>
      <c r="T52" t="e">
        <f>IF(Table1[[#This Row],[Category All]]="Category 2", "Yes",NA())</f>
        <v>#N/A</v>
      </c>
      <c r="U52" t="str">
        <f>IF(Table1[[#This Row],[Category All]]="Category 3", "Yes",NA())</f>
        <v>Yes</v>
      </c>
    </row>
    <row r="53" spans="1:21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" t="e">
        <f>IF(Table1[[#This Row],[Category All]]="Category 1", "Yes",NA())</f>
        <v>#N/A</v>
      </c>
      <c r="T53" t="e">
        <f>IF(Table1[[#This Row],[Category All]]="Category 2", "Yes",NA())</f>
        <v>#N/A</v>
      </c>
      <c r="U53" t="str">
        <f>IF(Table1[[#This Row],[Category All]]="Category 3", "Yes",NA())</f>
        <v>Yes</v>
      </c>
    </row>
    <row r="54" spans="1:21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" t="e">
        <f>IF(Table1[[#This Row],[Category All]]="Category 1", "Yes",NA())</f>
        <v>#N/A</v>
      </c>
      <c r="T54" t="e">
        <f>IF(Table1[[#This Row],[Category All]]="Category 2", "Yes",NA())</f>
        <v>#N/A</v>
      </c>
      <c r="U54" t="str">
        <f>IF(Table1[[#This Row],[Category All]]="Category 3", "Yes",NA())</f>
        <v>Yes</v>
      </c>
    </row>
    <row r="55" spans="1:21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" t="e">
        <f>IF(Table1[[#This Row],[Category All]]="Category 1", "Yes",NA())</f>
        <v>#N/A</v>
      </c>
      <c r="T55" t="e">
        <f>IF(Table1[[#This Row],[Category All]]="Category 2", "Yes",NA())</f>
        <v>#N/A</v>
      </c>
      <c r="U55" t="str">
        <f>IF(Table1[[#This Row],[Category All]]="Category 3", "Yes",NA())</f>
        <v>Yes</v>
      </c>
    </row>
    <row r="56" spans="1:21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" t="e">
        <f>IF(Table1[[#This Row],[Category All]]="Category 1", "Yes",NA())</f>
        <v>#N/A</v>
      </c>
      <c r="T56" t="e">
        <f>IF(Table1[[#This Row],[Category All]]="Category 2", "Yes",NA())</f>
        <v>#N/A</v>
      </c>
      <c r="U56" t="str">
        <f>IF(Table1[[#This Row],[Category All]]="Category 3", "Yes",NA())</f>
        <v>Yes</v>
      </c>
    </row>
    <row r="57" spans="1:21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" t="e">
        <f>IF(Table1[[#This Row],[Category All]]="Category 1", "Yes",NA())</f>
        <v>#N/A</v>
      </c>
      <c r="T57" t="str">
        <f>IF(Table1[[#This Row],[Category All]]="Category 2", "Yes",NA())</f>
        <v>Yes</v>
      </c>
      <c r="U57" t="e">
        <f>IF(Table1[[#This Row],[Category All]]="Category 3", "Yes",NA())</f>
        <v>#N/A</v>
      </c>
    </row>
    <row r="58" spans="1:21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" t="e">
        <f>IF(Table1[[#This Row],[Category All]]="Category 1", "Yes",NA())</f>
        <v>#N/A</v>
      </c>
      <c r="T58" t="e">
        <f>IF(Table1[[#This Row],[Category All]]="Category 2", "Yes",NA())</f>
        <v>#N/A</v>
      </c>
      <c r="U58" t="str">
        <f>IF(Table1[[#This Row],[Category All]]="Category 3", "Yes",NA())</f>
        <v>Yes</v>
      </c>
    </row>
    <row r="59" spans="1:21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" t="e">
        <f>IF(Table1[[#This Row],[Category All]]="Category 1", "Yes",NA())</f>
        <v>#N/A</v>
      </c>
      <c r="T59" t="e">
        <f>IF(Table1[[#This Row],[Category All]]="Category 2", "Yes",NA())</f>
        <v>#N/A</v>
      </c>
      <c r="U59" t="str">
        <f>IF(Table1[[#This Row],[Category All]]="Category 3", "Yes",NA())</f>
        <v>Yes</v>
      </c>
    </row>
    <row r="60" spans="1:21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" t="e">
        <f>IF(Table1[[#This Row],[Category All]]="Category 1", "Yes",NA())</f>
        <v>#N/A</v>
      </c>
      <c r="T60" t="str">
        <f>IF(Table1[[#This Row],[Category All]]="Category 2", "Yes",NA())</f>
        <v>Yes</v>
      </c>
      <c r="U60" t="e">
        <f>IF(Table1[[#This Row],[Category All]]="Category 3", "Yes",NA())</f>
        <v>#N/A</v>
      </c>
    </row>
    <row r="61" spans="1:21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" t="e">
        <f>IF(Table1[[#This Row],[Category All]]="Category 1", "Yes",NA())</f>
        <v>#N/A</v>
      </c>
      <c r="T61" t="str">
        <f>IF(Table1[[#This Row],[Category All]]="Category 2", "Yes",NA())</f>
        <v>Yes</v>
      </c>
      <c r="U61" t="e">
        <f>IF(Table1[[#This Row],[Category All]]="Category 3", "Yes",NA())</f>
        <v>#N/A</v>
      </c>
    </row>
    <row r="62" spans="1:21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" t="e">
        <f>IF(Table1[[#This Row],[Category All]]="Category 1", "Yes",NA())</f>
        <v>#N/A</v>
      </c>
      <c r="T62" t="str">
        <f>IF(Table1[[#This Row],[Category All]]="Category 2", "Yes",NA())</f>
        <v>Yes</v>
      </c>
      <c r="U62" t="e">
        <f>IF(Table1[[#This Row],[Category All]]="Category 3", "Yes",NA())</f>
        <v>#N/A</v>
      </c>
    </row>
    <row r="63" spans="1:21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" t="e">
        <f>IF(Table1[[#This Row],[Category All]]="Category 1", "Yes",NA())</f>
        <v>#N/A</v>
      </c>
      <c r="T63" t="str">
        <f>IF(Table1[[#This Row],[Category All]]="Category 2", "Yes",NA())</f>
        <v>Yes</v>
      </c>
      <c r="U63" t="e">
        <f>IF(Table1[[#This Row],[Category All]]="Category 3", "Yes",NA())</f>
        <v>#N/A</v>
      </c>
    </row>
    <row r="64" spans="1:21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" t="e">
        <f>IF(Table1[[#This Row],[Category All]]="Category 1", "Yes",NA())</f>
        <v>#N/A</v>
      </c>
      <c r="T64" t="str">
        <f>IF(Table1[[#This Row],[Category All]]="Category 2", "Yes",NA())</f>
        <v>Yes</v>
      </c>
      <c r="U64" t="e">
        <f>IF(Table1[[#This Row],[Category All]]="Category 3", "Yes",NA())</f>
        <v>#N/A</v>
      </c>
    </row>
    <row r="65" spans="1:27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" t="e">
        <f>IF(Table1[[#This Row],[Category All]]="Category 1", "Yes",NA())</f>
        <v>#N/A</v>
      </c>
      <c r="T65" t="str">
        <f>IF(Table1[[#This Row],[Category All]]="Category 2", "Yes",NA())</f>
        <v>Yes</v>
      </c>
      <c r="U65" t="e">
        <f>IF(Table1[[#This Row],[Category All]]="Category 3", "Yes",NA())</f>
        <v>#N/A</v>
      </c>
    </row>
    <row r="66" spans="1:27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" t="e">
        <f>IF(Table1[[#This Row],[Category All]]="Category 1", "Yes",NA())</f>
        <v>#N/A</v>
      </c>
      <c r="T66" t="str">
        <f>IF(Table1[[#This Row],[Category All]]="Category 2", "Yes",NA())</f>
        <v>Yes</v>
      </c>
      <c r="U66" t="e">
        <f>IF(Table1[[#This Row],[Category All]]="Category 3", "Yes",NA())</f>
        <v>#N/A</v>
      </c>
    </row>
    <row r="67" spans="1:27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" t="e">
        <f>IF(Table1[[#This Row],[Category All]]="Category 1", "Yes",NA())</f>
        <v>#N/A</v>
      </c>
      <c r="T67" t="e">
        <f>IF(Table1[[#This Row],[Category All]]="Category 2", "Yes",NA())</f>
        <v>#N/A</v>
      </c>
      <c r="U67" t="str">
        <f>IF(Table1[[#This Row],[Category All]]="Category 3", "Yes",NA())</f>
        <v>Yes</v>
      </c>
    </row>
    <row r="68" spans="1:27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" t="e">
        <f>IF(Table1[[#This Row],[Category All]]="Category 1", "Yes",NA())</f>
        <v>#N/A</v>
      </c>
      <c r="T68" t="e">
        <f>IF(Table1[[#This Row],[Category All]]="Category 2", "Yes",NA())</f>
        <v>#N/A</v>
      </c>
      <c r="U68" t="str">
        <f>IF(Table1[[#This Row],[Category All]]="Category 3", "Yes",NA())</f>
        <v>Yes</v>
      </c>
    </row>
    <row r="69" spans="1:27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" t="e">
        <f>IF(Table1[[#This Row],[Category All]]="Category 1", "Yes",NA())</f>
        <v>#N/A</v>
      </c>
      <c r="T69" t="str">
        <f>IF(Table1[[#This Row],[Category All]]="Category 2", "Yes",NA())</f>
        <v>Yes</v>
      </c>
      <c r="U69" t="e">
        <f>IF(Table1[[#This Row],[Category All]]="Category 3", "Yes",NA())</f>
        <v>#N/A</v>
      </c>
    </row>
    <row r="70" spans="1:27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" t="e">
        <f>IF(Table1[[#This Row],[Category All]]="Category 1", "Yes",NA())</f>
        <v>#N/A</v>
      </c>
      <c r="T70" t="str">
        <f>IF(Table1[[#This Row],[Category All]]="Category 2", "Yes",NA())</f>
        <v>Yes</v>
      </c>
      <c r="U70" t="e">
        <f>IF(Table1[[#This Row],[Category All]]="Category 3", "Yes",NA())</f>
        <v>#N/A</v>
      </c>
    </row>
    <row r="71" spans="1:27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" t="e">
        <f>IF(Table1[[#This Row],[Category All]]="Category 1", "Yes",NA())</f>
        <v>#N/A</v>
      </c>
      <c r="T71" t="e">
        <f>IF(Table1[[#This Row],[Category All]]="Category 2", "Yes",NA())</f>
        <v>#N/A</v>
      </c>
      <c r="U71" t="str">
        <f>IF(Table1[[#This Row],[Category All]]="Category 3", "Yes",NA())</f>
        <v>Yes</v>
      </c>
    </row>
    <row r="72" spans="1:27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" t="e">
        <f>IF(Table1[[#This Row],[Category All]]="Category 1", "Yes",NA())</f>
        <v>#N/A</v>
      </c>
      <c r="T72" t="e">
        <f>IF(Table1[[#This Row],[Category All]]="Category 2", "Yes",NA())</f>
        <v>#N/A</v>
      </c>
      <c r="U72" t="str">
        <f>IF(Table1[[#This Row],[Category All]]="Category 3", "Yes",NA())</f>
        <v>Yes</v>
      </c>
    </row>
    <row r="73" spans="1:27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" t="e">
        <f>IF(Table1[[#This Row],[Category All]]="Category 1", "Yes",NA())</f>
        <v>#N/A</v>
      </c>
      <c r="T73" t="str">
        <f>IF(Table1[[#This Row],[Category All]]="Category 2", "Yes",NA())</f>
        <v>Yes</v>
      </c>
      <c r="U73" t="e">
        <f>IF(Table1[[#This Row],[Category All]]="Category 3", "Yes",NA())</f>
        <v>#N/A</v>
      </c>
    </row>
    <row r="74" spans="1:27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" t="e">
        <f>IF(Table1[[#This Row],[Category All]]="Category 1", "Yes",NA())</f>
        <v>#N/A</v>
      </c>
      <c r="T74" t="str">
        <f>IF(Table1[[#This Row],[Category All]]="Category 2", "Yes",NA())</f>
        <v>Yes</v>
      </c>
      <c r="U74" t="e">
        <f>IF(Table1[[#This Row],[Category All]]="Category 3", "Yes",NA())</f>
        <v>#N/A</v>
      </c>
    </row>
    <row r="75" spans="1:27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" t="e">
        <f>IF(Table1[[#This Row],[Category All]]="Category 1", "Yes",NA())</f>
        <v>#N/A</v>
      </c>
      <c r="T75" t="str">
        <f>IF(Table1[[#This Row],[Category All]]="Category 2", "Yes",NA())</f>
        <v>Yes</v>
      </c>
      <c r="U75" t="e">
        <f>IF(Table1[[#This Row],[Category All]]="Category 3", "Yes",NA())</f>
        <v>#N/A</v>
      </c>
    </row>
    <row r="76" spans="1:27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" t="e">
        <f>IF(Table1[[#This Row],[Category All]]="Category 1", "Yes",NA())</f>
        <v>#N/A</v>
      </c>
      <c r="T76" t="str">
        <f>IF(Table1[[#This Row],[Category All]]="Category 2", "Yes",NA())</f>
        <v>Yes</v>
      </c>
      <c r="U76" t="e">
        <f>IF(Table1[[#This Row],[Category All]]="Category 3", "Yes",NA())</f>
        <v>#N/A</v>
      </c>
      <c r="V76" s="2" t="s">
        <v>81</v>
      </c>
      <c r="W76" t="s">
        <v>76</v>
      </c>
      <c r="X76" t="s">
        <v>80</v>
      </c>
      <c r="Y76" t="s">
        <v>79</v>
      </c>
      <c r="Z76" t="s">
        <v>78</v>
      </c>
      <c r="AA76" t="s">
        <v>77</v>
      </c>
    </row>
    <row r="77" spans="1:27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" t="e">
        <f>IF(Table1[[#This Row],[Category All]]="Category 1", "Yes",NA())</f>
        <v>#N/A</v>
      </c>
      <c r="T77" t="e">
        <f>IF(Table1[[#This Row],[Category All]]="Category 2", "Yes",NA())</f>
        <v>#N/A</v>
      </c>
      <c r="U77" t="str">
        <f>IF(Table1[[#This Row],[Category All]]="Category 3", "Yes",NA())</f>
        <v>Yes</v>
      </c>
      <c r="V77" s="4" t="s">
        <v>74</v>
      </c>
      <c r="W77" s="3">
        <v>3782</v>
      </c>
      <c r="X77" s="3">
        <v>205.91649999999987</v>
      </c>
      <c r="Y77" s="3">
        <v>126.98299999999998</v>
      </c>
      <c r="Z77" s="3">
        <v>225.42499999999998</v>
      </c>
      <c r="AA77" s="3">
        <v>357</v>
      </c>
    </row>
    <row r="78" spans="1:27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" t="e">
        <f>IF(Table1[[#This Row],[Category All]]="Category 1", "Yes",NA())</f>
        <v>#N/A</v>
      </c>
      <c r="T78" t="str">
        <f>IF(Table1[[#This Row],[Category All]]="Category 2", "Yes",NA())</f>
        <v>Yes</v>
      </c>
      <c r="U78" t="e">
        <f>IF(Table1[[#This Row],[Category All]]="Category 3", "Yes",NA())</f>
        <v>#N/A</v>
      </c>
      <c r="V78" s="4" t="s">
        <v>82</v>
      </c>
      <c r="W78" s="3">
        <v>3782</v>
      </c>
      <c r="X78" s="3">
        <v>205.91649999999987</v>
      </c>
      <c r="Y78" s="3">
        <v>126.98299999999998</v>
      </c>
      <c r="Z78" s="3">
        <v>225.42499999999998</v>
      </c>
      <c r="AA78" s="3">
        <v>357</v>
      </c>
    </row>
    <row r="79" spans="1:27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" t="e">
        <f>IF(Table1[[#This Row],[Category All]]="Category 1", "Yes",NA())</f>
        <v>#N/A</v>
      </c>
      <c r="T79" t="e">
        <f>IF(Table1[[#This Row],[Category All]]="Category 2", "Yes",NA())</f>
        <v>#N/A</v>
      </c>
      <c r="U79" t="str">
        <f>IF(Table1[[#This Row],[Category All]]="Category 3", "Yes",NA())</f>
        <v>Yes</v>
      </c>
    </row>
    <row r="80" spans="1:27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" t="e">
        <f>IF(Table1[[#This Row],[Category All]]="Category 1", "Yes",NA())</f>
        <v>#N/A</v>
      </c>
      <c r="T80" t="e">
        <f>IF(Table1[[#This Row],[Category All]]="Category 2", "Yes",NA())</f>
        <v>#N/A</v>
      </c>
      <c r="U80" t="str">
        <f>IF(Table1[[#This Row],[Category All]]="Category 3", "Yes",NA())</f>
        <v>Yes</v>
      </c>
    </row>
    <row r="81" spans="1:21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" t="e">
        <f>IF(Table1[[#This Row],[Category All]]="Category 1", "Yes",NA())</f>
        <v>#N/A</v>
      </c>
      <c r="T81" t="str">
        <f>IF(Table1[[#This Row],[Category All]]="Category 2", "Yes",NA())</f>
        <v>Yes</v>
      </c>
      <c r="U81" t="e">
        <f>IF(Table1[[#This Row],[Category All]]="Category 3", "Yes",NA())</f>
        <v>#N/A</v>
      </c>
    </row>
    <row r="82" spans="1:21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" t="e">
        <f>IF(Table1[[#This Row],[Category All]]="Category 1", "Yes",NA())</f>
        <v>#N/A</v>
      </c>
      <c r="T82" t="e">
        <f>IF(Table1[[#This Row],[Category All]]="Category 2", "Yes",NA())</f>
        <v>#N/A</v>
      </c>
      <c r="U82" t="str">
        <f>IF(Table1[[#This Row],[Category All]]="Category 3", "Yes",NA())</f>
        <v>Yes</v>
      </c>
    </row>
    <row r="83" spans="1:21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" t="e">
        <f>IF(Table1[[#This Row],[Category All]]="Category 1", "Yes",NA())</f>
        <v>#N/A</v>
      </c>
      <c r="T83" t="str">
        <f>IF(Table1[[#This Row],[Category All]]="Category 2", "Yes",NA())</f>
        <v>Yes</v>
      </c>
      <c r="U83" t="e">
        <f>IF(Table1[[#This Row],[Category All]]="Category 3", "Yes",NA())</f>
        <v>#N/A</v>
      </c>
    </row>
    <row r="84" spans="1:21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" t="e">
        <f>IF(Table1[[#This Row],[Category All]]="Category 1", "Yes",NA())</f>
        <v>#N/A</v>
      </c>
      <c r="T84" t="str">
        <f>IF(Table1[[#This Row],[Category All]]="Category 2", "Yes",NA())</f>
        <v>Yes</v>
      </c>
      <c r="U84" t="e">
        <f>IF(Table1[[#This Row],[Category All]]="Category 3", "Yes",NA())</f>
        <v>#N/A</v>
      </c>
    </row>
    <row r="85" spans="1:21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" t="e">
        <f>IF(Table1[[#This Row],[Category All]]="Category 1", "Yes",NA())</f>
        <v>#N/A</v>
      </c>
      <c r="T85" t="str">
        <f>IF(Table1[[#This Row],[Category All]]="Category 2", "Yes",NA())</f>
        <v>Yes</v>
      </c>
      <c r="U85" t="e">
        <f>IF(Table1[[#This Row],[Category All]]="Category 3", "Yes",NA())</f>
        <v>#N/A</v>
      </c>
    </row>
    <row r="86" spans="1:21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" t="e">
        <f>IF(Table1[[#This Row],[Category All]]="Category 1", "Yes",NA())</f>
        <v>#N/A</v>
      </c>
      <c r="T86" t="str">
        <f>IF(Table1[[#This Row],[Category All]]="Category 2", "Yes",NA())</f>
        <v>Yes</v>
      </c>
      <c r="U86" t="e">
        <f>IF(Table1[[#This Row],[Category All]]="Category 3", "Yes",NA())</f>
        <v>#N/A</v>
      </c>
    </row>
    <row r="87" spans="1:21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" t="e">
        <f>IF(Table1[[#This Row],[Category All]]="Category 1", "Yes",NA())</f>
        <v>#N/A</v>
      </c>
      <c r="T87" t="e">
        <f>IF(Table1[[#This Row],[Category All]]="Category 2", "Yes",NA())</f>
        <v>#N/A</v>
      </c>
      <c r="U87" t="str">
        <f>IF(Table1[[#This Row],[Category All]]="Category 3", "Yes",NA())</f>
        <v>Yes</v>
      </c>
    </row>
    <row r="88" spans="1:21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" t="e">
        <f>IF(Table1[[#This Row],[Category All]]="Category 1", "Yes",NA())</f>
        <v>#N/A</v>
      </c>
      <c r="T88" t="e">
        <f>IF(Table1[[#This Row],[Category All]]="Category 2", "Yes",NA())</f>
        <v>#N/A</v>
      </c>
      <c r="U88" t="str">
        <f>IF(Table1[[#This Row],[Category All]]="Category 3", "Yes",NA())</f>
        <v>Yes</v>
      </c>
    </row>
    <row r="89" spans="1:21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" t="e">
        <f>IF(Table1[[#This Row],[Category All]]="Category 1", "Yes",NA())</f>
        <v>#N/A</v>
      </c>
      <c r="T89" t="e">
        <f>IF(Table1[[#This Row],[Category All]]="Category 2", "Yes",NA())</f>
        <v>#N/A</v>
      </c>
      <c r="U89" t="str">
        <f>IF(Table1[[#This Row],[Category All]]="Category 3", "Yes",NA())</f>
        <v>Yes</v>
      </c>
    </row>
    <row r="90" spans="1:21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" t="e">
        <f>IF(Table1[[#This Row],[Category All]]="Category 1", "Yes",NA())</f>
        <v>#N/A</v>
      </c>
      <c r="T90" t="str">
        <f>IF(Table1[[#This Row],[Category All]]="Category 2", "Yes",NA())</f>
        <v>Yes</v>
      </c>
      <c r="U90" t="e">
        <f>IF(Table1[[#This Row],[Category All]]="Category 3", "Yes",NA())</f>
        <v>#N/A</v>
      </c>
    </row>
    <row r="91" spans="1:21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" t="e">
        <f>IF(Table1[[#This Row],[Category All]]="Category 1", "Yes",NA())</f>
        <v>#N/A</v>
      </c>
      <c r="T91" t="str">
        <f>IF(Table1[[#This Row],[Category All]]="Category 2", "Yes",NA())</f>
        <v>Yes</v>
      </c>
      <c r="U91" t="e">
        <f>IF(Table1[[#This Row],[Category All]]="Category 3", "Yes",NA())</f>
        <v>#N/A</v>
      </c>
    </row>
    <row r="92" spans="1:21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" t="e">
        <f>IF(Table1[[#This Row],[Category All]]="Category 1", "Yes",NA())</f>
        <v>#N/A</v>
      </c>
      <c r="T92" t="e">
        <f>IF(Table1[[#This Row],[Category All]]="Category 2", "Yes",NA())</f>
        <v>#N/A</v>
      </c>
      <c r="U92" t="str">
        <f>IF(Table1[[#This Row],[Category All]]="Category 3", "Yes",NA())</f>
        <v>Yes</v>
      </c>
    </row>
    <row r="93" spans="1:21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" t="e">
        <f>IF(Table1[[#This Row],[Category All]]="Category 1", "Yes",NA())</f>
        <v>#N/A</v>
      </c>
      <c r="T93" t="e">
        <f>IF(Table1[[#This Row],[Category All]]="Category 2", "Yes",NA())</f>
        <v>#N/A</v>
      </c>
      <c r="U93" t="str">
        <f>IF(Table1[[#This Row],[Category All]]="Category 3", "Yes",NA())</f>
        <v>Yes</v>
      </c>
    </row>
    <row r="94" spans="1:21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" t="e">
        <f>IF(Table1[[#This Row],[Category All]]="Category 1", "Yes",NA())</f>
        <v>#N/A</v>
      </c>
      <c r="T94" t="str">
        <f>IF(Table1[[#This Row],[Category All]]="Category 2", "Yes",NA())</f>
        <v>Yes</v>
      </c>
      <c r="U94" t="e">
        <f>IF(Table1[[#This Row],[Category All]]="Category 3", "Yes",NA())</f>
        <v>#N/A</v>
      </c>
    </row>
    <row r="95" spans="1:21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" t="e">
        <f>IF(Table1[[#This Row],[Category All]]="Category 1", "Yes",NA())</f>
        <v>#N/A</v>
      </c>
      <c r="T95" t="e">
        <f>IF(Table1[[#This Row],[Category All]]="Category 2", "Yes",NA())</f>
        <v>#N/A</v>
      </c>
      <c r="U95" t="str">
        <f>IF(Table1[[#This Row],[Category All]]="Category 3", "Yes",NA())</f>
        <v>Yes</v>
      </c>
    </row>
    <row r="96" spans="1:21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" t="e">
        <f>IF(Table1[[#This Row],[Category All]]="Category 1", "Yes",NA())</f>
        <v>#N/A</v>
      </c>
      <c r="T96" t="str">
        <f>IF(Table1[[#This Row],[Category All]]="Category 2", "Yes",NA())</f>
        <v>Yes</v>
      </c>
      <c r="U96" t="e">
        <f>IF(Table1[[#This Row],[Category All]]="Category 3", "Yes",NA())</f>
        <v>#N/A</v>
      </c>
    </row>
    <row r="97" spans="1:21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" t="e">
        <f>IF(Table1[[#This Row],[Category All]]="Category 1", "Yes",NA())</f>
        <v>#N/A</v>
      </c>
      <c r="T97" t="e">
        <f>IF(Table1[[#This Row],[Category All]]="Category 2", "Yes",NA())</f>
        <v>#N/A</v>
      </c>
      <c r="U97" t="str">
        <f>IF(Table1[[#This Row],[Category All]]="Category 3", "Yes",NA())</f>
        <v>Yes</v>
      </c>
    </row>
    <row r="98" spans="1:21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" t="e">
        <f>IF(Table1[[#This Row],[Category All]]="Category 1", "Yes",NA())</f>
        <v>#N/A</v>
      </c>
      <c r="T98" t="e">
        <f>IF(Table1[[#This Row],[Category All]]="Category 2", "Yes",NA())</f>
        <v>#N/A</v>
      </c>
      <c r="U98" t="str">
        <f>IF(Table1[[#This Row],[Category All]]="Category 3", "Yes",NA())</f>
        <v>Yes</v>
      </c>
    </row>
    <row r="99" spans="1:21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" t="e">
        <f>IF(Table1[[#This Row],[Category All]]="Category 1", "Yes",NA())</f>
        <v>#N/A</v>
      </c>
      <c r="T99" t="str">
        <f>IF(Table1[[#This Row],[Category All]]="Category 2", "Yes",NA())</f>
        <v>Yes</v>
      </c>
      <c r="U99" t="e">
        <f>IF(Table1[[#This Row],[Category All]]="Category 3", "Yes",NA())</f>
        <v>#N/A</v>
      </c>
    </row>
    <row r="100" spans="1:21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" t="e">
        <f>IF(Table1[[#This Row],[Category All]]="Category 1", "Yes",NA())</f>
        <v>#N/A</v>
      </c>
      <c r="T100" t="str">
        <f>IF(Table1[[#This Row],[Category All]]="Category 2", "Yes",NA())</f>
        <v>Yes</v>
      </c>
      <c r="U100" t="e">
        <f>IF(Table1[[#This Row],[Category All]]="Category 3", "Yes",NA())</f>
        <v>#N/A</v>
      </c>
    </row>
    <row r="101" spans="1:21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1" t="e">
        <f>IF(Table1[[#This Row],[Category All]]="Category 1", "Yes",NA())</f>
        <v>#N/A</v>
      </c>
      <c r="T101" t="e">
        <f>IF(Table1[[#This Row],[Category All]]="Category 2", "Yes",NA())</f>
        <v>#N/A</v>
      </c>
      <c r="U101" t="str">
        <f>IF(Table1[[#This Row],[Category All]]="Category 3", "Yes",NA())</f>
        <v>Yes</v>
      </c>
    </row>
    <row r="102" spans="1:21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2" t="e">
        <f>IF(Table1[[#This Row],[Category All]]="Category 1", "Yes",NA())</f>
        <v>#N/A</v>
      </c>
      <c r="T102" t="str">
        <f>IF(Table1[[#This Row],[Category All]]="Category 2", "Yes",NA())</f>
        <v>Yes</v>
      </c>
      <c r="U102" t="e">
        <f>IF(Table1[[#This Row],[Category All]]="Category 3", "Yes",NA())</f>
        <v>#N/A</v>
      </c>
    </row>
    <row r="103" spans="1:21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3" t="e">
        <f>IF(Table1[[#This Row],[Category All]]="Category 1", "Yes",NA())</f>
        <v>#N/A</v>
      </c>
      <c r="T103" t="str">
        <f>IF(Table1[[#This Row],[Category All]]="Category 2", "Yes",NA())</f>
        <v>Yes</v>
      </c>
      <c r="U103" t="e">
        <f>IF(Table1[[#This Row],[Category All]]="Category 3", "Yes",NA())</f>
        <v>#N/A</v>
      </c>
    </row>
    <row r="104" spans="1:21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4" t="e">
        <f>IF(Table1[[#This Row],[Category All]]="Category 1", "Yes",NA())</f>
        <v>#N/A</v>
      </c>
      <c r="T104" t="str">
        <f>IF(Table1[[#This Row],[Category All]]="Category 2", "Yes",NA())</f>
        <v>Yes</v>
      </c>
      <c r="U104" t="e">
        <f>IF(Table1[[#This Row],[Category All]]="Category 3", "Yes",NA())</f>
        <v>#N/A</v>
      </c>
    </row>
    <row r="105" spans="1:21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5" t="e">
        <f>IF(Table1[[#This Row],[Category All]]="Category 1", "Yes",NA())</f>
        <v>#N/A</v>
      </c>
      <c r="T105" t="e">
        <f>IF(Table1[[#This Row],[Category All]]="Category 2", "Yes",NA())</f>
        <v>#N/A</v>
      </c>
      <c r="U105" t="str">
        <f>IF(Table1[[#This Row],[Category All]]="Category 3", "Yes",NA())</f>
        <v>Yes</v>
      </c>
    </row>
    <row r="106" spans="1:21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6" t="e">
        <f>IF(Table1[[#This Row],[Category All]]="Category 1", "Yes",NA())</f>
        <v>#N/A</v>
      </c>
      <c r="T106" t="e">
        <f>IF(Table1[[#This Row],[Category All]]="Category 2", "Yes",NA())</f>
        <v>#N/A</v>
      </c>
      <c r="U106" t="str">
        <f>IF(Table1[[#This Row],[Category All]]="Category 3", "Yes",NA())</f>
        <v>Yes</v>
      </c>
    </row>
    <row r="107" spans="1:21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7" t="e">
        <f>IF(Table1[[#This Row],[Category All]]="Category 1", "Yes",NA())</f>
        <v>#N/A</v>
      </c>
      <c r="T107" t="e">
        <f>IF(Table1[[#This Row],[Category All]]="Category 2", "Yes",NA())</f>
        <v>#N/A</v>
      </c>
      <c r="U107" t="str">
        <f>IF(Table1[[#This Row],[Category All]]="Category 3", "Yes",NA())</f>
        <v>Yes</v>
      </c>
    </row>
    <row r="108" spans="1:21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8" t="e">
        <f>IF(Table1[[#This Row],[Category All]]="Category 1", "Yes",NA())</f>
        <v>#N/A</v>
      </c>
      <c r="T108" t="e">
        <f>IF(Table1[[#This Row],[Category All]]="Category 2", "Yes",NA())</f>
        <v>#N/A</v>
      </c>
      <c r="U108" t="str">
        <f>IF(Table1[[#This Row],[Category All]]="Category 3", "Yes",NA())</f>
        <v>Yes</v>
      </c>
    </row>
    <row r="109" spans="1:21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9" t="e">
        <f>IF(Table1[[#This Row],[Category All]]="Category 1", "Yes",NA())</f>
        <v>#N/A</v>
      </c>
      <c r="T109" t="e">
        <f>IF(Table1[[#This Row],[Category All]]="Category 2", "Yes",NA())</f>
        <v>#N/A</v>
      </c>
      <c r="U109" t="str">
        <f>IF(Table1[[#This Row],[Category All]]="Category 3", "Yes",NA())</f>
        <v>Yes</v>
      </c>
    </row>
    <row r="110" spans="1:21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0" t="e">
        <f>IF(Table1[[#This Row],[Category All]]="Category 1", "Yes",NA())</f>
        <v>#N/A</v>
      </c>
      <c r="T110" t="e">
        <f>IF(Table1[[#This Row],[Category All]]="Category 2", "Yes",NA())</f>
        <v>#N/A</v>
      </c>
      <c r="U110" t="str">
        <f>IF(Table1[[#This Row],[Category All]]="Category 3", "Yes",NA())</f>
        <v>Yes</v>
      </c>
    </row>
    <row r="111" spans="1:21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1" t="e">
        <f>IF(Table1[[#This Row],[Category All]]="Category 1", "Yes",NA())</f>
        <v>#N/A</v>
      </c>
      <c r="T111" t="e">
        <f>IF(Table1[[#This Row],[Category All]]="Category 2", "Yes",NA())</f>
        <v>#N/A</v>
      </c>
      <c r="U111" t="str">
        <f>IF(Table1[[#This Row],[Category All]]="Category 3", "Yes",NA())</f>
        <v>Yes</v>
      </c>
    </row>
    <row r="112" spans="1:21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2" t="e">
        <f>IF(Table1[[#This Row],[Category All]]="Category 1", "Yes",NA())</f>
        <v>#N/A</v>
      </c>
      <c r="T112" t="str">
        <f>IF(Table1[[#This Row],[Category All]]="Category 2", "Yes",NA())</f>
        <v>Yes</v>
      </c>
      <c r="U112" t="e">
        <f>IF(Table1[[#This Row],[Category All]]="Category 3", "Yes",NA())</f>
        <v>#N/A</v>
      </c>
    </row>
    <row r="113" spans="1:21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3" t="e">
        <f>IF(Table1[[#This Row],[Category All]]="Category 1", "Yes",NA())</f>
        <v>#N/A</v>
      </c>
      <c r="T113" t="str">
        <f>IF(Table1[[#This Row],[Category All]]="Category 2", "Yes",NA())</f>
        <v>Yes</v>
      </c>
      <c r="U113" t="e">
        <f>IF(Table1[[#This Row],[Category All]]="Category 3", "Yes",NA())</f>
        <v>#N/A</v>
      </c>
    </row>
    <row r="114" spans="1:21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4" t="e">
        <f>IF(Table1[[#This Row],[Category All]]="Category 1", "Yes",NA())</f>
        <v>#N/A</v>
      </c>
      <c r="T114" t="str">
        <f>IF(Table1[[#This Row],[Category All]]="Category 2", "Yes",NA())</f>
        <v>Yes</v>
      </c>
      <c r="U114" t="e">
        <f>IF(Table1[[#This Row],[Category All]]="Category 3", "Yes",NA())</f>
        <v>#N/A</v>
      </c>
    </row>
    <row r="115" spans="1:21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5" t="e">
        <f>IF(Table1[[#This Row],[Category All]]="Category 1", "Yes",NA())</f>
        <v>#N/A</v>
      </c>
      <c r="T115" t="str">
        <f>IF(Table1[[#This Row],[Category All]]="Category 2", "Yes",NA())</f>
        <v>Yes</v>
      </c>
      <c r="U115" t="e">
        <f>IF(Table1[[#This Row],[Category All]]="Category 3", "Yes",NA())</f>
        <v>#N/A</v>
      </c>
    </row>
    <row r="116" spans="1:21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6" t="e">
        <f>IF(Table1[[#This Row],[Category All]]="Category 1", "Yes",NA())</f>
        <v>#N/A</v>
      </c>
      <c r="T116" t="str">
        <f>IF(Table1[[#This Row],[Category All]]="Category 2", "Yes",NA())</f>
        <v>Yes</v>
      </c>
      <c r="U116" t="e">
        <f>IF(Table1[[#This Row],[Category All]]="Category 3", "Yes",NA())</f>
        <v>#N/A</v>
      </c>
    </row>
    <row r="117" spans="1:21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7" t="e">
        <f>IF(Table1[[#This Row],[Category All]]="Category 1", "Yes",NA())</f>
        <v>#N/A</v>
      </c>
      <c r="T117" t="str">
        <f>IF(Table1[[#This Row],[Category All]]="Category 2", "Yes",NA())</f>
        <v>Yes</v>
      </c>
      <c r="U117" t="e">
        <f>IF(Table1[[#This Row],[Category All]]="Category 3", "Yes",NA())</f>
        <v>#N/A</v>
      </c>
    </row>
    <row r="118" spans="1:21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18" t="e">
        <f>IF(Table1[[#This Row],[Category All]]="Category 1", "Yes",NA())</f>
        <v>#N/A</v>
      </c>
      <c r="T118" t="e">
        <f>IF(Table1[[#This Row],[Category All]]="Category 2", "Yes",NA())</f>
        <v>#N/A</v>
      </c>
      <c r="U118" t="str">
        <f>IF(Table1[[#This Row],[Category All]]="Category 3", "Yes",NA())</f>
        <v>Yes</v>
      </c>
    </row>
    <row r="119" spans="1:21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19" t="e">
        <f>IF(Table1[[#This Row],[Category All]]="Category 1", "Yes",NA())</f>
        <v>#N/A</v>
      </c>
      <c r="T119" t="str">
        <f>IF(Table1[[#This Row],[Category All]]="Category 2", "Yes",NA())</f>
        <v>Yes</v>
      </c>
      <c r="U119" t="e">
        <f>IF(Table1[[#This Row],[Category All]]="Category 3", "Yes",NA())</f>
        <v>#N/A</v>
      </c>
    </row>
    <row r="120" spans="1:21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0" t="e">
        <f>IF(Table1[[#This Row],[Category All]]="Category 1", "Yes",NA())</f>
        <v>#N/A</v>
      </c>
      <c r="T120" t="e">
        <f>IF(Table1[[#This Row],[Category All]]="Category 2", "Yes",NA())</f>
        <v>#N/A</v>
      </c>
      <c r="U120" t="str">
        <f>IF(Table1[[#This Row],[Category All]]="Category 3", "Yes",NA())</f>
        <v>Yes</v>
      </c>
    </row>
    <row r="121" spans="1:21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1" t="e">
        <f>IF(Table1[[#This Row],[Category All]]="Category 1", "Yes",NA())</f>
        <v>#N/A</v>
      </c>
      <c r="T121" t="str">
        <f>IF(Table1[[#This Row],[Category All]]="Category 2", "Yes",NA())</f>
        <v>Yes</v>
      </c>
      <c r="U121" t="e">
        <f>IF(Table1[[#This Row],[Category All]]="Category 3", "Yes",NA())</f>
        <v>#N/A</v>
      </c>
    </row>
    <row r="122" spans="1:21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2" t="e">
        <f>IF(Table1[[#This Row],[Category All]]="Category 1", "Yes",NA())</f>
        <v>#N/A</v>
      </c>
      <c r="T122" t="e">
        <f>IF(Table1[[#This Row],[Category All]]="Category 2", "Yes",NA())</f>
        <v>#N/A</v>
      </c>
      <c r="U122" t="str">
        <f>IF(Table1[[#This Row],[Category All]]="Category 3", "Yes",NA())</f>
        <v>Yes</v>
      </c>
    </row>
    <row r="123" spans="1:21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3" t="e">
        <f>IF(Table1[[#This Row],[Category All]]="Category 1", "Yes",NA())</f>
        <v>#N/A</v>
      </c>
      <c r="T123" t="str">
        <f>IF(Table1[[#This Row],[Category All]]="Category 2", "Yes",NA())</f>
        <v>Yes</v>
      </c>
      <c r="U123" t="e">
        <f>IF(Table1[[#This Row],[Category All]]="Category 3", "Yes",NA())</f>
        <v>#N/A</v>
      </c>
    </row>
    <row r="124" spans="1:21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4" t="e">
        <f>IF(Table1[[#This Row],[Category All]]="Category 1", "Yes",NA())</f>
        <v>#N/A</v>
      </c>
      <c r="T124" t="str">
        <f>IF(Table1[[#This Row],[Category All]]="Category 2", "Yes",NA())</f>
        <v>Yes</v>
      </c>
      <c r="U124" t="e">
        <f>IF(Table1[[#This Row],[Category All]]="Category 3", "Yes",NA())</f>
        <v>#N/A</v>
      </c>
    </row>
    <row r="125" spans="1:21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5" t="e">
        <f>IF(Table1[[#This Row],[Category All]]="Category 1", "Yes",NA())</f>
        <v>#N/A</v>
      </c>
      <c r="T125" t="e">
        <f>IF(Table1[[#This Row],[Category All]]="Category 2", "Yes",NA())</f>
        <v>#N/A</v>
      </c>
      <c r="U125" t="str">
        <f>IF(Table1[[#This Row],[Category All]]="Category 3", "Yes",NA())</f>
        <v>Yes</v>
      </c>
    </row>
    <row r="126" spans="1:21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6" t="e">
        <f>IF(Table1[[#This Row],[Category All]]="Category 1", "Yes",NA())</f>
        <v>#N/A</v>
      </c>
      <c r="T126" t="e">
        <f>IF(Table1[[#This Row],[Category All]]="Category 2", "Yes",NA())</f>
        <v>#N/A</v>
      </c>
      <c r="U126" t="str">
        <f>IF(Table1[[#This Row],[Category All]]="Category 3", "Yes",NA())</f>
        <v>Yes</v>
      </c>
    </row>
    <row r="127" spans="1:21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7" t="e">
        <f>IF(Table1[[#This Row],[Category All]]="Category 1", "Yes",NA())</f>
        <v>#N/A</v>
      </c>
      <c r="T127" t="str">
        <f>IF(Table1[[#This Row],[Category All]]="Category 2", "Yes",NA())</f>
        <v>Yes</v>
      </c>
      <c r="U127" t="e">
        <f>IF(Table1[[#This Row],[Category All]]="Category 3", "Yes",NA())</f>
        <v>#N/A</v>
      </c>
    </row>
    <row r="128" spans="1:21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28" t="e">
        <f>IF(Table1[[#This Row],[Category All]]="Category 1", "Yes",NA())</f>
        <v>#N/A</v>
      </c>
      <c r="T128" t="e">
        <f>IF(Table1[[#This Row],[Category All]]="Category 2", "Yes",NA())</f>
        <v>#N/A</v>
      </c>
      <c r="U128" t="str">
        <f>IF(Table1[[#This Row],[Category All]]="Category 3", "Yes",NA())</f>
        <v>Yes</v>
      </c>
    </row>
    <row r="129" spans="1:21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29" t="e">
        <f>IF(Table1[[#This Row],[Category All]]="Category 1", "Yes",NA())</f>
        <v>#N/A</v>
      </c>
      <c r="T129" t="str">
        <f>IF(Table1[[#This Row],[Category All]]="Category 2", "Yes",NA())</f>
        <v>Yes</v>
      </c>
      <c r="U129" t="e">
        <f>IF(Table1[[#This Row],[Category All]]="Category 3", "Yes",NA())</f>
        <v>#N/A</v>
      </c>
    </row>
    <row r="130" spans="1:21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0" t="e">
        <f>IF(Table1[[#This Row],[Category All]]="Category 1", "Yes",NA())</f>
        <v>#N/A</v>
      </c>
      <c r="T130" t="str">
        <f>IF(Table1[[#This Row],[Category All]]="Category 2", "Yes",NA())</f>
        <v>Yes</v>
      </c>
      <c r="U130" t="e">
        <f>IF(Table1[[#This Row],[Category All]]="Category 3", "Yes",NA())</f>
        <v>#N/A</v>
      </c>
    </row>
    <row r="131" spans="1:21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1" t="e">
        <f>IF(Table1[[#This Row],[Category All]]="Category 1", "Yes",NA())</f>
        <v>#N/A</v>
      </c>
      <c r="T131" t="e">
        <f>IF(Table1[[#This Row],[Category All]]="Category 2", "Yes",NA())</f>
        <v>#N/A</v>
      </c>
      <c r="U131" t="str">
        <f>IF(Table1[[#This Row],[Category All]]="Category 3", "Yes",NA())</f>
        <v>Yes</v>
      </c>
    </row>
    <row r="132" spans="1:21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2" t="e">
        <f>IF(Table1[[#This Row],[Category All]]="Category 1", "Yes",NA())</f>
        <v>#N/A</v>
      </c>
      <c r="T132" t="str">
        <f>IF(Table1[[#This Row],[Category All]]="Category 2", "Yes",NA())</f>
        <v>Yes</v>
      </c>
      <c r="U132" t="e">
        <f>IF(Table1[[#This Row],[Category All]]="Category 3", "Yes",NA())</f>
        <v>#N/A</v>
      </c>
    </row>
    <row r="133" spans="1:21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3" t="e">
        <f>IF(Table1[[#This Row],[Category All]]="Category 1", "Yes",NA())</f>
        <v>#N/A</v>
      </c>
      <c r="T133" t="e">
        <f>IF(Table1[[#This Row],[Category All]]="Category 2", "Yes",NA())</f>
        <v>#N/A</v>
      </c>
      <c r="U133" t="str">
        <f>IF(Table1[[#This Row],[Category All]]="Category 3", "Yes",NA())</f>
        <v>Yes</v>
      </c>
    </row>
    <row r="134" spans="1:21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4" t="e">
        <f>IF(Table1[[#This Row],[Category All]]="Category 1", "Yes",NA())</f>
        <v>#N/A</v>
      </c>
      <c r="T134" t="str">
        <f>IF(Table1[[#This Row],[Category All]]="Category 2", "Yes",NA())</f>
        <v>Yes</v>
      </c>
      <c r="U134" t="e">
        <f>IF(Table1[[#This Row],[Category All]]="Category 3", "Yes",NA())</f>
        <v>#N/A</v>
      </c>
    </row>
    <row r="135" spans="1:21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5" t="e">
        <f>IF(Table1[[#This Row],[Category All]]="Category 1", "Yes",NA())</f>
        <v>#N/A</v>
      </c>
      <c r="T135" t="str">
        <f>IF(Table1[[#This Row],[Category All]]="Category 2", "Yes",NA())</f>
        <v>Yes</v>
      </c>
      <c r="U135" t="e">
        <f>IF(Table1[[#This Row],[Category All]]="Category 3", "Yes",NA())</f>
        <v>#N/A</v>
      </c>
    </row>
    <row r="136" spans="1:21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36" t="e">
        <f>IF(Table1[[#This Row],[Category All]]="Category 1", "Yes",NA())</f>
        <v>#N/A</v>
      </c>
      <c r="T136" t="e">
        <f>IF(Table1[[#This Row],[Category All]]="Category 2", "Yes",NA())</f>
        <v>#N/A</v>
      </c>
      <c r="U136" t="str">
        <f>IF(Table1[[#This Row],[Category All]]="Category 3", "Yes",NA())</f>
        <v>Yes</v>
      </c>
    </row>
    <row r="137" spans="1:21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7" t="e">
        <f>IF(Table1[[#This Row],[Category All]]="Category 1", "Yes",NA())</f>
        <v>#N/A</v>
      </c>
      <c r="T137" t="str">
        <f>IF(Table1[[#This Row],[Category All]]="Category 2", "Yes",NA())</f>
        <v>Yes</v>
      </c>
      <c r="U137" t="e">
        <f>IF(Table1[[#This Row],[Category All]]="Category 3", "Yes",NA())</f>
        <v>#N/A</v>
      </c>
    </row>
    <row r="138" spans="1:21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8" t="e">
        <f>IF(Table1[[#This Row],[Category All]]="Category 1", "Yes",NA())</f>
        <v>#N/A</v>
      </c>
      <c r="T138" t="str">
        <f>IF(Table1[[#This Row],[Category All]]="Category 2", "Yes",NA())</f>
        <v>Yes</v>
      </c>
      <c r="U138" t="e">
        <f>IF(Table1[[#This Row],[Category All]]="Category 3", "Yes",NA())</f>
        <v>#N/A</v>
      </c>
    </row>
    <row r="139" spans="1:21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39" t="e">
        <f>IF(Table1[[#This Row],[Category All]]="Category 1", "Yes",NA())</f>
        <v>#N/A</v>
      </c>
      <c r="T139" t="str">
        <f>IF(Table1[[#This Row],[Category All]]="Category 2", "Yes",NA())</f>
        <v>Yes</v>
      </c>
      <c r="U139" t="e">
        <f>IF(Table1[[#This Row],[Category All]]="Category 3", "Yes",NA())</f>
        <v>#N/A</v>
      </c>
    </row>
    <row r="140" spans="1:21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0" t="e">
        <f>IF(Table1[[#This Row],[Category All]]="Category 1", "Yes",NA())</f>
        <v>#N/A</v>
      </c>
      <c r="T140" t="e">
        <f>IF(Table1[[#This Row],[Category All]]="Category 2", "Yes",NA())</f>
        <v>#N/A</v>
      </c>
      <c r="U140" t="str">
        <f>IF(Table1[[#This Row],[Category All]]="Category 3", "Yes",NA())</f>
        <v>Yes</v>
      </c>
    </row>
    <row r="141" spans="1:21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1" t="e">
        <f>IF(Table1[[#This Row],[Category All]]="Category 1", "Yes",NA())</f>
        <v>#N/A</v>
      </c>
      <c r="T141" t="str">
        <f>IF(Table1[[#This Row],[Category All]]="Category 2", "Yes",NA())</f>
        <v>Yes</v>
      </c>
      <c r="U141" t="e">
        <f>IF(Table1[[#This Row],[Category All]]="Category 3", "Yes",NA())</f>
        <v>#N/A</v>
      </c>
    </row>
    <row r="142" spans="1:21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2" t="e">
        <f>IF(Table1[[#This Row],[Category All]]="Category 1", "Yes",NA())</f>
        <v>#N/A</v>
      </c>
      <c r="T142" t="e">
        <f>IF(Table1[[#This Row],[Category All]]="Category 2", "Yes",NA())</f>
        <v>#N/A</v>
      </c>
      <c r="U142" t="str">
        <f>IF(Table1[[#This Row],[Category All]]="Category 3", "Yes",NA())</f>
        <v>Yes</v>
      </c>
    </row>
    <row r="143" spans="1:21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3" t="e">
        <f>IF(Table1[[#This Row],[Category All]]="Category 1", "Yes",NA())</f>
        <v>#N/A</v>
      </c>
      <c r="T143" t="e">
        <f>IF(Table1[[#This Row],[Category All]]="Category 2", "Yes",NA())</f>
        <v>#N/A</v>
      </c>
      <c r="U143" t="str">
        <f>IF(Table1[[#This Row],[Category All]]="Category 3", "Yes",NA())</f>
        <v>Yes</v>
      </c>
    </row>
    <row r="144" spans="1:21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4" t="e">
        <f>IF(Table1[[#This Row],[Category All]]="Category 1", "Yes",NA())</f>
        <v>#N/A</v>
      </c>
      <c r="T144" t="e">
        <f>IF(Table1[[#This Row],[Category All]]="Category 2", "Yes",NA())</f>
        <v>#N/A</v>
      </c>
      <c r="U144" t="str">
        <f>IF(Table1[[#This Row],[Category All]]="Category 3", "Yes",NA())</f>
        <v>Yes</v>
      </c>
    </row>
    <row r="145" spans="1:21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5" t="e">
        <f>IF(Table1[[#This Row],[Category All]]="Category 1", "Yes",NA())</f>
        <v>#N/A</v>
      </c>
      <c r="T145" t="str">
        <f>IF(Table1[[#This Row],[Category All]]="Category 2", "Yes",NA())</f>
        <v>Yes</v>
      </c>
      <c r="U145" t="e">
        <f>IF(Table1[[#This Row],[Category All]]="Category 3", "Yes",NA())</f>
        <v>#N/A</v>
      </c>
    </row>
    <row r="146" spans="1:21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6" t="e">
        <f>IF(Table1[[#This Row],[Category All]]="Category 1", "Yes",NA())</f>
        <v>#N/A</v>
      </c>
      <c r="T146" t="str">
        <f>IF(Table1[[#This Row],[Category All]]="Category 2", "Yes",NA())</f>
        <v>Yes</v>
      </c>
      <c r="U146" t="e">
        <f>IF(Table1[[#This Row],[Category All]]="Category 3", "Yes",NA())</f>
        <v>#N/A</v>
      </c>
    </row>
    <row r="147" spans="1:21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47" t="e">
        <f>IF(Table1[[#This Row],[Category All]]="Category 1", "Yes",NA())</f>
        <v>#N/A</v>
      </c>
      <c r="T147" t="e">
        <f>IF(Table1[[#This Row],[Category All]]="Category 2", "Yes",NA())</f>
        <v>#N/A</v>
      </c>
      <c r="U147" t="str">
        <f>IF(Table1[[#This Row],[Category All]]="Category 3", "Yes",NA())</f>
        <v>Yes</v>
      </c>
    </row>
    <row r="148" spans="1:21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8" t="e">
        <f>IF(Table1[[#This Row],[Category All]]="Category 1", "Yes",NA())</f>
        <v>#N/A</v>
      </c>
      <c r="T148" t="str">
        <f>IF(Table1[[#This Row],[Category All]]="Category 2", "Yes",NA())</f>
        <v>Yes</v>
      </c>
      <c r="U148" t="e">
        <f>IF(Table1[[#This Row],[Category All]]="Category 3", "Yes",NA())</f>
        <v>#N/A</v>
      </c>
    </row>
    <row r="149" spans="1:21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49" t="e">
        <f>IF(Table1[[#This Row],[Category All]]="Category 1", "Yes",NA())</f>
        <v>#N/A</v>
      </c>
      <c r="T149" t="str">
        <f>IF(Table1[[#This Row],[Category All]]="Category 2", "Yes",NA())</f>
        <v>Yes</v>
      </c>
      <c r="U149" t="e">
        <f>IF(Table1[[#This Row],[Category All]]="Category 3", "Yes",NA())</f>
        <v>#N/A</v>
      </c>
    </row>
    <row r="150" spans="1:21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0" t="e">
        <f>IF(Table1[[#This Row],[Category All]]="Category 1", "Yes",NA())</f>
        <v>#N/A</v>
      </c>
      <c r="T150" t="e">
        <f>IF(Table1[[#This Row],[Category All]]="Category 2", "Yes",NA())</f>
        <v>#N/A</v>
      </c>
      <c r="U150" t="str">
        <f>IF(Table1[[#This Row],[Category All]]="Category 3", "Yes",NA())</f>
        <v>Yes</v>
      </c>
    </row>
    <row r="151" spans="1:21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1" t="e">
        <f>IF(Table1[[#This Row],[Category All]]="Category 1", "Yes",NA())</f>
        <v>#N/A</v>
      </c>
      <c r="T151" t="e">
        <f>IF(Table1[[#This Row],[Category All]]="Category 2", "Yes",NA())</f>
        <v>#N/A</v>
      </c>
      <c r="U151" t="str">
        <f>IF(Table1[[#This Row],[Category All]]="Category 3", "Yes",NA())</f>
        <v>Yes</v>
      </c>
    </row>
    <row r="152" spans="1:21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2" t="e">
        <f>IF(Table1[[#This Row],[Category All]]="Category 1", "Yes",NA())</f>
        <v>#N/A</v>
      </c>
      <c r="T152" t="str">
        <f>IF(Table1[[#This Row],[Category All]]="Category 2", "Yes",NA())</f>
        <v>Yes</v>
      </c>
      <c r="U152" t="e">
        <f>IF(Table1[[#This Row],[Category All]]="Category 3", "Yes",NA())</f>
        <v>#N/A</v>
      </c>
    </row>
    <row r="153" spans="1:21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3" t="e">
        <f>IF(Table1[[#This Row],[Category All]]="Category 1", "Yes",NA())</f>
        <v>#N/A</v>
      </c>
      <c r="T153" t="e">
        <f>IF(Table1[[#This Row],[Category All]]="Category 2", "Yes",NA())</f>
        <v>#N/A</v>
      </c>
      <c r="U153" t="str">
        <f>IF(Table1[[#This Row],[Category All]]="Category 3", "Yes",NA())</f>
        <v>Yes</v>
      </c>
    </row>
    <row r="154" spans="1:21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4" t="e">
        <f>IF(Table1[[#This Row],[Category All]]="Category 1", "Yes",NA())</f>
        <v>#N/A</v>
      </c>
      <c r="T154" t="e">
        <f>IF(Table1[[#This Row],[Category All]]="Category 2", "Yes",NA())</f>
        <v>#N/A</v>
      </c>
      <c r="U154" t="str">
        <f>IF(Table1[[#This Row],[Category All]]="Category 3", "Yes",NA())</f>
        <v>Yes</v>
      </c>
    </row>
    <row r="155" spans="1:21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5" t="e">
        <f>IF(Table1[[#This Row],[Category All]]="Category 1", "Yes",NA())</f>
        <v>#N/A</v>
      </c>
      <c r="T155" t="e">
        <f>IF(Table1[[#This Row],[Category All]]="Category 2", "Yes",NA())</f>
        <v>#N/A</v>
      </c>
      <c r="U155" t="str">
        <f>IF(Table1[[#This Row],[Category All]]="Category 3", "Yes",NA())</f>
        <v>Yes</v>
      </c>
    </row>
    <row r="156" spans="1:21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6" t="e">
        <f>IF(Table1[[#This Row],[Category All]]="Category 1", "Yes",NA())</f>
        <v>#N/A</v>
      </c>
      <c r="T156" t="str">
        <f>IF(Table1[[#This Row],[Category All]]="Category 2", "Yes",NA())</f>
        <v>Yes</v>
      </c>
      <c r="U156" t="e">
        <f>IF(Table1[[#This Row],[Category All]]="Category 3", "Yes",NA())</f>
        <v>#N/A</v>
      </c>
    </row>
    <row r="157" spans="1:21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7" t="e">
        <f>IF(Table1[[#This Row],[Category All]]="Category 1", "Yes",NA())</f>
        <v>#N/A</v>
      </c>
      <c r="T157" t="e">
        <f>IF(Table1[[#This Row],[Category All]]="Category 2", "Yes",NA())</f>
        <v>#N/A</v>
      </c>
      <c r="U157" t="str">
        <f>IF(Table1[[#This Row],[Category All]]="Category 3", "Yes",NA())</f>
        <v>Yes</v>
      </c>
    </row>
    <row r="158" spans="1:21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58" t="e">
        <f>IF(Table1[[#This Row],[Category All]]="Category 1", "Yes",NA())</f>
        <v>#N/A</v>
      </c>
      <c r="T158" t="e">
        <f>IF(Table1[[#This Row],[Category All]]="Category 2", "Yes",NA())</f>
        <v>#N/A</v>
      </c>
      <c r="U158" t="str">
        <f>IF(Table1[[#This Row],[Category All]]="Category 3", "Yes",NA())</f>
        <v>Yes</v>
      </c>
    </row>
    <row r="159" spans="1:21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59" t="e">
        <f>IF(Table1[[#This Row],[Category All]]="Category 1", "Yes",NA())</f>
        <v>#N/A</v>
      </c>
      <c r="T159" t="str">
        <f>IF(Table1[[#This Row],[Category All]]="Category 2", "Yes",NA())</f>
        <v>Yes</v>
      </c>
      <c r="U159" t="e">
        <f>IF(Table1[[#This Row],[Category All]]="Category 3", "Yes",NA())</f>
        <v>#N/A</v>
      </c>
    </row>
    <row r="160" spans="1:21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0" t="e">
        <f>IF(Table1[[#This Row],[Category All]]="Category 1", "Yes",NA())</f>
        <v>#N/A</v>
      </c>
      <c r="T160" t="e">
        <f>IF(Table1[[#This Row],[Category All]]="Category 2", "Yes",NA())</f>
        <v>#N/A</v>
      </c>
      <c r="U160" t="str">
        <f>IF(Table1[[#This Row],[Category All]]="Category 3", "Yes",NA())</f>
        <v>Yes</v>
      </c>
    </row>
    <row r="161" spans="1:21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1" t="e">
        <f>IF(Table1[[#This Row],[Category All]]="Category 1", "Yes",NA())</f>
        <v>#N/A</v>
      </c>
      <c r="T161" t="str">
        <f>IF(Table1[[#This Row],[Category All]]="Category 2", "Yes",NA())</f>
        <v>Yes</v>
      </c>
      <c r="U161" t="e">
        <f>IF(Table1[[#This Row],[Category All]]="Category 3", "Yes",NA())</f>
        <v>#N/A</v>
      </c>
    </row>
    <row r="162" spans="1:21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2" t="e">
        <f>IF(Table1[[#This Row],[Category All]]="Category 1", "Yes",NA())</f>
        <v>#N/A</v>
      </c>
      <c r="T162" t="e">
        <f>IF(Table1[[#This Row],[Category All]]="Category 2", "Yes",NA())</f>
        <v>#N/A</v>
      </c>
      <c r="U162" t="str">
        <f>IF(Table1[[#This Row],[Category All]]="Category 3", "Yes",NA())</f>
        <v>Yes</v>
      </c>
    </row>
    <row r="163" spans="1:21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3" t="e">
        <f>IF(Table1[[#This Row],[Category All]]="Category 1", "Yes",NA())</f>
        <v>#N/A</v>
      </c>
      <c r="T163" t="e">
        <f>IF(Table1[[#This Row],[Category All]]="Category 2", "Yes",NA())</f>
        <v>#N/A</v>
      </c>
      <c r="U163" t="str">
        <f>IF(Table1[[#This Row],[Category All]]="Category 3", "Yes",NA())</f>
        <v>Yes</v>
      </c>
    </row>
    <row r="164" spans="1:21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4" t="e">
        <f>IF(Table1[[#This Row],[Category All]]="Category 1", "Yes",NA())</f>
        <v>#N/A</v>
      </c>
      <c r="T164" t="str">
        <f>IF(Table1[[#This Row],[Category All]]="Category 2", "Yes",NA())</f>
        <v>Yes</v>
      </c>
      <c r="U164" t="e">
        <f>IF(Table1[[#This Row],[Category All]]="Category 3", "Yes",NA())</f>
        <v>#N/A</v>
      </c>
    </row>
    <row r="165" spans="1:21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5" t="e">
        <f>IF(Table1[[#This Row],[Category All]]="Category 1", "Yes",NA())</f>
        <v>#N/A</v>
      </c>
      <c r="T165" t="str">
        <f>IF(Table1[[#This Row],[Category All]]="Category 2", "Yes",NA())</f>
        <v>Yes</v>
      </c>
      <c r="U165" t="e">
        <f>IF(Table1[[#This Row],[Category All]]="Category 3", "Yes",NA())</f>
        <v>#N/A</v>
      </c>
    </row>
    <row r="166" spans="1:21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6" t="e">
        <f>IF(Table1[[#This Row],[Category All]]="Category 1", "Yes",NA())</f>
        <v>#N/A</v>
      </c>
      <c r="T166" t="e">
        <f>IF(Table1[[#This Row],[Category All]]="Category 2", "Yes",NA())</f>
        <v>#N/A</v>
      </c>
      <c r="U166" t="str">
        <f>IF(Table1[[#This Row],[Category All]]="Category 3", "Yes",NA())</f>
        <v>Yes</v>
      </c>
    </row>
    <row r="167" spans="1:21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7" t="e">
        <f>IF(Table1[[#This Row],[Category All]]="Category 1", "Yes",NA())</f>
        <v>#N/A</v>
      </c>
      <c r="T167" t="e">
        <f>IF(Table1[[#This Row],[Category All]]="Category 2", "Yes",NA())</f>
        <v>#N/A</v>
      </c>
      <c r="U167" t="str">
        <f>IF(Table1[[#This Row],[Category All]]="Category 3", "Yes",NA())</f>
        <v>Yes</v>
      </c>
    </row>
    <row r="168" spans="1:21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68" t="e">
        <f>IF(Table1[[#This Row],[Category All]]="Category 1", "Yes",NA())</f>
        <v>#N/A</v>
      </c>
      <c r="T168" t="e">
        <f>IF(Table1[[#This Row],[Category All]]="Category 2", "Yes",NA())</f>
        <v>#N/A</v>
      </c>
      <c r="U168" t="str">
        <f>IF(Table1[[#This Row],[Category All]]="Category 3", "Yes",NA())</f>
        <v>Yes</v>
      </c>
    </row>
    <row r="169" spans="1:21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69" t="e">
        <f>IF(Table1[[#This Row],[Category All]]="Category 1", "Yes",NA())</f>
        <v>#N/A</v>
      </c>
      <c r="T169" t="str">
        <f>IF(Table1[[#This Row],[Category All]]="Category 2", "Yes",NA())</f>
        <v>Yes</v>
      </c>
      <c r="U169" t="e">
        <f>IF(Table1[[#This Row],[Category All]]="Category 3", "Yes",NA())</f>
        <v>#N/A</v>
      </c>
    </row>
    <row r="170" spans="1:21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0" t="e">
        <f>IF(Table1[[#This Row],[Category All]]="Category 1", "Yes",NA())</f>
        <v>#N/A</v>
      </c>
      <c r="T170" t="str">
        <f>IF(Table1[[#This Row],[Category All]]="Category 2", "Yes",NA())</f>
        <v>Yes</v>
      </c>
      <c r="U170" t="e">
        <f>IF(Table1[[#This Row],[Category All]]="Category 3", "Yes",NA())</f>
        <v>#N/A</v>
      </c>
    </row>
    <row r="171" spans="1:21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1" t="e">
        <f>IF(Table1[[#This Row],[Category All]]="Category 1", "Yes",NA())</f>
        <v>#N/A</v>
      </c>
      <c r="T171" t="e">
        <f>IF(Table1[[#This Row],[Category All]]="Category 2", "Yes",NA())</f>
        <v>#N/A</v>
      </c>
      <c r="U171" t="str">
        <f>IF(Table1[[#This Row],[Category All]]="Category 3", "Yes",NA())</f>
        <v>Yes</v>
      </c>
    </row>
    <row r="172" spans="1:21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2" t="e">
        <f>IF(Table1[[#This Row],[Category All]]="Category 1", "Yes",NA())</f>
        <v>#N/A</v>
      </c>
      <c r="T172" t="str">
        <f>IF(Table1[[#This Row],[Category All]]="Category 2", "Yes",NA())</f>
        <v>Yes</v>
      </c>
      <c r="U172" t="e">
        <f>IF(Table1[[#This Row],[Category All]]="Category 3", "Yes",NA())</f>
        <v>#N/A</v>
      </c>
    </row>
    <row r="173" spans="1:21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3" t="e">
        <f>IF(Table1[[#This Row],[Category All]]="Category 1", "Yes",NA())</f>
        <v>#N/A</v>
      </c>
      <c r="T173" t="str">
        <f>IF(Table1[[#This Row],[Category All]]="Category 2", "Yes",NA())</f>
        <v>Yes</v>
      </c>
      <c r="U173" t="e">
        <f>IF(Table1[[#This Row],[Category All]]="Category 3", "Yes",NA())</f>
        <v>#N/A</v>
      </c>
    </row>
    <row r="174" spans="1:21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4" t="e">
        <f>IF(Table1[[#This Row],[Category All]]="Category 1", "Yes",NA())</f>
        <v>#N/A</v>
      </c>
      <c r="T174" t="e">
        <f>IF(Table1[[#This Row],[Category All]]="Category 2", "Yes",NA())</f>
        <v>#N/A</v>
      </c>
      <c r="U174" t="str">
        <f>IF(Table1[[#This Row],[Category All]]="Category 3", "Yes",NA())</f>
        <v>Yes</v>
      </c>
    </row>
    <row r="175" spans="1:21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5" t="e">
        <f>IF(Table1[[#This Row],[Category All]]="Category 1", "Yes",NA())</f>
        <v>#N/A</v>
      </c>
      <c r="T175" t="str">
        <f>IF(Table1[[#This Row],[Category All]]="Category 2", "Yes",NA())</f>
        <v>Yes</v>
      </c>
      <c r="U175" t="e">
        <f>IF(Table1[[#This Row],[Category All]]="Category 3", "Yes",NA())</f>
        <v>#N/A</v>
      </c>
    </row>
    <row r="176" spans="1:21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6" t="e">
        <f>IF(Table1[[#This Row],[Category All]]="Category 1", "Yes",NA())</f>
        <v>#N/A</v>
      </c>
      <c r="T176" t="e">
        <f>IF(Table1[[#This Row],[Category All]]="Category 2", "Yes",NA())</f>
        <v>#N/A</v>
      </c>
      <c r="U176" t="str">
        <f>IF(Table1[[#This Row],[Category All]]="Category 3", "Yes",NA())</f>
        <v>Yes</v>
      </c>
    </row>
    <row r="177" spans="1:21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77" t="e">
        <f>IF(Table1[[#This Row],[Category All]]="Category 1", "Yes",NA())</f>
        <v>#N/A</v>
      </c>
      <c r="T177" t="e">
        <f>IF(Table1[[#This Row],[Category All]]="Category 2", "Yes",NA())</f>
        <v>#N/A</v>
      </c>
      <c r="U177" t="str">
        <f>IF(Table1[[#This Row],[Category All]]="Category 3", "Yes",NA())</f>
        <v>Yes</v>
      </c>
    </row>
    <row r="178" spans="1:21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8" t="e">
        <f>IF(Table1[[#This Row],[Category All]]="Category 1", "Yes",NA())</f>
        <v>#N/A</v>
      </c>
      <c r="T178" t="str">
        <f>IF(Table1[[#This Row],[Category All]]="Category 2", "Yes",NA())</f>
        <v>Yes</v>
      </c>
      <c r="U178" t="e">
        <f>IF(Table1[[#This Row],[Category All]]="Category 3", "Yes",NA())</f>
        <v>#N/A</v>
      </c>
    </row>
    <row r="179" spans="1:21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79" t="e">
        <f>IF(Table1[[#This Row],[Category All]]="Category 1", "Yes",NA())</f>
        <v>#N/A</v>
      </c>
      <c r="T179" t="str">
        <f>IF(Table1[[#This Row],[Category All]]="Category 2", "Yes",NA())</f>
        <v>Yes</v>
      </c>
      <c r="U179" t="e">
        <f>IF(Table1[[#This Row],[Category All]]="Category 3", "Yes",NA())</f>
        <v>#N/A</v>
      </c>
    </row>
    <row r="180" spans="1:21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0" t="e">
        <f>IF(Table1[[#This Row],[Category All]]="Category 1", "Yes",NA())</f>
        <v>#N/A</v>
      </c>
      <c r="T180" t="e">
        <f>IF(Table1[[#This Row],[Category All]]="Category 2", "Yes",NA())</f>
        <v>#N/A</v>
      </c>
      <c r="U180" t="str">
        <f>IF(Table1[[#This Row],[Category All]]="Category 3", "Yes",NA())</f>
        <v>Yes</v>
      </c>
    </row>
    <row r="181" spans="1:21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1" t="e">
        <f>IF(Table1[[#This Row],[Category All]]="Category 1", "Yes",NA())</f>
        <v>#N/A</v>
      </c>
      <c r="T181" t="str">
        <f>IF(Table1[[#This Row],[Category All]]="Category 2", "Yes",NA())</f>
        <v>Yes</v>
      </c>
      <c r="U181" t="e">
        <f>IF(Table1[[#This Row],[Category All]]="Category 3", "Yes",NA())</f>
        <v>#N/A</v>
      </c>
    </row>
    <row r="182" spans="1:21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2" t="e">
        <f>IF(Table1[[#This Row],[Category All]]="Category 1", "Yes",NA())</f>
        <v>#N/A</v>
      </c>
      <c r="T182" t="str">
        <f>IF(Table1[[#This Row],[Category All]]="Category 2", "Yes",NA())</f>
        <v>Yes</v>
      </c>
      <c r="U182" t="e">
        <f>IF(Table1[[#This Row],[Category All]]="Category 3", "Yes",NA())</f>
        <v>#N/A</v>
      </c>
    </row>
    <row r="183" spans="1:21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3" t="e">
        <f>IF(Table1[[#This Row],[Category All]]="Category 1", "Yes",NA())</f>
        <v>#N/A</v>
      </c>
      <c r="T183" t="str">
        <f>IF(Table1[[#This Row],[Category All]]="Category 2", "Yes",NA())</f>
        <v>Yes</v>
      </c>
      <c r="U183" t="e">
        <f>IF(Table1[[#This Row],[Category All]]="Category 3", "Yes",NA())</f>
        <v>#N/A</v>
      </c>
    </row>
    <row r="184" spans="1:21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4" t="e">
        <f>IF(Table1[[#This Row],[Category All]]="Category 1", "Yes",NA())</f>
        <v>#N/A</v>
      </c>
      <c r="T184" t="str">
        <f>IF(Table1[[#This Row],[Category All]]="Category 2", "Yes",NA())</f>
        <v>Yes</v>
      </c>
      <c r="U184" t="e">
        <f>IF(Table1[[#This Row],[Category All]]="Category 3", "Yes",NA())</f>
        <v>#N/A</v>
      </c>
    </row>
    <row r="185" spans="1:21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5" t="e">
        <f>IF(Table1[[#This Row],[Category All]]="Category 1", "Yes",NA())</f>
        <v>#N/A</v>
      </c>
      <c r="T185" t="str">
        <f>IF(Table1[[#This Row],[Category All]]="Category 2", "Yes",NA())</f>
        <v>Yes</v>
      </c>
      <c r="U185" t="e">
        <f>IF(Table1[[#This Row],[Category All]]="Category 3", "Yes",NA())</f>
        <v>#N/A</v>
      </c>
    </row>
    <row r="186" spans="1:21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6" t="e">
        <f>IF(Table1[[#This Row],[Category All]]="Category 1", "Yes",NA())</f>
        <v>#N/A</v>
      </c>
      <c r="T186" t="e">
        <f>IF(Table1[[#This Row],[Category All]]="Category 2", "Yes",NA())</f>
        <v>#N/A</v>
      </c>
      <c r="U186" t="str">
        <f>IF(Table1[[#This Row],[Category All]]="Category 3", "Yes",NA())</f>
        <v>Yes</v>
      </c>
    </row>
    <row r="187" spans="1:21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87" t="e">
        <f>IF(Table1[[#This Row],[Category All]]="Category 1", "Yes",NA())</f>
        <v>#N/A</v>
      </c>
      <c r="T187" t="str">
        <f>IF(Table1[[#This Row],[Category All]]="Category 2", "Yes",NA())</f>
        <v>Yes</v>
      </c>
      <c r="U187" t="e">
        <f>IF(Table1[[#This Row],[Category All]]="Category 3", "Yes",NA())</f>
        <v>#N/A</v>
      </c>
    </row>
    <row r="188" spans="1:21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8" t="e">
        <f>IF(Table1[[#This Row],[Category All]]="Category 1", "Yes",NA())</f>
        <v>#N/A</v>
      </c>
      <c r="T188" t="e">
        <f>IF(Table1[[#This Row],[Category All]]="Category 2", "Yes",NA())</f>
        <v>#N/A</v>
      </c>
      <c r="U188" t="str">
        <f>IF(Table1[[#This Row],[Category All]]="Category 3", "Yes",NA())</f>
        <v>Yes</v>
      </c>
    </row>
    <row r="189" spans="1:21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89" t="e">
        <f>IF(Table1[[#This Row],[Category All]]="Category 1", "Yes",NA())</f>
        <v>#N/A</v>
      </c>
      <c r="T189" t="e">
        <f>IF(Table1[[#This Row],[Category All]]="Category 2", "Yes",NA())</f>
        <v>#N/A</v>
      </c>
      <c r="U189" t="str">
        <f>IF(Table1[[#This Row],[Category All]]="Category 3", "Yes",NA())</f>
        <v>Yes</v>
      </c>
    </row>
    <row r="190" spans="1:21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0" t="e">
        <f>IF(Table1[[#This Row],[Category All]]="Category 1", "Yes",NA())</f>
        <v>#N/A</v>
      </c>
      <c r="T190" t="str">
        <f>IF(Table1[[#This Row],[Category All]]="Category 2", "Yes",NA())</f>
        <v>Yes</v>
      </c>
      <c r="U190" t="e">
        <f>IF(Table1[[#This Row],[Category All]]="Category 3", "Yes",NA())</f>
        <v>#N/A</v>
      </c>
    </row>
    <row r="191" spans="1:21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1" t="e">
        <f>IF(Table1[[#This Row],[Category All]]="Category 1", "Yes",NA())</f>
        <v>#N/A</v>
      </c>
      <c r="T191" t="str">
        <f>IF(Table1[[#This Row],[Category All]]="Category 2", "Yes",NA())</f>
        <v>Yes</v>
      </c>
      <c r="U191" t="e">
        <f>IF(Table1[[#This Row],[Category All]]="Category 3", "Yes",NA())</f>
        <v>#N/A</v>
      </c>
    </row>
    <row r="192" spans="1:21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2" t="e">
        <f>IF(Table1[[#This Row],[Category All]]="Category 1", "Yes",NA())</f>
        <v>#N/A</v>
      </c>
      <c r="T192" t="str">
        <f>IF(Table1[[#This Row],[Category All]]="Category 2", "Yes",NA())</f>
        <v>Yes</v>
      </c>
      <c r="U192" t="e">
        <f>IF(Table1[[#This Row],[Category All]]="Category 3", "Yes",NA())</f>
        <v>#N/A</v>
      </c>
    </row>
    <row r="193" spans="1:21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3" t="e">
        <f>IF(Table1[[#This Row],[Category All]]="Category 1", "Yes",NA())</f>
        <v>#N/A</v>
      </c>
      <c r="T193" t="e">
        <f>IF(Table1[[#This Row],[Category All]]="Category 2", "Yes",NA())</f>
        <v>#N/A</v>
      </c>
      <c r="U193" t="str">
        <f>IF(Table1[[#This Row],[Category All]]="Category 3", "Yes",NA())</f>
        <v>Yes</v>
      </c>
    </row>
    <row r="194" spans="1:21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4" t="e">
        <f>IF(Table1[[#This Row],[Category All]]="Category 1", "Yes",NA())</f>
        <v>#N/A</v>
      </c>
      <c r="T194" t="str">
        <f>IF(Table1[[#This Row],[Category All]]="Category 2", "Yes",NA())</f>
        <v>Yes</v>
      </c>
      <c r="U194" t="e">
        <f>IF(Table1[[#This Row],[Category All]]="Category 3", "Yes",NA())</f>
        <v>#N/A</v>
      </c>
    </row>
    <row r="195" spans="1:21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5" t="e">
        <f>IF(Table1[[#This Row],[Category All]]="Category 1", "Yes",NA())</f>
        <v>#N/A</v>
      </c>
      <c r="T195" t="str">
        <f>IF(Table1[[#This Row],[Category All]]="Category 2", "Yes",NA())</f>
        <v>Yes</v>
      </c>
      <c r="U195" t="e">
        <f>IF(Table1[[#This Row],[Category All]]="Category 3", "Yes",NA())</f>
        <v>#N/A</v>
      </c>
    </row>
    <row r="196" spans="1:21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6" t="e">
        <f>IF(Table1[[#This Row],[Category All]]="Category 1", "Yes",NA())</f>
        <v>#N/A</v>
      </c>
      <c r="T196" t="e">
        <f>IF(Table1[[#This Row],[Category All]]="Category 2", "Yes",NA())</f>
        <v>#N/A</v>
      </c>
      <c r="U196" t="str">
        <f>IF(Table1[[#This Row],[Category All]]="Category 3", "Yes",NA())</f>
        <v>Yes</v>
      </c>
    </row>
    <row r="197" spans="1:21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7" t="e">
        <f>IF(Table1[[#This Row],[Category All]]="Category 1", "Yes",NA())</f>
        <v>#N/A</v>
      </c>
      <c r="T197" t="str">
        <f>IF(Table1[[#This Row],[Category All]]="Category 2", "Yes",NA())</f>
        <v>Yes</v>
      </c>
      <c r="U197" t="e">
        <f>IF(Table1[[#This Row],[Category All]]="Category 3", "Yes",NA())</f>
        <v>#N/A</v>
      </c>
    </row>
    <row r="198" spans="1:21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98" t="e">
        <f>IF(Table1[[#This Row],[Category All]]="Category 1", "Yes",NA())</f>
        <v>#N/A</v>
      </c>
      <c r="T198" t="str">
        <f>IF(Table1[[#This Row],[Category All]]="Category 2", "Yes",NA())</f>
        <v>Yes</v>
      </c>
      <c r="U198" t="e">
        <f>IF(Table1[[#This Row],[Category All]]="Category 3", "Yes",NA())</f>
        <v>#N/A</v>
      </c>
    </row>
    <row r="199" spans="1:21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99" t="e">
        <f>IF(Table1[[#This Row],[Category All]]="Category 1", "Yes",NA())</f>
        <v>#N/A</v>
      </c>
      <c r="T199" t="e">
        <f>IF(Table1[[#This Row],[Category All]]="Category 2", "Yes",NA())</f>
        <v>#N/A</v>
      </c>
      <c r="U199" t="str">
        <f>IF(Table1[[#This Row],[Category All]]="Category 3", "Yes",NA())</f>
        <v>Yes</v>
      </c>
    </row>
    <row r="200" spans="1:21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0" t="e">
        <f>IF(Table1[[#This Row],[Category All]]="Category 1", "Yes",NA())</f>
        <v>#N/A</v>
      </c>
      <c r="T200" t="str">
        <f>IF(Table1[[#This Row],[Category All]]="Category 2", "Yes",NA())</f>
        <v>Yes</v>
      </c>
      <c r="U200" t="e">
        <f>IF(Table1[[#This Row],[Category All]]="Category 3", "Yes",NA())</f>
        <v>#N/A</v>
      </c>
    </row>
    <row r="201" spans="1:21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1" t="e">
        <f>IF(Table1[[#This Row],[Category All]]="Category 1", "Yes",NA())</f>
        <v>#N/A</v>
      </c>
      <c r="T201" t="str">
        <f>IF(Table1[[#This Row],[Category All]]="Category 2", "Yes",NA())</f>
        <v>Yes</v>
      </c>
      <c r="U201" t="e">
        <f>IF(Table1[[#This Row],[Category All]]="Category 3", "Yes",NA())</f>
        <v>#N/A</v>
      </c>
    </row>
    <row r="202" spans="1:21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2" t="e">
        <f>IF(Table1[[#This Row],[Category All]]="Category 1", "Yes",NA())</f>
        <v>#N/A</v>
      </c>
      <c r="T202" t="e">
        <f>IF(Table1[[#This Row],[Category All]]="Category 2", "Yes",NA())</f>
        <v>#N/A</v>
      </c>
      <c r="U202" t="str">
        <f>IF(Table1[[#This Row],[Category All]]="Category 3", "Yes",NA())</f>
        <v>Yes</v>
      </c>
    </row>
    <row r="203" spans="1:21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3" t="e">
        <f>IF(Table1[[#This Row],[Category All]]="Category 1", "Yes",NA())</f>
        <v>#N/A</v>
      </c>
      <c r="T203" t="str">
        <f>IF(Table1[[#This Row],[Category All]]="Category 2", "Yes",NA())</f>
        <v>Yes</v>
      </c>
      <c r="U203" t="e">
        <f>IF(Table1[[#This Row],[Category All]]="Category 3", "Yes",NA())</f>
        <v>#N/A</v>
      </c>
    </row>
    <row r="204" spans="1:21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4" t="e">
        <f>IF(Table1[[#This Row],[Category All]]="Category 1", "Yes",NA())</f>
        <v>#N/A</v>
      </c>
      <c r="T204" t="str">
        <f>IF(Table1[[#This Row],[Category All]]="Category 2", "Yes",NA())</f>
        <v>Yes</v>
      </c>
      <c r="U204" t="e">
        <f>IF(Table1[[#This Row],[Category All]]="Category 3", "Yes",NA())</f>
        <v>#N/A</v>
      </c>
    </row>
    <row r="205" spans="1:21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5" t="e">
        <f>IF(Table1[[#This Row],[Category All]]="Category 1", "Yes",NA())</f>
        <v>#N/A</v>
      </c>
      <c r="T205" t="str">
        <f>IF(Table1[[#This Row],[Category All]]="Category 2", "Yes",NA())</f>
        <v>Yes</v>
      </c>
      <c r="U205" t="e">
        <f>IF(Table1[[#This Row],[Category All]]="Category 3", "Yes",NA())</f>
        <v>#N/A</v>
      </c>
    </row>
    <row r="206" spans="1:21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06" t="e">
        <f>IF(Table1[[#This Row],[Category All]]="Category 1", "Yes",NA())</f>
        <v>#N/A</v>
      </c>
      <c r="T206" t="e">
        <f>IF(Table1[[#This Row],[Category All]]="Category 2", "Yes",NA())</f>
        <v>#N/A</v>
      </c>
      <c r="U206" t="str">
        <f>IF(Table1[[#This Row],[Category All]]="Category 3", "Yes",NA())</f>
        <v>Yes</v>
      </c>
    </row>
    <row r="207" spans="1:21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07" t="e">
        <f>IF(Table1[[#This Row],[Category All]]="Category 1", "Yes",NA())</f>
        <v>#N/A</v>
      </c>
      <c r="T207" t="str">
        <f>IF(Table1[[#This Row],[Category All]]="Category 2", "Yes",NA())</f>
        <v>Yes</v>
      </c>
      <c r="U207" t="e">
        <f>IF(Table1[[#This Row],[Category All]]="Category 3", "Yes",NA())</f>
        <v>#N/A</v>
      </c>
    </row>
    <row r="208" spans="1:21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8" t="str">
        <f>IF(Table1[[#This Row],[Category All]]="Category 1", "Yes",NA())</f>
        <v>Yes</v>
      </c>
      <c r="T208" t="e">
        <f>IF(Table1[[#This Row],[Category All]]="Category 2", "Yes",NA())</f>
        <v>#N/A</v>
      </c>
      <c r="U208" t="e">
        <f>IF(Table1[[#This Row],[Category All]]="Category 3", "Yes",NA())</f>
        <v>#N/A</v>
      </c>
    </row>
    <row r="209" spans="1:21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09" t="str">
        <f>IF(Table1[[#This Row],[Category All]]="Category 1", "Yes",NA())</f>
        <v>Yes</v>
      </c>
      <c r="T209" t="e">
        <f>IF(Table1[[#This Row],[Category All]]="Category 2", "Yes",NA())</f>
        <v>#N/A</v>
      </c>
      <c r="U209" t="e">
        <f>IF(Table1[[#This Row],[Category All]]="Category 3", "Yes",NA())</f>
        <v>#N/A</v>
      </c>
    </row>
    <row r="210" spans="1:21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0" t="e">
        <f>IF(Table1[[#This Row],[Category All]]="Category 1", "Yes",NA())</f>
        <v>#N/A</v>
      </c>
      <c r="T210" t="e">
        <f>IF(Table1[[#This Row],[Category All]]="Category 2", "Yes",NA())</f>
        <v>#N/A</v>
      </c>
      <c r="U210" t="str">
        <f>IF(Table1[[#This Row],[Category All]]="Category 3", "Yes",NA())</f>
        <v>Yes</v>
      </c>
    </row>
    <row r="211" spans="1:21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1" t="e">
        <f>IF(Table1[[#This Row],[Category All]]="Category 1", "Yes",NA())</f>
        <v>#N/A</v>
      </c>
      <c r="T211" t="e">
        <f>IF(Table1[[#This Row],[Category All]]="Category 2", "Yes",NA())</f>
        <v>#N/A</v>
      </c>
      <c r="U211" t="str">
        <f>IF(Table1[[#This Row],[Category All]]="Category 3", "Yes",NA())</f>
        <v>Yes</v>
      </c>
    </row>
    <row r="212" spans="1:21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2" t="e">
        <f>IF(Table1[[#This Row],[Category All]]="Category 1", "Yes",NA())</f>
        <v>#N/A</v>
      </c>
      <c r="T212" t="e">
        <f>IF(Table1[[#This Row],[Category All]]="Category 2", "Yes",NA())</f>
        <v>#N/A</v>
      </c>
      <c r="U212" t="str">
        <f>IF(Table1[[#This Row],[Category All]]="Category 3", "Yes",NA())</f>
        <v>Yes</v>
      </c>
    </row>
    <row r="213" spans="1:21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3" t="e">
        <f>IF(Table1[[#This Row],[Category All]]="Category 1", "Yes",NA())</f>
        <v>#N/A</v>
      </c>
      <c r="T213" t="str">
        <f>IF(Table1[[#This Row],[Category All]]="Category 2", "Yes",NA())</f>
        <v>Yes</v>
      </c>
      <c r="U213" t="e">
        <f>IF(Table1[[#This Row],[Category All]]="Category 3", "Yes",NA())</f>
        <v>#N/A</v>
      </c>
    </row>
    <row r="214" spans="1:21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4" t="e">
        <f>IF(Table1[[#This Row],[Category All]]="Category 1", "Yes",NA())</f>
        <v>#N/A</v>
      </c>
      <c r="T214" t="str">
        <f>IF(Table1[[#This Row],[Category All]]="Category 2", "Yes",NA())</f>
        <v>Yes</v>
      </c>
      <c r="U214" t="e">
        <f>IF(Table1[[#This Row],[Category All]]="Category 3", "Yes",NA())</f>
        <v>#N/A</v>
      </c>
    </row>
    <row r="215" spans="1:21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5" t="e">
        <f>IF(Table1[[#This Row],[Category All]]="Category 1", "Yes",NA())</f>
        <v>#N/A</v>
      </c>
      <c r="T215" t="str">
        <f>IF(Table1[[#This Row],[Category All]]="Category 2", "Yes",NA())</f>
        <v>Yes</v>
      </c>
      <c r="U215" t="e">
        <f>IF(Table1[[#This Row],[Category All]]="Category 3", "Yes",NA())</f>
        <v>#N/A</v>
      </c>
    </row>
    <row r="216" spans="1:21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6" t="e">
        <f>IF(Table1[[#This Row],[Category All]]="Category 1", "Yes",NA())</f>
        <v>#N/A</v>
      </c>
      <c r="T216" t="e">
        <f>IF(Table1[[#This Row],[Category All]]="Category 2", "Yes",NA())</f>
        <v>#N/A</v>
      </c>
      <c r="U216" t="str">
        <f>IF(Table1[[#This Row],[Category All]]="Category 3", "Yes",NA())</f>
        <v>Yes</v>
      </c>
    </row>
    <row r="217" spans="1:21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7" t="e">
        <f>IF(Table1[[#This Row],[Category All]]="Category 1", "Yes",NA())</f>
        <v>#N/A</v>
      </c>
      <c r="T217" t="str">
        <f>IF(Table1[[#This Row],[Category All]]="Category 2", "Yes",NA())</f>
        <v>Yes</v>
      </c>
      <c r="U217" t="e">
        <f>IF(Table1[[#This Row],[Category All]]="Category 3", "Yes",NA())</f>
        <v>#N/A</v>
      </c>
    </row>
    <row r="218" spans="1:21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18" t="e">
        <f>IF(Table1[[#This Row],[Category All]]="Category 1", "Yes",NA())</f>
        <v>#N/A</v>
      </c>
      <c r="T218" t="e">
        <f>IF(Table1[[#This Row],[Category All]]="Category 2", "Yes",NA())</f>
        <v>#N/A</v>
      </c>
      <c r="U218" t="str">
        <f>IF(Table1[[#This Row],[Category All]]="Category 3", "Yes",NA())</f>
        <v>Yes</v>
      </c>
    </row>
    <row r="219" spans="1:21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19" t="e">
        <f>IF(Table1[[#This Row],[Category All]]="Category 1", "Yes",NA())</f>
        <v>#N/A</v>
      </c>
      <c r="T219" t="str">
        <f>IF(Table1[[#This Row],[Category All]]="Category 2", "Yes",NA())</f>
        <v>Yes</v>
      </c>
      <c r="U219" t="e">
        <f>IF(Table1[[#This Row],[Category All]]="Category 3", "Yes",NA())</f>
        <v>#N/A</v>
      </c>
    </row>
    <row r="220" spans="1:21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0" t="e">
        <f>IF(Table1[[#This Row],[Category All]]="Category 1", "Yes",NA())</f>
        <v>#N/A</v>
      </c>
      <c r="T220" t="e">
        <f>IF(Table1[[#This Row],[Category All]]="Category 2", "Yes",NA())</f>
        <v>#N/A</v>
      </c>
      <c r="U220" t="str">
        <f>IF(Table1[[#This Row],[Category All]]="Category 3", "Yes",NA())</f>
        <v>Yes</v>
      </c>
    </row>
    <row r="221" spans="1:21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1" t="e">
        <f>IF(Table1[[#This Row],[Category All]]="Category 1", "Yes",NA())</f>
        <v>#N/A</v>
      </c>
      <c r="T221" t="e">
        <f>IF(Table1[[#This Row],[Category All]]="Category 2", "Yes",NA())</f>
        <v>#N/A</v>
      </c>
      <c r="U221" t="str">
        <f>IF(Table1[[#This Row],[Category All]]="Category 3", "Yes",NA())</f>
        <v>Yes</v>
      </c>
    </row>
    <row r="222" spans="1:21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2" t="e">
        <f>IF(Table1[[#This Row],[Category All]]="Category 1", "Yes",NA())</f>
        <v>#N/A</v>
      </c>
      <c r="T222" t="e">
        <f>IF(Table1[[#This Row],[Category All]]="Category 2", "Yes",NA())</f>
        <v>#N/A</v>
      </c>
      <c r="U222" t="str">
        <f>IF(Table1[[#This Row],[Category All]]="Category 3", "Yes",NA())</f>
        <v>Yes</v>
      </c>
    </row>
    <row r="223" spans="1:21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3" t="e">
        <f>IF(Table1[[#This Row],[Category All]]="Category 1", "Yes",NA())</f>
        <v>#N/A</v>
      </c>
      <c r="T223" t="str">
        <f>IF(Table1[[#This Row],[Category All]]="Category 2", "Yes",NA())</f>
        <v>Yes</v>
      </c>
      <c r="U223" t="e">
        <f>IF(Table1[[#This Row],[Category All]]="Category 3", "Yes",NA())</f>
        <v>#N/A</v>
      </c>
    </row>
    <row r="224" spans="1:21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4" t="e">
        <f>IF(Table1[[#This Row],[Category All]]="Category 1", "Yes",NA())</f>
        <v>#N/A</v>
      </c>
      <c r="T224" t="e">
        <f>IF(Table1[[#This Row],[Category All]]="Category 2", "Yes",NA())</f>
        <v>#N/A</v>
      </c>
      <c r="U224" t="str">
        <f>IF(Table1[[#This Row],[Category All]]="Category 3", "Yes",NA())</f>
        <v>Yes</v>
      </c>
    </row>
    <row r="225" spans="1:21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5" t="e">
        <f>IF(Table1[[#This Row],[Category All]]="Category 1", "Yes",NA())</f>
        <v>#N/A</v>
      </c>
      <c r="T225" t="e">
        <f>IF(Table1[[#This Row],[Category All]]="Category 2", "Yes",NA())</f>
        <v>#N/A</v>
      </c>
      <c r="U225" t="str">
        <f>IF(Table1[[#This Row],[Category All]]="Category 3", "Yes",NA())</f>
        <v>Yes</v>
      </c>
    </row>
    <row r="226" spans="1:21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6" t="e">
        <f>IF(Table1[[#This Row],[Category All]]="Category 1", "Yes",NA())</f>
        <v>#N/A</v>
      </c>
      <c r="T226" t="str">
        <f>IF(Table1[[#This Row],[Category All]]="Category 2", "Yes",NA())</f>
        <v>Yes</v>
      </c>
      <c r="U226" t="e">
        <f>IF(Table1[[#This Row],[Category All]]="Category 3", "Yes",NA())</f>
        <v>#N/A</v>
      </c>
    </row>
    <row r="227" spans="1:21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7" t="e">
        <f>IF(Table1[[#This Row],[Category All]]="Category 1", "Yes",NA())</f>
        <v>#N/A</v>
      </c>
      <c r="T227" t="e">
        <f>IF(Table1[[#This Row],[Category All]]="Category 2", "Yes",NA())</f>
        <v>#N/A</v>
      </c>
      <c r="U227" t="str">
        <f>IF(Table1[[#This Row],[Category All]]="Category 3", "Yes",NA())</f>
        <v>Yes</v>
      </c>
    </row>
    <row r="228" spans="1:21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28" t="e">
        <f>IF(Table1[[#This Row],[Category All]]="Category 1", "Yes",NA())</f>
        <v>#N/A</v>
      </c>
      <c r="T228" t="e">
        <f>IF(Table1[[#This Row],[Category All]]="Category 2", "Yes",NA())</f>
        <v>#N/A</v>
      </c>
      <c r="U228" t="str">
        <f>IF(Table1[[#This Row],[Category All]]="Category 3", "Yes",NA())</f>
        <v>Yes</v>
      </c>
    </row>
    <row r="229" spans="1:21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29" t="e">
        <f>IF(Table1[[#This Row],[Category All]]="Category 1", "Yes",NA())</f>
        <v>#N/A</v>
      </c>
      <c r="T229" t="str">
        <f>IF(Table1[[#This Row],[Category All]]="Category 2", "Yes",NA())</f>
        <v>Yes</v>
      </c>
      <c r="U229" t="e">
        <f>IF(Table1[[#This Row],[Category All]]="Category 3", "Yes",NA())</f>
        <v>#N/A</v>
      </c>
    </row>
    <row r="230" spans="1:21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0" t="e">
        <f>IF(Table1[[#This Row],[Category All]]="Category 1", "Yes",NA())</f>
        <v>#N/A</v>
      </c>
      <c r="T230" t="str">
        <f>IF(Table1[[#This Row],[Category All]]="Category 2", "Yes",NA())</f>
        <v>Yes</v>
      </c>
      <c r="U230" t="e">
        <f>IF(Table1[[#This Row],[Category All]]="Category 3", "Yes",NA())</f>
        <v>#N/A</v>
      </c>
    </row>
    <row r="231" spans="1:21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1" t="e">
        <f>IF(Table1[[#This Row],[Category All]]="Category 1", "Yes",NA())</f>
        <v>#N/A</v>
      </c>
      <c r="T231" t="str">
        <f>IF(Table1[[#This Row],[Category All]]="Category 2", "Yes",NA())</f>
        <v>Yes</v>
      </c>
      <c r="U231" t="e">
        <f>IF(Table1[[#This Row],[Category All]]="Category 3", "Yes",NA())</f>
        <v>#N/A</v>
      </c>
    </row>
    <row r="232" spans="1:21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2" t="e">
        <f>IF(Table1[[#This Row],[Category All]]="Category 1", "Yes",NA())</f>
        <v>#N/A</v>
      </c>
      <c r="T232" t="str">
        <f>IF(Table1[[#This Row],[Category All]]="Category 2", "Yes",NA())</f>
        <v>Yes</v>
      </c>
      <c r="U232" t="e">
        <f>IF(Table1[[#This Row],[Category All]]="Category 3", "Yes",NA())</f>
        <v>#N/A</v>
      </c>
    </row>
    <row r="233" spans="1:21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3" t="e">
        <f>IF(Table1[[#This Row],[Category All]]="Category 1", "Yes",NA())</f>
        <v>#N/A</v>
      </c>
      <c r="T233" t="str">
        <f>IF(Table1[[#This Row],[Category All]]="Category 2", "Yes",NA())</f>
        <v>Yes</v>
      </c>
      <c r="U233" t="e">
        <f>IF(Table1[[#This Row],[Category All]]="Category 3", "Yes",NA())</f>
        <v>#N/A</v>
      </c>
    </row>
    <row r="234" spans="1:21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4" t="e">
        <f>IF(Table1[[#This Row],[Category All]]="Category 1", "Yes",NA())</f>
        <v>#N/A</v>
      </c>
      <c r="T234" t="str">
        <f>IF(Table1[[#This Row],[Category All]]="Category 2", "Yes",NA())</f>
        <v>Yes</v>
      </c>
      <c r="U234" t="e">
        <f>IF(Table1[[#This Row],[Category All]]="Category 3", "Yes",NA())</f>
        <v>#N/A</v>
      </c>
    </row>
    <row r="235" spans="1:21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5" t="e">
        <f>IF(Table1[[#This Row],[Category All]]="Category 1", "Yes",NA())</f>
        <v>#N/A</v>
      </c>
      <c r="T235" t="e">
        <f>IF(Table1[[#This Row],[Category All]]="Category 2", "Yes",NA())</f>
        <v>#N/A</v>
      </c>
      <c r="U235" t="str">
        <f>IF(Table1[[#This Row],[Category All]]="Category 3", "Yes",NA())</f>
        <v>Yes</v>
      </c>
    </row>
    <row r="236" spans="1:21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36" t="e">
        <f>IF(Table1[[#This Row],[Category All]]="Category 1", "Yes",NA())</f>
        <v>#N/A</v>
      </c>
      <c r="T236" t="e">
        <f>IF(Table1[[#This Row],[Category All]]="Category 2", "Yes",NA())</f>
        <v>#N/A</v>
      </c>
      <c r="U236" t="str">
        <f>IF(Table1[[#This Row],[Category All]]="Category 3", "Yes",NA())</f>
        <v>Yes</v>
      </c>
    </row>
    <row r="237" spans="1:21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7" t="e">
        <f>IF(Table1[[#This Row],[Category All]]="Category 1", "Yes",NA())</f>
        <v>#N/A</v>
      </c>
      <c r="T237" t="str">
        <f>IF(Table1[[#This Row],[Category All]]="Category 2", "Yes",NA())</f>
        <v>Yes</v>
      </c>
      <c r="U237" t="e">
        <f>IF(Table1[[#This Row],[Category All]]="Category 3", "Yes",NA())</f>
        <v>#N/A</v>
      </c>
    </row>
    <row r="238" spans="1:21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8" t="e">
        <f>IF(Table1[[#This Row],[Category All]]="Category 1", "Yes",NA())</f>
        <v>#N/A</v>
      </c>
      <c r="T238" t="str">
        <f>IF(Table1[[#This Row],[Category All]]="Category 2", "Yes",NA())</f>
        <v>Yes</v>
      </c>
      <c r="U238" t="e">
        <f>IF(Table1[[#This Row],[Category All]]="Category 3", "Yes",NA())</f>
        <v>#N/A</v>
      </c>
    </row>
    <row r="239" spans="1:21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39" t="e">
        <f>IF(Table1[[#This Row],[Category All]]="Category 1", "Yes",NA())</f>
        <v>#N/A</v>
      </c>
      <c r="T239" t="str">
        <f>IF(Table1[[#This Row],[Category All]]="Category 2", "Yes",NA())</f>
        <v>Yes</v>
      </c>
      <c r="U239" t="e">
        <f>IF(Table1[[#This Row],[Category All]]="Category 3", "Yes",NA())</f>
        <v>#N/A</v>
      </c>
    </row>
    <row r="240" spans="1:21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0" t="e">
        <f>IF(Table1[[#This Row],[Category All]]="Category 1", "Yes",NA())</f>
        <v>#N/A</v>
      </c>
      <c r="T240" t="str">
        <f>IF(Table1[[#This Row],[Category All]]="Category 2", "Yes",NA())</f>
        <v>Yes</v>
      </c>
      <c r="U240" t="e">
        <f>IF(Table1[[#This Row],[Category All]]="Category 3", "Yes",NA())</f>
        <v>#N/A</v>
      </c>
    </row>
    <row r="241" spans="1:21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1" t="e">
        <f>IF(Table1[[#This Row],[Category All]]="Category 1", "Yes",NA())</f>
        <v>#N/A</v>
      </c>
      <c r="T241" t="str">
        <f>IF(Table1[[#This Row],[Category All]]="Category 2", "Yes",NA())</f>
        <v>Yes</v>
      </c>
      <c r="U241" t="e">
        <f>IF(Table1[[#This Row],[Category All]]="Category 3", "Yes",NA())</f>
        <v>#N/A</v>
      </c>
    </row>
    <row r="242" spans="1:21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2" t="e">
        <f>IF(Table1[[#This Row],[Category All]]="Category 1", "Yes",NA())</f>
        <v>#N/A</v>
      </c>
      <c r="T242" t="str">
        <f>IF(Table1[[#This Row],[Category All]]="Category 2", "Yes",NA())</f>
        <v>Yes</v>
      </c>
      <c r="U242" t="e">
        <f>IF(Table1[[#This Row],[Category All]]="Category 3", "Yes",NA())</f>
        <v>#N/A</v>
      </c>
    </row>
    <row r="243" spans="1:21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3" t="e">
        <f>IF(Table1[[#This Row],[Category All]]="Category 1", "Yes",NA())</f>
        <v>#N/A</v>
      </c>
      <c r="T243" t="str">
        <f>IF(Table1[[#This Row],[Category All]]="Category 2", "Yes",NA())</f>
        <v>Yes</v>
      </c>
      <c r="U243" t="e">
        <f>IF(Table1[[#This Row],[Category All]]="Category 3", "Yes",NA())</f>
        <v>#N/A</v>
      </c>
    </row>
    <row r="244" spans="1:21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4" t="e">
        <f>IF(Table1[[#This Row],[Category All]]="Category 1", "Yes",NA())</f>
        <v>#N/A</v>
      </c>
      <c r="T244" t="str">
        <f>IF(Table1[[#This Row],[Category All]]="Category 2", "Yes",NA())</f>
        <v>Yes</v>
      </c>
      <c r="U244" t="e">
        <f>IF(Table1[[#This Row],[Category All]]="Category 3", "Yes",NA())</f>
        <v>#N/A</v>
      </c>
    </row>
    <row r="245" spans="1:21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5" t="e">
        <f>IF(Table1[[#This Row],[Category All]]="Category 1", "Yes",NA())</f>
        <v>#N/A</v>
      </c>
      <c r="T245" t="str">
        <f>IF(Table1[[#This Row],[Category All]]="Category 2", "Yes",NA())</f>
        <v>Yes</v>
      </c>
      <c r="U245" t="e">
        <f>IF(Table1[[#This Row],[Category All]]="Category 3", "Yes",NA())</f>
        <v>#N/A</v>
      </c>
    </row>
    <row r="246" spans="1:21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6" t="e">
        <f>IF(Table1[[#This Row],[Category All]]="Category 1", "Yes",NA())</f>
        <v>#N/A</v>
      </c>
      <c r="T246" t="str">
        <f>IF(Table1[[#This Row],[Category All]]="Category 2", "Yes",NA())</f>
        <v>Yes</v>
      </c>
      <c r="U246" t="e">
        <f>IF(Table1[[#This Row],[Category All]]="Category 3", "Yes",NA())</f>
        <v>#N/A</v>
      </c>
    </row>
    <row r="247" spans="1:21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7" t="e">
        <f>IF(Table1[[#This Row],[Category All]]="Category 1", "Yes",NA())</f>
        <v>#N/A</v>
      </c>
      <c r="T247" t="str">
        <f>IF(Table1[[#This Row],[Category All]]="Category 2", "Yes",NA())</f>
        <v>Yes</v>
      </c>
      <c r="U247" t="e">
        <f>IF(Table1[[#This Row],[Category All]]="Category 3", "Yes",NA())</f>
        <v>#N/A</v>
      </c>
    </row>
    <row r="248" spans="1:21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8" t="e">
        <f>IF(Table1[[#This Row],[Category All]]="Category 1", "Yes",NA())</f>
        <v>#N/A</v>
      </c>
      <c r="T248" t="str">
        <f>IF(Table1[[#This Row],[Category All]]="Category 2", "Yes",NA())</f>
        <v>Yes</v>
      </c>
      <c r="U248" t="e">
        <f>IF(Table1[[#This Row],[Category All]]="Category 3", "Yes",NA())</f>
        <v>#N/A</v>
      </c>
    </row>
    <row r="249" spans="1:21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49" t="e">
        <f>IF(Table1[[#This Row],[Category All]]="Category 1", "Yes",NA())</f>
        <v>#N/A</v>
      </c>
      <c r="T249" t="str">
        <f>IF(Table1[[#This Row],[Category All]]="Category 2", "Yes",NA())</f>
        <v>Yes</v>
      </c>
      <c r="U249" t="e">
        <f>IF(Table1[[#This Row],[Category All]]="Category 3", "Yes",NA())</f>
        <v>#N/A</v>
      </c>
    </row>
    <row r="250" spans="1:21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250" t="str">
        <f>IF(Table1[[#This Row],[Category All]]="Category 1", "Yes",NA())</f>
        <v>Yes</v>
      </c>
      <c r="T250" t="e">
        <f>IF(Table1[[#This Row],[Category All]]="Category 2", "Yes",NA())</f>
        <v>#N/A</v>
      </c>
      <c r="U250" t="e">
        <f>IF(Table1[[#This Row],[Category All]]="Category 3", "Yes",NA())</f>
        <v>#N/A</v>
      </c>
    </row>
    <row r="251" spans="1:21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1" t="e">
        <f>IF(Table1[[#This Row],[Category All]]="Category 1", "Yes",NA())</f>
        <v>#N/A</v>
      </c>
      <c r="T251" t="str">
        <f>IF(Table1[[#This Row],[Category All]]="Category 2", "Yes",NA())</f>
        <v>Yes</v>
      </c>
      <c r="U251" t="e">
        <f>IF(Table1[[#This Row],[Category All]]="Category 3", "Yes",NA())</f>
        <v>#N/A</v>
      </c>
    </row>
    <row r="252" spans="1:21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2" t="e">
        <f>IF(Table1[[#This Row],[Category All]]="Category 1", "Yes",NA())</f>
        <v>#N/A</v>
      </c>
      <c r="T252" t="e">
        <f>IF(Table1[[#This Row],[Category All]]="Category 2", "Yes",NA())</f>
        <v>#N/A</v>
      </c>
      <c r="U252" t="str">
        <f>IF(Table1[[#This Row],[Category All]]="Category 3", "Yes",NA())</f>
        <v>Yes</v>
      </c>
    </row>
    <row r="253" spans="1:21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3" t="e">
        <f>IF(Table1[[#This Row],[Category All]]="Category 1", "Yes",NA())</f>
        <v>#N/A</v>
      </c>
      <c r="T253" t="str">
        <f>IF(Table1[[#This Row],[Category All]]="Category 2", "Yes",NA())</f>
        <v>Yes</v>
      </c>
      <c r="U253" t="e">
        <f>IF(Table1[[#This Row],[Category All]]="Category 3", "Yes",NA())</f>
        <v>#N/A</v>
      </c>
    </row>
    <row r="254" spans="1:21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4" t="e">
        <f>IF(Table1[[#This Row],[Category All]]="Category 1", "Yes",NA())</f>
        <v>#N/A</v>
      </c>
      <c r="T254" t="e">
        <f>IF(Table1[[#This Row],[Category All]]="Category 2", "Yes",NA())</f>
        <v>#N/A</v>
      </c>
      <c r="U254" t="str">
        <f>IF(Table1[[#This Row],[Category All]]="Category 3", "Yes",NA())</f>
        <v>Yes</v>
      </c>
    </row>
    <row r="255" spans="1:21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5" t="e">
        <f>IF(Table1[[#This Row],[Category All]]="Category 1", "Yes",NA())</f>
        <v>#N/A</v>
      </c>
      <c r="T255" t="str">
        <f>IF(Table1[[#This Row],[Category All]]="Category 2", "Yes",NA())</f>
        <v>Yes</v>
      </c>
      <c r="U255" t="e">
        <f>IF(Table1[[#This Row],[Category All]]="Category 3", "Yes",NA())</f>
        <v>#N/A</v>
      </c>
    </row>
    <row r="256" spans="1:21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6" t="e">
        <f>IF(Table1[[#This Row],[Category All]]="Category 1", "Yes",NA())</f>
        <v>#N/A</v>
      </c>
      <c r="T256" t="e">
        <f>IF(Table1[[#This Row],[Category All]]="Category 2", "Yes",NA())</f>
        <v>#N/A</v>
      </c>
      <c r="U256" t="str">
        <f>IF(Table1[[#This Row],[Category All]]="Category 3", "Yes",NA())</f>
        <v>Yes</v>
      </c>
    </row>
    <row r="257" spans="1:21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57" t="e">
        <f>IF(Table1[[#This Row],[Category All]]="Category 1", "Yes",NA())</f>
        <v>#N/A</v>
      </c>
      <c r="T257" t="str">
        <f>IF(Table1[[#This Row],[Category All]]="Category 2", "Yes",NA())</f>
        <v>Yes</v>
      </c>
      <c r="U257" t="e">
        <f>IF(Table1[[#This Row],[Category All]]="Category 3", "Yes",NA())</f>
        <v>#N/A</v>
      </c>
    </row>
    <row r="258" spans="1:21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8" t="e">
        <f>IF(Table1[[#This Row],[Category All]]="Category 1", "Yes",NA())</f>
        <v>#N/A</v>
      </c>
      <c r="T258" t="e">
        <f>IF(Table1[[#This Row],[Category All]]="Category 2", "Yes",NA())</f>
        <v>#N/A</v>
      </c>
      <c r="U258" t="str">
        <f>IF(Table1[[#This Row],[Category All]]="Category 3", "Yes",NA())</f>
        <v>Yes</v>
      </c>
    </row>
    <row r="259" spans="1:21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59" t="e">
        <f>IF(Table1[[#This Row],[Category All]]="Category 1", "Yes",NA())</f>
        <v>#N/A</v>
      </c>
      <c r="T259" t="e">
        <f>IF(Table1[[#This Row],[Category All]]="Category 2", "Yes",NA())</f>
        <v>#N/A</v>
      </c>
      <c r="U259" t="str">
        <f>IF(Table1[[#This Row],[Category All]]="Category 3", "Yes",NA())</f>
        <v>Yes</v>
      </c>
    </row>
    <row r="260" spans="1:21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0" t="e">
        <f>IF(Table1[[#This Row],[Category All]]="Category 1", "Yes",NA())</f>
        <v>#N/A</v>
      </c>
      <c r="T260" t="e">
        <f>IF(Table1[[#This Row],[Category All]]="Category 2", "Yes",NA())</f>
        <v>#N/A</v>
      </c>
      <c r="U260" t="str">
        <f>IF(Table1[[#This Row],[Category All]]="Category 3", "Yes",NA())</f>
        <v>Yes</v>
      </c>
    </row>
    <row r="261" spans="1:21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1" t="e">
        <f>IF(Table1[[#This Row],[Category All]]="Category 1", "Yes",NA())</f>
        <v>#N/A</v>
      </c>
      <c r="T261" t="e">
        <f>IF(Table1[[#This Row],[Category All]]="Category 2", "Yes",NA())</f>
        <v>#N/A</v>
      </c>
      <c r="U261" t="str">
        <f>IF(Table1[[#This Row],[Category All]]="Category 3", "Yes",NA())</f>
        <v>Yes</v>
      </c>
    </row>
    <row r="262" spans="1:21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2" t="e">
        <f>IF(Table1[[#This Row],[Category All]]="Category 1", "Yes",NA())</f>
        <v>#N/A</v>
      </c>
      <c r="T262" t="str">
        <f>IF(Table1[[#This Row],[Category All]]="Category 2", "Yes",NA())</f>
        <v>Yes</v>
      </c>
      <c r="U262" t="e">
        <f>IF(Table1[[#This Row],[Category All]]="Category 3", "Yes",NA())</f>
        <v>#N/A</v>
      </c>
    </row>
    <row r="263" spans="1:21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3" t="e">
        <f>IF(Table1[[#This Row],[Category All]]="Category 1", "Yes",NA())</f>
        <v>#N/A</v>
      </c>
      <c r="T263" t="str">
        <f>IF(Table1[[#This Row],[Category All]]="Category 2", "Yes",NA())</f>
        <v>Yes</v>
      </c>
      <c r="U263" t="e">
        <f>IF(Table1[[#This Row],[Category All]]="Category 3", "Yes",NA())</f>
        <v>#N/A</v>
      </c>
    </row>
    <row r="264" spans="1:21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4" t="e">
        <f>IF(Table1[[#This Row],[Category All]]="Category 1", "Yes",NA())</f>
        <v>#N/A</v>
      </c>
      <c r="T264" t="e">
        <f>IF(Table1[[#This Row],[Category All]]="Category 2", "Yes",NA())</f>
        <v>#N/A</v>
      </c>
      <c r="U264" t="str">
        <f>IF(Table1[[#This Row],[Category All]]="Category 3", "Yes",NA())</f>
        <v>Yes</v>
      </c>
    </row>
    <row r="265" spans="1:21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5" t="e">
        <f>IF(Table1[[#This Row],[Category All]]="Category 1", "Yes",NA())</f>
        <v>#N/A</v>
      </c>
      <c r="T265" t="str">
        <f>IF(Table1[[#This Row],[Category All]]="Category 2", "Yes",NA())</f>
        <v>Yes</v>
      </c>
      <c r="U265" t="e">
        <f>IF(Table1[[#This Row],[Category All]]="Category 3", "Yes",NA())</f>
        <v>#N/A</v>
      </c>
    </row>
    <row r="266" spans="1:21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6" t="e">
        <f>IF(Table1[[#This Row],[Category All]]="Category 1", "Yes",NA())</f>
        <v>#N/A</v>
      </c>
      <c r="T266" t="e">
        <f>IF(Table1[[#This Row],[Category All]]="Category 2", "Yes",NA())</f>
        <v>#N/A</v>
      </c>
      <c r="U266" t="str">
        <f>IF(Table1[[#This Row],[Category All]]="Category 3", "Yes",NA())</f>
        <v>Yes</v>
      </c>
    </row>
    <row r="267" spans="1:21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7" t="e">
        <f>IF(Table1[[#This Row],[Category All]]="Category 1", "Yes",NA())</f>
        <v>#N/A</v>
      </c>
      <c r="T267" t="str">
        <f>IF(Table1[[#This Row],[Category All]]="Category 2", "Yes",NA())</f>
        <v>Yes</v>
      </c>
      <c r="U267" t="e">
        <f>IF(Table1[[#This Row],[Category All]]="Category 3", "Yes",NA())</f>
        <v>#N/A</v>
      </c>
    </row>
    <row r="268" spans="1:21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68" t="e">
        <f>IF(Table1[[#This Row],[Category All]]="Category 1", "Yes",NA())</f>
        <v>#N/A</v>
      </c>
      <c r="T268" t="e">
        <f>IF(Table1[[#This Row],[Category All]]="Category 2", "Yes",NA())</f>
        <v>#N/A</v>
      </c>
      <c r="U268" t="str">
        <f>IF(Table1[[#This Row],[Category All]]="Category 3", "Yes",NA())</f>
        <v>Yes</v>
      </c>
    </row>
    <row r="269" spans="1:21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69" t="e">
        <f>IF(Table1[[#This Row],[Category All]]="Category 1", "Yes",NA())</f>
        <v>#N/A</v>
      </c>
      <c r="T269" t="str">
        <f>IF(Table1[[#This Row],[Category All]]="Category 2", "Yes",NA())</f>
        <v>Yes</v>
      </c>
      <c r="U269" t="e">
        <f>IF(Table1[[#This Row],[Category All]]="Category 3", "Yes",NA())</f>
        <v>#N/A</v>
      </c>
    </row>
    <row r="270" spans="1:21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0" t="e">
        <f>IF(Table1[[#This Row],[Category All]]="Category 1", "Yes",NA())</f>
        <v>#N/A</v>
      </c>
      <c r="T270" t="e">
        <f>IF(Table1[[#This Row],[Category All]]="Category 2", "Yes",NA())</f>
        <v>#N/A</v>
      </c>
      <c r="U270" t="str">
        <f>IF(Table1[[#This Row],[Category All]]="Category 3", "Yes",NA())</f>
        <v>Yes</v>
      </c>
    </row>
    <row r="271" spans="1:21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1" t="e">
        <f>IF(Table1[[#This Row],[Category All]]="Category 1", "Yes",NA())</f>
        <v>#N/A</v>
      </c>
      <c r="T271" t="str">
        <f>IF(Table1[[#This Row],[Category All]]="Category 2", "Yes",NA())</f>
        <v>Yes</v>
      </c>
      <c r="U271" t="e">
        <f>IF(Table1[[#This Row],[Category All]]="Category 3", "Yes",NA())</f>
        <v>#N/A</v>
      </c>
    </row>
    <row r="272" spans="1:21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2" t="e">
        <f>IF(Table1[[#This Row],[Category All]]="Category 1", "Yes",NA())</f>
        <v>#N/A</v>
      </c>
      <c r="T272" t="e">
        <f>IF(Table1[[#This Row],[Category All]]="Category 2", "Yes",NA())</f>
        <v>#N/A</v>
      </c>
      <c r="U272" t="str">
        <f>IF(Table1[[#This Row],[Category All]]="Category 3", "Yes",NA())</f>
        <v>Yes</v>
      </c>
    </row>
    <row r="273" spans="1:21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3" t="e">
        <f>IF(Table1[[#This Row],[Category All]]="Category 1", "Yes",NA())</f>
        <v>#N/A</v>
      </c>
      <c r="T273" t="e">
        <f>IF(Table1[[#This Row],[Category All]]="Category 2", "Yes",NA())</f>
        <v>#N/A</v>
      </c>
      <c r="U273" t="str">
        <f>IF(Table1[[#This Row],[Category All]]="Category 3", "Yes",NA())</f>
        <v>Yes</v>
      </c>
    </row>
    <row r="274" spans="1:21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4" t="e">
        <f>IF(Table1[[#This Row],[Category All]]="Category 1", "Yes",NA())</f>
        <v>#N/A</v>
      </c>
      <c r="T274" t="str">
        <f>IF(Table1[[#This Row],[Category All]]="Category 2", "Yes",NA())</f>
        <v>Yes</v>
      </c>
      <c r="U274" t="e">
        <f>IF(Table1[[#This Row],[Category All]]="Category 3", "Yes",NA())</f>
        <v>#N/A</v>
      </c>
    </row>
    <row r="275" spans="1:21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5" t="e">
        <f>IF(Table1[[#This Row],[Category All]]="Category 1", "Yes",NA())</f>
        <v>#N/A</v>
      </c>
      <c r="T275" t="str">
        <f>IF(Table1[[#This Row],[Category All]]="Category 2", "Yes",NA())</f>
        <v>Yes</v>
      </c>
      <c r="U275" t="e">
        <f>IF(Table1[[#This Row],[Category All]]="Category 3", "Yes",NA())</f>
        <v>#N/A</v>
      </c>
    </row>
    <row r="276" spans="1:21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76" t="e">
        <f>IF(Table1[[#This Row],[Category All]]="Category 1", "Yes",NA())</f>
        <v>#N/A</v>
      </c>
      <c r="T276" t="str">
        <f>IF(Table1[[#This Row],[Category All]]="Category 2", "Yes",NA())</f>
        <v>Yes</v>
      </c>
      <c r="U276" t="e">
        <f>IF(Table1[[#This Row],[Category All]]="Category 3", "Yes",NA())</f>
        <v>#N/A</v>
      </c>
    </row>
    <row r="277" spans="1:21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7" t="e">
        <f>IF(Table1[[#This Row],[Category All]]="Category 1", "Yes",NA())</f>
        <v>#N/A</v>
      </c>
      <c r="T277" t="e">
        <f>IF(Table1[[#This Row],[Category All]]="Category 2", "Yes",NA())</f>
        <v>#N/A</v>
      </c>
      <c r="U277" t="str">
        <f>IF(Table1[[#This Row],[Category All]]="Category 3", "Yes",NA())</f>
        <v>Yes</v>
      </c>
    </row>
    <row r="278" spans="1:21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8" t="e">
        <f>IF(Table1[[#This Row],[Category All]]="Category 1", "Yes",NA())</f>
        <v>#N/A</v>
      </c>
      <c r="T278" t="e">
        <f>IF(Table1[[#This Row],[Category All]]="Category 2", "Yes",NA())</f>
        <v>#N/A</v>
      </c>
      <c r="U278" t="str">
        <f>IF(Table1[[#This Row],[Category All]]="Category 3", "Yes",NA())</f>
        <v>Yes</v>
      </c>
    </row>
    <row r="279" spans="1:21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79" t="e">
        <f>IF(Table1[[#This Row],[Category All]]="Category 1", "Yes",NA())</f>
        <v>#N/A</v>
      </c>
      <c r="T279" t="e">
        <f>IF(Table1[[#This Row],[Category All]]="Category 2", "Yes",NA())</f>
        <v>#N/A</v>
      </c>
      <c r="U279" t="str">
        <f>IF(Table1[[#This Row],[Category All]]="Category 3", "Yes",NA())</f>
        <v>Yes</v>
      </c>
    </row>
    <row r="280" spans="1:21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0" t="e">
        <f>IF(Table1[[#This Row],[Category All]]="Category 1", "Yes",NA())</f>
        <v>#N/A</v>
      </c>
      <c r="T280" t="e">
        <f>IF(Table1[[#This Row],[Category All]]="Category 2", "Yes",NA())</f>
        <v>#N/A</v>
      </c>
      <c r="U280" t="str">
        <f>IF(Table1[[#This Row],[Category All]]="Category 3", "Yes",NA())</f>
        <v>Yes</v>
      </c>
    </row>
    <row r="281" spans="1:21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1" t="e">
        <f>IF(Table1[[#This Row],[Category All]]="Category 1", "Yes",NA())</f>
        <v>#N/A</v>
      </c>
      <c r="T281" t="e">
        <f>IF(Table1[[#This Row],[Category All]]="Category 2", "Yes",NA())</f>
        <v>#N/A</v>
      </c>
      <c r="U281" t="str">
        <f>IF(Table1[[#This Row],[Category All]]="Category 3", "Yes",NA())</f>
        <v>Yes</v>
      </c>
    </row>
    <row r="282" spans="1:21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2" t="e">
        <f>IF(Table1[[#This Row],[Category All]]="Category 1", "Yes",NA())</f>
        <v>#N/A</v>
      </c>
      <c r="T282" t="str">
        <f>IF(Table1[[#This Row],[Category All]]="Category 2", "Yes",NA())</f>
        <v>Yes</v>
      </c>
      <c r="U282" t="e">
        <f>IF(Table1[[#This Row],[Category All]]="Category 3", "Yes",NA())</f>
        <v>#N/A</v>
      </c>
    </row>
    <row r="283" spans="1:21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3" t="e">
        <f>IF(Table1[[#This Row],[Category All]]="Category 1", "Yes",NA())</f>
        <v>#N/A</v>
      </c>
      <c r="T283" t="str">
        <f>IF(Table1[[#This Row],[Category All]]="Category 2", "Yes",NA())</f>
        <v>Yes</v>
      </c>
      <c r="U283" t="e">
        <f>IF(Table1[[#This Row],[Category All]]="Category 3", "Yes",NA())</f>
        <v>#N/A</v>
      </c>
    </row>
    <row r="284" spans="1:21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4" t="e">
        <f>IF(Table1[[#This Row],[Category All]]="Category 1", "Yes",NA())</f>
        <v>#N/A</v>
      </c>
      <c r="T284" t="str">
        <f>IF(Table1[[#This Row],[Category All]]="Category 2", "Yes",NA())</f>
        <v>Yes</v>
      </c>
      <c r="U284" t="e">
        <f>IF(Table1[[#This Row],[Category All]]="Category 3", "Yes",NA())</f>
        <v>#N/A</v>
      </c>
    </row>
    <row r="285" spans="1:21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5" t="e">
        <f>IF(Table1[[#This Row],[Category All]]="Category 1", "Yes",NA())</f>
        <v>#N/A</v>
      </c>
      <c r="T285" t="str">
        <f>IF(Table1[[#This Row],[Category All]]="Category 2", "Yes",NA())</f>
        <v>Yes</v>
      </c>
      <c r="U285" t="e">
        <f>IF(Table1[[#This Row],[Category All]]="Category 3", "Yes",NA())</f>
        <v>#N/A</v>
      </c>
    </row>
    <row r="286" spans="1:21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86" t="e">
        <f>IF(Table1[[#This Row],[Category All]]="Category 1", "Yes",NA())</f>
        <v>#N/A</v>
      </c>
      <c r="T286" t="e">
        <f>IF(Table1[[#This Row],[Category All]]="Category 2", "Yes",NA())</f>
        <v>#N/A</v>
      </c>
      <c r="U286" t="str">
        <f>IF(Table1[[#This Row],[Category All]]="Category 3", "Yes",NA())</f>
        <v>Yes</v>
      </c>
    </row>
    <row r="287" spans="1:21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7" t="e">
        <f>IF(Table1[[#This Row],[Category All]]="Category 1", "Yes",NA())</f>
        <v>#N/A</v>
      </c>
      <c r="T287" t="str">
        <f>IF(Table1[[#This Row],[Category All]]="Category 2", "Yes",NA())</f>
        <v>Yes</v>
      </c>
      <c r="U287" t="e">
        <f>IF(Table1[[#This Row],[Category All]]="Category 3", "Yes",NA())</f>
        <v>#N/A</v>
      </c>
    </row>
    <row r="288" spans="1:21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8" t="e">
        <f>IF(Table1[[#This Row],[Category All]]="Category 1", "Yes",NA())</f>
        <v>#N/A</v>
      </c>
      <c r="T288" t="str">
        <f>IF(Table1[[#This Row],[Category All]]="Category 2", "Yes",NA())</f>
        <v>Yes</v>
      </c>
      <c r="U288" t="e">
        <f>IF(Table1[[#This Row],[Category All]]="Category 3", "Yes",NA())</f>
        <v>#N/A</v>
      </c>
    </row>
    <row r="289" spans="1:21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89" t="e">
        <f>IF(Table1[[#This Row],[Category All]]="Category 1", "Yes",NA())</f>
        <v>#N/A</v>
      </c>
      <c r="T289" t="str">
        <f>IF(Table1[[#This Row],[Category All]]="Category 2", "Yes",NA())</f>
        <v>Yes</v>
      </c>
      <c r="U289" t="e">
        <f>IF(Table1[[#This Row],[Category All]]="Category 3", "Yes",NA())</f>
        <v>#N/A</v>
      </c>
    </row>
    <row r="290" spans="1:21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0" t="e">
        <f>IF(Table1[[#This Row],[Category All]]="Category 1", "Yes",NA())</f>
        <v>#N/A</v>
      </c>
      <c r="T290" t="e">
        <f>IF(Table1[[#This Row],[Category All]]="Category 2", "Yes",NA())</f>
        <v>#N/A</v>
      </c>
      <c r="U290" t="str">
        <f>IF(Table1[[#This Row],[Category All]]="Category 3", "Yes",NA())</f>
        <v>Yes</v>
      </c>
    </row>
    <row r="291" spans="1:21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1" t="e">
        <f>IF(Table1[[#This Row],[Category All]]="Category 1", "Yes",NA())</f>
        <v>#N/A</v>
      </c>
      <c r="T291" t="e">
        <f>IF(Table1[[#This Row],[Category All]]="Category 2", "Yes",NA())</f>
        <v>#N/A</v>
      </c>
      <c r="U291" t="str">
        <f>IF(Table1[[#This Row],[Category All]]="Category 3", "Yes",NA())</f>
        <v>Yes</v>
      </c>
    </row>
    <row r="292" spans="1:21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2" t="e">
        <f>IF(Table1[[#This Row],[Category All]]="Category 1", "Yes",NA())</f>
        <v>#N/A</v>
      </c>
      <c r="T292" t="e">
        <f>IF(Table1[[#This Row],[Category All]]="Category 2", "Yes",NA())</f>
        <v>#N/A</v>
      </c>
      <c r="U292" t="str">
        <f>IF(Table1[[#This Row],[Category All]]="Category 3", "Yes",NA())</f>
        <v>Yes</v>
      </c>
    </row>
    <row r="293" spans="1:21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3" t="e">
        <f>IF(Table1[[#This Row],[Category All]]="Category 1", "Yes",NA())</f>
        <v>#N/A</v>
      </c>
      <c r="T293" t="e">
        <f>IF(Table1[[#This Row],[Category All]]="Category 2", "Yes",NA())</f>
        <v>#N/A</v>
      </c>
      <c r="U293" t="str">
        <f>IF(Table1[[#This Row],[Category All]]="Category 3", "Yes",NA())</f>
        <v>Yes</v>
      </c>
    </row>
    <row r="294" spans="1:21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4" t="e">
        <f>IF(Table1[[#This Row],[Category All]]="Category 1", "Yes",NA())</f>
        <v>#N/A</v>
      </c>
      <c r="T294" t="str">
        <f>IF(Table1[[#This Row],[Category All]]="Category 2", "Yes",NA())</f>
        <v>Yes</v>
      </c>
      <c r="U294" t="e">
        <f>IF(Table1[[#This Row],[Category All]]="Category 3", "Yes",NA())</f>
        <v>#N/A</v>
      </c>
    </row>
    <row r="295" spans="1:21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5" t="e">
        <f>IF(Table1[[#This Row],[Category All]]="Category 1", "Yes",NA())</f>
        <v>#N/A</v>
      </c>
      <c r="T295" t="str">
        <f>IF(Table1[[#This Row],[Category All]]="Category 2", "Yes",NA())</f>
        <v>Yes</v>
      </c>
      <c r="U295" t="e">
        <f>IF(Table1[[#This Row],[Category All]]="Category 3", "Yes",NA())</f>
        <v>#N/A</v>
      </c>
    </row>
    <row r="296" spans="1:21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6" t="e">
        <f>IF(Table1[[#This Row],[Category All]]="Category 1", "Yes",NA())</f>
        <v>#N/A</v>
      </c>
      <c r="T296" t="str">
        <f>IF(Table1[[#This Row],[Category All]]="Category 2", "Yes",NA())</f>
        <v>Yes</v>
      </c>
      <c r="U296" t="e">
        <f>IF(Table1[[#This Row],[Category All]]="Category 3", "Yes",NA())</f>
        <v>#N/A</v>
      </c>
    </row>
    <row r="297" spans="1:21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7" t="e">
        <f>IF(Table1[[#This Row],[Category All]]="Category 1", "Yes",NA())</f>
        <v>#N/A</v>
      </c>
      <c r="T297" t="str">
        <f>IF(Table1[[#This Row],[Category All]]="Category 2", "Yes",NA())</f>
        <v>Yes</v>
      </c>
      <c r="U297" t="e">
        <f>IF(Table1[[#This Row],[Category All]]="Category 3", "Yes",NA())</f>
        <v>#N/A</v>
      </c>
    </row>
    <row r="298" spans="1:21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298" t="e">
        <f>IF(Table1[[#This Row],[Category All]]="Category 1", "Yes",NA())</f>
        <v>#N/A</v>
      </c>
      <c r="T298" t="str">
        <f>IF(Table1[[#This Row],[Category All]]="Category 2", "Yes",NA())</f>
        <v>Yes</v>
      </c>
      <c r="U298" t="e">
        <f>IF(Table1[[#This Row],[Category All]]="Category 3", "Yes",NA())</f>
        <v>#N/A</v>
      </c>
    </row>
    <row r="299" spans="1:21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299" t="e">
        <f>IF(Table1[[#This Row],[Category All]]="Category 1", "Yes",NA())</f>
        <v>#N/A</v>
      </c>
      <c r="T299" t="e">
        <f>IF(Table1[[#This Row],[Category All]]="Category 2", "Yes",NA())</f>
        <v>#N/A</v>
      </c>
      <c r="U299" t="str">
        <f>IF(Table1[[#This Row],[Category All]]="Category 3", "Yes",NA())</f>
        <v>Yes</v>
      </c>
    </row>
    <row r="300" spans="1:21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0" t="e">
        <f>IF(Table1[[#This Row],[Category All]]="Category 1", "Yes",NA())</f>
        <v>#N/A</v>
      </c>
      <c r="T300" t="str">
        <f>IF(Table1[[#This Row],[Category All]]="Category 2", "Yes",NA())</f>
        <v>Yes</v>
      </c>
      <c r="U300" t="e">
        <f>IF(Table1[[#This Row],[Category All]]="Category 3", "Yes",NA())</f>
        <v>#N/A</v>
      </c>
    </row>
    <row r="301" spans="1:21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1" t="e">
        <f>IF(Table1[[#This Row],[Category All]]="Category 1", "Yes",NA())</f>
        <v>#N/A</v>
      </c>
      <c r="T301" t="str">
        <f>IF(Table1[[#This Row],[Category All]]="Category 2", "Yes",NA())</f>
        <v>Yes</v>
      </c>
      <c r="U301" t="e">
        <f>IF(Table1[[#This Row],[Category All]]="Category 3", "Yes",NA())</f>
        <v>#N/A</v>
      </c>
    </row>
    <row r="302" spans="1:21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2" t="e">
        <f>IF(Table1[[#This Row],[Category All]]="Category 1", "Yes",NA())</f>
        <v>#N/A</v>
      </c>
      <c r="T302" t="str">
        <f>IF(Table1[[#This Row],[Category All]]="Category 2", "Yes",NA())</f>
        <v>Yes</v>
      </c>
      <c r="U302" t="e">
        <f>IF(Table1[[#This Row],[Category All]]="Category 3", "Yes",NA())</f>
        <v>#N/A</v>
      </c>
    </row>
    <row r="303" spans="1:21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3" t="e">
        <f>IF(Table1[[#This Row],[Category All]]="Category 1", "Yes",NA())</f>
        <v>#N/A</v>
      </c>
      <c r="T303" t="str">
        <f>IF(Table1[[#This Row],[Category All]]="Category 2", "Yes",NA())</f>
        <v>Yes</v>
      </c>
      <c r="U303" t="e">
        <f>IF(Table1[[#This Row],[Category All]]="Category 3", "Yes",NA())</f>
        <v>#N/A</v>
      </c>
    </row>
    <row r="304" spans="1:21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4" t="e">
        <f>IF(Table1[[#This Row],[Category All]]="Category 1", "Yes",NA())</f>
        <v>#N/A</v>
      </c>
      <c r="T304" t="e">
        <f>IF(Table1[[#This Row],[Category All]]="Category 2", "Yes",NA())</f>
        <v>#N/A</v>
      </c>
      <c r="U304" t="str">
        <f>IF(Table1[[#This Row],[Category All]]="Category 3", "Yes",NA())</f>
        <v>Yes</v>
      </c>
    </row>
    <row r="305" spans="1:21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5" t="e">
        <f>IF(Table1[[#This Row],[Category All]]="Category 1", "Yes",NA())</f>
        <v>#N/A</v>
      </c>
      <c r="T305" t="str">
        <f>IF(Table1[[#This Row],[Category All]]="Category 2", "Yes",NA())</f>
        <v>Yes</v>
      </c>
      <c r="U305" t="e">
        <f>IF(Table1[[#This Row],[Category All]]="Category 3", "Yes",NA())</f>
        <v>#N/A</v>
      </c>
    </row>
    <row r="306" spans="1:21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6" t="e">
        <f>IF(Table1[[#This Row],[Category All]]="Category 1", "Yes",NA())</f>
        <v>#N/A</v>
      </c>
      <c r="T306" t="str">
        <f>IF(Table1[[#This Row],[Category All]]="Category 2", "Yes",NA())</f>
        <v>Yes</v>
      </c>
      <c r="U306" t="e">
        <f>IF(Table1[[#This Row],[Category All]]="Category 3", "Yes",NA())</f>
        <v>#N/A</v>
      </c>
    </row>
    <row r="307" spans="1:21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7" t="e">
        <f>IF(Table1[[#This Row],[Category All]]="Category 1", "Yes",NA())</f>
        <v>#N/A</v>
      </c>
      <c r="T307" t="str">
        <f>IF(Table1[[#This Row],[Category All]]="Category 2", "Yes",NA())</f>
        <v>Yes</v>
      </c>
      <c r="U307" t="e">
        <f>IF(Table1[[#This Row],[Category All]]="Category 3", "Yes",NA())</f>
        <v>#N/A</v>
      </c>
    </row>
    <row r="308" spans="1:21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08" t="e">
        <f>IF(Table1[[#This Row],[Category All]]="Category 1", "Yes",NA())</f>
        <v>#N/A</v>
      </c>
      <c r="T308" t="str">
        <f>IF(Table1[[#This Row],[Category All]]="Category 2", "Yes",NA())</f>
        <v>Yes</v>
      </c>
      <c r="U308" t="e">
        <f>IF(Table1[[#This Row],[Category All]]="Category 3", "Yes",NA())</f>
        <v>#N/A</v>
      </c>
    </row>
    <row r="309" spans="1:21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09" t="e">
        <f>IF(Table1[[#This Row],[Category All]]="Category 1", "Yes",NA())</f>
        <v>#N/A</v>
      </c>
      <c r="T309" t="e">
        <f>IF(Table1[[#This Row],[Category All]]="Category 2", "Yes",NA())</f>
        <v>#N/A</v>
      </c>
      <c r="U309" t="str">
        <f>IF(Table1[[#This Row],[Category All]]="Category 3", "Yes",NA())</f>
        <v>Yes</v>
      </c>
    </row>
    <row r="310" spans="1:21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10" t="e">
        <f>IF(Table1[[#This Row],[Category All]]="Category 1", "Yes",NA())</f>
        <v>#N/A</v>
      </c>
      <c r="T310" t="e">
        <f>IF(Table1[[#This Row],[Category All]]="Category 2", "Yes",NA())</f>
        <v>#N/A</v>
      </c>
      <c r="U310" t="str">
        <f>IF(Table1[[#This Row],[Category All]]="Category 3", "Yes",NA())</f>
        <v>Yes</v>
      </c>
    </row>
    <row r="311" spans="1:21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1" t="e">
        <f>IF(Table1[[#This Row],[Category All]]="Category 1", "Yes",NA())</f>
        <v>#N/A</v>
      </c>
      <c r="T311" t="str">
        <f>IF(Table1[[#This Row],[Category All]]="Category 2", "Yes",NA())</f>
        <v>Yes</v>
      </c>
      <c r="U311" t="e">
        <f>IF(Table1[[#This Row],[Category All]]="Category 3", "Yes",NA())</f>
        <v>#N/A</v>
      </c>
    </row>
    <row r="312" spans="1:21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2" t="e">
        <f>IF(Table1[[#This Row],[Category All]]="Category 1", "Yes",NA())</f>
        <v>#N/A</v>
      </c>
      <c r="T312" t="str">
        <f>IF(Table1[[#This Row],[Category All]]="Category 2", "Yes",NA())</f>
        <v>Yes</v>
      </c>
      <c r="U312" t="e">
        <f>IF(Table1[[#This Row],[Category All]]="Category 3", "Yes",NA())</f>
        <v>#N/A</v>
      </c>
    </row>
    <row r="313" spans="1:21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3" t="e">
        <f>IF(Table1[[#This Row],[Category All]]="Category 1", "Yes",NA())</f>
        <v>#N/A</v>
      </c>
      <c r="T313" t="str">
        <f>IF(Table1[[#This Row],[Category All]]="Category 2", "Yes",NA())</f>
        <v>Yes</v>
      </c>
      <c r="U313" t="e">
        <f>IF(Table1[[#This Row],[Category All]]="Category 3", "Yes",NA())</f>
        <v>#N/A</v>
      </c>
    </row>
    <row r="314" spans="1:21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4" t="e">
        <f>IF(Table1[[#This Row],[Category All]]="Category 1", "Yes",NA())</f>
        <v>#N/A</v>
      </c>
      <c r="T314" t="str">
        <f>IF(Table1[[#This Row],[Category All]]="Category 2", "Yes",NA())</f>
        <v>Yes</v>
      </c>
      <c r="U314" t="e">
        <f>IF(Table1[[#This Row],[Category All]]="Category 3", "Yes",NA())</f>
        <v>#N/A</v>
      </c>
    </row>
    <row r="315" spans="1:21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5" t="e">
        <f>IF(Table1[[#This Row],[Category All]]="Category 1", "Yes",NA())</f>
        <v>#N/A</v>
      </c>
      <c r="T315" t="str">
        <f>IF(Table1[[#This Row],[Category All]]="Category 2", "Yes",NA())</f>
        <v>Yes</v>
      </c>
      <c r="U315" t="e">
        <f>IF(Table1[[#This Row],[Category All]]="Category 3", "Yes",NA())</f>
        <v>#N/A</v>
      </c>
    </row>
    <row r="316" spans="1:21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6" t="e">
        <f>IF(Table1[[#This Row],[Category All]]="Category 1", "Yes",NA())</f>
        <v>#N/A</v>
      </c>
      <c r="T316" t="str">
        <f>IF(Table1[[#This Row],[Category All]]="Category 2", "Yes",NA())</f>
        <v>Yes</v>
      </c>
      <c r="U316" t="e">
        <f>IF(Table1[[#This Row],[Category All]]="Category 3", "Yes",NA())</f>
        <v>#N/A</v>
      </c>
    </row>
    <row r="317" spans="1:21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7" t="e">
        <f>IF(Table1[[#This Row],[Category All]]="Category 1", "Yes",NA())</f>
        <v>#N/A</v>
      </c>
      <c r="T317" t="str">
        <f>IF(Table1[[#This Row],[Category All]]="Category 2", "Yes",NA())</f>
        <v>Yes</v>
      </c>
      <c r="U317" t="e">
        <f>IF(Table1[[#This Row],[Category All]]="Category 3", "Yes",NA())</f>
        <v>#N/A</v>
      </c>
    </row>
    <row r="318" spans="1:21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8" t="e">
        <f>IF(Table1[[#This Row],[Category All]]="Category 1", "Yes",NA())</f>
        <v>#N/A</v>
      </c>
      <c r="T318" t="str">
        <f>IF(Table1[[#This Row],[Category All]]="Category 2", "Yes",NA())</f>
        <v>Yes</v>
      </c>
      <c r="U318" t="e">
        <f>IF(Table1[[#This Row],[Category All]]="Category 3", "Yes",NA())</f>
        <v>#N/A</v>
      </c>
    </row>
    <row r="319" spans="1:21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19" t="e">
        <f>IF(Table1[[#This Row],[Category All]]="Category 1", "Yes",NA())</f>
        <v>#N/A</v>
      </c>
      <c r="T319" t="str">
        <f>IF(Table1[[#This Row],[Category All]]="Category 2", "Yes",NA())</f>
        <v>Yes</v>
      </c>
      <c r="U319" t="e">
        <f>IF(Table1[[#This Row],[Category All]]="Category 3", "Yes",NA())</f>
        <v>#N/A</v>
      </c>
    </row>
    <row r="320" spans="1:21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0" t="e">
        <f>IF(Table1[[#This Row],[Category All]]="Category 1", "Yes",NA())</f>
        <v>#N/A</v>
      </c>
      <c r="T320" t="str">
        <f>IF(Table1[[#This Row],[Category All]]="Category 2", "Yes",NA())</f>
        <v>Yes</v>
      </c>
      <c r="U320" t="e">
        <f>IF(Table1[[#This Row],[Category All]]="Category 3", "Yes",NA())</f>
        <v>#N/A</v>
      </c>
    </row>
    <row r="321" spans="1:21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1" t="e">
        <f>IF(Table1[[#This Row],[Category All]]="Category 1", "Yes",NA())</f>
        <v>#N/A</v>
      </c>
      <c r="T321" t="str">
        <f>IF(Table1[[#This Row],[Category All]]="Category 2", "Yes",NA())</f>
        <v>Yes</v>
      </c>
      <c r="U321" t="e">
        <f>IF(Table1[[#This Row],[Category All]]="Category 3", "Yes",NA())</f>
        <v>#N/A</v>
      </c>
    </row>
    <row r="322" spans="1:21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2" t="e">
        <f>IF(Table1[[#This Row],[Category All]]="Category 1", "Yes",NA())</f>
        <v>#N/A</v>
      </c>
      <c r="T322" t="str">
        <f>IF(Table1[[#This Row],[Category All]]="Category 2", "Yes",NA())</f>
        <v>Yes</v>
      </c>
      <c r="U322" t="e">
        <f>IF(Table1[[#This Row],[Category All]]="Category 3", "Yes",NA())</f>
        <v>#N/A</v>
      </c>
    </row>
    <row r="323" spans="1:21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23" t="e">
        <f>IF(Table1[[#This Row],[Category All]]="Category 1", "Yes",NA())</f>
        <v>#N/A</v>
      </c>
      <c r="T323" t="e">
        <f>IF(Table1[[#This Row],[Category All]]="Category 2", "Yes",NA())</f>
        <v>#N/A</v>
      </c>
      <c r="U323" t="str">
        <f>IF(Table1[[#This Row],[Category All]]="Category 3", "Yes",NA())</f>
        <v>Yes</v>
      </c>
    </row>
    <row r="324" spans="1:21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4" t="e">
        <f>IF(Table1[[#This Row],[Category All]]="Category 1", "Yes",NA())</f>
        <v>#N/A</v>
      </c>
      <c r="T324" t="str">
        <f>IF(Table1[[#This Row],[Category All]]="Category 2", "Yes",NA())</f>
        <v>Yes</v>
      </c>
      <c r="U324" t="e">
        <f>IF(Table1[[#This Row],[Category All]]="Category 3", "Yes",NA())</f>
        <v>#N/A</v>
      </c>
    </row>
    <row r="325" spans="1:21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5" t="e">
        <f>IF(Table1[[#This Row],[Category All]]="Category 1", "Yes",NA())</f>
        <v>#N/A</v>
      </c>
      <c r="T325" t="str">
        <f>IF(Table1[[#This Row],[Category All]]="Category 2", "Yes",NA())</f>
        <v>Yes</v>
      </c>
      <c r="U325" t="e">
        <f>IF(Table1[[#This Row],[Category All]]="Category 3", "Yes",NA())</f>
        <v>#N/A</v>
      </c>
    </row>
    <row r="326" spans="1:21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6" t="e">
        <f>IF(Table1[[#This Row],[Category All]]="Category 1", "Yes",NA())</f>
        <v>#N/A</v>
      </c>
      <c r="T326" t="str">
        <f>IF(Table1[[#This Row],[Category All]]="Category 2", "Yes",NA())</f>
        <v>Yes</v>
      </c>
      <c r="U326" t="e">
        <f>IF(Table1[[#This Row],[Category All]]="Category 3", "Yes",NA())</f>
        <v>#N/A</v>
      </c>
    </row>
    <row r="327" spans="1:21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7" t="e">
        <f>IF(Table1[[#This Row],[Category All]]="Category 1", "Yes",NA())</f>
        <v>#N/A</v>
      </c>
      <c r="T327" t="str">
        <f>IF(Table1[[#This Row],[Category All]]="Category 2", "Yes",NA())</f>
        <v>Yes</v>
      </c>
      <c r="U327" t="e">
        <f>IF(Table1[[#This Row],[Category All]]="Category 3", "Yes",NA())</f>
        <v>#N/A</v>
      </c>
    </row>
    <row r="328" spans="1:21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8" t="e">
        <f>IF(Table1[[#This Row],[Category All]]="Category 1", "Yes",NA())</f>
        <v>#N/A</v>
      </c>
      <c r="T328" t="str">
        <f>IF(Table1[[#This Row],[Category All]]="Category 2", "Yes",NA())</f>
        <v>Yes</v>
      </c>
      <c r="U328" t="e">
        <f>IF(Table1[[#This Row],[Category All]]="Category 3", "Yes",NA())</f>
        <v>#N/A</v>
      </c>
    </row>
    <row r="329" spans="1:21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29" t="e">
        <f>IF(Table1[[#This Row],[Category All]]="Category 1", "Yes",NA())</f>
        <v>#N/A</v>
      </c>
      <c r="T329" t="str">
        <f>IF(Table1[[#This Row],[Category All]]="Category 2", "Yes",NA())</f>
        <v>Yes</v>
      </c>
      <c r="U329" t="e">
        <f>IF(Table1[[#This Row],[Category All]]="Category 3", "Yes",NA())</f>
        <v>#N/A</v>
      </c>
    </row>
    <row r="330" spans="1:21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0" t="e">
        <f>IF(Table1[[#This Row],[Category All]]="Category 1", "Yes",NA())</f>
        <v>#N/A</v>
      </c>
      <c r="T330" t="str">
        <f>IF(Table1[[#This Row],[Category All]]="Category 2", "Yes",NA())</f>
        <v>Yes</v>
      </c>
      <c r="U330" t="e">
        <f>IF(Table1[[#This Row],[Category All]]="Category 3", "Yes",NA())</f>
        <v>#N/A</v>
      </c>
    </row>
    <row r="331" spans="1:21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1" t="e">
        <f>IF(Table1[[#This Row],[Category All]]="Category 1", "Yes",NA())</f>
        <v>#N/A</v>
      </c>
      <c r="T331" t="str">
        <f>IF(Table1[[#This Row],[Category All]]="Category 2", "Yes",NA())</f>
        <v>Yes</v>
      </c>
      <c r="U331" t="e">
        <f>IF(Table1[[#This Row],[Category All]]="Category 3", "Yes",NA())</f>
        <v>#N/A</v>
      </c>
    </row>
    <row r="332" spans="1:21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2" t="e">
        <f>IF(Table1[[#This Row],[Category All]]="Category 1", "Yes",NA())</f>
        <v>#N/A</v>
      </c>
      <c r="T332" t="str">
        <f>IF(Table1[[#This Row],[Category All]]="Category 2", "Yes",NA())</f>
        <v>Yes</v>
      </c>
      <c r="U332" t="e">
        <f>IF(Table1[[#This Row],[Category All]]="Category 3", "Yes",NA())</f>
        <v>#N/A</v>
      </c>
    </row>
    <row r="333" spans="1:21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3" t="e">
        <f>IF(Table1[[#This Row],[Category All]]="Category 1", "Yes",NA())</f>
        <v>#N/A</v>
      </c>
      <c r="T333" t="e">
        <f>IF(Table1[[#This Row],[Category All]]="Category 2", "Yes",NA())</f>
        <v>#N/A</v>
      </c>
      <c r="U333" t="str">
        <f>IF(Table1[[#This Row],[Category All]]="Category 3", "Yes",NA())</f>
        <v>Yes</v>
      </c>
    </row>
    <row r="334" spans="1:21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4" t="e">
        <f>IF(Table1[[#This Row],[Category All]]="Category 1", "Yes",NA())</f>
        <v>#N/A</v>
      </c>
      <c r="T334" t="str">
        <f>IF(Table1[[#This Row],[Category All]]="Category 2", "Yes",NA())</f>
        <v>Yes</v>
      </c>
      <c r="U334" t="e">
        <f>IF(Table1[[#This Row],[Category All]]="Category 3", "Yes",NA())</f>
        <v>#N/A</v>
      </c>
    </row>
    <row r="335" spans="1:21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5" t="e">
        <f>IF(Table1[[#This Row],[Category All]]="Category 1", "Yes",NA())</f>
        <v>#N/A</v>
      </c>
      <c r="T335" t="e">
        <f>IF(Table1[[#This Row],[Category All]]="Category 2", "Yes",NA())</f>
        <v>#N/A</v>
      </c>
      <c r="U335" t="str">
        <f>IF(Table1[[#This Row],[Category All]]="Category 3", "Yes",NA())</f>
        <v>Yes</v>
      </c>
    </row>
    <row r="336" spans="1:21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6" t="e">
        <f>IF(Table1[[#This Row],[Category All]]="Category 1", "Yes",NA())</f>
        <v>#N/A</v>
      </c>
      <c r="T336" t="e">
        <f>IF(Table1[[#This Row],[Category All]]="Category 2", "Yes",NA())</f>
        <v>#N/A</v>
      </c>
      <c r="U336" t="str">
        <f>IF(Table1[[#This Row],[Category All]]="Category 3", "Yes",NA())</f>
        <v>Yes</v>
      </c>
    </row>
    <row r="337" spans="1:21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7" t="e">
        <f>IF(Table1[[#This Row],[Category All]]="Category 1", "Yes",NA())</f>
        <v>#N/A</v>
      </c>
      <c r="T337" t="str">
        <f>IF(Table1[[#This Row],[Category All]]="Category 2", "Yes",NA())</f>
        <v>Yes</v>
      </c>
      <c r="U337" t="e">
        <f>IF(Table1[[#This Row],[Category All]]="Category 3", "Yes",NA())</f>
        <v>#N/A</v>
      </c>
    </row>
    <row r="338" spans="1:21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38" t="e">
        <f>IF(Table1[[#This Row],[Category All]]="Category 1", "Yes",NA())</f>
        <v>#N/A</v>
      </c>
      <c r="T338" t="e">
        <f>IF(Table1[[#This Row],[Category All]]="Category 2", "Yes",NA())</f>
        <v>#N/A</v>
      </c>
      <c r="U338" t="str">
        <f>IF(Table1[[#This Row],[Category All]]="Category 3", "Yes",NA())</f>
        <v>Yes</v>
      </c>
    </row>
    <row r="339" spans="1:21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39" t="e">
        <f>IF(Table1[[#This Row],[Category All]]="Category 1", "Yes",NA())</f>
        <v>#N/A</v>
      </c>
      <c r="T339" t="str">
        <f>IF(Table1[[#This Row],[Category All]]="Category 2", "Yes",NA())</f>
        <v>Yes</v>
      </c>
      <c r="U339" t="e">
        <f>IF(Table1[[#This Row],[Category All]]="Category 3", "Yes",NA())</f>
        <v>#N/A</v>
      </c>
    </row>
    <row r="340" spans="1:21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0" t="e">
        <f>IF(Table1[[#This Row],[Category All]]="Category 1", "Yes",NA())</f>
        <v>#N/A</v>
      </c>
      <c r="T340" t="e">
        <f>IF(Table1[[#This Row],[Category All]]="Category 2", "Yes",NA())</f>
        <v>#N/A</v>
      </c>
      <c r="U340" t="str">
        <f>IF(Table1[[#This Row],[Category All]]="Category 3", "Yes",NA())</f>
        <v>Yes</v>
      </c>
    </row>
    <row r="341" spans="1:21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1" t="e">
        <f>IF(Table1[[#This Row],[Category All]]="Category 1", "Yes",NA())</f>
        <v>#N/A</v>
      </c>
      <c r="T341" t="str">
        <f>IF(Table1[[#This Row],[Category All]]="Category 2", "Yes",NA())</f>
        <v>Yes</v>
      </c>
      <c r="U341" t="e">
        <f>IF(Table1[[#This Row],[Category All]]="Category 3", "Yes",NA())</f>
        <v>#N/A</v>
      </c>
    </row>
    <row r="342" spans="1:21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2" t="e">
        <f>IF(Table1[[#This Row],[Category All]]="Category 1", "Yes",NA())</f>
        <v>#N/A</v>
      </c>
      <c r="T342" t="e">
        <f>IF(Table1[[#This Row],[Category All]]="Category 2", "Yes",NA())</f>
        <v>#N/A</v>
      </c>
      <c r="U342" t="str">
        <f>IF(Table1[[#This Row],[Category All]]="Category 3", "Yes",NA())</f>
        <v>Yes</v>
      </c>
    </row>
    <row r="343" spans="1:21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3" t="e">
        <f>IF(Table1[[#This Row],[Category All]]="Category 1", "Yes",NA())</f>
        <v>#N/A</v>
      </c>
      <c r="T343" t="str">
        <f>IF(Table1[[#This Row],[Category All]]="Category 2", "Yes",NA())</f>
        <v>Yes</v>
      </c>
      <c r="U343" t="e">
        <f>IF(Table1[[#This Row],[Category All]]="Category 3", "Yes",NA())</f>
        <v>#N/A</v>
      </c>
    </row>
    <row r="344" spans="1:21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4" t="e">
        <f>IF(Table1[[#This Row],[Category All]]="Category 1", "Yes",NA())</f>
        <v>#N/A</v>
      </c>
      <c r="T344" t="e">
        <f>IF(Table1[[#This Row],[Category All]]="Category 2", "Yes",NA())</f>
        <v>#N/A</v>
      </c>
      <c r="U344" t="str">
        <f>IF(Table1[[#This Row],[Category All]]="Category 3", "Yes",NA())</f>
        <v>Yes</v>
      </c>
    </row>
    <row r="345" spans="1:21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45" t="e">
        <f>IF(Table1[[#This Row],[Category All]]="Category 1", "Yes",NA())</f>
        <v>#N/A</v>
      </c>
      <c r="T345" t="e">
        <f>IF(Table1[[#This Row],[Category All]]="Category 2", "Yes",NA())</f>
        <v>#N/A</v>
      </c>
      <c r="U345" t="str">
        <f>IF(Table1[[#This Row],[Category All]]="Category 3", "Yes",NA())</f>
        <v>Yes</v>
      </c>
    </row>
    <row r="346" spans="1:21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6" t="e">
        <f>IF(Table1[[#This Row],[Category All]]="Category 1", "Yes",NA())</f>
        <v>#N/A</v>
      </c>
      <c r="T346" t="str">
        <f>IF(Table1[[#This Row],[Category All]]="Category 2", "Yes",NA())</f>
        <v>Yes</v>
      </c>
      <c r="U346" t="e">
        <f>IF(Table1[[#This Row],[Category All]]="Category 3", "Yes",NA())</f>
        <v>#N/A</v>
      </c>
    </row>
    <row r="347" spans="1:21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7" t="e">
        <f>IF(Table1[[#This Row],[Category All]]="Category 1", "Yes",NA())</f>
        <v>#N/A</v>
      </c>
      <c r="T347" t="str">
        <f>IF(Table1[[#This Row],[Category All]]="Category 2", "Yes",NA())</f>
        <v>Yes</v>
      </c>
      <c r="U347" t="e">
        <f>IF(Table1[[#This Row],[Category All]]="Category 3", "Yes",NA())</f>
        <v>#N/A</v>
      </c>
    </row>
    <row r="348" spans="1:21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8" t="e">
        <f>IF(Table1[[#This Row],[Category All]]="Category 1", "Yes",NA())</f>
        <v>#N/A</v>
      </c>
      <c r="T348" t="str">
        <f>IF(Table1[[#This Row],[Category All]]="Category 2", "Yes",NA())</f>
        <v>Yes</v>
      </c>
      <c r="U348" t="e">
        <f>IF(Table1[[#This Row],[Category All]]="Category 3", "Yes",NA())</f>
        <v>#N/A</v>
      </c>
    </row>
    <row r="349" spans="1:21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49" t="e">
        <f>IF(Table1[[#This Row],[Category All]]="Category 1", "Yes",NA())</f>
        <v>#N/A</v>
      </c>
      <c r="T349" t="str">
        <f>IF(Table1[[#This Row],[Category All]]="Category 2", "Yes",NA())</f>
        <v>Yes</v>
      </c>
      <c r="U349" t="e">
        <f>IF(Table1[[#This Row],[Category All]]="Category 3", "Yes",NA())</f>
        <v>#N/A</v>
      </c>
    </row>
    <row r="350" spans="1:21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0" t="e">
        <f>IF(Table1[[#This Row],[Category All]]="Category 1", "Yes",NA())</f>
        <v>#N/A</v>
      </c>
      <c r="T350" t="str">
        <f>IF(Table1[[#This Row],[Category All]]="Category 2", "Yes",NA())</f>
        <v>Yes</v>
      </c>
      <c r="U350" t="e">
        <f>IF(Table1[[#This Row],[Category All]]="Category 3", "Yes",NA())</f>
        <v>#N/A</v>
      </c>
    </row>
    <row r="351" spans="1:21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1" t="e">
        <f>IF(Table1[[#This Row],[Category All]]="Category 1", "Yes",NA())</f>
        <v>#N/A</v>
      </c>
      <c r="T351" t="str">
        <f>IF(Table1[[#This Row],[Category All]]="Category 2", "Yes",NA())</f>
        <v>Yes</v>
      </c>
      <c r="U351" t="e">
        <f>IF(Table1[[#This Row],[Category All]]="Category 3", "Yes",NA())</f>
        <v>#N/A</v>
      </c>
    </row>
    <row r="352" spans="1:21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2" t="e">
        <f>IF(Table1[[#This Row],[Category All]]="Category 1", "Yes",NA())</f>
        <v>#N/A</v>
      </c>
      <c r="T352" t="str">
        <f>IF(Table1[[#This Row],[Category All]]="Category 2", "Yes",NA())</f>
        <v>Yes</v>
      </c>
      <c r="U352" t="e">
        <f>IF(Table1[[#This Row],[Category All]]="Category 3", "Yes",NA())</f>
        <v>#N/A</v>
      </c>
    </row>
    <row r="353" spans="1:21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3" t="e">
        <f>IF(Table1[[#This Row],[Category All]]="Category 1", "Yes",NA())</f>
        <v>#N/A</v>
      </c>
      <c r="T353" t="e">
        <f>IF(Table1[[#This Row],[Category All]]="Category 2", "Yes",NA())</f>
        <v>#N/A</v>
      </c>
      <c r="U353" t="str">
        <f>IF(Table1[[#This Row],[Category All]]="Category 3", "Yes",NA())</f>
        <v>Yes</v>
      </c>
    </row>
    <row r="354" spans="1:21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4" t="e">
        <f>IF(Table1[[#This Row],[Category All]]="Category 1", "Yes",NA())</f>
        <v>#N/A</v>
      </c>
      <c r="T354" t="e">
        <f>IF(Table1[[#This Row],[Category All]]="Category 2", "Yes",NA())</f>
        <v>#N/A</v>
      </c>
      <c r="U354" t="str">
        <f>IF(Table1[[#This Row],[Category All]]="Category 3", "Yes",NA())</f>
        <v>Yes</v>
      </c>
    </row>
    <row r="355" spans="1:21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5" t="e">
        <f>IF(Table1[[#This Row],[Category All]]="Category 1", "Yes",NA())</f>
        <v>#N/A</v>
      </c>
      <c r="T355" t="str">
        <f>IF(Table1[[#This Row],[Category All]]="Category 2", "Yes",NA())</f>
        <v>Yes</v>
      </c>
      <c r="U355" t="e">
        <f>IF(Table1[[#This Row],[Category All]]="Category 3", "Yes",NA())</f>
        <v>#N/A</v>
      </c>
    </row>
    <row r="356" spans="1:21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6" t="e">
        <f>IF(Table1[[#This Row],[Category All]]="Category 1", "Yes",NA())</f>
        <v>#N/A</v>
      </c>
      <c r="T356" t="e">
        <f>IF(Table1[[#This Row],[Category All]]="Category 2", "Yes",NA())</f>
        <v>#N/A</v>
      </c>
      <c r="U356" t="str">
        <f>IF(Table1[[#This Row],[Category All]]="Category 3", "Yes",NA())</f>
        <v>Yes</v>
      </c>
    </row>
    <row r="357" spans="1:21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7" t="e">
        <f>IF(Table1[[#This Row],[Category All]]="Category 1", "Yes",NA())</f>
        <v>#N/A</v>
      </c>
      <c r="T357" t="e">
        <f>IF(Table1[[#This Row],[Category All]]="Category 2", "Yes",NA())</f>
        <v>#N/A</v>
      </c>
      <c r="U357" t="str">
        <f>IF(Table1[[#This Row],[Category All]]="Category 3", "Yes",NA())</f>
        <v>Yes</v>
      </c>
    </row>
    <row r="358" spans="1:21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58" t="e">
        <f>IF(Table1[[#This Row],[Category All]]="Category 1", "Yes",NA())</f>
        <v>#N/A</v>
      </c>
      <c r="T358" t="str">
        <f>IF(Table1[[#This Row],[Category All]]="Category 2", "Yes",NA())</f>
        <v>Yes</v>
      </c>
      <c r="U358" t="e">
        <f>IF(Table1[[#This Row],[Category All]]="Category 3", "Yes",NA())</f>
        <v>#N/A</v>
      </c>
    </row>
    <row r="359" spans="1:21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59" t="e">
        <f>IF(Table1[[#This Row],[Category All]]="Category 1", "Yes",NA())</f>
        <v>#N/A</v>
      </c>
      <c r="T359" t="e">
        <f>IF(Table1[[#This Row],[Category All]]="Category 2", "Yes",NA())</f>
        <v>#N/A</v>
      </c>
      <c r="U359" t="str">
        <f>IF(Table1[[#This Row],[Category All]]="Category 3", "Yes",NA())</f>
        <v>Yes</v>
      </c>
    </row>
    <row r="360" spans="1:21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0" t="e">
        <f>IF(Table1[[#This Row],[Category All]]="Category 1", "Yes",NA())</f>
        <v>#N/A</v>
      </c>
      <c r="T360" t="str">
        <f>IF(Table1[[#This Row],[Category All]]="Category 2", "Yes",NA())</f>
        <v>Yes</v>
      </c>
      <c r="U360" t="e">
        <f>IF(Table1[[#This Row],[Category All]]="Category 3", "Yes",NA())</f>
        <v>#N/A</v>
      </c>
    </row>
    <row r="361" spans="1:21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1" t="e">
        <f>IF(Table1[[#This Row],[Category All]]="Category 1", "Yes",NA())</f>
        <v>#N/A</v>
      </c>
      <c r="T361" t="str">
        <f>IF(Table1[[#This Row],[Category All]]="Category 2", "Yes",NA())</f>
        <v>Yes</v>
      </c>
      <c r="U361" t="e">
        <f>IF(Table1[[#This Row],[Category All]]="Category 3", "Yes",NA())</f>
        <v>#N/A</v>
      </c>
    </row>
    <row r="362" spans="1:21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2" t="e">
        <f>IF(Table1[[#This Row],[Category All]]="Category 1", "Yes",NA())</f>
        <v>#N/A</v>
      </c>
      <c r="T362" t="str">
        <f>IF(Table1[[#This Row],[Category All]]="Category 2", "Yes",NA())</f>
        <v>Yes</v>
      </c>
      <c r="U362" t="e">
        <f>IF(Table1[[#This Row],[Category All]]="Category 3", "Yes",NA())</f>
        <v>#N/A</v>
      </c>
    </row>
    <row r="363" spans="1:21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3" t="e">
        <f>IF(Table1[[#This Row],[Category All]]="Category 1", "Yes",NA())</f>
        <v>#N/A</v>
      </c>
      <c r="T363" t="str">
        <f>IF(Table1[[#This Row],[Category All]]="Category 2", "Yes",NA())</f>
        <v>Yes</v>
      </c>
      <c r="U363" t="e">
        <f>IF(Table1[[#This Row],[Category All]]="Category 3", "Yes",NA())</f>
        <v>#N/A</v>
      </c>
    </row>
    <row r="364" spans="1:21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4" t="e">
        <f>IF(Table1[[#This Row],[Category All]]="Category 1", "Yes",NA())</f>
        <v>#N/A</v>
      </c>
      <c r="T364" t="str">
        <f>IF(Table1[[#This Row],[Category All]]="Category 2", "Yes",NA())</f>
        <v>Yes</v>
      </c>
      <c r="U364" t="e">
        <f>IF(Table1[[#This Row],[Category All]]="Category 3", "Yes",NA())</f>
        <v>#N/A</v>
      </c>
    </row>
    <row r="365" spans="1:21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5" t="e">
        <f>IF(Table1[[#This Row],[Category All]]="Category 1", "Yes",NA())</f>
        <v>#N/A</v>
      </c>
      <c r="T365" t="e">
        <f>IF(Table1[[#This Row],[Category All]]="Category 2", "Yes",NA())</f>
        <v>#N/A</v>
      </c>
      <c r="U365" t="str">
        <f>IF(Table1[[#This Row],[Category All]]="Category 3", "Yes",NA())</f>
        <v>Yes</v>
      </c>
    </row>
    <row r="366" spans="1:21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6" t="e">
        <f>IF(Table1[[#This Row],[Category All]]="Category 1", "Yes",NA())</f>
        <v>#N/A</v>
      </c>
      <c r="T366" t="e">
        <f>IF(Table1[[#This Row],[Category All]]="Category 2", "Yes",NA())</f>
        <v>#N/A</v>
      </c>
      <c r="U366" t="str">
        <f>IF(Table1[[#This Row],[Category All]]="Category 3", "Yes",NA())</f>
        <v>Yes</v>
      </c>
    </row>
    <row r="367" spans="1:21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7" t="e">
        <f>IF(Table1[[#This Row],[Category All]]="Category 1", "Yes",NA())</f>
        <v>#N/A</v>
      </c>
      <c r="T367" t="e">
        <f>IF(Table1[[#This Row],[Category All]]="Category 2", "Yes",NA())</f>
        <v>#N/A</v>
      </c>
      <c r="U367" t="str">
        <f>IF(Table1[[#This Row],[Category All]]="Category 3", "Yes",NA())</f>
        <v>Yes</v>
      </c>
    </row>
    <row r="368" spans="1:21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68" t="e">
        <f>IF(Table1[[#This Row],[Category All]]="Category 1", "Yes",NA())</f>
        <v>#N/A</v>
      </c>
      <c r="T368" t="e">
        <f>IF(Table1[[#This Row],[Category All]]="Category 2", "Yes",NA())</f>
        <v>#N/A</v>
      </c>
      <c r="U368" t="str">
        <f>IF(Table1[[#This Row],[Category All]]="Category 3", "Yes",NA())</f>
        <v>Yes</v>
      </c>
    </row>
    <row r="369" spans="1:21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69" t="e">
        <f>IF(Table1[[#This Row],[Category All]]="Category 1", "Yes",NA())</f>
        <v>#N/A</v>
      </c>
      <c r="T369" t="str">
        <f>IF(Table1[[#This Row],[Category All]]="Category 2", "Yes",NA())</f>
        <v>Yes</v>
      </c>
      <c r="U369" t="e">
        <f>IF(Table1[[#This Row],[Category All]]="Category 3", "Yes",NA())</f>
        <v>#N/A</v>
      </c>
    </row>
    <row r="370" spans="1:21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0" t="e">
        <f>IF(Table1[[#This Row],[Category All]]="Category 1", "Yes",NA())</f>
        <v>#N/A</v>
      </c>
      <c r="T370" t="str">
        <f>IF(Table1[[#This Row],[Category All]]="Category 2", "Yes",NA())</f>
        <v>Yes</v>
      </c>
      <c r="U370" t="e">
        <f>IF(Table1[[#This Row],[Category All]]="Category 3", "Yes",NA())</f>
        <v>#N/A</v>
      </c>
    </row>
    <row r="371" spans="1:21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1" t="e">
        <f>IF(Table1[[#This Row],[Category All]]="Category 1", "Yes",NA())</f>
        <v>#N/A</v>
      </c>
      <c r="T371" t="str">
        <f>IF(Table1[[#This Row],[Category All]]="Category 2", "Yes",NA())</f>
        <v>Yes</v>
      </c>
      <c r="U371" t="e">
        <f>IF(Table1[[#This Row],[Category All]]="Category 3", "Yes",NA())</f>
        <v>#N/A</v>
      </c>
    </row>
    <row r="372" spans="1:21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2" t="e">
        <f>IF(Table1[[#This Row],[Category All]]="Category 1", "Yes",NA())</f>
        <v>#N/A</v>
      </c>
      <c r="T372" t="str">
        <f>IF(Table1[[#This Row],[Category All]]="Category 2", "Yes",NA())</f>
        <v>Yes</v>
      </c>
      <c r="U372" t="e">
        <f>IF(Table1[[#This Row],[Category All]]="Category 3", "Yes",NA())</f>
        <v>#N/A</v>
      </c>
    </row>
    <row r="373" spans="1:21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3" t="e">
        <f>IF(Table1[[#This Row],[Category All]]="Category 1", "Yes",NA())</f>
        <v>#N/A</v>
      </c>
      <c r="T373" t="str">
        <f>IF(Table1[[#This Row],[Category All]]="Category 2", "Yes",NA())</f>
        <v>Yes</v>
      </c>
      <c r="U373" t="e">
        <f>IF(Table1[[#This Row],[Category All]]="Category 3", "Yes",NA())</f>
        <v>#N/A</v>
      </c>
    </row>
    <row r="374" spans="1:21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4" t="e">
        <f>IF(Table1[[#This Row],[Category All]]="Category 1", "Yes",NA())</f>
        <v>#N/A</v>
      </c>
      <c r="T374" t="e">
        <f>IF(Table1[[#This Row],[Category All]]="Category 2", "Yes",NA())</f>
        <v>#N/A</v>
      </c>
      <c r="U374" t="str">
        <f>IF(Table1[[#This Row],[Category All]]="Category 3", "Yes",NA())</f>
        <v>Yes</v>
      </c>
    </row>
    <row r="375" spans="1:21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75" t="e">
        <f>IF(Table1[[#This Row],[Category All]]="Category 1", "Yes",NA())</f>
        <v>#N/A</v>
      </c>
      <c r="T375" t="e">
        <f>IF(Table1[[#This Row],[Category All]]="Category 2", "Yes",NA())</f>
        <v>#N/A</v>
      </c>
      <c r="U375" t="str">
        <f>IF(Table1[[#This Row],[Category All]]="Category 3", "Yes",NA())</f>
        <v>Yes</v>
      </c>
    </row>
    <row r="376" spans="1:21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6" t="e">
        <f>IF(Table1[[#This Row],[Category All]]="Category 1", "Yes",NA())</f>
        <v>#N/A</v>
      </c>
      <c r="T376" t="str">
        <f>IF(Table1[[#This Row],[Category All]]="Category 2", "Yes",NA())</f>
        <v>Yes</v>
      </c>
      <c r="U376" t="e">
        <f>IF(Table1[[#This Row],[Category All]]="Category 3", "Yes",NA())</f>
        <v>#N/A</v>
      </c>
    </row>
    <row r="377" spans="1:21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7" t="e">
        <f>IF(Table1[[#This Row],[Category All]]="Category 1", "Yes",NA())</f>
        <v>#N/A</v>
      </c>
      <c r="T377" t="str">
        <f>IF(Table1[[#This Row],[Category All]]="Category 2", "Yes",NA())</f>
        <v>Yes</v>
      </c>
      <c r="U377" t="e">
        <f>IF(Table1[[#This Row],[Category All]]="Category 3", "Yes",NA())</f>
        <v>#N/A</v>
      </c>
    </row>
    <row r="378" spans="1:21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8" t="e">
        <f>IF(Table1[[#This Row],[Category All]]="Category 1", "Yes",NA())</f>
        <v>#N/A</v>
      </c>
      <c r="T378" t="str">
        <f>IF(Table1[[#This Row],[Category All]]="Category 2", "Yes",NA())</f>
        <v>Yes</v>
      </c>
      <c r="U378" t="e">
        <f>IF(Table1[[#This Row],[Category All]]="Category 3", "Yes",NA())</f>
        <v>#N/A</v>
      </c>
    </row>
    <row r="379" spans="1:21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79" t="e">
        <f>IF(Table1[[#This Row],[Category All]]="Category 1", "Yes",NA())</f>
        <v>#N/A</v>
      </c>
      <c r="T379" t="str">
        <f>IF(Table1[[#This Row],[Category All]]="Category 2", "Yes",NA())</f>
        <v>Yes</v>
      </c>
      <c r="U379" t="e">
        <f>IF(Table1[[#This Row],[Category All]]="Category 3", "Yes",NA())</f>
        <v>#N/A</v>
      </c>
    </row>
    <row r="380" spans="1:21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0" t="e">
        <f>IF(Table1[[#This Row],[Category All]]="Category 1", "Yes",NA())</f>
        <v>#N/A</v>
      </c>
      <c r="T380" t="str">
        <f>IF(Table1[[#This Row],[Category All]]="Category 2", "Yes",NA())</f>
        <v>Yes</v>
      </c>
      <c r="U380" t="e">
        <f>IF(Table1[[#This Row],[Category All]]="Category 3", "Yes",NA())</f>
        <v>#N/A</v>
      </c>
    </row>
    <row r="381" spans="1:21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1" t="e">
        <f>IF(Table1[[#This Row],[Category All]]="Category 1", "Yes",NA())</f>
        <v>#N/A</v>
      </c>
      <c r="T381" t="str">
        <f>IF(Table1[[#This Row],[Category All]]="Category 2", "Yes",NA())</f>
        <v>Yes</v>
      </c>
      <c r="U381" t="e">
        <f>IF(Table1[[#This Row],[Category All]]="Category 3", "Yes",NA())</f>
        <v>#N/A</v>
      </c>
    </row>
    <row r="382" spans="1:21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2" t="e">
        <f>IF(Table1[[#This Row],[Category All]]="Category 1", "Yes",NA())</f>
        <v>#N/A</v>
      </c>
      <c r="T382" t="str">
        <f>IF(Table1[[#This Row],[Category All]]="Category 2", "Yes",NA())</f>
        <v>Yes</v>
      </c>
      <c r="U382" t="e">
        <f>IF(Table1[[#This Row],[Category All]]="Category 3", "Yes",NA())</f>
        <v>#N/A</v>
      </c>
    </row>
    <row r="383" spans="1:21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3" t="e">
        <f>IF(Table1[[#This Row],[Category All]]="Category 1", "Yes",NA())</f>
        <v>#N/A</v>
      </c>
      <c r="T383" t="str">
        <f>IF(Table1[[#This Row],[Category All]]="Category 2", "Yes",NA())</f>
        <v>Yes</v>
      </c>
      <c r="U383" t="e">
        <f>IF(Table1[[#This Row],[Category All]]="Category 3", "Yes",NA())</f>
        <v>#N/A</v>
      </c>
    </row>
    <row r="384" spans="1:21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4" t="e">
        <f>IF(Table1[[#This Row],[Category All]]="Category 1", "Yes",NA())</f>
        <v>#N/A</v>
      </c>
      <c r="T384" t="str">
        <f>IF(Table1[[#This Row],[Category All]]="Category 2", "Yes",NA())</f>
        <v>Yes</v>
      </c>
      <c r="U384" t="e">
        <f>IF(Table1[[#This Row],[Category All]]="Category 3", "Yes",NA())</f>
        <v>#N/A</v>
      </c>
    </row>
    <row r="385" spans="1:21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5" t="e">
        <f>IF(Table1[[#This Row],[Category All]]="Category 1", "Yes",NA())</f>
        <v>#N/A</v>
      </c>
      <c r="T385" t="e">
        <f>IF(Table1[[#This Row],[Category All]]="Category 2", "Yes",NA())</f>
        <v>#N/A</v>
      </c>
      <c r="U385" t="str">
        <f>IF(Table1[[#This Row],[Category All]]="Category 3", "Yes",NA())</f>
        <v>Yes</v>
      </c>
    </row>
    <row r="386" spans="1:21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86" t="e">
        <f>IF(Table1[[#This Row],[Category All]]="Category 1", "Yes",NA())</f>
        <v>#N/A</v>
      </c>
      <c r="T386" t="e">
        <f>IF(Table1[[#This Row],[Category All]]="Category 2", "Yes",NA())</f>
        <v>#N/A</v>
      </c>
      <c r="U386" t="str">
        <f>IF(Table1[[#This Row],[Category All]]="Category 3", "Yes",NA())</f>
        <v>Yes</v>
      </c>
    </row>
    <row r="387" spans="1:21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7" t="e">
        <f>IF(Table1[[#This Row],[Category All]]="Category 1", "Yes",NA())</f>
        <v>#N/A</v>
      </c>
      <c r="T387" t="str">
        <f>IF(Table1[[#This Row],[Category All]]="Category 2", "Yes",NA())</f>
        <v>Yes</v>
      </c>
      <c r="U387" t="e">
        <f>IF(Table1[[#This Row],[Category All]]="Category 3", "Yes",NA())</f>
        <v>#N/A</v>
      </c>
    </row>
    <row r="388" spans="1:21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8" t="e">
        <f>IF(Table1[[#This Row],[Category All]]="Category 1", "Yes",NA())</f>
        <v>#N/A</v>
      </c>
      <c r="T388" t="str">
        <f>IF(Table1[[#This Row],[Category All]]="Category 2", "Yes",NA())</f>
        <v>Yes</v>
      </c>
      <c r="U388" t="e">
        <f>IF(Table1[[#This Row],[Category All]]="Category 3", "Yes",NA())</f>
        <v>#N/A</v>
      </c>
    </row>
    <row r="389" spans="1:21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89" t="e">
        <f>IF(Table1[[#This Row],[Category All]]="Category 1", "Yes",NA())</f>
        <v>#N/A</v>
      </c>
      <c r="T389" t="str">
        <f>IF(Table1[[#This Row],[Category All]]="Category 2", "Yes",NA())</f>
        <v>Yes</v>
      </c>
      <c r="U389" t="e">
        <f>IF(Table1[[#This Row],[Category All]]="Category 3", "Yes",NA())</f>
        <v>#N/A</v>
      </c>
    </row>
    <row r="390" spans="1:21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0" t="e">
        <f>IF(Table1[[#This Row],[Category All]]="Category 1", "Yes",NA())</f>
        <v>#N/A</v>
      </c>
      <c r="T390" t="e">
        <f>IF(Table1[[#This Row],[Category All]]="Category 2", "Yes",NA())</f>
        <v>#N/A</v>
      </c>
      <c r="U390" t="str">
        <f>IF(Table1[[#This Row],[Category All]]="Category 3", "Yes",NA())</f>
        <v>Yes</v>
      </c>
    </row>
    <row r="391" spans="1:21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1" t="e">
        <f>IF(Table1[[#This Row],[Category All]]="Category 1", "Yes",NA())</f>
        <v>#N/A</v>
      </c>
      <c r="T391" t="str">
        <f>IF(Table1[[#This Row],[Category All]]="Category 2", "Yes",NA())</f>
        <v>Yes</v>
      </c>
      <c r="U391" t="e">
        <f>IF(Table1[[#This Row],[Category All]]="Category 3", "Yes",NA())</f>
        <v>#N/A</v>
      </c>
    </row>
    <row r="392" spans="1:21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2" t="e">
        <f>IF(Table1[[#This Row],[Category All]]="Category 1", "Yes",NA())</f>
        <v>#N/A</v>
      </c>
      <c r="T392" t="str">
        <f>IF(Table1[[#This Row],[Category All]]="Category 2", "Yes",NA())</f>
        <v>Yes</v>
      </c>
      <c r="U392" t="e">
        <f>IF(Table1[[#This Row],[Category All]]="Category 3", "Yes",NA())</f>
        <v>#N/A</v>
      </c>
    </row>
    <row r="393" spans="1:21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3" t="e">
        <f>IF(Table1[[#This Row],[Category All]]="Category 1", "Yes",NA())</f>
        <v>#N/A</v>
      </c>
      <c r="T393" t="e">
        <f>IF(Table1[[#This Row],[Category All]]="Category 2", "Yes",NA())</f>
        <v>#N/A</v>
      </c>
      <c r="U393" t="str">
        <f>IF(Table1[[#This Row],[Category All]]="Category 3", "Yes",NA())</f>
        <v>Yes</v>
      </c>
    </row>
    <row r="394" spans="1:21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4" t="e">
        <f>IF(Table1[[#This Row],[Category All]]="Category 1", "Yes",NA())</f>
        <v>#N/A</v>
      </c>
      <c r="T394" t="str">
        <f>IF(Table1[[#This Row],[Category All]]="Category 2", "Yes",NA())</f>
        <v>Yes</v>
      </c>
      <c r="U394" t="e">
        <f>IF(Table1[[#This Row],[Category All]]="Category 3", "Yes",NA())</f>
        <v>#N/A</v>
      </c>
    </row>
    <row r="395" spans="1:21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5" t="e">
        <f>IF(Table1[[#This Row],[Category All]]="Category 1", "Yes",NA())</f>
        <v>#N/A</v>
      </c>
      <c r="T395" t="e">
        <f>IF(Table1[[#This Row],[Category All]]="Category 2", "Yes",NA())</f>
        <v>#N/A</v>
      </c>
      <c r="U395" t="str">
        <f>IF(Table1[[#This Row],[Category All]]="Category 3", "Yes",NA())</f>
        <v>Yes</v>
      </c>
    </row>
    <row r="396" spans="1:21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6" t="e">
        <f>IF(Table1[[#This Row],[Category All]]="Category 1", "Yes",NA())</f>
        <v>#N/A</v>
      </c>
      <c r="T396" t="str">
        <f>IF(Table1[[#This Row],[Category All]]="Category 2", "Yes",NA())</f>
        <v>Yes</v>
      </c>
      <c r="U396" t="e">
        <f>IF(Table1[[#This Row],[Category All]]="Category 3", "Yes",NA())</f>
        <v>#N/A</v>
      </c>
    </row>
    <row r="397" spans="1:21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7" t="e">
        <f>IF(Table1[[#This Row],[Category All]]="Category 1", "Yes",NA())</f>
        <v>#N/A</v>
      </c>
      <c r="T397" t="str">
        <f>IF(Table1[[#This Row],[Category All]]="Category 2", "Yes",NA())</f>
        <v>Yes</v>
      </c>
      <c r="U397" t="e">
        <f>IF(Table1[[#This Row],[Category All]]="Category 3", "Yes",NA())</f>
        <v>#N/A</v>
      </c>
    </row>
    <row r="398" spans="1:21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398" t="e">
        <f>IF(Table1[[#This Row],[Category All]]="Category 1", "Yes",NA())</f>
        <v>#N/A</v>
      </c>
      <c r="T398" t="e">
        <f>IF(Table1[[#This Row],[Category All]]="Category 2", "Yes",NA())</f>
        <v>#N/A</v>
      </c>
      <c r="U398" t="str">
        <f>IF(Table1[[#This Row],[Category All]]="Category 3", "Yes",NA())</f>
        <v>Yes</v>
      </c>
    </row>
    <row r="399" spans="1:21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399" t="e">
        <f>IF(Table1[[#This Row],[Category All]]="Category 1", "Yes",NA())</f>
        <v>#N/A</v>
      </c>
      <c r="T399" t="str">
        <f>IF(Table1[[#This Row],[Category All]]="Category 2", "Yes",NA())</f>
        <v>Yes</v>
      </c>
      <c r="U399" t="e">
        <f>IF(Table1[[#This Row],[Category All]]="Category 3", "Yes",NA())</f>
        <v>#N/A</v>
      </c>
    </row>
    <row r="400" spans="1:21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0" t="e">
        <f>IF(Table1[[#This Row],[Category All]]="Category 1", "Yes",NA())</f>
        <v>#N/A</v>
      </c>
      <c r="T400" t="str">
        <f>IF(Table1[[#This Row],[Category All]]="Category 2", "Yes",NA())</f>
        <v>Yes</v>
      </c>
      <c r="U400" t="e">
        <f>IF(Table1[[#This Row],[Category All]]="Category 3", "Yes",NA())</f>
        <v>#N/A</v>
      </c>
    </row>
    <row r="401" spans="1:21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1" t="e">
        <f>IF(Table1[[#This Row],[Category All]]="Category 1", "Yes",NA())</f>
        <v>#N/A</v>
      </c>
      <c r="T401" t="e">
        <f>IF(Table1[[#This Row],[Category All]]="Category 2", "Yes",NA())</f>
        <v>#N/A</v>
      </c>
      <c r="U401" t="str">
        <f>IF(Table1[[#This Row],[Category All]]="Category 3", "Yes",NA())</f>
        <v>Yes</v>
      </c>
    </row>
    <row r="402" spans="1:21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2" t="e">
        <f>IF(Table1[[#This Row],[Category All]]="Category 1", "Yes",NA())</f>
        <v>#N/A</v>
      </c>
      <c r="T402" t="str">
        <f>IF(Table1[[#This Row],[Category All]]="Category 2", "Yes",NA())</f>
        <v>Yes</v>
      </c>
      <c r="U402" t="e">
        <f>IF(Table1[[#This Row],[Category All]]="Category 3", "Yes",NA())</f>
        <v>#N/A</v>
      </c>
    </row>
    <row r="403" spans="1:21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3" t="e">
        <f>IF(Table1[[#This Row],[Category All]]="Category 1", "Yes",NA())</f>
        <v>#N/A</v>
      </c>
      <c r="T403" t="e">
        <f>IF(Table1[[#This Row],[Category All]]="Category 2", "Yes",NA())</f>
        <v>#N/A</v>
      </c>
      <c r="U403" t="str">
        <f>IF(Table1[[#This Row],[Category All]]="Category 3", "Yes",NA())</f>
        <v>Yes</v>
      </c>
    </row>
    <row r="404" spans="1:21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4" t="e">
        <f>IF(Table1[[#This Row],[Category All]]="Category 1", "Yes",NA())</f>
        <v>#N/A</v>
      </c>
      <c r="T404" t="str">
        <f>IF(Table1[[#This Row],[Category All]]="Category 2", "Yes",NA())</f>
        <v>Yes</v>
      </c>
      <c r="U404" t="e">
        <f>IF(Table1[[#This Row],[Category All]]="Category 3", "Yes",NA())</f>
        <v>#N/A</v>
      </c>
    </row>
    <row r="405" spans="1:21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5" t="e">
        <f>IF(Table1[[#This Row],[Category All]]="Category 1", "Yes",NA())</f>
        <v>#N/A</v>
      </c>
      <c r="T405" t="str">
        <f>IF(Table1[[#This Row],[Category All]]="Category 2", "Yes",NA())</f>
        <v>Yes</v>
      </c>
      <c r="U405" t="e">
        <f>IF(Table1[[#This Row],[Category All]]="Category 3", "Yes",NA())</f>
        <v>#N/A</v>
      </c>
    </row>
    <row r="406" spans="1:21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6" t="e">
        <f>IF(Table1[[#This Row],[Category All]]="Category 1", "Yes",NA())</f>
        <v>#N/A</v>
      </c>
      <c r="T406" t="str">
        <f>IF(Table1[[#This Row],[Category All]]="Category 2", "Yes",NA())</f>
        <v>Yes</v>
      </c>
      <c r="U406" t="e">
        <f>IF(Table1[[#This Row],[Category All]]="Category 3", "Yes",NA())</f>
        <v>#N/A</v>
      </c>
    </row>
    <row r="407" spans="1:21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7" t="e">
        <f>IF(Table1[[#This Row],[Category All]]="Category 1", "Yes",NA())</f>
        <v>#N/A</v>
      </c>
      <c r="T407" t="str">
        <f>IF(Table1[[#This Row],[Category All]]="Category 2", "Yes",NA())</f>
        <v>Yes</v>
      </c>
      <c r="U407" t="e">
        <f>IF(Table1[[#This Row],[Category All]]="Category 3", "Yes",NA())</f>
        <v>#N/A</v>
      </c>
    </row>
    <row r="408" spans="1:21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08" t="e">
        <f>IF(Table1[[#This Row],[Category All]]="Category 1", "Yes",NA())</f>
        <v>#N/A</v>
      </c>
      <c r="T408" t="str">
        <f>IF(Table1[[#This Row],[Category All]]="Category 2", "Yes",NA())</f>
        <v>Yes</v>
      </c>
      <c r="U408" t="e">
        <f>IF(Table1[[#This Row],[Category All]]="Category 3", "Yes",NA())</f>
        <v>#N/A</v>
      </c>
    </row>
    <row r="409" spans="1:21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09" t="e">
        <f>IF(Table1[[#This Row],[Category All]]="Category 1", "Yes",NA())</f>
        <v>#N/A</v>
      </c>
      <c r="T409" t="e">
        <f>IF(Table1[[#This Row],[Category All]]="Category 2", "Yes",NA())</f>
        <v>#N/A</v>
      </c>
      <c r="U409" t="str">
        <f>IF(Table1[[#This Row],[Category All]]="Category 3", "Yes",NA())</f>
        <v>Yes</v>
      </c>
    </row>
    <row r="410" spans="1:21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0" t="e">
        <f>IF(Table1[[#This Row],[Category All]]="Category 1", "Yes",NA())</f>
        <v>#N/A</v>
      </c>
      <c r="T410" t="e">
        <f>IF(Table1[[#This Row],[Category All]]="Category 2", "Yes",NA())</f>
        <v>#N/A</v>
      </c>
      <c r="U410" t="str">
        <f>IF(Table1[[#This Row],[Category All]]="Category 3", "Yes",NA())</f>
        <v>Yes</v>
      </c>
    </row>
    <row r="411" spans="1:21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1" t="e">
        <f>IF(Table1[[#This Row],[Category All]]="Category 1", "Yes",NA())</f>
        <v>#N/A</v>
      </c>
      <c r="T411" t="str">
        <f>IF(Table1[[#This Row],[Category All]]="Category 2", "Yes",NA())</f>
        <v>Yes</v>
      </c>
      <c r="U411" t="e">
        <f>IF(Table1[[#This Row],[Category All]]="Category 3", "Yes",NA())</f>
        <v>#N/A</v>
      </c>
    </row>
    <row r="412" spans="1:21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2" t="e">
        <f>IF(Table1[[#This Row],[Category All]]="Category 1", "Yes",NA())</f>
        <v>#N/A</v>
      </c>
      <c r="T412" t="str">
        <f>IF(Table1[[#This Row],[Category All]]="Category 2", "Yes",NA())</f>
        <v>Yes</v>
      </c>
      <c r="U412" t="e">
        <f>IF(Table1[[#This Row],[Category All]]="Category 3", "Yes",NA())</f>
        <v>#N/A</v>
      </c>
    </row>
    <row r="413" spans="1:21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3" t="e">
        <f>IF(Table1[[#This Row],[Category All]]="Category 1", "Yes",NA())</f>
        <v>#N/A</v>
      </c>
      <c r="T413" t="str">
        <f>IF(Table1[[#This Row],[Category All]]="Category 2", "Yes",NA())</f>
        <v>Yes</v>
      </c>
      <c r="U413" t="e">
        <f>IF(Table1[[#This Row],[Category All]]="Category 3", "Yes",NA())</f>
        <v>#N/A</v>
      </c>
    </row>
    <row r="414" spans="1:21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4" t="e">
        <f>IF(Table1[[#This Row],[Category All]]="Category 1", "Yes",NA())</f>
        <v>#N/A</v>
      </c>
      <c r="T414" t="str">
        <f>IF(Table1[[#This Row],[Category All]]="Category 2", "Yes",NA())</f>
        <v>Yes</v>
      </c>
      <c r="U414" t="e">
        <f>IF(Table1[[#This Row],[Category All]]="Category 3", "Yes",NA())</f>
        <v>#N/A</v>
      </c>
    </row>
    <row r="415" spans="1:21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5" t="e">
        <f>IF(Table1[[#This Row],[Category All]]="Category 1", "Yes",NA())</f>
        <v>#N/A</v>
      </c>
      <c r="T415" t="e">
        <f>IF(Table1[[#This Row],[Category All]]="Category 2", "Yes",NA())</f>
        <v>#N/A</v>
      </c>
      <c r="U415" t="str">
        <f>IF(Table1[[#This Row],[Category All]]="Category 3", "Yes",NA())</f>
        <v>Yes</v>
      </c>
    </row>
    <row r="416" spans="1:21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6" t="e">
        <f>IF(Table1[[#This Row],[Category All]]="Category 1", "Yes",NA())</f>
        <v>#N/A</v>
      </c>
      <c r="T416" t="str">
        <f>IF(Table1[[#This Row],[Category All]]="Category 2", "Yes",NA())</f>
        <v>Yes</v>
      </c>
      <c r="U416" t="e">
        <f>IF(Table1[[#This Row],[Category All]]="Category 3", "Yes",NA())</f>
        <v>#N/A</v>
      </c>
    </row>
    <row r="417" spans="1:21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17" t="e">
        <f>IF(Table1[[#This Row],[Category All]]="Category 1", "Yes",NA())</f>
        <v>#N/A</v>
      </c>
      <c r="T417" t="e">
        <f>IF(Table1[[#This Row],[Category All]]="Category 2", "Yes",NA())</f>
        <v>#N/A</v>
      </c>
      <c r="U417" t="str">
        <f>IF(Table1[[#This Row],[Category All]]="Category 3", "Yes",NA())</f>
        <v>Yes</v>
      </c>
    </row>
    <row r="418" spans="1:21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8" t="e">
        <f>IF(Table1[[#This Row],[Category All]]="Category 1", "Yes",NA())</f>
        <v>#N/A</v>
      </c>
      <c r="T418" t="str">
        <f>IF(Table1[[#This Row],[Category All]]="Category 2", "Yes",NA())</f>
        <v>Yes</v>
      </c>
      <c r="U418" t="e">
        <f>IF(Table1[[#This Row],[Category All]]="Category 3", "Yes",NA())</f>
        <v>#N/A</v>
      </c>
    </row>
    <row r="419" spans="1:21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19" t="e">
        <f>IF(Table1[[#This Row],[Category All]]="Category 1", "Yes",NA())</f>
        <v>#N/A</v>
      </c>
      <c r="T419" t="str">
        <f>IF(Table1[[#This Row],[Category All]]="Category 2", "Yes",NA())</f>
        <v>Yes</v>
      </c>
      <c r="U419" t="e">
        <f>IF(Table1[[#This Row],[Category All]]="Category 3", "Yes",NA())</f>
        <v>#N/A</v>
      </c>
    </row>
    <row r="420" spans="1:21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0" t="e">
        <f>IF(Table1[[#This Row],[Category All]]="Category 1", "Yes",NA())</f>
        <v>#N/A</v>
      </c>
      <c r="T420" t="e">
        <f>IF(Table1[[#This Row],[Category All]]="Category 2", "Yes",NA())</f>
        <v>#N/A</v>
      </c>
      <c r="U420" t="str">
        <f>IF(Table1[[#This Row],[Category All]]="Category 3", "Yes",NA())</f>
        <v>Yes</v>
      </c>
    </row>
    <row r="421" spans="1:21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1" t="e">
        <f>IF(Table1[[#This Row],[Category All]]="Category 1", "Yes",NA())</f>
        <v>#N/A</v>
      </c>
      <c r="T421" t="str">
        <f>IF(Table1[[#This Row],[Category All]]="Category 2", "Yes",NA())</f>
        <v>Yes</v>
      </c>
      <c r="U421" t="e">
        <f>IF(Table1[[#This Row],[Category All]]="Category 3", "Yes",NA())</f>
        <v>#N/A</v>
      </c>
    </row>
    <row r="422" spans="1:21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2" t="e">
        <f>IF(Table1[[#This Row],[Category All]]="Category 1", "Yes",NA())</f>
        <v>#N/A</v>
      </c>
      <c r="T422" t="e">
        <f>IF(Table1[[#This Row],[Category All]]="Category 2", "Yes",NA())</f>
        <v>#N/A</v>
      </c>
      <c r="U422" t="str">
        <f>IF(Table1[[#This Row],[Category All]]="Category 3", "Yes",NA())</f>
        <v>Yes</v>
      </c>
    </row>
    <row r="423" spans="1:21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3" t="e">
        <f>IF(Table1[[#This Row],[Category All]]="Category 1", "Yes",NA())</f>
        <v>#N/A</v>
      </c>
      <c r="T423" t="str">
        <f>IF(Table1[[#This Row],[Category All]]="Category 2", "Yes",NA())</f>
        <v>Yes</v>
      </c>
      <c r="U423" t="e">
        <f>IF(Table1[[#This Row],[Category All]]="Category 3", "Yes",NA())</f>
        <v>#N/A</v>
      </c>
    </row>
    <row r="424" spans="1:21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4" t="e">
        <f>IF(Table1[[#This Row],[Category All]]="Category 1", "Yes",NA())</f>
        <v>#N/A</v>
      </c>
      <c r="T424" t="e">
        <f>IF(Table1[[#This Row],[Category All]]="Category 2", "Yes",NA())</f>
        <v>#N/A</v>
      </c>
      <c r="U424" t="str">
        <f>IF(Table1[[#This Row],[Category All]]="Category 3", "Yes",NA())</f>
        <v>Yes</v>
      </c>
    </row>
    <row r="425" spans="1:21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5" t="e">
        <f>IF(Table1[[#This Row],[Category All]]="Category 1", "Yes",NA())</f>
        <v>#N/A</v>
      </c>
      <c r="T425" t="str">
        <f>IF(Table1[[#This Row],[Category All]]="Category 2", "Yes",NA())</f>
        <v>Yes</v>
      </c>
      <c r="U425" t="e">
        <f>IF(Table1[[#This Row],[Category All]]="Category 3", "Yes",NA())</f>
        <v>#N/A</v>
      </c>
    </row>
    <row r="426" spans="1:21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6" t="e">
        <f>IF(Table1[[#This Row],[Category All]]="Category 1", "Yes",NA())</f>
        <v>#N/A</v>
      </c>
      <c r="T426" t="e">
        <f>IF(Table1[[#This Row],[Category All]]="Category 2", "Yes",NA())</f>
        <v>#N/A</v>
      </c>
      <c r="U426" t="str">
        <f>IF(Table1[[#This Row],[Category All]]="Category 3", "Yes",NA())</f>
        <v>Yes</v>
      </c>
    </row>
    <row r="427" spans="1:21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7" t="e">
        <f>IF(Table1[[#This Row],[Category All]]="Category 1", "Yes",NA())</f>
        <v>#N/A</v>
      </c>
      <c r="T427" t="e">
        <f>IF(Table1[[#This Row],[Category All]]="Category 2", "Yes",NA())</f>
        <v>#N/A</v>
      </c>
      <c r="U427" t="str">
        <f>IF(Table1[[#This Row],[Category All]]="Category 3", "Yes",NA())</f>
        <v>Yes</v>
      </c>
    </row>
    <row r="428" spans="1:21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28" t="e">
        <f>IF(Table1[[#This Row],[Category All]]="Category 1", "Yes",NA())</f>
        <v>#N/A</v>
      </c>
      <c r="T428" t="str">
        <f>IF(Table1[[#This Row],[Category All]]="Category 2", "Yes",NA())</f>
        <v>Yes</v>
      </c>
      <c r="U428" t="e">
        <f>IF(Table1[[#This Row],[Category All]]="Category 3", "Yes",NA())</f>
        <v>#N/A</v>
      </c>
    </row>
    <row r="429" spans="1:21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29" t="e">
        <f>IF(Table1[[#This Row],[Category All]]="Category 1", "Yes",NA())</f>
        <v>#N/A</v>
      </c>
      <c r="T429" t="e">
        <f>IF(Table1[[#This Row],[Category All]]="Category 2", "Yes",NA())</f>
        <v>#N/A</v>
      </c>
      <c r="U429" t="str">
        <f>IF(Table1[[#This Row],[Category All]]="Category 3", "Yes",NA())</f>
        <v>Yes</v>
      </c>
    </row>
    <row r="430" spans="1:21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0" t="e">
        <f>IF(Table1[[#This Row],[Category All]]="Category 1", "Yes",NA())</f>
        <v>#N/A</v>
      </c>
      <c r="T430" t="str">
        <f>IF(Table1[[#This Row],[Category All]]="Category 2", "Yes",NA())</f>
        <v>Yes</v>
      </c>
      <c r="U430" t="e">
        <f>IF(Table1[[#This Row],[Category All]]="Category 3", "Yes",NA())</f>
        <v>#N/A</v>
      </c>
    </row>
    <row r="431" spans="1:21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1" t="e">
        <f>IF(Table1[[#This Row],[Category All]]="Category 1", "Yes",NA())</f>
        <v>#N/A</v>
      </c>
      <c r="T431" t="str">
        <f>IF(Table1[[#This Row],[Category All]]="Category 2", "Yes",NA())</f>
        <v>Yes</v>
      </c>
      <c r="U431" t="e">
        <f>IF(Table1[[#This Row],[Category All]]="Category 3", "Yes",NA())</f>
        <v>#N/A</v>
      </c>
    </row>
    <row r="432" spans="1:21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2" t="e">
        <f>IF(Table1[[#This Row],[Category All]]="Category 1", "Yes",NA())</f>
        <v>#N/A</v>
      </c>
      <c r="T432" t="str">
        <f>IF(Table1[[#This Row],[Category All]]="Category 2", "Yes",NA())</f>
        <v>Yes</v>
      </c>
      <c r="U432" t="e">
        <f>IF(Table1[[#This Row],[Category All]]="Category 3", "Yes",NA())</f>
        <v>#N/A</v>
      </c>
    </row>
    <row r="433" spans="1:21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3" t="e">
        <f>IF(Table1[[#This Row],[Category All]]="Category 1", "Yes",NA())</f>
        <v>#N/A</v>
      </c>
      <c r="T433" t="str">
        <f>IF(Table1[[#This Row],[Category All]]="Category 2", "Yes",NA())</f>
        <v>Yes</v>
      </c>
      <c r="U433" t="e">
        <f>IF(Table1[[#This Row],[Category All]]="Category 3", "Yes",NA())</f>
        <v>#N/A</v>
      </c>
    </row>
    <row r="434" spans="1:21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4" t="e">
        <f>IF(Table1[[#This Row],[Category All]]="Category 1", "Yes",NA())</f>
        <v>#N/A</v>
      </c>
      <c r="T434" t="str">
        <f>IF(Table1[[#This Row],[Category All]]="Category 2", "Yes",NA())</f>
        <v>Yes</v>
      </c>
      <c r="U434" t="e">
        <f>IF(Table1[[#This Row],[Category All]]="Category 3", "Yes",NA())</f>
        <v>#N/A</v>
      </c>
    </row>
    <row r="435" spans="1:21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5" t="e">
        <f>IF(Table1[[#This Row],[Category All]]="Category 1", "Yes",NA())</f>
        <v>#N/A</v>
      </c>
      <c r="T435" t="str">
        <f>IF(Table1[[#This Row],[Category All]]="Category 2", "Yes",NA())</f>
        <v>Yes</v>
      </c>
      <c r="U435" t="e">
        <f>IF(Table1[[#This Row],[Category All]]="Category 3", "Yes",NA())</f>
        <v>#N/A</v>
      </c>
    </row>
    <row r="436" spans="1:21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6" t="e">
        <f>IF(Table1[[#This Row],[Category All]]="Category 1", "Yes",NA())</f>
        <v>#N/A</v>
      </c>
      <c r="T436" t="str">
        <f>IF(Table1[[#This Row],[Category All]]="Category 2", "Yes",NA())</f>
        <v>Yes</v>
      </c>
      <c r="U436" t="e">
        <f>IF(Table1[[#This Row],[Category All]]="Category 3", "Yes",NA())</f>
        <v>#N/A</v>
      </c>
    </row>
    <row r="437" spans="1:21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7" t="e">
        <f>IF(Table1[[#This Row],[Category All]]="Category 1", "Yes",NA())</f>
        <v>#N/A</v>
      </c>
      <c r="T437" t="str">
        <f>IF(Table1[[#This Row],[Category All]]="Category 2", "Yes",NA())</f>
        <v>Yes</v>
      </c>
      <c r="U437" t="e">
        <f>IF(Table1[[#This Row],[Category All]]="Category 3", "Yes",NA())</f>
        <v>#N/A</v>
      </c>
    </row>
    <row r="438" spans="1:21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8" t="e">
        <f>IF(Table1[[#This Row],[Category All]]="Category 1", "Yes",NA())</f>
        <v>#N/A</v>
      </c>
      <c r="T438" t="str">
        <f>IF(Table1[[#This Row],[Category All]]="Category 2", "Yes",NA())</f>
        <v>Yes</v>
      </c>
      <c r="U438" t="e">
        <f>IF(Table1[[#This Row],[Category All]]="Category 3", "Yes",NA())</f>
        <v>#N/A</v>
      </c>
    </row>
    <row r="439" spans="1:21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39" t="e">
        <f>IF(Table1[[#This Row],[Category All]]="Category 1", "Yes",NA())</f>
        <v>#N/A</v>
      </c>
      <c r="T439" t="str">
        <f>IF(Table1[[#This Row],[Category All]]="Category 2", "Yes",NA())</f>
        <v>Yes</v>
      </c>
      <c r="U439" t="e">
        <f>IF(Table1[[#This Row],[Category All]]="Category 3", "Yes",NA())</f>
        <v>#N/A</v>
      </c>
    </row>
    <row r="440" spans="1:21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0" t="e">
        <f>IF(Table1[[#This Row],[Category All]]="Category 1", "Yes",NA())</f>
        <v>#N/A</v>
      </c>
      <c r="T440" t="str">
        <f>IF(Table1[[#This Row],[Category All]]="Category 2", "Yes",NA())</f>
        <v>Yes</v>
      </c>
      <c r="U440" t="e">
        <f>IF(Table1[[#This Row],[Category All]]="Category 3", "Yes",NA())</f>
        <v>#N/A</v>
      </c>
    </row>
    <row r="441" spans="1:21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1" t="e">
        <f>IF(Table1[[#This Row],[Category All]]="Category 1", "Yes",NA())</f>
        <v>#N/A</v>
      </c>
      <c r="T441" t="e">
        <f>IF(Table1[[#This Row],[Category All]]="Category 2", "Yes",NA())</f>
        <v>#N/A</v>
      </c>
      <c r="U441" t="str">
        <f>IF(Table1[[#This Row],[Category All]]="Category 3", "Yes",NA())</f>
        <v>Yes</v>
      </c>
    </row>
    <row r="442" spans="1:21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2" t="e">
        <f>IF(Table1[[#This Row],[Category All]]="Category 1", "Yes",NA())</f>
        <v>#N/A</v>
      </c>
      <c r="T442" t="str">
        <f>IF(Table1[[#This Row],[Category All]]="Category 2", "Yes",NA())</f>
        <v>Yes</v>
      </c>
      <c r="U442" t="e">
        <f>IF(Table1[[#This Row],[Category All]]="Category 3", "Yes",NA())</f>
        <v>#N/A</v>
      </c>
    </row>
    <row r="443" spans="1:21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3" t="e">
        <f>IF(Table1[[#This Row],[Category All]]="Category 1", "Yes",NA())</f>
        <v>#N/A</v>
      </c>
      <c r="T443" t="str">
        <f>IF(Table1[[#This Row],[Category All]]="Category 2", "Yes",NA())</f>
        <v>Yes</v>
      </c>
      <c r="U443" t="e">
        <f>IF(Table1[[#This Row],[Category All]]="Category 3", "Yes",NA())</f>
        <v>#N/A</v>
      </c>
    </row>
    <row r="444" spans="1:21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4" t="e">
        <f>IF(Table1[[#This Row],[Category All]]="Category 1", "Yes",NA())</f>
        <v>#N/A</v>
      </c>
      <c r="T444" t="str">
        <f>IF(Table1[[#This Row],[Category All]]="Category 2", "Yes",NA())</f>
        <v>Yes</v>
      </c>
      <c r="U444" t="e">
        <f>IF(Table1[[#This Row],[Category All]]="Category 3", "Yes",NA())</f>
        <v>#N/A</v>
      </c>
    </row>
    <row r="445" spans="1:21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5" t="e">
        <f>IF(Table1[[#This Row],[Category All]]="Category 1", "Yes",NA())</f>
        <v>#N/A</v>
      </c>
      <c r="T445" t="str">
        <f>IF(Table1[[#This Row],[Category All]]="Category 2", "Yes",NA())</f>
        <v>Yes</v>
      </c>
      <c r="U445" t="e">
        <f>IF(Table1[[#This Row],[Category All]]="Category 3", "Yes",NA())</f>
        <v>#N/A</v>
      </c>
    </row>
    <row r="446" spans="1:21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6" t="e">
        <f>IF(Table1[[#This Row],[Category All]]="Category 1", "Yes",NA())</f>
        <v>#N/A</v>
      </c>
      <c r="T446" t="e">
        <f>IF(Table1[[#This Row],[Category All]]="Category 2", "Yes",NA())</f>
        <v>#N/A</v>
      </c>
      <c r="U446" t="str">
        <f>IF(Table1[[#This Row],[Category All]]="Category 3", "Yes",NA())</f>
        <v>Yes</v>
      </c>
    </row>
    <row r="447" spans="1:21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7" t="e">
        <f>IF(Table1[[#This Row],[Category All]]="Category 1", "Yes",NA())</f>
        <v>#N/A</v>
      </c>
      <c r="T447" t="str">
        <f>IF(Table1[[#This Row],[Category All]]="Category 2", "Yes",NA())</f>
        <v>Yes</v>
      </c>
      <c r="U447" t="e">
        <f>IF(Table1[[#This Row],[Category All]]="Category 3", "Yes",NA())</f>
        <v>#N/A</v>
      </c>
    </row>
    <row r="448" spans="1:21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48" t="e">
        <f>IF(Table1[[#This Row],[Category All]]="Category 1", "Yes",NA())</f>
        <v>#N/A</v>
      </c>
      <c r="T448" t="e">
        <f>IF(Table1[[#This Row],[Category All]]="Category 2", "Yes",NA())</f>
        <v>#N/A</v>
      </c>
      <c r="U448" t="str">
        <f>IF(Table1[[#This Row],[Category All]]="Category 3", "Yes",NA())</f>
        <v>Yes</v>
      </c>
    </row>
    <row r="449" spans="1:21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49" t="e">
        <f>IF(Table1[[#This Row],[Category All]]="Category 1", "Yes",NA())</f>
        <v>#N/A</v>
      </c>
      <c r="T449" t="str">
        <f>IF(Table1[[#This Row],[Category All]]="Category 2", "Yes",NA())</f>
        <v>Yes</v>
      </c>
      <c r="U449" t="e">
        <f>IF(Table1[[#This Row],[Category All]]="Category 3", "Yes",NA())</f>
        <v>#N/A</v>
      </c>
    </row>
    <row r="450" spans="1:21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0" t="e">
        <f>IF(Table1[[#This Row],[Category All]]="Category 1", "Yes",NA())</f>
        <v>#N/A</v>
      </c>
      <c r="T450" t="e">
        <f>IF(Table1[[#This Row],[Category All]]="Category 2", "Yes",NA())</f>
        <v>#N/A</v>
      </c>
      <c r="U450" t="str">
        <f>IF(Table1[[#This Row],[Category All]]="Category 3", "Yes",NA())</f>
        <v>Yes</v>
      </c>
    </row>
    <row r="451" spans="1:21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1" t="e">
        <f>IF(Table1[[#This Row],[Category All]]="Category 1", "Yes",NA())</f>
        <v>#N/A</v>
      </c>
      <c r="T451" t="e">
        <f>IF(Table1[[#This Row],[Category All]]="Category 2", "Yes",NA())</f>
        <v>#N/A</v>
      </c>
      <c r="U451" t="str">
        <f>IF(Table1[[#This Row],[Category All]]="Category 3", "Yes",NA())</f>
        <v>Yes</v>
      </c>
    </row>
    <row r="452" spans="1:21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2" t="e">
        <f>IF(Table1[[#This Row],[Category All]]="Category 1", "Yes",NA())</f>
        <v>#N/A</v>
      </c>
      <c r="T452" t="str">
        <f>IF(Table1[[#This Row],[Category All]]="Category 2", "Yes",NA())</f>
        <v>Yes</v>
      </c>
      <c r="U452" t="e">
        <f>IF(Table1[[#This Row],[Category All]]="Category 3", "Yes",NA())</f>
        <v>#N/A</v>
      </c>
    </row>
    <row r="453" spans="1:21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3" t="e">
        <f>IF(Table1[[#This Row],[Category All]]="Category 1", "Yes",NA())</f>
        <v>#N/A</v>
      </c>
      <c r="T453" t="str">
        <f>IF(Table1[[#This Row],[Category All]]="Category 2", "Yes",NA())</f>
        <v>Yes</v>
      </c>
      <c r="U453" t="e">
        <f>IF(Table1[[#This Row],[Category All]]="Category 3", "Yes",NA())</f>
        <v>#N/A</v>
      </c>
    </row>
    <row r="454" spans="1:21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4" t="e">
        <f>IF(Table1[[#This Row],[Category All]]="Category 1", "Yes",NA())</f>
        <v>#N/A</v>
      </c>
      <c r="T454" t="str">
        <f>IF(Table1[[#This Row],[Category All]]="Category 2", "Yes",NA())</f>
        <v>Yes</v>
      </c>
      <c r="U454" t="e">
        <f>IF(Table1[[#This Row],[Category All]]="Category 3", "Yes",NA())</f>
        <v>#N/A</v>
      </c>
    </row>
    <row r="455" spans="1:21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5" t="e">
        <f>IF(Table1[[#This Row],[Category All]]="Category 1", "Yes",NA())</f>
        <v>#N/A</v>
      </c>
      <c r="T455" t="str">
        <f>IF(Table1[[#This Row],[Category All]]="Category 2", "Yes",NA())</f>
        <v>Yes</v>
      </c>
      <c r="U455" t="e">
        <f>IF(Table1[[#This Row],[Category All]]="Category 3", "Yes",NA())</f>
        <v>#N/A</v>
      </c>
    </row>
    <row r="456" spans="1:21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6" t="e">
        <f>IF(Table1[[#This Row],[Category All]]="Category 1", "Yes",NA())</f>
        <v>#N/A</v>
      </c>
      <c r="T456" t="str">
        <f>IF(Table1[[#This Row],[Category All]]="Category 2", "Yes",NA())</f>
        <v>Yes</v>
      </c>
      <c r="U456" t="e">
        <f>IF(Table1[[#This Row],[Category All]]="Category 3", "Yes",NA())</f>
        <v>#N/A</v>
      </c>
    </row>
    <row r="457" spans="1:21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7" t="e">
        <f>IF(Table1[[#This Row],[Category All]]="Category 1", "Yes",NA())</f>
        <v>#N/A</v>
      </c>
      <c r="T457" t="e">
        <f>IF(Table1[[#This Row],[Category All]]="Category 2", "Yes",NA())</f>
        <v>#N/A</v>
      </c>
      <c r="U457" t="str">
        <f>IF(Table1[[#This Row],[Category All]]="Category 3", "Yes",NA())</f>
        <v>Yes</v>
      </c>
    </row>
    <row r="458" spans="1:21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58" t="e">
        <f>IF(Table1[[#This Row],[Category All]]="Category 1", "Yes",NA())</f>
        <v>#N/A</v>
      </c>
      <c r="T458" t="str">
        <f>IF(Table1[[#This Row],[Category All]]="Category 2", "Yes",NA())</f>
        <v>Yes</v>
      </c>
      <c r="U458" t="e">
        <f>IF(Table1[[#This Row],[Category All]]="Category 3", "Yes",NA())</f>
        <v>#N/A</v>
      </c>
    </row>
    <row r="459" spans="1:21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59" t="e">
        <f>IF(Table1[[#This Row],[Category All]]="Category 1", "Yes",NA())</f>
        <v>#N/A</v>
      </c>
      <c r="T459" t="e">
        <f>IF(Table1[[#This Row],[Category All]]="Category 2", "Yes",NA())</f>
        <v>#N/A</v>
      </c>
      <c r="U459" t="str">
        <f>IF(Table1[[#This Row],[Category All]]="Category 3", "Yes",NA())</f>
        <v>Yes</v>
      </c>
    </row>
    <row r="460" spans="1:21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0" t="e">
        <f>IF(Table1[[#This Row],[Category All]]="Category 1", "Yes",NA())</f>
        <v>#N/A</v>
      </c>
      <c r="T460" t="e">
        <f>IF(Table1[[#This Row],[Category All]]="Category 2", "Yes",NA())</f>
        <v>#N/A</v>
      </c>
      <c r="U460" t="str">
        <f>IF(Table1[[#This Row],[Category All]]="Category 3", "Yes",NA())</f>
        <v>Yes</v>
      </c>
    </row>
    <row r="461" spans="1:21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1" t="e">
        <f>IF(Table1[[#This Row],[Category All]]="Category 1", "Yes",NA())</f>
        <v>#N/A</v>
      </c>
      <c r="T461" t="str">
        <f>IF(Table1[[#This Row],[Category All]]="Category 2", "Yes",NA())</f>
        <v>Yes</v>
      </c>
      <c r="U461" t="e">
        <f>IF(Table1[[#This Row],[Category All]]="Category 3", "Yes",NA())</f>
        <v>#N/A</v>
      </c>
    </row>
    <row r="462" spans="1:21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2" t="e">
        <f>IF(Table1[[#This Row],[Category All]]="Category 1", "Yes",NA())</f>
        <v>#N/A</v>
      </c>
      <c r="T462" t="str">
        <f>IF(Table1[[#This Row],[Category All]]="Category 2", "Yes",NA())</f>
        <v>Yes</v>
      </c>
      <c r="U462" t="e">
        <f>IF(Table1[[#This Row],[Category All]]="Category 3", "Yes",NA())</f>
        <v>#N/A</v>
      </c>
    </row>
    <row r="463" spans="1:21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3" t="e">
        <f>IF(Table1[[#This Row],[Category All]]="Category 1", "Yes",NA())</f>
        <v>#N/A</v>
      </c>
      <c r="T463" t="e">
        <f>IF(Table1[[#This Row],[Category All]]="Category 2", "Yes",NA())</f>
        <v>#N/A</v>
      </c>
      <c r="U463" t="str">
        <f>IF(Table1[[#This Row],[Category All]]="Category 3", "Yes",NA())</f>
        <v>Yes</v>
      </c>
    </row>
    <row r="464" spans="1:21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4" t="e">
        <f>IF(Table1[[#This Row],[Category All]]="Category 1", "Yes",NA())</f>
        <v>#N/A</v>
      </c>
      <c r="T464" t="str">
        <f>IF(Table1[[#This Row],[Category All]]="Category 2", "Yes",NA())</f>
        <v>Yes</v>
      </c>
      <c r="U464" t="e">
        <f>IF(Table1[[#This Row],[Category All]]="Category 3", "Yes",NA())</f>
        <v>#N/A</v>
      </c>
    </row>
    <row r="465" spans="1:21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5" t="e">
        <f>IF(Table1[[#This Row],[Category All]]="Category 1", "Yes",NA())</f>
        <v>#N/A</v>
      </c>
      <c r="T465" t="e">
        <f>IF(Table1[[#This Row],[Category All]]="Category 2", "Yes",NA())</f>
        <v>#N/A</v>
      </c>
      <c r="U465" t="str">
        <f>IF(Table1[[#This Row],[Category All]]="Category 3", "Yes",NA())</f>
        <v>Yes</v>
      </c>
    </row>
    <row r="466" spans="1:21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6" t="e">
        <f>IF(Table1[[#This Row],[Category All]]="Category 1", "Yes",NA())</f>
        <v>#N/A</v>
      </c>
      <c r="T466" t="str">
        <f>IF(Table1[[#This Row],[Category All]]="Category 2", "Yes",NA())</f>
        <v>Yes</v>
      </c>
      <c r="U466" t="e">
        <f>IF(Table1[[#This Row],[Category All]]="Category 3", "Yes",NA())</f>
        <v>#N/A</v>
      </c>
    </row>
    <row r="467" spans="1:21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467" t="str">
        <f>IF(Table1[[#This Row],[Category All]]="Category 1", "Yes",NA())</f>
        <v>Yes</v>
      </c>
      <c r="T467" t="e">
        <f>IF(Table1[[#This Row],[Category All]]="Category 2", "Yes",NA())</f>
        <v>#N/A</v>
      </c>
      <c r="U467" t="e">
        <f>IF(Table1[[#This Row],[Category All]]="Category 3", "Yes",NA())</f>
        <v>#N/A</v>
      </c>
    </row>
    <row r="468" spans="1:21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68" t="e">
        <f>IF(Table1[[#This Row],[Category All]]="Category 1", "Yes",NA())</f>
        <v>#N/A</v>
      </c>
      <c r="T468" t="str">
        <f>IF(Table1[[#This Row],[Category All]]="Category 2", "Yes",NA())</f>
        <v>Yes</v>
      </c>
      <c r="U468" t="e">
        <f>IF(Table1[[#This Row],[Category All]]="Category 3", "Yes",NA())</f>
        <v>#N/A</v>
      </c>
    </row>
    <row r="469" spans="1:21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69" t="e">
        <f>IF(Table1[[#This Row],[Category All]]="Category 1", "Yes",NA())</f>
        <v>#N/A</v>
      </c>
      <c r="T469" t="e">
        <f>IF(Table1[[#This Row],[Category All]]="Category 2", "Yes",NA())</f>
        <v>#N/A</v>
      </c>
      <c r="U469" t="str">
        <f>IF(Table1[[#This Row],[Category All]]="Category 3", "Yes",NA())</f>
        <v>Yes</v>
      </c>
    </row>
    <row r="470" spans="1:21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0" t="e">
        <f>IF(Table1[[#This Row],[Category All]]="Category 1", "Yes",NA())</f>
        <v>#N/A</v>
      </c>
      <c r="T470" t="str">
        <f>IF(Table1[[#This Row],[Category All]]="Category 2", "Yes",NA())</f>
        <v>Yes</v>
      </c>
      <c r="U470" t="e">
        <f>IF(Table1[[#This Row],[Category All]]="Category 3", "Yes",NA())</f>
        <v>#N/A</v>
      </c>
    </row>
    <row r="471" spans="1:21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1" t="e">
        <f>IF(Table1[[#This Row],[Category All]]="Category 1", "Yes",NA())</f>
        <v>#N/A</v>
      </c>
      <c r="T471" t="str">
        <f>IF(Table1[[#This Row],[Category All]]="Category 2", "Yes",NA())</f>
        <v>Yes</v>
      </c>
      <c r="U471" t="e">
        <f>IF(Table1[[#This Row],[Category All]]="Category 3", "Yes",NA())</f>
        <v>#N/A</v>
      </c>
    </row>
    <row r="472" spans="1:21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2" t="e">
        <f>IF(Table1[[#This Row],[Category All]]="Category 1", "Yes",NA())</f>
        <v>#N/A</v>
      </c>
      <c r="T472" t="str">
        <f>IF(Table1[[#This Row],[Category All]]="Category 2", "Yes",NA())</f>
        <v>Yes</v>
      </c>
      <c r="U472" t="e">
        <f>IF(Table1[[#This Row],[Category All]]="Category 3", "Yes",NA())</f>
        <v>#N/A</v>
      </c>
    </row>
    <row r="473" spans="1:21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3" t="e">
        <f>IF(Table1[[#This Row],[Category All]]="Category 1", "Yes",NA())</f>
        <v>#N/A</v>
      </c>
      <c r="T473" t="str">
        <f>IF(Table1[[#This Row],[Category All]]="Category 2", "Yes",NA())</f>
        <v>Yes</v>
      </c>
      <c r="U473" t="e">
        <f>IF(Table1[[#This Row],[Category All]]="Category 3", "Yes",NA())</f>
        <v>#N/A</v>
      </c>
    </row>
    <row r="474" spans="1:21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4" t="e">
        <f>IF(Table1[[#This Row],[Category All]]="Category 1", "Yes",NA())</f>
        <v>#N/A</v>
      </c>
      <c r="T474" t="str">
        <f>IF(Table1[[#This Row],[Category All]]="Category 2", "Yes",NA())</f>
        <v>Yes</v>
      </c>
      <c r="U474" t="e">
        <f>IF(Table1[[#This Row],[Category All]]="Category 3", "Yes",NA())</f>
        <v>#N/A</v>
      </c>
    </row>
    <row r="475" spans="1:21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5" t="e">
        <f>IF(Table1[[#This Row],[Category All]]="Category 1", "Yes",NA())</f>
        <v>#N/A</v>
      </c>
      <c r="T475" t="e">
        <f>IF(Table1[[#This Row],[Category All]]="Category 2", "Yes",NA())</f>
        <v>#N/A</v>
      </c>
      <c r="U475" t="str">
        <f>IF(Table1[[#This Row],[Category All]]="Category 3", "Yes",NA())</f>
        <v>Yes</v>
      </c>
    </row>
    <row r="476" spans="1:21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6" t="e">
        <f>IF(Table1[[#This Row],[Category All]]="Category 1", "Yes",NA())</f>
        <v>#N/A</v>
      </c>
      <c r="T476" t="str">
        <f>IF(Table1[[#This Row],[Category All]]="Category 2", "Yes",NA())</f>
        <v>Yes</v>
      </c>
      <c r="U476" t="e">
        <f>IF(Table1[[#This Row],[Category All]]="Category 3", "Yes",NA())</f>
        <v>#N/A</v>
      </c>
    </row>
    <row r="477" spans="1:21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7" t="e">
        <f>IF(Table1[[#This Row],[Category All]]="Category 1", "Yes",NA())</f>
        <v>#N/A</v>
      </c>
      <c r="T477" t="e">
        <f>IF(Table1[[#This Row],[Category All]]="Category 2", "Yes",NA())</f>
        <v>#N/A</v>
      </c>
      <c r="U477" t="str">
        <f>IF(Table1[[#This Row],[Category All]]="Category 3", "Yes",NA())</f>
        <v>Yes</v>
      </c>
    </row>
    <row r="478" spans="1:21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78" t="e">
        <f>IF(Table1[[#This Row],[Category All]]="Category 1", "Yes",NA())</f>
        <v>#N/A</v>
      </c>
      <c r="T478" t="e">
        <f>IF(Table1[[#This Row],[Category All]]="Category 2", "Yes",NA())</f>
        <v>#N/A</v>
      </c>
      <c r="U478" t="str">
        <f>IF(Table1[[#This Row],[Category All]]="Category 3", "Yes",NA())</f>
        <v>Yes</v>
      </c>
    </row>
    <row r="479" spans="1:21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79" t="e">
        <f>IF(Table1[[#This Row],[Category All]]="Category 1", "Yes",NA())</f>
        <v>#N/A</v>
      </c>
      <c r="T479" t="str">
        <f>IF(Table1[[#This Row],[Category All]]="Category 2", "Yes",NA())</f>
        <v>Yes</v>
      </c>
      <c r="U479" t="e">
        <f>IF(Table1[[#This Row],[Category All]]="Category 3", "Yes",NA())</f>
        <v>#N/A</v>
      </c>
    </row>
    <row r="480" spans="1:21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0" t="e">
        <f>IF(Table1[[#This Row],[Category All]]="Category 1", "Yes",NA())</f>
        <v>#N/A</v>
      </c>
      <c r="T480" t="e">
        <f>IF(Table1[[#This Row],[Category All]]="Category 2", "Yes",NA())</f>
        <v>#N/A</v>
      </c>
      <c r="U480" t="str">
        <f>IF(Table1[[#This Row],[Category All]]="Category 3", "Yes",NA())</f>
        <v>Yes</v>
      </c>
    </row>
    <row r="481" spans="1:21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1" t="e">
        <f>IF(Table1[[#This Row],[Category All]]="Category 1", "Yes",NA())</f>
        <v>#N/A</v>
      </c>
      <c r="T481" t="str">
        <f>IF(Table1[[#This Row],[Category All]]="Category 2", "Yes",NA())</f>
        <v>Yes</v>
      </c>
      <c r="U481" t="e">
        <f>IF(Table1[[#This Row],[Category All]]="Category 3", "Yes",NA())</f>
        <v>#N/A</v>
      </c>
    </row>
    <row r="482" spans="1:21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2" t="e">
        <f>IF(Table1[[#This Row],[Category All]]="Category 1", "Yes",NA())</f>
        <v>#N/A</v>
      </c>
      <c r="T482" t="str">
        <f>IF(Table1[[#This Row],[Category All]]="Category 2", "Yes",NA())</f>
        <v>Yes</v>
      </c>
      <c r="U482" t="e">
        <f>IF(Table1[[#This Row],[Category All]]="Category 3", "Yes",NA())</f>
        <v>#N/A</v>
      </c>
    </row>
    <row r="483" spans="1:21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3" t="e">
        <f>IF(Table1[[#This Row],[Category All]]="Category 1", "Yes",NA())</f>
        <v>#N/A</v>
      </c>
      <c r="T483" t="e">
        <f>IF(Table1[[#This Row],[Category All]]="Category 2", "Yes",NA())</f>
        <v>#N/A</v>
      </c>
      <c r="U483" t="str">
        <f>IF(Table1[[#This Row],[Category All]]="Category 3", "Yes",NA())</f>
        <v>Yes</v>
      </c>
    </row>
    <row r="484" spans="1:21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4" t="e">
        <f>IF(Table1[[#This Row],[Category All]]="Category 1", "Yes",NA())</f>
        <v>#N/A</v>
      </c>
      <c r="T484" t="str">
        <f>IF(Table1[[#This Row],[Category All]]="Category 2", "Yes",NA())</f>
        <v>Yes</v>
      </c>
      <c r="U484" t="e">
        <f>IF(Table1[[#This Row],[Category All]]="Category 3", "Yes",NA())</f>
        <v>#N/A</v>
      </c>
    </row>
    <row r="485" spans="1:21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85" t="e">
        <f>IF(Table1[[#This Row],[Category All]]="Category 1", "Yes",NA())</f>
        <v>#N/A</v>
      </c>
      <c r="T485" t="e">
        <f>IF(Table1[[#This Row],[Category All]]="Category 2", "Yes",NA())</f>
        <v>#N/A</v>
      </c>
      <c r="U485" t="str">
        <f>IF(Table1[[#This Row],[Category All]]="Category 3", "Yes",NA())</f>
        <v>Yes</v>
      </c>
    </row>
    <row r="486" spans="1:21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6" t="e">
        <f>IF(Table1[[#This Row],[Category All]]="Category 1", "Yes",NA())</f>
        <v>#N/A</v>
      </c>
      <c r="T486" t="str">
        <f>IF(Table1[[#This Row],[Category All]]="Category 2", "Yes",NA())</f>
        <v>Yes</v>
      </c>
      <c r="U486" t="e">
        <f>IF(Table1[[#This Row],[Category All]]="Category 3", "Yes",NA())</f>
        <v>#N/A</v>
      </c>
    </row>
    <row r="487" spans="1:21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7" t="e">
        <f>IF(Table1[[#This Row],[Category All]]="Category 1", "Yes",NA())</f>
        <v>#N/A</v>
      </c>
      <c r="T487" t="str">
        <f>IF(Table1[[#This Row],[Category All]]="Category 2", "Yes",NA())</f>
        <v>Yes</v>
      </c>
      <c r="U487" t="e">
        <f>IF(Table1[[#This Row],[Category All]]="Category 3", "Yes",NA())</f>
        <v>#N/A</v>
      </c>
    </row>
    <row r="488" spans="1:21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8" t="e">
        <f>IF(Table1[[#This Row],[Category All]]="Category 1", "Yes",NA())</f>
        <v>#N/A</v>
      </c>
      <c r="T488" t="str">
        <f>IF(Table1[[#This Row],[Category All]]="Category 2", "Yes",NA())</f>
        <v>Yes</v>
      </c>
      <c r="U488" t="e">
        <f>IF(Table1[[#This Row],[Category All]]="Category 3", "Yes",NA())</f>
        <v>#N/A</v>
      </c>
    </row>
    <row r="489" spans="1:21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89" t="e">
        <f>IF(Table1[[#This Row],[Category All]]="Category 1", "Yes",NA())</f>
        <v>#N/A</v>
      </c>
      <c r="T489" t="str">
        <f>IF(Table1[[#This Row],[Category All]]="Category 2", "Yes",NA())</f>
        <v>Yes</v>
      </c>
      <c r="U489" t="e">
        <f>IF(Table1[[#This Row],[Category All]]="Category 3", "Yes",NA())</f>
        <v>#N/A</v>
      </c>
    </row>
    <row r="490" spans="1:21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0" t="e">
        <f>IF(Table1[[#This Row],[Category All]]="Category 1", "Yes",NA())</f>
        <v>#N/A</v>
      </c>
      <c r="T490" t="e">
        <f>IF(Table1[[#This Row],[Category All]]="Category 2", "Yes",NA())</f>
        <v>#N/A</v>
      </c>
      <c r="U490" t="str">
        <f>IF(Table1[[#This Row],[Category All]]="Category 3", "Yes",NA())</f>
        <v>Yes</v>
      </c>
    </row>
    <row r="491" spans="1:21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1" t="e">
        <f>IF(Table1[[#This Row],[Category All]]="Category 1", "Yes",NA())</f>
        <v>#N/A</v>
      </c>
      <c r="T491" t="str">
        <f>IF(Table1[[#This Row],[Category All]]="Category 2", "Yes",NA())</f>
        <v>Yes</v>
      </c>
      <c r="U491" t="e">
        <f>IF(Table1[[#This Row],[Category All]]="Category 3", "Yes",NA())</f>
        <v>#N/A</v>
      </c>
    </row>
    <row r="492" spans="1:21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2" t="e">
        <f>IF(Table1[[#This Row],[Category All]]="Category 1", "Yes",NA())</f>
        <v>#N/A</v>
      </c>
      <c r="T492" t="str">
        <f>IF(Table1[[#This Row],[Category All]]="Category 2", "Yes",NA())</f>
        <v>Yes</v>
      </c>
      <c r="U492" t="e">
        <f>IF(Table1[[#This Row],[Category All]]="Category 3", "Yes",NA())</f>
        <v>#N/A</v>
      </c>
    </row>
    <row r="493" spans="1:21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3" t="e">
        <f>IF(Table1[[#This Row],[Category All]]="Category 1", "Yes",NA())</f>
        <v>#N/A</v>
      </c>
      <c r="T493" t="e">
        <f>IF(Table1[[#This Row],[Category All]]="Category 2", "Yes",NA())</f>
        <v>#N/A</v>
      </c>
      <c r="U493" t="str">
        <f>IF(Table1[[#This Row],[Category All]]="Category 3", "Yes",NA())</f>
        <v>Yes</v>
      </c>
    </row>
    <row r="494" spans="1:21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4" t="e">
        <f>IF(Table1[[#This Row],[Category All]]="Category 1", "Yes",NA())</f>
        <v>#N/A</v>
      </c>
      <c r="T494" t="str">
        <f>IF(Table1[[#This Row],[Category All]]="Category 2", "Yes",NA())</f>
        <v>Yes</v>
      </c>
      <c r="U494" t="e">
        <f>IF(Table1[[#This Row],[Category All]]="Category 3", "Yes",NA())</f>
        <v>#N/A</v>
      </c>
    </row>
    <row r="495" spans="1:21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5" t="e">
        <f>IF(Table1[[#This Row],[Category All]]="Category 1", "Yes",NA())</f>
        <v>#N/A</v>
      </c>
      <c r="T495" t="str">
        <f>IF(Table1[[#This Row],[Category All]]="Category 2", "Yes",NA())</f>
        <v>Yes</v>
      </c>
      <c r="U495" t="e">
        <f>IF(Table1[[#This Row],[Category All]]="Category 3", "Yes",NA())</f>
        <v>#N/A</v>
      </c>
    </row>
    <row r="496" spans="1:21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6" t="e">
        <f>IF(Table1[[#This Row],[Category All]]="Category 1", "Yes",NA())</f>
        <v>#N/A</v>
      </c>
      <c r="T496" t="e">
        <f>IF(Table1[[#This Row],[Category All]]="Category 2", "Yes",NA())</f>
        <v>#N/A</v>
      </c>
      <c r="U496" t="str">
        <f>IF(Table1[[#This Row],[Category All]]="Category 3", "Yes",NA())</f>
        <v>Yes</v>
      </c>
    </row>
    <row r="497" spans="1:21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7" t="e">
        <f>IF(Table1[[#This Row],[Category All]]="Category 1", "Yes",NA())</f>
        <v>#N/A</v>
      </c>
      <c r="T497" t="e">
        <f>IF(Table1[[#This Row],[Category All]]="Category 2", "Yes",NA())</f>
        <v>#N/A</v>
      </c>
      <c r="U497" t="str">
        <f>IF(Table1[[#This Row],[Category All]]="Category 3", "Yes",NA())</f>
        <v>Yes</v>
      </c>
    </row>
    <row r="498" spans="1:21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498" t="e">
        <f>IF(Table1[[#This Row],[Category All]]="Category 1", "Yes",NA())</f>
        <v>#N/A</v>
      </c>
      <c r="T498" t="str">
        <f>IF(Table1[[#This Row],[Category All]]="Category 2", "Yes",NA())</f>
        <v>Yes</v>
      </c>
      <c r="U498" t="e">
        <f>IF(Table1[[#This Row],[Category All]]="Category 3", "Yes",NA())</f>
        <v>#N/A</v>
      </c>
    </row>
    <row r="499" spans="1:21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499" t="e">
        <f>IF(Table1[[#This Row],[Category All]]="Category 1", "Yes",NA())</f>
        <v>#N/A</v>
      </c>
      <c r="T499" t="e">
        <f>IF(Table1[[#This Row],[Category All]]="Category 2", "Yes",NA())</f>
        <v>#N/A</v>
      </c>
      <c r="U499" t="str">
        <f>IF(Table1[[#This Row],[Category All]]="Category 3", "Yes",NA())</f>
        <v>Yes</v>
      </c>
    </row>
    <row r="500" spans="1:21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0" t="e">
        <f>IF(Table1[[#This Row],[Category All]]="Category 1", "Yes",NA())</f>
        <v>#N/A</v>
      </c>
      <c r="T500" t="str">
        <f>IF(Table1[[#This Row],[Category All]]="Category 2", "Yes",NA())</f>
        <v>Yes</v>
      </c>
      <c r="U500" t="e">
        <f>IF(Table1[[#This Row],[Category All]]="Category 3", "Yes",NA())</f>
        <v>#N/A</v>
      </c>
    </row>
    <row r="501" spans="1:21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1" t="e">
        <f>IF(Table1[[#This Row],[Category All]]="Category 1", "Yes",NA())</f>
        <v>#N/A</v>
      </c>
      <c r="T501" t="e">
        <f>IF(Table1[[#This Row],[Category All]]="Category 2", "Yes",NA())</f>
        <v>#N/A</v>
      </c>
      <c r="U501" t="str">
        <f>IF(Table1[[#This Row],[Category All]]="Category 3", "Yes",NA())</f>
        <v>Yes</v>
      </c>
    </row>
    <row r="502" spans="1:21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2" t="e">
        <f>IF(Table1[[#This Row],[Category All]]="Category 1", "Yes",NA())</f>
        <v>#N/A</v>
      </c>
      <c r="T502" t="e">
        <f>IF(Table1[[#This Row],[Category All]]="Category 2", "Yes",NA())</f>
        <v>#N/A</v>
      </c>
      <c r="U502" t="str">
        <f>IF(Table1[[#This Row],[Category All]]="Category 3", "Yes",NA())</f>
        <v>Yes</v>
      </c>
    </row>
    <row r="503" spans="1:21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03" t="str">
        <f>IF(Table1[[#This Row],[Category All]]="Category 1", "Yes",NA())</f>
        <v>Yes</v>
      </c>
      <c r="T503" t="e">
        <f>IF(Table1[[#This Row],[Category All]]="Category 2", "Yes",NA())</f>
        <v>#N/A</v>
      </c>
      <c r="U503" t="e">
        <f>IF(Table1[[#This Row],[Category All]]="Category 3", "Yes",NA())</f>
        <v>#N/A</v>
      </c>
    </row>
    <row r="504" spans="1:21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4" t="e">
        <f>IF(Table1[[#This Row],[Category All]]="Category 1", "Yes",NA())</f>
        <v>#N/A</v>
      </c>
      <c r="T504" t="str">
        <f>IF(Table1[[#This Row],[Category All]]="Category 2", "Yes",NA())</f>
        <v>Yes</v>
      </c>
      <c r="U504" t="e">
        <f>IF(Table1[[#This Row],[Category All]]="Category 3", "Yes",NA())</f>
        <v>#N/A</v>
      </c>
    </row>
    <row r="505" spans="1:21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5" t="e">
        <f>IF(Table1[[#This Row],[Category All]]="Category 1", "Yes",NA())</f>
        <v>#N/A</v>
      </c>
      <c r="T505" t="e">
        <f>IF(Table1[[#This Row],[Category All]]="Category 2", "Yes",NA())</f>
        <v>#N/A</v>
      </c>
      <c r="U505" t="str">
        <f>IF(Table1[[#This Row],[Category All]]="Category 3", "Yes",NA())</f>
        <v>Yes</v>
      </c>
    </row>
    <row r="506" spans="1:21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06" t="e">
        <f>IF(Table1[[#This Row],[Category All]]="Category 1", "Yes",NA())</f>
        <v>#N/A</v>
      </c>
      <c r="T506" t="e">
        <f>IF(Table1[[#This Row],[Category All]]="Category 2", "Yes",NA())</f>
        <v>#N/A</v>
      </c>
      <c r="U506" t="str">
        <f>IF(Table1[[#This Row],[Category All]]="Category 3", "Yes",NA())</f>
        <v>Yes</v>
      </c>
    </row>
    <row r="507" spans="1:21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7" t="e">
        <f>IF(Table1[[#This Row],[Category All]]="Category 1", "Yes",NA())</f>
        <v>#N/A</v>
      </c>
      <c r="T507" t="str">
        <f>IF(Table1[[#This Row],[Category All]]="Category 2", "Yes",NA())</f>
        <v>Yes</v>
      </c>
      <c r="U507" t="e">
        <f>IF(Table1[[#This Row],[Category All]]="Category 3", "Yes",NA())</f>
        <v>#N/A</v>
      </c>
    </row>
    <row r="508" spans="1:21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8" t="e">
        <f>IF(Table1[[#This Row],[Category All]]="Category 1", "Yes",NA())</f>
        <v>#N/A</v>
      </c>
      <c r="T508" t="str">
        <f>IF(Table1[[#This Row],[Category All]]="Category 2", "Yes",NA())</f>
        <v>Yes</v>
      </c>
      <c r="U508" t="e">
        <f>IF(Table1[[#This Row],[Category All]]="Category 3", "Yes",NA())</f>
        <v>#N/A</v>
      </c>
    </row>
    <row r="509" spans="1:21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09" t="e">
        <f>IF(Table1[[#This Row],[Category All]]="Category 1", "Yes",NA())</f>
        <v>#N/A</v>
      </c>
      <c r="T509" t="str">
        <f>IF(Table1[[#This Row],[Category All]]="Category 2", "Yes",NA())</f>
        <v>Yes</v>
      </c>
      <c r="U509" t="e">
        <f>IF(Table1[[#This Row],[Category All]]="Category 3", "Yes",NA())</f>
        <v>#N/A</v>
      </c>
    </row>
    <row r="510" spans="1:21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0" t="e">
        <f>IF(Table1[[#This Row],[Category All]]="Category 1", "Yes",NA())</f>
        <v>#N/A</v>
      </c>
      <c r="T510" t="e">
        <f>IF(Table1[[#This Row],[Category All]]="Category 2", "Yes",NA())</f>
        <v>#N/A</v>
      </c>
      <c r="U510" t="str">
        <f>IF(Table1[[#This Row],[Category All]]="Category 3", "Yes",NA())</f>
        <v>Yes</v>
      </c>
    </row>
    <row r="511" spans="1:21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1" t="e">
        <f>IF(Table1[[#This Row],[Category All]]="Category 1", "Yes",NA())</f>
        <v>#N/A</v>
      </c>
      <c r="T511" t="str">
        <f>IF(Table1[[#This Row],[Category All]]="Category 2", "Yes",NA())</f>
        <v>Yes</v>
      </c>
      <c r="U511" t="e">
        <f>IF(Table1[[#This Row],[Category All]]="Category 3", "Yes",NA())</f>
        <v>#N/A</v>
      </c>
    </row>
    <row r="512" spans="1:21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2" t="e">
        <f>IF(Table1[[#This Row],[Category All]]="Category 1", "Yes",NA())</f>
        <v>#N/A</v>
      </c>
      <c r="T512" t="str">
        <f>IF(Table1[[#This Row],[Category All]]="Category 2", "Yes",NA())</f>
        <v>Yes</v>
      </c>
      <c r="U512" t="e">
        <f>IF(Table1[[#This Row],[Category All]]="Category 3", "Yes",NA())</f>
        <v>#N/A</v>
      </c>
    </row>
    <row r="513" spans="1:21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3" t="e">
        <f>IF(Table1[[#This Row],[Category All]]="Category 1", "Yes",NA())</f>
        <v>#N/A</v>
      </c>
      <c r="T513" t="str">
        <f>IF(Table1[[#This Row],[Category All]]="Category 2", "Yes",NA())</f>
        <v>Yes</v>
      </c>
      <c r="U513" t="e">
        <f>IF(Table1[[#This Row],[Category All]]="Category 3", "Yes",NA())</f>
        <v>#N/A</v>
      </c>
    </row>
    <row r="514" spans="1:21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4" t="e">
        <f>IF(Table1[[#This Row],[Category All]]="Category 1", "Yes",NA())</f>
        <v>#N/A</v>
      </c>
      <c r="T514" t="str">
        <f>IF(Table1[[#This Row],[Category All]]="Category 2", "Yes",NA())</f>
        <v>Yes</v>
      </c>
      <c r="U514" t="e">
        <f>IF(Table1[[#This Row],[Category All]]="Category 3", "Yes",NA())</f>
        <v>#N/A</v>
      </c>
    </row>
    <row r="515" spans="1:21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5" t="e">
        <f>IF(Table1[[#This Row],[Category All]]="Category 1", "Yes",NA())</f>
        <v>#N/A</v>
      </c>
      <c r="T515" t="str">
        <f>IF(Table1[[#This Row],[Category All]]="Category 2", "Yes",NA())</f>
        <v>Yes</v>
      </c>
      <c r="U515" t="e">
        <f>IF(Table1[[#This Row],[Category All]]="Category 3", "Yes",NA())</f>
        <v>#N/A</v>
      </c>
    </row>
    <row r="516" spans="1:21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6" t="e">
        <f>IF(Table1[[#This Row],[Category All]]="Category 1", "Yes",NA())</f>
        <v>#N/A</v>
      </c>
      <c r="T516" t="str">
        <f>IF(Table1[[#This Row],[Category All]]="Category 2", "Yes",NA())</f>
        <v>Yes</v>
      </c>
      <c r="U516" t="e">
        <f>IF(Table1[[#This Row],[Category All]]="Category 3", "Yes",NA())</f>
        <v>#N/A</v>
      </c>
    </row>
    <row r="517" spans="1:21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7" t="e">
        <f>IF(Table1[[#This Row],[Category All]]="Category 1", "Yes",NA())</f>
        <v>#N/A</v>
      </c>
      <c r="T517" t="str">
        <f>IF(Table1[[#This Row],[Category All]]="Category 2", "Yes",NA())</f>
        <v>Yes</v>
      </c>
      <c r="U517" t="e">
        <f>IF(Table1[[#This Row],[Category All]]="Category 3", "Yes",NA())</f>
        <v>#N/A</v>
      </c>
    </row>
    <row r="518" spans="1:21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18" t="e">
        <f>IF(Table1[[#This Row],[Category All]]="Category 1", "Yes",NA())</f>
        <v>#N/A</v>
      </c>
      <c r="T518" t="e">
        <f>IF(Table1[[#This Row],[Category All]]="Category 2", "Yes",NA())</f>
        <v>#N/A</v>
      </c>
      <c r="U518" t="str">
        <f>IF(Table1[[#This Row],[Category All]]="Category 3", "Yes",NA())</f>
        <v>Yes</v>
      </c>
    </row>
    <row r="519" spans="1:21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19" t="e">
        <f>IF(Table1[[#This Row],[Category All]]="Category 1", "Yes",NA())</f>
        <v>#N/A</v>
      </c>
      <c r="T519" t="str">
        <f>IF(Table1[[#This Row],[Category All]]="Category 2", "Yes",NA())</f>
        <v>Yes</v>
      </c>
      <c r="U519" t="e">
        <f>IF(Table1[[#This Row],[Category All]]="Category 3", "Yes",NA())</f>
        <v>#N/A</v>
      </c>
    </row>
    <row r="520" spans="1:21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0" t="e">
        <f>IF(Table1[[#This Row],[Category All]]="Category 1", "Yes",NA())</f>
        <v>#N/A</v>
      </c>
      <c r="T520" t="e">
        <f>IF(Table1[[#This Row],[Category All]]="Category 2", "Yes",NA())</f>
        <v>#N/A</v>
      </c>
      <c r="U520" t="str">
        <f>IF(Table1[[#This Row],[Category All]]="Category 3", "Yes",NA())</f>
        <v>Yes</v>
      </c>
    </row>
    <row r="521" spans="1:21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1" t="e">
        <f>IF(Table1[[#This Row],[Category All]]="Category 1", "Yes",NA())</f>
        <v>#N/A</v>
      </c>
      <c r="T521" t="e">
        <f>IF(Table1[[#This Row],[Category All]]="Category 2", "Yes",NA())</f>
        <v>#N/A</v>
      </c>
      <c r="U521" t="str">
        <f>IF(Table1[[#This Row],[Category All]]="Category 3", "Yes",NA())</f>
        <v>Yes</v>
      </c>
    </row>
    <row r="522" spans="1:21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2" t="e">
        <f>IF(Table1[[#This Row],[Category All]]="Category 1", "Yes",NA())</f>
        <v>#N/A</v>
      </c>
      <c r="T522" t="str">
        <f>IF(Table1[[#This Row],[Category All]]="Category 2", "Yes",NA())</f>
        <v>Yes</v>
      </c>
      <c r="U522" t="e">
        <f>IF(Table1[[#This Row],[Category All]]="Category 3", "Yes",NA())</f>
        <v>#N/A</v>
      </c>
    </row>
    <row r="523" spans="1:21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3" t="e">
        <f>IF(Table1[[#This Row],[Category All]]="Category 1", "Yes",NA())</f>
        <v>#N/A</v>
      </c>
      <c r="T523" t="e">
        <f>IF(Table1[[#This Row],[Category All]]="Category 2", "Yes",NA())</f>
        <v>#N/A</v>
      </c>
      <c r="U523" t="str">
        <f>IF(Table1[[#This Row],[Category All]]="Category 3", "Yes",NA())</f>
        <v>Yes</v>
      </c>
    </row>
    <row r="524" spans="1:21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4" t="e">
        <f>IF(Table1[[#This Row],[Category All]]="Category 1", "Yes",NA())</f>
        <v>#N/A</v>
      </c>
      <c r="T524" t="str">
        <f>IF(Table1[[#This Row],[Category All]]="Category 2", "Yes",NA())</f>
        <v>Yes</v>
      </c>
      <c r="U524" t="e">
        <f>IF(Table1[[#This Row],[Category All]]="Category 3", "Yes",NA())</f>
        <v>#N/A</v>
      </c>
    </row>
    <row r="525" spans="1:21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5" t="e">
        <f>IF(Table1[[#This Row],[Category All]]="Category 1", "Yes",NA())</f>
        <v>#N/A</v>
      </c>
      <c r="T525" t="str">
        <f>IF(Table1[[#This Row],[Category All]]="Category 2", "Yes",NA())</f>
        <v>Yes</v>
      </c>
      <c r="U525" t="e">
        <f>IF(Table1[[#This Row],[Category All]]="Category 3", "Yes",NA())</f>
        <v>#N/A</v>
      </c>
    </row>
    <row r="526" spans="1:21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6" t="e">
        <f>IF(Table1[[#This Row],[Category All]]="Category 1", "Yes",NA())</f>
        <v>#N/A</v>
      </c>
      <c r="T526" t="str">
        <f>IF(Table1[[#This Row],[Category All]]="Category 2", "Yes",NA())</f>
        <v>Yes</v>
      </c>
      <c r="U526" t="e">
        <f>IF(Table1[[#This Row],[Category All]]="Category 3", "Yes",NA())</f>
        <v>#N/A</v>
      </c>
    </row>
    <row r="527" spans="1:21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27" t="e">
        <f>IF(Table1[[#This Row],[Category All]]="Category 1", "Yes",NA())</f>
        <v>#N/A</v>
      </c>
      <c r="T527" t="e">
        <f>IF(Table1[[#This Row],[Category All]]="Category 2", "Yes",NA())</f>
        <v>#N/A</v>
      </c>
      <c r="U527" t="str">
        <f>IF(Table1[[#This Row],[Category All]]="Category 3", "Yes",NA())</f>
        <v>Yes</v>
      </c>
    </row>
    <row r="528" spans="1:21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528" t="str">
        <f>IF(Table1[[#This Row],[Category All]]="Category 1", "Yes",NA())</f>
        <v>Yes</v>
      </c>
      <c r="T528" t="e">
        <f>IF(Table1[[#This Row],[Category All]]="Category 2", "Yes",NA())</f>
        <v>#N/A</v>
      </c>
      <c r="U528" t="e">
        <f>IF(Table1[[#This Row],[Category All]]="Category 3", "Yes",NA())</f>
        <v>#N/A</v>
      </c>
    </row>
    <row r="529" spans="1:21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29" t="e">
        <f>IF(Table1[[#This Row],[Category All]]="Category 1", "Yes",NA())</f>
        <v>#N/A</v>
      </c>
      <c r="T529" t="str">
        <f>IF(Table1[[#This Row],[Category All]]="Category 2", "Yes",NA())</f>
        <v>Yes</v>
      </c>
      <c r="U529" t="e">
        <f>IF(Table1[[#This Row],[Category All]]="Category 3", "Yes",NA())</f>
        <v>#N/A</v>
      </c>
    </row>
    <row r="530" spans="1:21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0" t="e">
        <f>IF(Table1[[#This Row],[Category All]]="Category 1", "Yes",NA())</f>
        <v>#N/A</v>
      </c>
      <c r="T530" t="e">
        <f>IF(Table1[[#This Row],[Category All]]="Category 2", "Yes",NA())</f>
        <v>#N/A</v>
      </c>
      <c r="U530" t="str">
        <f>IF(Table1[[#This Row],[Category All]]="Category 3", "Yes",NA())</f>
        <v>Yes</v>
      </c>
    </row>
    <row r="531" spans="1:21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1" t="e">
        <f>IF(Table1[[#This Row],[Category All]]="Category 1", "Yes",NA())</f>
        <v>#N/A</v>
      </c>
      <c r="T531" t="str">
        <f>IF(Table1[[#This Row],[Category All]]="Category 2", "Yes",NA())</f>
        <v>Yes</v>
      </c>
      <c r="U531" t="e">
        <f>IF(Table1[[#This Row],[Category All]]="Category 3", "Yes",NA())</f>
        <v>#N/A</v>
      </c>
    </row>
    <row r="532" spans="1:21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2" t="e">
        <f>IF(Table1[[#This Row],[Category All]]="Category 1", "Yes",NA())</f>
        <v>#N/A</v>
      </c>
      <c r="T532" t="e">
        <f>IF(Table1[[#This Row],[Category All]]="Category 2", "Yes",NA())</f>
        <v>#N/A</v>
      </c>
      <c r="U532" t="str">
        <f>IF(Table1[[#This Row],[Category All]]="Category 3", "Yes",NA())</f>
        <v>Yes</v>
      </c>
    </row>
    <row r="533" spans="1:21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3" t="e">
        <f>IF(Table1[[#This Row],[Category All]]="Category 1", "Yes",NA())</f>
        <v>#N/A</v>
      </c>
      <c r="T533" t="e">
        <f>IF(Table1[[#This Row],[Category All]]="Category 2", "Yes",NA())</f>
        <v>#N/A</v>
      </c>
      <c r="U533" t="str">
        <f>IF(Table1[[#This Row],[Category All]]="Category 3", "Yes",NA())</f>
        <v>Yes</v>
      </c>
    </row>
    <row r="534" spans="1:21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4" t="e">
        <f>IF(Table1[[#This Row],[Category All]]="Category 1", "Yes",NA())</f>
        <v>#N/A</v>
      </c>
      <c r="T534" t="str">
        <f>IF(Table1[[#This Row],[Category All]]="Category 2", "Yes",NA())</f>
        <v>Yes</v>
      </c>
      <c r="U534" t="e">
        <f>IF(Table1[[#This Row],[Category All]]="Category 3", "Yes",NA())</f>
        <v>#N/A</v>
      </c>
    </row>
    <row r="535" spans="1:21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5" t="e">
        <f>IF(Table1[[#This Row],[Category All]]="Category 1", "Yes",NA())</f>
        <v>#N/A</v>
      </c>
      <c r="T535" t="str">
        <f>IF(Table1[[#This Row],[Category All]]="Category 2", "Yes",NA())</f>
        <v>Yes</v>
      </c>
      <c r="U535" t="e">
        <f>IF(Table1[[#This Row],[Category All]]="Category 3", "Yes",NA())</f>
        <v>#N/A</v>
      </c>
    </row>
    <row r="536" spans="1:21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6" t="e">
        <f>IF(Table1[[#This Row],[Category All]]="Category 1", "Yes",NA())</f>
        <v>#N/A</v>
      </c>
      <c r="T536" t="str">
        <f>IF(Table1[[#This Row],[Category All]]="Category 2", "Yes",NA())</f>
        <v>Yes</v>
      </c>
      <c r="U536" t="e">
        <f>IF(Table1[[#This Row],[Category All]]="Category 3", "Yes",NA())</f>
        <v>#N/A</v>
      </c>
    </row>
    <row r="537" spans="1:21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37" t="e">
        <f>IF(Table1[[#This Row],[Category All]]="Category 1", "Yes",NA())</f>
        <v>#N/A</v>
      </c>
      <c r="T537" t="e">
        <f>IF(Table1[[#This Row],[Category All]]="Category 2", "Yes",NA())</f>
        <v>#N/A</v>
      </c>
      <c r="U537" t="str">
        <f>IF(Table1[[#This Row],[Category All]]="Category 3", "Yes",NA())</f>
        <v>Yes</v>
      </c>
    </row>
    <row r="538" spans="1:21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8" t="e">
        <f>IF(Table1[[#This Row],[Category All]]="Category 1", "Yes",NA())</f>
        <v>#N/A</v>
      </c>
      <c r="T538" t="str">
        <f>IF(Table1[[#This Row],[Category All]]="Category 2", "Yes",NA())</f>
        <v>Yes</v>
      </c>
      <c r="U538" t="e">
        <f>IF(Table1[[#This Row],[Category All]]="Category 3", "Yes",NA())</f>
        <v>#N/A</v>
      </c>
    </row>
    <row r="539" spans="1:21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39" t="e">
        <f>IF(Table1[[#This Row],[Category All]]="Category 1", "Yes",NA())</f>
        <v>#N/A</v>
      </c>
      <c r="T539" t="str">
        <f>IF(Table1[[#This Row],[Category All]]="Category 2", "Yes",NA())</f>
        <v>Yes</v>
      </c>
      <c r="U539" t="e">
        <f>IF(Table1[[#This Row],[Category All]]="Category 3", "Yes",NA())</f>
        <v>#N/A</v>
      </c>
    </row>
    <row r="540" spans="1:21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0" t="e">
        <f>IF(Table1[[#This Row],[Category All]]="Category 1", "Yes",NA())</f>
        <v>#N/A</v>
      </c>
      <c r="T540" t="str">
        <f>IF(Table1[[#This Row],[Category All]]="Category 2", "Yes",NA())</f>
        <v>Yes</v>
      </c>
      <c r="U540" t="e">
        <f>IF(Table1[[#This Row],[Category All]]="Category 3", "Yes",NA())</f>
        <v>#N/A</v>
      </c>
    </row>
    <row r="541" spans="1:21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1" t="e">
        <f>IF(Table1[[#This Row],[Category All]]="Category 1", "Yes",NA())</f>
        <v>#N/A</v>
      </c>
      <c r="T541" t="str">
        <f>IF(Table1[[#This Row],[Category All]]="Category 2", "Yes",NA())</f>
        <v>Yes</v>
      </c>
      <c r="U541" t="e">
        <f>IF(Table1[[#This Row],[Category All]]="Category 3", "Yes",NA())</f>
        <v>#N/A</v>
      </c>
    </row>
    <row r="542" spans="1:21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2" t="e">
        <f>IF(Table1[[#This Row],[Category All]]="Category 1", "Yes",NA())</f>
        <v>#N/A</v>
      </c>
      <c r="T542" t="e">
        <f>IF(Table1[[#This Row],[Category All]]="Category 2", "Yes",NA())</f>
        <v>#N/A</v>
      </c>
      <c r="U542" t="str">
        <f>IF(Table1[[#This Row],[Category All]]="Category 3", "Yes",NA())</f>
        <v>Yes</v>
      </c>
    </row>
    <row r="543" spans="1:21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3" t="e">
        <f>IF(Table1[[#This Row],[Category All]]="Category 1", "Yes",NA())</f>
        <v>#N/A</v>
      </c>
      <c r="T543" t="str">
        <f>IF(Table1[[#This Row],[Category All]]="Category 2", "Yes",NA())</f>
        <v>Yes</v>
      </c>
      <c r="U543" t="e">
        <f>IF(Table1[[#This Row],[Category All]]="Category 3", "Yes",NA())</f>
        <v>#N/A</v>
      </c>
    </row>
    <row r="544" spans="1:21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4" t="e">
        <f>IF(Table1[[#This Row],[Category All]]="Category 1", "Yes",NA())</f>
        <v>#N/A</v>
      </c>
      <c r="T544" t="e">
        <f>IF(Table1[[#This Row],[Category All]]="Category 2", "Yes",NA())</f>
        <v>#N/A</v>
      </c>
      <c r="U544" t="str">
        <f>IF(Table1[[#This Row],[Category All]]="Category 3", "Yes",NA())</f>
        <v>Yes</v>
      </c>
    </row>
    <row r="545" spans="1:21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5" t="e">
        <f>IF(Table1[[#This Row],[Category All]]="Category 1", "Yes",NA())</f>
        <v>#N/A</v>
      </c>
      <c r="T545" t="e">
        <f>IF(Table1[[#This Row],[Category All]]="Category 2", "Yes",NA())</f>
        <v>#N/A</v>
      </c>
      <c r="U545" t="str">
        <f>IF(Table1[[#This Row],[Category All]]="Category 3", "Yes",NA())</f>
        <v>Yes</v>
      </c>
    </row>
    <row r="546" spans="1:21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6" t="e">
        <f>IF(Table1[[#This Row],[Category All]]="Category 1", "Yes",NA())</f>
        <v>#N/A</v>
      </c>
      <c r="T546" t="str">
        <f>IF(Table1[[#This Row],[Category All]]="Category 2", "Yes",NA())</f>
        <v>Yes</v>
      </c>
      <c r="U546" t="e">
        <f>IF(Table1[[#This Row],[Category All]]="Category 3", "Yes",NA())</f>
        <v>#N/A</v>
      </c>
    </row>
    <row r="547" spans="1:21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7" t="e">
        <f>IF(Table1[[#This Row],[Category All]]="Category 1", "Yes",NA())</f>
        <v>#N/A</v>
      </c>
      <c r="T547" t="str">
        <f>IF(Table1[[#This Row],[Category All]]="Category 2", "Yes",NA())</f>
        <v>Yes</v>
      </c>
      <c r="U547" t="e">
        <f>IF(Table1[[#This Row],[Category All]]="Category 3", "Yes",NA())</f>
        <v>#N/A</v>
      </c>
    </row>
    <row r="548" spans="1:21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48" t="e">
        <f>IF(Table1[[#This Row],[Category All]]="Category 1", "Yes",NA())</f>
        <v>#N/A</v>
      </c>
      <c r="T548" t="e">
        <f>IF(Table1[[#This Row],[Category All]]="Category 2", "Yes",NA())</f>
        <v>#N/A</v>
      </c>
      <c r="U548" t="str">
        <f>IF(Table1[[#This Row],[Category All]]="Category 3", "Yes",NA())</f>
        <v>Yes</v>
      </c>
    </row>
    <row r="549" spans="1:21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49" t="e">
        <f>IF(Table1[[#This Row],[Category All]]="Category 1", "Yes",NA())</f>
        <v>#N/A</v>
      </c>
      <c r="T549" t="str">
        <f>IF(Table1[[#This Row],[Category All]]="Category 2", "Yes",NA())</f>
        <v>Yes</v>
      </c>
      <c r="U549" t="e">
        <f>IF(Table1[[#This Row],[Category All]]="Category 3", "Yes",NA())</f>
        <v>#N/A</v>
      </c>
    </row>
    <row r="550" spans="1:21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0" t="e">
        <f>IF(Table1[[#This Row],[Category All]]="Category 1", "Yes",NA())</f>
        <v>#N/A</v>
      </c>
      <c r="T550" t="str">
        <f>IF(Table1[[#This Row],[Category All]]="Category 2", "Yes",NA())</f>
        <v>Yes</v>
      </c>
      <c r="U550" t="e">
        <f>IF(Table1[[#This Row],[Category All]]="Category 3", "Yes",NA())</f>
        <v>#N/A</v>
      </c>
    </row>
    <row r="551" spans="1:21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1" t="e">
        <f>IF(Table1[[#This Row],[Category All]]="Category 1", "Yes",NA())</f>
        <v>#N/A</v>
      </c>
      <c r="T551" t="str">
        <f>IF(Table1[[#This Row],[Category All]]="Category 2", "Yes",NA())</f>
        <v>Yes</v>
      </c>
      <c r="U551" t="e">
        <f>IF(Table1[[#This Row],[Category All]]="Category 3", "Yes",NA())</f>
        <v>#N/A</v>
      </c>
    </row>
    <row r="552" spans="1:21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2" t="e">
        <f>IF(Table1[[#This Row],[Category All]]="Category 1", "Yes",NA())</f>
        <v>#N/A</v>
      </c>
      <c r="T552" t="e">
        <f>IF(Table1[[#This Row],[Category All]]="Category 2", "Yes",NA())</f>
        <v>#N/A</v>
      </c>
      <c r="U552" t="str">
        <f>IF(Table1[[#This Row],[Category All]]="Category 3", "Yes",NA())</f>
        <v>Yes</v>
      </c>
    </row>
    <row r="553" spans="1:21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3" t="e">
        <f>IF(Table1[[#This Row],[Category All]]="Category 1", "Yes",NA())</f>
        <v>#N/A</v>
      </c>
      <c r="T553" t="e">
        <f>IF(Table1[[#This Row],[Category All]]="Category 2", "Yes",NA())</f>
        <v>#N/A</v>
      </c>
      <c r="U553" t="str">
        <f>IF(Table1[[#This Row],[Category All]]="Category 3", "Yes",NA())</f>
        <v>Yes</v>
      </c>
    </row>
    <row r="554" spans="1:21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4" t="e">
        <f>IF(Table1[[#This Row],[Category All]]="Category 1", "Yes",NA())</f>
        <v>#N/A</v>
      </c>
      <c r="T554" t="e">
        <f>IF(Table1[[#This Row],[Category All]]="Category 2", "Yes",NA())</f>
        <v>#N/A</v>
      </c>
      <c r="U554" t="str">
        <f>IF(Table1[[#This Row],[Category All]]="Category 3", "Yes",NA())</f>
        <v>Yes</v>
      </c>
    </row>
    <row r="555" spans="1:21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5" t="e">
        <f>IF(Table1[[#This Row],[Category All]]="Category 1", "Yes",NA())</f>
        <v>#N/A</v>
      </c>
      <c r="T555" t="e">
        <f>IF(Table1[[#This Row],[Category All]]="Category 2", "Yes",NA())</f>
        <v>#N/A</v>
      </c>
      <c r="U555" t="str">
        <f>IF(Table1[[#This Row],[Category All]]="Category 3", "Yes",NA())</f>
        <v>Yes</v>
      </c>
    </row>
    <row r="556" spans="1:21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6" t="e">
        <f>IF(Table1[[#This Row],[Category All]]="Category 1", "Yes",NA())</f>
        <v>#N/A</v>
      </c>
      <c r="T556" t="str">
        <f>IF(Table1[[#This Row],[Category All]]="Category 2", "Yes",NA())</f>
        <v>Yes</v>
      </c>
      <c r="U556" t="e">
        <f>IF(Table1[[#This Row],[Category All]]="Category 3", "Yes",NA())</f>
        <v>#N/A</v>
      </c>
    </row>
    <row r="557" spans="1:21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7" t="e">
        <f>IF(Table1[[#This Row],[Category All]]="Category 1", "Yes",NA())</f>
        <v>#N/A</v>
      </c>
      <c r="T557" t="e">
        <f>IF(Table1[[#This Row],[Category All]]="Category 2", "Yes",NA())</f>
        <v>#N/A</v>
      </c>
      <c r="U557" t="str">
        <f>IF(Table1[[#This Row],[Category All]]="Category 3", "Yes",NA())</f>
        <v>Yes</v>
      </c>
    </row>
    <row r="558" spans="1:21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58" t="e">
        <f>IF(Table1[[#This Row],[Category All]]="Category 1", "Yes",NA())</f>
        <v>#N/A</v>
      </c>
      <c r="T558" t="str">
        <f>IF(Table1[[#This Row],[Category All]]="Category 2", "Yes",NA())</f>
        <v>Yes</v>
      </c>
      <c r="U558" t="e">
        <f>IF(Table1[[#This Row],[Category All]]="Category 3", "Yes",NA())</f>
        <v>#N/A</v>
      </c>
    </row>
    <row r="559" spans="1:21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59" t="e">
        <f>IF(Table1[[#This Row],[Category All]]="Category 1", "Yes",NA())</f>
        <v>#N/A</v>
      </c>
      <c r="T559" t="e">
        <f>IF(Table1[[#This Row],[Category All]]="Category 2", "Yes",NA())</f>
        <v>#N/A</v>
      </c>
      <c r="U559" t="str">
        <f>IF(Table1[[#This Row],[Category All]]="Category 3", "Yes",NA())</f>
        <v>Yes</v>
      </c>
    </row>
    <row r="560" spans="1:21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0" t="e">
        <f>IF(Table1[[#This Row],[Category All]]="Category 1", "Yes",NA())</f>
        <v>#N/A</v>
      </c>
      <c r="T560" t="str">
        <f>IF(Table1[[#This Row],[Category All]]="Category 2", "Yes",NA())</f>
        <v>Yes</v>
      </c>
      <c r="U560" t="e">
        <f>IF(Table1[[#This Row],[Category All]]="Category 3", "Yes",NA())</f>
        <v>#N/A</v>
      </c>
    </row>
    <row r="561" spans="1:21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1" t="e">
        <f>IF(Table1[[#This Row],[Category All]]="Category 1", "Yes",NA())</f>
        <v>#N/A</v>
      </c>
      <c r="T561" t="e">
        <f>IF(Table1[[#This Row],[Category All]]="Category 2", "Yes",NA())</f>
        <v>#N/A</v>
      </c>
      <c r="U561" t="str">
        <f>IF(Table1[[#This Row],[Category All]]="Category 3", "Yes",NA())</f>
        <v>Yes</v>
      </c>
    </row>
    <row r="562" spans="1:21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2" t="e">
        <f>IF(Table1[[#This Row],[Category All]]="Category 1", "Yes",NA())</f>
        <v>#N/A</v>
      </c>
      <c r="T562" t="str">
        <f>IF(Table1[[#This Row],[Category All]]="Category 2", "Yes",NA())</f>
        <v>Yes</v>
      </c>
      <c r="U562" t="e">
        <f>IF(Table1[[#This Row],[Category All]]="Category 3", "Yes",NA())</f>
        <v>#N/A</v>
      </c>
    </row>
    <row r="563" spans="1:21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3" t="e">
        <f>IF(Table1[[#This Row],[Category All]]="Category 1", "Yes",NA())</f>
        <v>#N/A</v>
      </c>
      <c r="T563" t="e">
        <f>IF(Table1[[#This Row],[Category All]]="Category 2", "Yes",NA())</f>
        <v>#N/A</v>
      </c>
      <c r="U563" t="str">
        <f>IF(Table1[[#This Row],[Category All]]="Category 3", "Yes",NA())</f>
        <v>Yes</v>
      </c>
    </row>
    <row r="564" spans="1:21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4" t="e">
        <f>IF(Table1[[#This Row],[Category All]]="Category 1", "Yes",NA())</f>
        <v>#N/A</v>
      </c>
      <c r="T564" t="e">
        <f>IF(Table1[[#This Row],[Category All]]="Category 2", "Yes",NA())</f>
        <v>#N/A</v>
      </c>
      <c r="U564" t="str">
        <f>IF(Table1[[#This Row],[Category All]]="Category 3", "Yes",NA())</f>
        <v>Yes</v>
      </c>
    </row>
    <row r="565" spans="1:21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5" t="e">
        <f>IF(Table1[[#This Row],[Category All]]="Category 1", "Yes",NA())</f>
        <v>#N/A</v>
      </c>
      <c r="T565" t="e">
        <f>IF(Table1[[#This Row],[Category All]]="Category 2", "Yes",NA())</f>
        <v>#N/A</v>
      </c>
      <c r="U565" t="str">
        <f>IF(Table1[[#This Row],[Category All]]="Category 3", "Yes",NA())</f>
        <v>Yes</v>
      </c>
    </row>
    <row r="566" spans="1:21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66" t="e">
        <f>IF(Table1[[#This Row],[Category All]]="Category 1", "Yes",NA())</f>
        <v>#N/A</v>
      </c>
      <c r="T566" t="e">
        <f>IF(Table1[[#This Row],[Category All]]="Category 2", "Yes",NA())</f>
        <v>#N/A</v>
      </c>
      <c r="U566" t="str">
        <f>IF(Table1[[#This Row],[Category All]]="Category 3", "Yes",NA())</f>
        <v>Yes</v>
      </c>
    </row>
    <row r="567" spans="1:21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7" t="e">
        <f>IF(Table1[[#This Row],[Category All]]="Category 1", "Yes",NA())</f>
        <v>#N/A</v>
      </c>
      <c r="T567" t="str">
        <f>IF(Table1[[#This Row],[Category All]]="Category 2", "Yes",NA())</f>
        <v>Yes</v>
      </c>
      <c r="U567" t="e">
        <f>IF(Table1[[#This Row],[Category All]]="Category 3", "Yes",NA())</f>
        <v>#N/A</v>
      </c>
    </row>
    <row r="568" spans="1:21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8" t="e">
        <f>IF(Table1[[#This Row],[Category All]]="Category 1", "Yes",NA())</f>
        <v>#N/A</v>
      </c>
      <c r="T568" t="str">
        <f>IF(Table1[[#This Row],[Category All]]="Category 2", "Yes",NA())</f>
        <v>Yes</v>
      </c>
      <c r="U568" t="e">
        <f>IF(Table1[[#This Row],[Category All]]="Category 3", "Yes",NA())</f>
        <v>#N/A</v>
      </c>
    </row>
    <row r="569" spans="1:21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69" t="e">
        <f>IF(Table1[[#This Row],[Category All]]="Category 1", "Yes",NA())</f>
        <v>#N/A</v>
      </c>
      <c r="T569" t="str">
        <f>IF(Table1[[#This Row],[Category All]]="Category 2", "Yes",NA())</f>
        <v>Yes</v>
      </c>
      <c r="U569" t="e">
        <f>IF(Table1[[#This Row],[Category All]]="Category 3", "Yes",NA())</f>
        <v>#N/A</v>
      </c>
    </row>
    <row r="570" spans="1:21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0" t="e">
        <f>IF(Table1[[#This Row],[Category All]]="Category 1", "Yes",NA())</f>
        <v>#N/A</v>
      </c>
      <c r="T570" t="str">
        <f>IF(Table1[[#This Row],[Category All]]="Category 2", "Yes",NA())</f>
        <v>Yes</v>
      </c>
      <c r="U570" t="e">
        <f>IF(Table1[[#This Row],[Category All]]="Category 3", "Yes",NA())</f>
        <v>#N/A</v>
      </c>
    </row>
    <row r="571" spans="1:21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1" t="e">
        <f>IF(Table1[[#This Row],[Category All]]="Category 1", "Yes",NA())</f>
        <v>#N/A</v>
      </c>
      <c r="T571" t="str">
        <f>IF(Table1[[#This Row],[Category All]]="Category 2", "Yes",NA())</f>
        <v>Yes</v>
      </c>
      <c r="U571" t="e">
        <f>IF(Table1[[#This Row],[Category All]]="Category 3", "Yes",NA())</f>
        <v>#N/A</v>
      </c>
    </row>
    <row r="572" spans="1:21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2" t="e">
        <f>IF(Table1[[#This Row],[Category All]]="Category 1", "Yes",NA())</f>
        <v>#N/A</v>
      </c>
      <c r="T572" t="str">
        <f>IF(Table1[[#This Row],[Category All]]="Category 2", "Yes",NA())</f>
        <v>Yes</v>
      </c>
      <c r="U572" t="e">
        <f>IF(Table1[[#This Row],[Category All]]="Category 3", "Yes",NA())</f>
        <v>#N/A</v>
      </c>
    </row>
    <row r="573" spans="1:21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3" t="e">
        <f>IF(Table1[[#This Row],[Category All]]="Category 1", "Yes",NA())</f>
        <v>#N/A</v>
      </c>
      <c r="T573" t="str">
        <f>IF(Table1[[#This Row],[Category All]]="Category 2", "Yes",NA())</f>
        <v>Yes</v>
      </c>
      <c r="U573" t="e">
        <f>IF(Table1[[#This Row],[Category All]]="Category 3", "Yes",NA())</f>
        <v>#N/A</v>
      </c>
    </row>
    <row r="574" spans="1:21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4" t="e">
        <f>IF(Table1[[#This Row],[Category All]]="Category 1", "Yes",NA())</f>
        <v>#N/A</v>
      </c>
      <c r="T574" t="str">
        <f>IF(Table1[[#This Row],[Category All]]="Category 2", "Yes",NA())</f>
        <v>Yes</v>
      </c>
      <c r="U574" t="e">
        <f>IF(Table1[[#This Row],[Category All]]="Category 3", "Yes",NA())</f>
        <v>#N/A</v>
      </c>
    </row>
    <row r="575" spans="1:21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5" t="e">
        <f>IF(Table1[[#This Row],[Category All]]="Category 1", "Yes",NA())</f>
        <v>#N/A</v>
      </c>
      <c r="T575" t="str">
        <f>IF(Table1[[#This Row],[Category All]]="Category 2", "Yes",NA())</f>
        <v>Yes</v>
      </c>
      <c r="U575" t="e">
        <f>IF(Table1[[#This Row],[Category All]]="Category 3", "Yes",NA())</f>
        <v>#N/A</v>
      </c>
    </row>
    <row r="576" spans="1:21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76" t="e">
        <f>IF(Table1[[#This Row],[Category All]]="Category 1", "Yes",NA())</f>
        <v>#N/A</v>
      </c>
      <c r="T576" t="e">
        <f>IF(Table1[[#This Row],[Category All]]="Category 2", "Yes",NA())</f>
        <v>#N/A</v>
      </c>
      <c r="U576" t="str">
        <f>IF(Table1[[#This Row],[Category All]]="Category 3", "Yes",NA())</f>
        <v>Yes</v>
      </c>
    </row>
    <row r="577" spans="1:21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7" t="e">
        <f>IF(Table1[[#This Row],[Category All]]="Category 1", "Yes",NA())</f>
        <v>#N/A</v>
      </c>
      <c r="T577" t="str">
        <f>IF(Table1[[#This Row],[Category All]]="Category 2", "Yes",NA())</f>
        <v>Yes</v>
      </c>
      <c r="U577" t="e">
        <f>IF(Table1[[#This Row],[Category All]]="Category 3", "Yes",NA())</f>
        <v>#N/A</v>
      </c>
    </row>
    <row r="578" spans="1:21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8" t="e">
        <f>IF(Table1[[#This Row],[Category All]]="Category 1", "Yes",NA())</f>
        <v>#N/A</v>
      </c>
      <c r="T578" t="str">
        <f>IF(Table1[[#This Row],[Category All]]="Category 2", "Yes",NA())</f>
        <v>Yes</v>
      </c>
      <c r="U578" t="e">
        <f>IF(Table1[[#This Row],[Category All]]="Category 3", "Yes",NA())</f>
        <v>#N/A</v>
      </c>
    </row>
    <row r="579" spans="1:21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79" t="e">
        <f>IF(Table1[[#This Row],[Category All]]="Category 1", "Yes",NA())</f>
        <v>#N/A</v>
      </c>
      <c r="T579" t="str">
        <f>IF(Table1[[#This Row],[Category All]]="Category 2", "Yes",NA())</f>
        <v>Yes</v>
      </c>
      <c r="U579" t="e">
        <f>IF(Table1[[#This Row],[Category All]]="Category 3", "Yes",NA())</f>
        <v>#N/A</v>
      </c>
    </row>
    <row r="580" spans="1:21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0" t="e">
        <f>IF(Table1[[#This Row],[Category All]]="Category 1", "Yes",NA())</f>
        <v>#N/A</v>
      </c>
      <c r="T580" t="str">
        <f>IF(Table1[[#This Row],[Category All]]="Category 2", "Yes",NA())</f>
        <v>Yes</v>
      </c>
      <c r="U580" t="e">
        <f>IF(Table1[[#This Row],[Category All]]="Category 3", "Yes",NA())</f>
        <v>#N/A</v>
      </c>
    </row>
    <row r="581" spans="1:21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1" t="e">
        <f>IF(Table1[[#This Row],[Category All]]="Category 1", "Yes",NA())</f>
        <v>#N/A</v>
      </c>
      <c r="T581" t="e">
        <f>IF(Table1[[#This Row],[Category All]]="Category 2", "Yes",NA())</f>
        <v>#N/A</v>
      </c>
      <c r="U581" t="str">
        <f>IF(Table1[[#This Row],[Category All]]="Category 3", "Yes",NA())</f>
        <v>Yes</v>
      </c>
    </row>
    <row r="582" spans="1:21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2" t="e">
        <f>IF(Table1[[#This Row],[Category All]]="Category 1", "Yes",NA())</f>
        <v>#N/A</v>
      </c>
      <c r="T582" t="str">
        <f>IF(Table1[[#This Row],[Category All]]="Category 2", "Yes",NA())</f>
        <v>Yes</v>
      </c>
      <c r="U582" t="e">
        <f>IF(Table1[[#This Row],[Category All]]="Category 3", "Yes",NA())</f>
        <v>#N/A</v>
      </c>
    </row>
    <row r="583" spans="1:21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3" t="e">
        <f>IF(Table1[[#This Row],[Category All]]="Category 1", "Yes",NA())</f>
        <v>#N/A</v>
      </c>
      <c r="T583" t="str">
        <f>IF(Table1[[#This Row],[Category All]]="Category 2", "Yes",NA())</f>
        <v>Yes</v>
      </c>
      <c r="U583" t="e">
        <f>IF(Table1[[#This Row],[Category All]]="Category 3", "Yes",NA())</f>
        <v>#N/A</v>
      </c>
    </row>
    <row r="584" spans="1:21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4" t="e">
        <f>IF(Table1[[#This Row],[Category All]]="Category 1", "Yes",NA())</f>
        <v>#N/A</v>
      </c>
      <c r="T584" t="str">
        <f>IF(Table1[[#This Row],[Category All]]="Category 2", "Yes",NA())</f>
        <v>Yes</v>
      </c>
      <c r="U584" t="e">
        <f>IF(Table1[[#This Row],[Category All]]="Category 3", "Yes",NA())</f>
        <v>#N/A</v>
      </c>
    </row>
    <row r="585" spans="1:21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5" t="e">
        <f>IF(Table1[[#This Row],[Category All]]="Category 1", "Yes",NA())</f>
        <v>#N/A</v>
      </c>
      <c r="T585" t="str">
        <f>IF(Table1[[#This Row],[Category All]]="Category 2", "Yes",NA())</f>
        <v>Yes</v>
      </c>
      <c r="U585" t="e">
        <f>IF(Table1[[#This Row],[Category All]]="Category 3", "Yes",NA())</f>
        <v>#N/A</v>
      </c>
    </row>
    <row r="586" spans="1:21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86" t="e">
        <f>IF(Table1[[#This Row],[Category All]]="Category 1", "Yes",NA())</f>
        <v>#N/A</v>
      </c>
      <c r="T586" t="e">
        <f>IF(Table1[[#This Row],[Category All]]="Category 2", "Yes",NA())</f>
        <v>#N/A</v>
      </c>
      <c r="U586" t="str">
        <f>IF(Table1[[#This Row],[Category All]]="Category 3", "Yes",NA())</f>
        <v>Yes</v>
      </c>
    </row>
    <row r="587" spans="1:21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7" t="e">
        <f>IF(Table1[[#This Row],[Category All]]="Category 1", "Yes",NA())</f>
        <v>#N/A</v>
      </c>
      <c r="T587" t="str">
        <f>IF(Table1[[#This Row],[Category All]]="Category 2", "Yes",NA())</f>
        <v>Yes</v>
      </c>
      <c r="U587" t="e">
        <f>IF(Table1[[#This Row],[Category All]]="Category 3", "Yes",NA())</f>
        <v>#N/A</v>
      </c>
    </row>
    <row r="588" spans="1:21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8" t="e">
        <f>IF(Table1[[#This Row],[Category All]]="Category 1", "Yes",NA())</f>
        <v>#N/A</v>
      </c>
      <c r="T588" t="str">
        <f>IF(Table1[[#This Row],[Category All]]="Category 2", "Yes",NA())</f>
        <v>Yes</v>
      </c>
      <c r="U588" t="e">
        <f>IF(Table1[[#This Row],[Category All]]="Category 3", "Yes",NA())</f>
        <v>#N/A</v>
      </c>
    </row>
    <row r="589" spans="1:21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89" t="e">
        <f>IF(Table1[[#This Row],[Category All]]="Category 1", "Yes",NA())</f>
        <v>#N/A</v>
      </c>
      <c r="T589" t="str">
        <f>IF(Table1[[#This Row],[Category All]]="Category 2", "Yes",NA())</f>
        <v>Yes</v>
      </c>
      <c r="U589" t="e">
        <f>IF(Table1[[#This Row],[Category All]]="Category 3", "Yes",NA())</f>
        <v>#N/A</v>
      </c>
    </row>
    <row r="590" spans="1:21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0" t="e">
        <f>IF(Table1[[#This Row],[Category All]]="Category 1", "Yes",NA())</f>
        <v>#N/A</v>
      </c>
      <c r="T590" t="e">
        <f>IF(Table1[[#This Row],[Category All]]="Category 2", "Yes",NA())</f>
        <v>#N/A</v>
      </c>
      <c r="U590" t="str">
        <f>IF(Table1[[#This Row],[Category All]]="Category 3", "Yes",NA())</f>
        <v>Yes</v>
      </c>
    </row>
    <row r="591" spans="1:21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1" t="e">
        <f>IF(Table1[[#This Row],[Category All]]="Category 1", "Yes",NA())</f>
        <v>#N/A</v>
      </c>
      <c r="T591" t="str">
        <f>IF(Table1[[#This Row],[Category All]]="Category 2", "Yes",NA())</f>
        <v>Yes</v>
      </c>
      <c r="U591" t="e">
        <f>IF(Table1[[#This Row],[Category All]]="Category 3", "Yes",NA())</f>
        <v>#N/A</v>
      </c>
    </row>
    <row r="592" spans="1:21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2" t="e">
        <f>IF(Table1[[#This Row],[Category All]]="Category 1", "Yes",NA())</f>
        <v>#N/A</v>
      </c>
      <c r="T592" t="str">
        <f>IF(Table1[[#This Row],[Category All]]="Category 2", "Yes",NA())</f>
        <v>Yes</v>
      </c>
      <c r="U592" t="e">
        <f>IF(Table1[[#This Row],[Category All]]="Category 3", "Yes",NA())</f>
        <v>#N/A</v>
      </c>
    </row>
    <row r="593" spans="1:21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3" t="e">
        <f>IF(Table1[[#This Row],[Category All]]="Category 1", "Yes",NA())</f>
        <v>#N/A</v>
      </c>
      <c r="T593" t="str">
        <f>IF(Table1[[#This Row],[Category All]]="Category 2", "Yes",NA())</f>
        <v>Yes</v>
      </c>
      <c r="U593" t="e">
        <f>IF(Table1[[#This Row],[Category All]]="Category 3", "Yes",NA())</f>
        <v>#N/A</v>
      </c>
    </row>
    <row r="594" spans="1:21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4" t="e">
        <f>IF(Table1[[#This Row],[Category All]]="Category 1", "Yes",NA())</f>
        <v>#N/A</v>
      </c>
      <c r="T594" t="str">
        <f>IF(Table1[[#This Row],[Category All]]="Category 2", "Yes",NA())</f>
        <v>Yes</v>
      </c>
      <c r="U594" t="e">
        <f>IF(Table1[[#This Row],[Category All]]="Category 3", "Yes",NA())</f>
        <v>#N/A</v>
      </c>
    </row>
    <row r="595" spans="1:21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5" t="e">
        <f>IF(Table1[[#This Row],[Category All]]="Category 1", "Yes",NA())</f>
        <v>#N/A</v>
      </c>
      <c r="T595" t="str">
        <f>IF(Table1[[#This Row],[Category All]]="Category 2", "Yes",NA())</f>
        <v>Yes</v>
      </c>
      <c r="U595" t="e">
        <f>IF(Table1[[#This Row],[Category All]]="Category 3", "Yes",NA())</f>
        <v>#N/A</v>
      </c>
    </row>
    <row r="596" spans="1:21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596" t="e">
        <f>IF(Table1[[#This Row],[Category All]]="Category 1", "Yes",NA())</f>
        <v>#N/A</v>
      </c>
      <c r="T596" t="str">
        <f>IF(Table1[[#This Row],[Category All]]="Category 2", "Yes",NA())</f>
        <v>Yes</v>
      </c>
      <c r="U596" t="e">
        <f>IF(Table1[[#This Row],[Category All]]="Category 3", "Yes",NA())</f>
        <v>#N/A</v>
      </c>
    </row>
    <row r="597" spans="1:21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7" t="e">
        <f>IF(Table1[[#This Row],[Category All]]="Category 1", "Yes",NA())</f>
        <v>#N/A</v>
      </c>
      <c r="T597" t="e">
        <f>IF(Table1[[#This Row],[Category All]]="Category 2", "Yes",NA())</f>
        <v>#N/A</v>
      </c>
      <c r="U597" t="str">
        <f>IF(Table1[[#This Row],[Category All]]="Category 3", "Yes",NA())</f>
        <v>Yes</v>
      </c>
    </row>
    <row r="598" spans="1:21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8" t="e">
        <f>IF(Table1[[#This Row],[Category All]]="Category 1", "Yes",NA())</f>
        <v>#N/A</v>
      </c>
      <c r="T598" t="e">
        <f>IF(Table1[[#This Row],[Category All]]="Category 2", "Yes",NA())</f>
        <v>#N/A</v>
      </c>
      <c r="U598" t="str">
        <f>IF(Table1[[#This Row],[Category All]]="Category 3", "Yes",NA())</f>
        <v>Yes</v>
      </c>
    </row>
    <row r="599" spans="1:21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599" t="e">
        <f>IF(Table1[[#This Row],[Category All]]="Category 1", "Yes",NA())</f>
        <v>#N/A</v>
      </c>
      <c r="T599" t="e">
        <f>IF(Table1[[#This Row],[Category All]]="Category 2", "Yes",NA())</f>
        <v>#N/A</v>
      </c>
      <c r="U599" t="str">
        <f>IF(Table1[[#This Row],[Category All]]="Category 3", "Yes",NA())</f>
        <v>Yes</v>
      </c>
    </row>
    <row r="600" spans="1:21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0" t="e">
        <f>IF(Table1[[#This Row],[Category All]]="Category 1", "Yes",NA())</f>
        <v>#N/A</v>
      </c>
      <c r="T600" t="str">
        <f>IF(Table1[[#This Row],[Category All]]="Category 2", "Yes",NA())</f>
        <v>Yes</v>
      </c>
      <c r="U600" t="e">
        <f>IF(Table1[[#This Row],[Category All]]="Category 3", "Yes",NA())</f>
        <v>#N/A</v>
      </c>
    </row>
    <row r="601" spans="1:21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1" t="e">
        <f>IF(Table1[[#This Row],[Category All]]="Category 1", "Yes",NA())</f>
        <v>#N/A</v>
      </c>
      <c r="T601" t="str">
        <f>IF(Table1[[#This Row],[Category All]]="Category 2", "Yes",NA())</f>
        <v>Yes</v>
      </c>
      <c r="U601" t="e">
        <f>IF(Table1[[#This Row],[Category All]]="Category 3", "Yes",NA())</f>
        <v>#N/A</v>
      </c>
    </row>
    <row r="602" spans="1:21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2" t="e">
        <f>IF(Table1[[#This Row],[Category All]]="Category 1", "Yes",NA())</f>
        <v>#N/A</v>
      </c>
      <c r="T602" t="str">
        <f>IF(Table1[[#This Row],[Category All]]="Category 2", "Yes",NA())</f>
        <v>Yes</v>
      </c>
      <c r="U602" t="e">
        <f>IF(Table1[[#This Row],[Category All]]="Category 3", "Yes",NA())</f>
        <v>#N/A</v>
      </c>
    </row>
    <row r="603" spans="1:21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3" t="e">
        <f>IF(Table1[[#This Row],[Category All]]="Category 1", "Yes",NA())</f>
        <v>#N/A</v>
      </c>
      <c r="T603" t="e">
        <f>IF(Table1[[#This Row],[Category All]]="Category 2", "Yes",NA())</f>
        <v>#N/A</v>
      </c>
      <c r="U603" t="str">
        <f>IF(Table1[[#This Row],[Category All]]="Category 3", "Yes",NA())</f>
        <v>Yes</v>
      </c>
    </row>
    <row r="604" spans="1:21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4" t="e">
        <f>IF(Table1[[#This Row],[Category All]]="Category 1", "Yes",NA())</f>
        <v>#N/A</v>
      </c>
      <c r="T604" t="str">
        <f>IF(Table1[[#This Row],[Category All]]="Category 2", "Yes",NA())</f>
        <v>Yes</v>
      </c>
      <c r="U604" t="e">
        <f>IF(Table1[[#This Row],[Category All]]="Category 3", "Yes",NA())</f>
        <v>#N/A</v>
      </c>
    </row>
    <row r="605" spans="1:21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5" t="e">
        <f>IF(Table1[[#This Row],[Category All]]="Category 1", "Yes",NA())</f>
        <v>#N/A</v>
      </c>
      <c r="T605" t="str">
        <f>IF(Table1[[#This Row],[Category All]]="Category 2", "Yes",NA())</f>
        <v>Yes</v>
      </c>
      <c r="U605" t="e">
        <f>IF(Table1[[#This Row],[Category All]]="Category 3", "Yes",NA())</f>
        <v>#N/A</v>
      </c>
    </row>
    <row r="606" spans="1:21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6" t="e">
        <f>IF(Table1[[#This Row],[Category All]]="Category 1", "Yes",NA())</f>
        <v>#N/A</v>
      </c>
      <c r="T606" t="str">
        <f>IF(Table1[[#This Row],[Category All]]="Category 2", "Yes",NA())</f>
        <v>Yes</v>
      </c>
      <c r="U606" t="e">
        <f>IF(Table1[[#This Row],[Category All]]="Category 3", "Yes",NA())</f>
        <v>#N/A</v>
      </c>
    </row>
    <row r="607" spans="1:21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7" t="e">
        <f>IF(Table1[[#This Row],[Category All]]="Category 1", "Yes",NA())</f>
        <v>#N/A</v>
      </c>
      <c r="T607" t="str">
        <f>IF(Table1[[#This Row],[Category All]]="Category 2", "Yes",NA())</f>
        <v>Yes</v>
      </c>
      <c r="U607" t="e">
        <f>IF(Table1[[#This Row],[Category All]]="Category 3", "Yes",NA())</f>
        <v>#N/A</v>
      </c>
    </row>
    <row r="608" spans="1:21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08" t="e">
        <f>IF(Table1[[#This Row],[Category All]]="Category 1", "Yes",NA())</f>
        <v>#N/A</v>
      </c>
      <c r="T608" t="e">
        <f>IF(Table1[[#This Row],[Category All]]="Category 2", "Yes",NA())</f>
        <v>#N/A</v>
      </c>
      <c r="U608" t="str">
        <f>IF(Table1[[#This Row],[Category All]]="Category 3", "Yes",NA())</f>
        <v>Yes</v>
      </c>
    </row>
    <row r="609" spans="1:21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09" t="e">
        <f>IF(Table1[[#This Row],[Category All]]="Category 1", "Yes",NA())</f>
        <v>#N/A</v>
      </c>
      <c r="T609" t="str">
        <f>IF(Table1[[#This Row],[Category All]]="Category 2", "Yes",NA())</f>
        <v>Yes</v>
      </c>
      <c r="U609" t="e">
        <f>IF(Table1[[#This Row],[Category All]]="Category 3", "Yes",NA())</f>
        <v>#N/A</v>
      </c>
    </row>
    <row r="610" spans="1:21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0" t="e">
        <f>IF(Table1[[#This Row],[Category All]]="Category 1", "Yes",NA())</f>
        <v>#N/A</v>
      </c>
      <c r="T610" t="str">
        <f>IF(Table1[[#This Row],[Category All]]="Category 2", "Yes",NA())</f>
        <v>Yes</v>
      </c>
      <c r="U610" t="e">
        <f>IF(Table1[[#This Row],[Category All]]="Category 3", "Yes",NA())</f>
        <v>#N/A</v>
      </c>
    </row>
    <row r="611" spans="1:21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1" t="e">
        <f>IF(Table1[[#This Row],[Category All]]="Category 1", "Yes",NA())</f>
        <v>#N/A</v>
      </c>
      <c r="T611" t="str">
        <f>IF(Table1[[#This Row],[Category All]]="Category 2", "Yes",NA())</f>
        <v>Yes</v>
      </c>
      <c r="U611" t="e">
        <f>IF(Table1[[#This Row],[Category All]]="Category 3", "Yes",NA())</f>
        <v>#N/A</v>
      </c>
    </row>
    <row r="612" spans="1:21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2" t="e">
        <f>IF(Table1[[#This Row],[Category All]]="Category 1", "Yes",NA())</f>
        <v>#N/A</v>
      </c>
      <c r="T612" t="e">
        <f>IF(Table1[[#This Row],[Category All]]="Category 2", "Yes",NA())</f>
        <v>#N/A</v>
      </c>
      <c r="U612" t="str">
        <f>IF(Table1[[#This Row],[Category All]]="Category 3", "Yes",NA())</f>
        <v>Yes</v>
      </c>
    </row>
    <row r="613" spans="1:21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3" t="e">
        <f>IF(Table1[[#This Row],[Category All]]="Category 1", "Yes",NA())</f>
        <v>#N/A</v>
      </c>
      <c r="T613" t="str">
        <f>IF(Table1[[#This Row],[Category All]]="Category 2", "Yes",NA())</f>
        <v>Yes</v>
      </c>
      <c r="U613" t="e">
        <f>IF(Table1[[#This Row],[Category All]]="Category 3", "Yes",NA())</f>
        <v>#N/A</v>
      </c>
    </row>
    <row r="614" spans="1:21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4" t="e">
        <f>IF(Table1[[#This Row],[Category All]]="Category 1", "Yes",NA())</f>
        <v>#N/A</v>
      </c>
      <c r="T614" t="str">
        <f>IF(Table1[[#This Row],[Category All]]="Category 2", "Yes",NA())</f>
        <v>Yes</v>
      </c>
      <c r="U614" t="e">
        <f>IF(Table1[[#This Row],[Category All]]="Category 3", "Yes",NA())</f>
        <v>#N/A</v>
      </c>
    </row>
    <row r="615" spans="1:21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5" t="e">
        <f>IF(Table1[[#This Row],[Category All]]="Category 1", "Yes",NA())</f>
        <v>#N/A</v>
      </c>
      <c r="T615" t="e">
        <f>IF(Table1[[#This Row],[Category All]]="Category 2", "Yes",NA())</f>
        <v>#N/A</v>
      </c>
      <c r="U615" t="str">
        <f>IF(Table1[[#This Row],[Category All]]="Category 3", "Yes",NA())</f>
        <v>Yes</v>
      </c>
    </row>
    <row r="616" spans="1:21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6" t="e">
        <f>IF(Table1[[#This Row],[Category All]]="Category 1", "Yes",NA())</f>
        <v>#N/A</v>
      </c>
      <c r="T616" t="e">
        <f>IF(Table1[[#This Row],[Category All]]="Category 2", "Yes",NA())</f>
        <v>#N/A</v>
      </c>
      <c r="U616" t="str">
        <f>IF(Table1[[#This Row],[Category All]]="Category 3", "Yes",NA())</f>
        <v>Yes</v>
      </c>
    </row>
    <row r="617" spans="1:21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17" t="e">
        <f>IF(Table1[[#This Row],[Category All]]="Category 1", "Yes",NA())</f>
        <v>#N/A</v>
      </c>
      <c r="T617" t="e">
        <f>IF(Table1[[#This Row],[Category All]]="Category 2", "Yes",NA())</f>
        <v>#N/A</v>
      </c>
      <c r="U617" t="str">
        <f>IF(Table1[[#This Row],[Category All]]="Category 3", "Yes",NA())</f>
        <v>Yes</v>
      </c>
    </row>
    <row r="618" spans="1:21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8" t="e">
        <f>IF(Table1[[#This Row],[Category All]]="Category 1", "Yes",NA())</f>
        <v>#N/A</v>
      </c>
      <c r="T618" t="str">
        <f>IF(Table1[[#This Row],[Category All]]="Category 2", "Yes",NA())</f>
        <v>Yes</v>
      </c>
      <c r="U618" t="e">
        <f>IF(Table1[[#This Row],[Category All]]="Category 3", "Yes",NA())</f>
        <v>#N/A</v>
      </c>
    </row>
    <row r="619" spans="1:21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19" t="e">
        <f>IF(Table1[[#This Row],[Category All]]="Category 1", "Yes",NA())</f>
        <v>#N/A</v>
      </c>
      <c r="T619" t="str">
        <f>IF(Table1[[#This Row],[Category All]]="Category 2", "Yes",NA())</f>
        <v>Yes</v>
      </c>
      <c r="U619" t="e">
        <f>IF(Table1[[#This Row],[Category All]]="Category 3", "Yes",NA())</f>
        <v>#N/A</v>
      </c>
    </row>
    <row r="620" spans="1:21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0" t="e">
        <f>IF(Table1[[#This Row],[Category All]]="Category 1", "Yes",NA())</f>
        <v>#N/A</v>
      </c>
      <c r="T620" t="str">
        <f>IF(Table1[[#This Row],[Category All]]="Category 2", "Yes",NA())</f>
        <v>Yes</v>
      </c>
      <c r="U620" t="e">
        <f>IF(Table1[[#This Row],[Category All]]="Category 3", "Yes",NA())</f>
        <v>#N/A</v>
      </c>
    </row>
    <row r="621" spans="1:21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1" t="e">
        <f>IF(Table1[[#This Row],[Category All]]="Category 1", "Yes",NA())</f>
        <v>#N/A</v>
      </c>
      <c r="T621" t="str">
        <f>IF(Table1[[#This Row],[Category All]]="Category 2", "Yes",NA())</f>
        <v>Yes</v>
      </c>
      <c r="U621" t="e">
        <f>IF(Table1[[#This Row],[Category All]]="Category 3", "Yes",NA())</f>
        <v>#N/A</v>
      </c>
    </row>
    <row r="622" spans="1:21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2" t="e">
        <f>IF(Table1[[#This Row],[Category All]]="Category 1", "Yes",NA())</f>
        <v>#N/A</v>
      </c>
      <c r="T622" t="str">
        <f>IF(Table1[[#This Row],[Category All]]="Category 2", "Yes",NA())</f>
        <v>Yes</v>
      </c>
      <c r="U622" t="e">
        <f>IF(Table1[[#This Row],[Category All]]="Category 3", "Yes",NA())</f>
        <v>#N/A</v>
      </c>
    </row>
    <row r="623" spans="1:21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3" t="e">
        <f>IF(Table1[[#This Row],[Category All]]="Category 1", "Yes",NA())</f>
        <v>#N/A</v>
      </c>
      <c r="T623" t="str">
        <f>IF(Table1[[#This Row],[Category All]]="Category 2", "Yes",NA())</f>
        <v>Yes</v>
      </c>
      <c r="U623" t="e">
        <f>IF(Table1[[#This Row],[Category All]]="Category 3", "Yes",NA())</f>
        <v>#N/A</v>
      </c>
    </row>
    <row r="624" spans="1:21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4" t="e">
        <f>IF(Table1[[#This Row],[Category All]]="Category 1", "Yes",NA())</f>
        <v>#N/A</v>
      </c>
      <c r="T624" t="e">
        <f>IF(Table1[[#This Row],[Category All]]="Category 2", "Yes",NA())</f>
        <v>#N/A</v>
      </c>
      <c r="U624" t="str">
        <f>IF(Table1[[#This Row],[Category All]]="Category 3", "Yes",NA())</f>
        <v>Yes</v>
      </c>
    </row>
    <row r="625" spans="1:21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5" t="e">
        <f>IF(Table1[[#This Row],[Category All]]="Category 1", "Yes",NA())</f>
        <v>#N/A</v>
      </c>
      <c r="T625" t="str">
        <f>IF(Table1[[#This Row],[Category All]]="Category 2", "Yes",NA())</f>
        <v>Yes</v>
      </c>
      <c r="U625" t="e">
        <f>IF(Table1[[#This Row],[Category All]]="Category 3", "Yes",NA())</f>
        <v>#N/A</v>
      </c>
    </row>
    <row r="626" spans="1:21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6" t="e">
        <f>IF(Table1[[#This Row],[Category All]]="Category 1", "Yes",NA())</f>
        <v>#N/A</v>
      </c>
      <c r="T626" t="str">
        <f>IF(Table1[[#This Row],[Category All]]="Category 2", "Yes",NA())</f>
        <v>Yes</v>
      </c>
      <c r="U626" t="e">
        <f>IF(Table1[[#This Row],[Category All]]="Category 3", "Yes",NA())</f>
        <v>#N/A</v>
      </c>
    </row>
    <row r="627" spans="1:21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7" t="e">
        <f>IF(Table1[[#This Row],[Category All]]="Category 1", "Yes",NA())</f>
        <v>#N/A</v>
      </c>
      <c r="T627" t="e">
        <f>IF(Table1[[#This Row],[Category All]]="Category 2", "Yes",NA())</f>
        <v>#N/A</v>
      </c>
      <c r="U627" t="str">
        <f>IF(Table1[[#This Row],[Category All]]="Category 3", "Yes",NA())</f>
        <v>Yes</v>
      </c>
    </row>
    <row r="628" spans="1:21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28" t="e">
        <f>IF(Table1[[#This Row],[Category All]]="Category 1", "Yes",NA())</f>
        <v>#N/A</v>
      </c>
      <c r="T628" t="str">
        <f>IF(Table1[[#This Row],[Category All]]="Category 2", "Yes",NA())</f>
        <v>Yes</v>
      </c>
      <c r="U628" t="e">
        <f>IF(Table1[[#This Row],[Category All]]="Category 3", "Yes",NA())</f>
        <v>#N/A</v>
      </c>
    </row>
    <row r="629" spans="1:21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29" t="e">
        <f>IF(Table1[[#This Row],[Category All]]="Category 1", "Yes",NA())</f>
        <v>#N/A</v>
      </c>
      <c r="T629" t="e">
        <f>IF(Table1[[#This Row],[Category All]]="Category 2", "Yes",NA())</f>
        <v>#N/A</v>
      </c>
      <c r="U629" t="str">
        <f>IF(Table1[[#This Row],[Category All]]="Category 3", "Yes",NA())</f>
        <v>Yes</v>
      </c>
    </row>
    <row r="630" spans="1:21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0" t="e">
        <f>IF(Table1[[#This Row],[Category All]]="Category 1", "Yes",NA())</f>
        <v>#N/A</v>
      </c>
      <c r="T630" t="e">
        <f>IF(Table1[[#This Row],[Category All]]="Category 2", "Yes",NA())</f>
        <v>#N/A</v>
      </c>
      <c r="U630" t="str">
        <f>IF(Table1[[#This Row],[Category All]]="Category 3", "Yes",NA())</f>
        <v>Yes</v>
      </c>
    </row>
    <row r="631" spans="1:21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1" t="e">
        <f>IF(Table1[[#This Row],[Category All]]="Category 1", "Yes",NA())</f>
        <v>#N/A</v>
      </c>
      <c r="T631" t="e">
        <f>IF(Table1[[#This Row],[Category All]]="Category 2", "Yes",NA())</f>
        <v>#N/A</v>
      </c>
      <c r="U631" t="str">
        <f>IF(Table1[[#This Row],[Category All]]="Category 3", "Yes",NA())</f>
        <v>Yes</v>
      </c>
    </row>
    <row r="632" spans="1:21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2" t="e">
        <f>IF(Table1[[#This Row],[Category All]]="Category 1", "Yes",NA())</f>
        <v>#N/A</v>
      </c>
      <c r="T632" t="e">
        <f>IF(Table1[[#This Row],[Category All]]="Category 2", "Yes",NA())</f>
        <v>#N/A</v>
      </c>
      <c r="U632" t="str">
        <f>IF(Table1[[#This Row],[Category All]]="Category 3", "Yes",NA())</f>
        <v>Yes</v>
      </c>
    </row>
    <row r="633" spans="1:21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3" t="e">
        <f>IF(Table1[[#This Row],[Category All]]="Category 1", "Yes",NA())</f>
        <v>#N/A</v>
      </c>
      <c r="T633" t="e">
        <f>IF(Table1[[#This Row],[Category All]]="Category 2", "Yes",NA())</f>
        <v>#N/A</v>
      </c>
      <c r="U633" t="str">
        <f>IF(Table1[[#This Row],[Category All]]="Category 3", "Yes",NA())</f>
        <v>Yes</v>
      </c>
    </row>
    <row r="634" spans="1:21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4" t="e">
        <f>IF(Table1[[#This Row],[Category All]]="Category 1", "Yes",NA())</f>
        <v>#N/A</v>
      </c>
      <c r="T634" t="e">
        <f>IF(Table1[[#This Row],[Category All]]="Category 2", "Yes",NA())</f>
        <v>#N/A</v>
      </c>
      <c r="U634" t="str">
        <f>IF(Table1[[#This Row],[Category All]]="Category 3", "Yes",NA())</f>
        <v>Yes</v>
      </c>
    </row>
    <row r="635" spans="1:21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5" t="e">
        <f>IF(Table1[[#This Row],[Category All]]="Category 1", "Yes",NA())</f>
        <v>#N/A</v>
      </c>
      <c r="T635" t="e">
        <f>IF(Table1[[#This Row],[Category All]]="Category 2", "Yes",NA())</f>
        <v>#N/A</v>
      </c>
      <c r="U635" t="str">
        <f>IF(Table1[[#This Row],[Category All]]="Category 3", "Yes",NA())</f>
        <v>Yes</v>
      </c>
    </row>
    <row r="636" spans="1:21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6" t="e">
        <f>IF(Table1[[#This Row],[Category All]]="Category 1", "Yes",NA())</f>
        <v>#N/A</v>
      </c>
      <c r="T636" t="str">
        <f>IF(Table1[[#This Row],[Category All]]="Category 2", "Yes",NA())</f>
        <v>Yes</v>
      </c>
      <c r="U636" t="e">
        <f>IF(Table1[[#This Row],[Category All]]="Category 3", "Yes",NA())</f>
        <v>#N/A</v>
      </c>
    </row>
    <row r="637" spans="1:21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7" t="e">
        <f>IF(Table1[[#This Row],[Category All]]="Category 1", "Yes",NA())</f>
        <v>#N/A</v>
      </c>
      <c r="T637" t="str">
        <f>IF(Table1[[#This Row],[Category All]]="Category 2", "Yes",NA())</f>
        <v>Yes</v>
      </c>
      <c r="U637" t="e">
        <f>IF(Table1[[#This Row],[Category All]]="Category 3", "Yes",NA())</f>
        <v>#N/A</v>
      </c>
    </row>
    <row r="638" spans="1:21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38" t="e">
        <f>IF(Table1[[#This Row],[Category All]]="Category 1", "Yes",NA())</f>
        <v>#N/A</v>
      </c>
      <c r="T638" t="str">
        <f>IF(Table1[[#This Row],[Category All]]="Category 2", "Yes",NA())</f>
        <v>Yes</v>
      </c>
      <c r="U638" t="e">
        <f>IF(Table1[[#This Row],[Category All]]="Category 3", "Yes",NA())</f>
        <v>#N/A</v>
      </c>
    </row>
    <row r="639" spans="1:21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39" t="e">
        <f>IF(Table1[[#This Row],[Category All]]="Category 1", "Yes",NA())</f>
        <v>#N/A</v>
      </c>
      <c r="T639" t="e">
        <f>IF(Table1[[#This Row],[Category All]]="Category 2", "Yes",NA())</f>
        <v>#N/A</v>
      </c>
      <c r="U639" t="str">
        <f>IF(Table1[[#This Row],[Category All]]="Category 3", "Yes",NA())</f>
        <v>Yes</v>
      </c>
    </row>
    <row r="640" spans="1:21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0" t="e">
        <f>IF(Table1[[#This Row],[Category All]]="Category 1", "Yes",NA())</f>
        <v>#N/A</v>
      </c>
      <c r="T640" t="str">
        <f>IF(Table1[[#This Row],[Category All]]="Category 2", "Yes",NA())</f>
        <v>Yes</v>
      </c>
      <c r="U640" t="e">
        <f>IF(Table1[[#This Row],[Category All]]="Category 3", "Yes",NA())</f>
        <v>#N/A</v>
      </c>
    </row>
    <row r="641" spans="1:21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1" t="e">
        <f>IF(Table1[[#This Row],[Category All]]="Category 1", "Yes",NA())</f>
        <v>#N/A</v>
      </c>
      <c r="T641" t="str">
        <f>IF(Table1[[#This Row],[Category All]]="Category 2", "Yes",NA())</f>
        <v>Yes</v>
      </c>
      <c r="U641" t="e">
        <f>IF(Table1[[#This Row],[Category All]]="Category 3", "Yes",NA())</f>
        <v>#N/A</v>
      </c>
    </row>
    <row r="642" spans="1:21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2" t="e">
        <f>IF(Table1[[#This Row],[Category All]]="Category 1", "Yes",NA())</f>
        <v>#N/A</v>
      </c>
      <c r="T642" t="str">
        <f>IF(Table1[[#This Row],[Category All]]="Category 2", "Yes",NA())</f>
        <v>Yes</v>
      </c>
      <c r="U642" t="e">
        <f>IF(Table1[[#This Row],[Category All]]="Category 3", "Yes",NA())</f>
        <v>#N/A</v>
      </c>
    </row>
    <row r="643" spans="1:21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3" t="e">
        <f>IF(Table1[[#This Row],[Category All]]="Category 1", "Yes",NA())</f>
        <v>#N/A</v>
      </c>
      <c r="T643" t="str">
        <f>IF(Table1[[#This Row],[Category All]]="Category 2", "Yes",NA())</f>
        <v>Yes</v>
      </c>
      <c r="U643" t="e">
        <f>IF(Table1[[#This Row],[Category All]]="Category 3", "Yes",NA())</f>
        <v>#N/A</v>
      </c>
    </row>
    <row r="644" spans="1:21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4" t="e">
        <f>IF(Table1[[#This Row],[Category All]]="Category 1", "Yes",NA())</f>
        <v>#N/A</v>
      </c>
      <c r="T644" t="e">
        <f>IF(Table1[[#This Row],[Category All]]="Category 2", "Yes",NA())</f>
        <v>#N/A</v>
      </c>
      <c r="U644" t="str">
        <f>IF(Table1[[#This Row],[Category All]]="Category 3", "Yes",NA())</f>
        <v>Yes</v>
      </c>
    </row>
    <row r="645" spans="1:21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45" t="e">
        <f>IF(Table1[[#This Row],[Category All]]="Category 1", "Yes",NA())</f>
        <v>#N/A</v>
      </c>
      <c r="T645" t="e">
        <f>IF(Table1[[#This Row],[Category All]]="Category 2", "Yes",NA())</f>
        <v>#N/A</v>
      </c>
      <c r="U645" t="str">
        <f>IF(Table1[[#This Row],[Category All]]="Category 3", "Yes",NA())</f>
        <v>Yes</v>
      </c>
    </row>
    <row r="646" spans="1:21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6" t="e">
        <f>IF(Table1[[#This Row],[Category All]]="Category 1", "Yes",NA())</f>
        <v>#N/A</v>
      </c>
      <c r="T646" t="str">
        <f>IF(Table1[[#This Row],[Category All]]="Category 2", "Yes",NA())</f>
        <v>Yes</v>
      </c>
      <c r="U646" t="e">
        <f>IF(Table1[[#This Row],[Category All]]="Category 3", "Yes",NA())</f>
        <v>#N/A</v>
      </c>
    </row>
    <row r="647" spans="1:21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7" t="e">
        <f>IF(Table1[[#This Row],[Category All]]="Category 1", "Yes",NA())</f>
        <v>#N/A</v>
      </c>
      <c r="T647" t="str">
        <f>IF(Table1[[#This Row],[Category All]]="Category 2", "Yes",NA())</f>
        <v>Yes</v>
      </c>
      <c r="U647" t="e">
        <f>IF(Table1[[#This Row],[Category All]]="Category 3", "Yes",NA())</f>
        <v>#N/A</v>
      </c>
    </row>
    <row r="648" spans="1:21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8" t="e">
        <f>IF(Table1[[#This Row],[Category All]]="Category 1", "Yes",NA())</f>
        <v>#N/A</v>
      </c>
      <c r="T648" t="str">
        <f>IF(Table1[[#This Row],[Category All]]="Category 2", "Yes",NA())</f>
        <v>Yes</v>
      </c>
      <c r="U648" t="e">
        <f>IF(Table1[[#This Row],[Category All]]="Category 3", "Yes",NA())</f>
        <v>#N/A</v>
      </c>
    </row>
    <row r="649" spans="1:21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49" t="e">
        <f>IF(Table1[[#This Row],[Category All]]="Category 1", "Yes",NA())</f>
        <v>#N/A</v>
      </c>
      <c r="T649" t="str">
        <f>IF(Table1[[#This Row],[Category All]]="Category 2", "Yes",NA())</f>
        <v>Yes</v>
      </c>
      <c r="U649" t="e">
        <f>IF(Table1[[#This Row],[Category All]]="Category 3", "Yes",NA())</f>
        <v>#N/A</v>
      </c>
    </row>
    <row r="650" spans="1:21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0" t="e">
        <f>IF(Table1[[#This Row],[Category All]]="Category 1", "Yes",NA())</f>
        <v>#N/A</v>
      </c>
      <c r="T650" t="e">
        <f>IF(Table1[[#This Row],[Category All]]="Category 2", "Yes",NA())</f>
        <v>#N/A</v>
      </c>
      <c r="U650" t="str">
        <f>IF(Table1[[#This Row],[Category All]]="Category 3", "Yes",NA())</f>
        <v>Yes</v>
      </c>
    </row>
    <row r="651" spans="1:21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1" t="e">
        <f>IF(Table1[[#This Row],[Category All]]="Category 1", "Yes",NA())</f>
        <v>#N/A</v>
      </c>
      <c r="T651" t="str">
        <f>IF(Table1[[#This Row],[Category All]]="Category 2", "Yes",NA())</f>
        <v>Yes</v>
      </c>
      <c r="U651" t="e">
        <f>IF(Table1[[#This Row],[Category All]]="Category 3", "Yes",NA())</f>
        <v>#N/A</v>
      </c>
    </row>
    <row r="652" spans="1:21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52" t="str">
        <f>IF(Table1[[#This Row],[Category All]]="Category 1", "Yes",NA())</f>
        <v>Yes</v>
      </c>
      <c r="T652" t="e">
        <f>IF(Table1[[#This Row],[Category All]]="Category 2", "Yes",NA())</f>
        <v>#N/A</v>
      </c>
      <c r="U652" t="e">
        <f>IF(Table1[[#This Row],[Category All]]="Category 3", "Yes",NA())</f>
        <v>#N/A</v>
      </c>
    </row>
    <row r="653" spans="1:21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53" t="e">
        <f>IF(Table1[[#This Row],[Category All]]="Category 1", "Yes",NA())</f>
        <v>#N/A</v>
      </c>
      <c r="T653" t="e">
        <f>IF(Table1[[#This Row],[Category All]]="Category 2", "Yes",NA())</f>
        <v>#N/A</v>
      </c>
      <c r="U653" t="str">
        <f>IF(Table1[[#This Row],[Category All]]="Category 3", "Yes",NA())</f>
        <v>Yes</v>
      </c>
    </row>
    <row r="654" spans="1:21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4" t="e">
        <f>IF(Table1[[#This Row],[Category All]]="Category 1", "Yes",NA())</f>
        <v>#N/A</v>
      </c>
      <c r="T654" t="str">
        <f>IF(Table1[[#This Row],[Category All]]="Category 2", "Yes",NA())</f>
        <v>Yes</v>
      </c>
      <c r="U654" t="e">
        <f>IF(Table1[[#This Row],[Category All]]="Category 3", "Yes",NA())</f>
        <v>#N/A</v>
      </c>
    </row>
    <row r="655" spans="1:21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5" t="e">
        <f>IF(Table1[[#This Row],[Category All]]="Category 1", "Yes",NA())</f>
        <v>#N/A</v>
      </c>
      <c r="T655" t="str">
        <f>IF(Table1[[#This Row],[Category All]]="Category 2", "Yes",NA())</f>
        <v>Yes</v>
      </c>
      <c r="U655" t="e">
        <f>IF(Table1[[#This Row],[Category All]]="Category 3", "Yes",NA())</f>
        <v>#N/A</v>
      </c>
    </row>
    <row r="656" spans="1:21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6" t="e">
        <f>IF(Table1[[#This Row],[Category All]]="Category 1", "Yes",NA())</f>
        <v>#N/A</v>
      </c>
      <c r="T656" t="str">
        <f>IF(Table1[[#This Row],[Category All]]="Category 2", "Yes",NA())</f>
        <v>Yes</v>
      </c>
      <c r="U656" t="e">
        <f>IF(Table1[[#This Row],[Category All]]="Category 3", "Yes",NA())</f>
        <v>#N/A</v>
      </c>
    </row>
    <row r="657" spans="1:21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7" t="e">
        <f>IF(Table1[[#This Row],[Category All]]="Category 1", "Yes",NA())</f>
        <v>#N/A</v>
      </c>
      <c r="T657" t="str">
        <f>IF(Table1[[#This Row],[Category All]]="Category 2", "Yes",NA())</f>
        <v>Yes</v>
      </c>
      <c r="U657" t="e">
        <f>IF(Table1[[#This Row],[Category All]]="Category 3", "Yes",NA())</f>
        <v>#N/A</v>
      </c>
    </row>
    <row r="658" spans="1:21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8" t="e">
        <f>IF(Table1[[#This Row],[Category All]]="Category 1", "Yes",NA())</f>
        <v>#N/A</v>
      </c>
      <c r="T658" t="str">
        <f>IF(Table1[[#This Row],[Category All]]="Category 2", "Yes",NA())</f>
        <v>Yes</v>
      </c>
      <c r="U658" t="e">
        <f>IF(Table1[[#This Row],[Category All]]="Category 3", "Yes",NA())</f>
        <v>#N/A</v>
      </c>
    </row>
    <row r="659" spans="1:21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59" t="e">
        <f>IF(Table1[[#This Row],[Category All]]="Category 1", "Yes",NA())</f>
        <v>#N/A</v>
      </c>
      <c r="T659" t="str">
        <f>IF(Table1[[#This Row],[Category All]]="Category 2", "Yes",NA())</f>
        <v>Yes</v>
      </c>
      <c r="U659" t="e">
        <f>IF(Table1[[#This Row],[Category All]]="Category 3", "Yes",NA())</f>
        <v>#N/A</v>
      </c>
    </row>
    <row r="660" spans="1:21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0" t="e">
        <f>IF(Table1[[#This Row],[Category All]]="Category 1", "Yes",NA())</f>
        <v>#N/A</v>
      </c>
      <c r="T660" t="e">
        <f>IF(Table1[[#This Row],[Category All]]="Category 2", "Yes",NA())</f>
        <v>#N/A</v>
      </c>
      <c r="U660" t="str">
        <f>IF(Table1[[#This Row],[Category All]]="Category 3", "Yes",NA())</f>
        <v>Yes</v>
      </c>
    </row>
    <row r="661" spans="1:21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61" t="e">
        <f>IF(Table1[[#This Row],[Category All]]="Category 1", "Yes",NA())</f>
        <v>#N/A</v>
      </c>
      <c r="T661" t="e">
        <f>IF(Table1[[#This Row],[Category All]]="Category 2", "Yes",NA())</f>
        <v>#N/A</v>
      </c>
      <c r="U661" t="str">
        <f>IF(Table1[[#This Row],[Category All]]="Category 3", "Yes",NA())</f>
        <v>Yes</v>
      </c>
    </row>
    <row r="662" spans="1:21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2" t="e">
        <f>IF(Table1[[#This Row],[Category All]]="Category 1", "Yes",NA())</f>
        <v>#N/A</v>
      </c>
      <c r="T662" t="str">
        <f>IF(Table1[[#This Row],[Category All]]="Category 2", "Yes",NA())</f>
        <v>Yes</v>
      </c>
      <c r="U662" t="e">
        <f>IF(Table1[[#This Row],[Category All]]="Category 3", "Yes",NA())</f>
        <v>#N/A</v>
      </c>
    </row>
    <row r="663" spans="1:21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3" t="e">
        <f>IF(Table1[[#This Row],[Category All]]="Category 1", "Yes",NA())</f>
        <v>#N/A</v>
      </c>
      <c r="T663" t="str">
        <f>IF(Table1[[#This Row],[Category All]]="Category 2", "Yes",NA())</f>
        <v>Yes</v>
      </c>
      <c r="U663" t="e">
        <f>IF(Table1[[#This Row],[Category All]]="Category 3", "Yes",NA())</f>
        <v>#N/A</v>
      </c>
    </row>
    <row r="664" spans="1:21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4" t="e">
        <f>IF(Table1[[#This Row],[Category All]]="Category 1", "Yes",NA())</f>
        <v>#N/A</v>
      </c>
      <c r="T664" t="str">
        <f>IF(Table1[[#This Row],[Category All]]="Category 2", "Yes",NA())</f>
        <v>Yes</v>
      </c>
      <c r="U664" t="e">
        <f>IF(Table1[[#This Row],[Category All]]="Category 3", "Yes",NA())</f>
        <v>#N/A</v>
      </c>
    </row>
    <row r="665" spans="1:21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5" t="e">
        <f>IF(Table1[[#This Row],[Category All]]="Category 1", "Yes",NA())</f>
        <v>#N/A</v>
      </c>
      <c r="T665" t="str">
        <f>IF(Table1[[#This Row],[Category All]]="Category 2", "Yes",NA())</f>
        <v>Yes</v>
      </c>
      <c r="U665" t="e">
        <f>IF(Table1[[#This Row],[Category All]]="Category 3", "Yes",NA())</f>
        <v>#N/A</v>
      </c>
    </row>
    <row r="666" spans="1:21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6" t="e">
        <f>IF(Table1[[#This Row],[Category All]]="Category 1", "Yes",NA())</f>
        <v>#N/A</v>
      </c>
      <c r="T666" t="str">
        <f>IF(Table1[[#This Row],[Category All]]="Category 2", "Yes",NA())</f>
        <v>Yes</v>
      </c>
      <c r="U666" t="e">
        <f>IF(Table1[[#This Row],[Category All]]="Category 3", "Yes",NA())</f>
        <v>#N/A</v>
      </c>
    </row>
    <row r="667" spans="1:21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7" t="e">
        <f>IF(Table1[[#This Row],[Category All]]="Category 1", "Yes",NA())</f>
        <v>#N/A</v>
      </c>
      <c r="T667" t="str">
        <f>IF(Table1[[#This Row],[Category All]]="Category 2", "Yes",NA())</f>
        <v>Yes</v>
      </c>
      <c r="U667" t="e">
        <f>IF(Table1[[#This Row],[Category All]]="Category 3", "Yes",NA())</f>
        <v>#N/A</v>
      </c>
    </row>
    <row r="668" spans="1:21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8" t="e">
        <f>IF(Table1[[#This Row],[Category All]]="Category 1", "Yes",NA())</f>
        <v>#N/A</v>
      </c>
      <c r="T668" t="str">
        <f>IF(Table1[[#This Row],[Category All]]="Category 2", "Yes",NA())</f>
        <v>Yes</v>
      </c>
      <c r="U668" t="e">
        <f>IF(Table1[[#This Row],[Category All]]="Category 3", "Yes",NA())</f>
        <v>#N/A</v>
      </c>
    </row>
    <row r="669" spans="1:21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69" t="e">
        <f>IF(Table1[[#This Row],[Category All]]="Category 1", "Yes",NA())</f>
        <v>#N/A</v>
      </c>
      <c r="T669" t="str">
        <f>IF(Table1[[#This Row],[Category All]]="Category 2", "Yes",NA())</f>
        <v>Yes</v>
      </c>
      <c r="U669" t="e">
        <f>IF(Table1[[#This Row],[Category All]]="Category 3", "Yes",NA())</f>
        <v>#N/A</v>
      </c>
    </row>
    <row r="670" spans="1:21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0" t="e">
        <f>IF(Table1[[#This Row],[Category All]]="Category 1", "Yes",NA())</f>
        <v>#N/A</v>
      </c>
      <c r="T670" t="str">
        <f>IF(Table1[[#This Row],[Category All]]="Category 2", "Yes",NA())</f>
        <v>Yes</v>
      </c>
      <c r="U670" t="e">
        <f>IF(Table1[[#This Row],[Category All]]="Category 3", "Yes",NA())</f>
        <v>#N/A</v>
      </c>
    </row>
    <row r="671" spans="1:21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1" t="e">
        <f>IF(Table1[[#This Row],[Category All]]="Category 1", "Yes",NA())</f>
        <v>#N/A</v>
      </c>
      <c r="T671" t="e">
        <f>IF(Table1[[#This Row],[Category All]]="Category 2", "Yes",NA())</f>
        <v>#N/A</v>
      </c>
      <c r="U671" t="str">
        <f>IF(Table1[[#This Row],[Category All]]="Category 3", "Yes",NA())</f>
        <v>Yes</v>
      </c>
    </row>
    <row r="672" spans="1:21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2" t="e">
        <f>IF(Table1[[#This Row],[Category All]]="Category 1", "Yes",NA())</f>
        <v>#N/A</v>
      </c>
      <c r="T672" t="str">
        <f>IF(Table1[[#This Row],[Category All]]="Category 2", "Yes",NA())</f>
        <v>Yes</v>
      </c>
      <c r="U672" t="e">
        <f>IF(Table1[[#This Row],[Category All]]="Category 3", "Yes",NA())</f>
        <v>#N/A</v>
      </c>
    </row>
    <row r="673" spans="1:21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3" t="e">
        <f>IF(Table1[[#This Row],[Category All]]="Category 1", "Yes",NA())</f>
        <v>#N/A</v>
      </c>
      <c r="T673" t="str">
        <f>IF(Table1[[#This Row],[Category All]]="Category 2", "Yes",NA())</f>
        <v>Yes</v>
      </c>
      <c r="U673" t="e">
        <f>IF(Table1[[#This Row],[Category All]]="Category 3", "Yes",NA())</f>
        <v>#N/A</v>
      </c>
    </row>
    <row r="674" spans="1:21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4" t="e">
        <f>IF(Table1[[#This Row],[Category All]]="Category 1", "Yes",NA())</f>
        <v>#N/A</v>
      </c>
      <c r="T674" t="str">
        <f>IF(Table1[[#This Row],[Category All]]="Category 2", "Yes",NA())</f>
        <v>Yes</v>
      </c>
      <c r="U674" t="e">
        <f>IF(Table1[[#This Row],[Category All]]="Category 3", "Yes",NA())</f>
        <v>#N/A</v>
      </c>
    </row>
    <row r="675" spans="1:21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5" t="e">
        <f>IF(Table1[[#This Row],[Category All]]="Category 1", "Yes",NA())</f>
        <v>#N/A</v>
      </c>
      <c r="T675" t="str">
        <f>IF(Table1[[#This Row],[Category All]]="Category 2", "Yes",NA())</f>
        <v>Yes</v>
      </c>
      <c r="U675" t="e">
        <f>IF(Table1[[#This Row],[Category All]]="Category 3", "Yes",NA())</f>
        <v>#N/A</v>
      </c>
    </row>
    <row r="676" spans="1:21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6" t="e">
        <f>IF(Table1[[#This Row],[Category All]]="Category 1", "Yes",NA())</f>
        <v>#N/A</v>
      </c>
      <c r="T676" t="str">
        <f>IF(Table1[[#This Row],[Category All]]="Category 2", "Yes",NA())</f>
        <v>Yes</v>
      </c>
      <c r="U676" t="e">
        <f>IF(Table1[[#This Row],[Category All]]="Category 3", "Yes",NA())</f>
        <v>#N/A</v>
      </c>
    </row>
    <row r="677" spans="1:21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77" t="e">
        <f>IF(Table1[[#This Row],[Category All]]="Category 1", "Yes",NA())</f>
        <v>#N/A</v>
      </c>
      <c r="T677" t="e">
        <f>IF(Table1[[#This Row],[Category All]]="Category 2", "Yes",NA())</f>
        <v>#N/A</v>
      </c>
      <c r="U677" t="str">
        <f>IF(Table1[[#This Row],[Category All]]="Category 3", "Yes",NA())</f>
        <v>Yes</v>
      </c>
    </row>
    <row r="678" spans="1:21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8" t="e">
        <f>IF(Table1[[#This Row],[Category All]]="Category 1", "Yes",NA())</f>
        <v>#N/A</v>
      </c>
      <c r="T678" t="str">
        <f>IF(Table1[[#This Row],[Category All]]="Category 2", "Yes",NA())</f>
        <v>Yes</v>
      </c>
      <c r="U678" t="e">
        <f>IF(Table1[[#This Row],[Category All]]="Category 3", "Yes",NA())</f>
        <v>#N/A</v>
      </c>
    </row>
    <row r="679" spans="1:21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79" t="e">
        <f>IF(Table1[[#This Row],[Category All]]="Category 1", "Yes",NA())</f>
        <v>#N/A</v>
      </c>
      <c r="T679" t="str">
        <f>IF(Table1[[#This Row],[Category All]]="Category 2", "Yes",NA())</f>
        <v>Yes</v>
      </c>
      <c r="U679" t="e">
        <f>IF(Table1[[#This Row],[Category All]]="Category 3", "Yes",NA())</f>
        <v>#N/A</v>
      </c>
    </row>
    <row r="680" spans="1:21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0" t="e">
        <f>IF(Table1[[#This Row],[Category All]]="Category 1", "Yes",NA())</f>
        <v>#N/A</v>
      </c>
      <c r="T680" t="str">
        <f>IF(Table1[[#This Row],[Category All]]="Category 2", "Yes",NA())</f>
        <v>Yes</v>
      </c>
      <c r="U680" t="e">
        <f>IF(Table1[[#This Row],[Category All]]="Category 3", "Yes",NA())</f>
        <v>#N/A</v>
      </c>
    </row>
    <row r="681" spans="1:21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1" t="e">
        <f>IF(Table1[[#This Row],[Category All]]="Category 1", "Yes",NA())</f>
        <v>#N/A</v>
      </c>
      <c r="T681" t="str">
        <f>IF(Table1[[#This Row],[Category All]]="Category 2", "Yes",NA())</f>
        <v>Yes</v>
      </c>
      <c r="U681" t="e">
        <f>IF(Table1[[#This Row],[Category All]]="Category 3", "Yes",NA())</f>
        <v>#N/A</v>
      </c>
    </row>
    <row r="682" spans="1:21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2" t="e">
        <f>IF(Table1[[#This Row],[Category All]]="Category 1", "Yes",NA())</f>
        <v>#N/A</v>
      </c>
      <c r="T682" t="e">
        <f>IF(Table1[[#This Row],[Category All]]="Category 2", "Yes",NA())</f>
        <v>#N/A</v>
      </c>
      <c r="U682" t="str">
        <f>IF(Table1[[#This Row],[Category All]]="Category 3", "Yes",NA())</f>
        <v>Yes</v>
      </c>
    </row>
    <row r="683" spans="1:21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3" t="e">
        <f>IF(Table1[[#This Row],[Category All]]="Category 1", "Yes",NA())</f>
        <v>#N/A</v>
      </c>
      <c r="T683" t="str">
        <f>IF(Table1[[#This Row],[Category All]]="Category 2", "Yes",NA())</f>
        <v>Yes</v>
      </c>
      <c r="U683" t="e">
        <f>IF(Table1[[#This Row],[Category All]]="Category 3", "Yes",NA())</f>
        <v>#N/A</v>
      </c>
    </row>
    <row r="684" spans="1:21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4" t="e">
        <f>IF(Table1[[#This Row],[Category All]]="Category 1", "Yes",NA())</f>
        <v>#N/A</v>
      </c>
      <c r="T684" t="str">
        <f>IF(Table1[[#This Row],[Category All]]="Category 2", "Yes",NA())</f>
        <v>Yes</v>
      </c>
      <c r="U684" t="e">
        <f>IF(Table1[[#This Row],[Category All]]="Category 3", "Yes",NA())</f>
        <v>#N/A</v>
      </c>
    </row>
    <row r="685" spans="1:21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5" t="e">
        <f>IF(Table1[[#This Row],[Category All]]="Category 1", "Yes",NA())</f>
        <v>#N/A</v>
      </c>
      <c r="T685" t="str">
        <f>IF(Table1[[#This Row],[Category All]]="Category 2", "Yes",NA())</f>
        <v>Yes</v>
      </c>
      <c r="U685" t="e">
        <f>IF(Table1[[#This Row],[Category All]]="Category 3", "Yes",NA())</f>
        <v>#N/A</v>
      </c>
    </row>
    <row r="686" spans="1:21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6" t="e">
        <f>IF(Table1[[#This Row],[Category All]]="Category 1", "Yes",NA())</f>
        <v>#N/A</v>
      </c>
      <c r="T686" t="str">
        <f>IF(Table1[[#This Row],[Category All]]="Category 2", "Yes",NA())</f>
        <v>Yes</v>
      </c>
      <c r="U686" t="e">
        <f>IF(Table1[[#This Row],[Category All]]="Category 3", "Yes",NA())</f>
        <v>#N/A</v>
      </c>
    </row>
    <row r="687" spans="1:21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7" t="e">
        <f>IF(Table1[[#This Row],[Category All]]="Category 1", "Yes",NA())</f>
        <v>#N/A</v>
      </c>
      <c r="T687" t="e">
        <f>IF(Table1[[#This Row],[Category All]]="Category 2", "Yes",NA())</f>
        <v>#N/A</v>
      </c>
      <c r="U687" t="str">
        <f>IF(Table1[[#This Row],[Category All]]="Category 3", "Yes",NA())</f>
        <v>Yes</v>
      </c>
    </row>
    <row r="688" spans="1:21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88" t="e">
        <f>IF(Table1[[#This Row],[Category All]]="Category 1", "Yes",NA())</f>
        <v>#N/A</v>
      </c>
      <c r="T688" t="str">
        <f>IF(Table1[[#This Row],[Category All]]="Category 2", "Yes",NA())</f>
        <v>Yes</v>
      </c>
      <c r="U688" t="e">
        <f>IF(Table1[[#This Row],[Category All]]="Category 3", "Yes",NA())</f>
        <v>#N/A</v>
      </c>
    </row>
    <row r="689" spans="1:21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89" t="e">
        <f>IF(Table1[[#This Row],[Category All]]="Category 1", "Yes",NA())</f>
        <v>#N/A</v>
      </c>
      <c r="T689" t="e">
        <f>IF(Table1[[#This Row],[Category All]]="Category 2", "Yes",NA())</f>
        <v>#N/A</v>
      </c>
      <c r="U689" t="str">
        <f>IF(Table1[[#This Row],[Category All]]="Category 3", "Yes",NA())</f>
        <v>Yes</v>
      </c>
    </row>
    <row r="690" spans="1:21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0" t="e">
        <f>IF(Table1[[#This Row],[Category All]]="Category 1", "Yes",NA())</f>
        <v>#N/A</v>
      </c>
      <c r="T690" t="str">
        <f>IF(Table1[[#This Row],[Category All]]="Category 2", "Yes",NA())</f>
        <v>Yes</v>
      </c>
      <c r="U690" t="e">
        <f>IF(Table1[[#This Row],[Category All]]="Category 3", "Yes",NA())</f>
        <v>#N/A</v>
      </c>
    </row>
    <row r="691" spans="1:21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1" t="e">
        <f>IF(Table1[[#This Row],[Category All]]="Category 1", "Yes",NA())</f>
        <v>#N/A</v>
      </c>
      <c r="T691" t="e">
        <f>IF(Table1[[#This Row],[Category All]]="Category 2", "Yes",NA())</f>
        <v>#N/A</v>
      </c>
      <c r="U691" t="str">
        <f>IF(Table1[[#This Row],[Category All]]="Category 3", "Yes",NA())</f>
        <v>Yes</v>
      </c>
    </row>
    <row r="692" spans="1:21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2" t="e">
        <f>IF(Table1[[#This Row],[Category All]]="Category 1", "Yes",NA())</f>
        <v>#N/A</v>
      </c>
      <c r="T692" t="e">
        <f>IF(Table1[[#This Row],[Category All]]="Category 2", "Yes",NA())</f>
        <v>#N/A</v>
      </c>
      <c r="U692" t="str">
        <f>IF(Table1[[#This Row],[Category All]]="Category 3", "Yes",NA())</f>
        <v>Yes</v>
      </c>
    </row>
    <row r="693" spans="1:21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3" t="e">
        <f>IF(Table1[[#This Row],[Category All]]="Category 1", "Yes",NA())</f>
        <v>#N/A</v>
      </c>
      <c r="T693" t="str">
        <f>IF(Table1[[#This Row],[Category All]]="Category 2", "Yes",NA())</f>
        <v>Yes</v>
      </c>
      <c r="U693" t="e">
        <f>IF(Table1[[#This Row],[Category All]]="Category 3", "Yes",NA())</f>
        <v>#N/A</v>
      </c>
    </row>
    <row r="694" spans="1:21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694" t="str">
        <f>IF(Table1[[#This Row],[Category All]]="Category 1", "Yes",NA())</f>
        <v>Yes</v>
      </c>
      <c r="T694" t="e">
        <f>IF(Table1[[#This Row],[Category All]]="Category 2", "Yes",NA())</f>
        <v>#N/A</v>
      </c>
      <c r="U694" t="e">
        <f>IF(Table1[[#This Row],[Category All]]="Category 3", "Yes",NA())</f>
        <v>#N/A</v>
      </c>
    </row>
    <row r="695" spans="1:21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695" t="e">
        <f>IF(Table1[[#This Row],[Category All]]="Category 1", "Yes",NA())</f>
        <v>#N/A</v>
      </c>
      <c r="T695" t="e">
        <f>IF(Table1[[#This Row],[Category All]]="Category 2", "Yes",NA())</f>
        <v>#N/A</v>
      </c>
      <c r="U695" t="str">
        <f>IF(Table1[[#This Row],[Category All]]="Category 3", "Yes",NA())</f>
        <v>Yes</v>
      </c>
    </row>
    <row r="696" spans="1:21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6" t="e">
        <f>IF(Table1[[#This Row],[Category All]]="Category 1", "Yes",NA())</f>
        <v>#N/A</v>
      </c>
      <c r="T696" t="str">
        <f>IF(Table1[[#This Row],[Category All]]="Category 2", "Yes",NA())</f>
        <v>Yes</v>
      </c>
      <c r="U696" t="e">
        <f>IF(Table1[[#This Row],[Category All]]="Category 3", "Yes",NA())</f>
        <v>#N/A</v>
      </c>
    </row>
    <row r="697" spans="1:21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7" t="e">
        <f>IF(Table1[[#This Row],[Category All]]="Category 1", "Yes",NA())</f>
        <v>#N/A</v>
      </c>
      <c r="T697" t="str">
        <f>IF(Table1[[#This Row],[Category All]]="Category 2", "Yes",NA())</f>
        <v>Yes</v>
      </c>
      <c r="U697" t="e">
        <f>IF(Table1[[#This Row],[Category All]]="Category 3", "Yes",NA())</f>
        <v>#N/A</v>
      </c>
    </row>
    <row r="698" spans="1:21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8" t="e">
        <f>IF(Table1[[#This Row],[Category All]]="Category 1", "Yes",NA())</f>
        <v>#N/A</v>
      </c>
      <c r="T698" t="str">
        <f>IF(Table1[[#This Row],[Category All]]="Category 2", "Yes",NA())</f>
        <v>Yes</v>
      </c>
      <c r="U698" t="e">
        <f>IF(Table1[[#This Row],[Category All]]="Category 3", "Yes",NA())</f>
        <v>#N/A</v>
      </c>
    </row>
    <row r="699" spans="1:21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699" t="e">
        <f>IF(Table1[[#This Row],[Category All]]="Category 1", "Yes",NA())</f>
        <v>#N/A</v>
      </c>
      <c r="T699" t="str">
        <f>IF(Table1[[#This Row],[Category All]]="Category 2", "Yes",NA())</f>
        <v>Yes</v>
      </c>
      <c r="U699" t="e">
        <f>IF(Table1[[#This Row],[Category All]]="Category 3", "Yes",NA())</f>
        <v>#N/A</v>
      </c>
    </row>
    <row r="700" spans="1:21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0" t="e">
        <f>IF(Table1[[#This Row],[Category All]]="Category 1", "Yes",NA())</f>
        <v>#N/A</v>
      </c>
      <c r="T700" t="str">
        <f>IF(Table1[[#This Row],[Category All]]="Category 2", "Yes",NA())</f>
        <v>Yes</v>
      </c>
      <c r="U700" t="e">
        <f>IF(Table1[[#This Row],[Category All]]="Category 3", "Yes",NA())</f>
        <v>#N/A</v>
      </c>
    </row>
    <row r="701" spans="1:21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1" t="e">
        <f>IF(Table1[[#This Row],[Category All]]="Category 1", "Yes",NA())</f>
        <v>#N/A</v>
      </c>
      <c r="T701" t="e">
        <f>IF(Table1[[#This Row],[Category All]]="Category 2", "Yes",NA())</f>
        <v>#N/A</v>
      </c>
      <c r="U701" t="str">
        <f>IF(Table1[[#This Row],[Category All]]="Category 3", "Yes",NA())</f>
        <v>Yes</v>
      </c>
    </row>
    <row r="702" spans="1:21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2" t="e">
        <f>IF(Table1[[#This Row],[Category All]]="Category 1", "Yes",NA())</f>
        <v>#N/A</v>
      </c>
      <c r="T702" t="e">
        <f>IF(Table1[[#This Row],[Category All]]="Category 2", "Yes",NA())</f>
        <v>#N/A</v>
      </c>
      <c r="U702" t="str">
        <f>IF(Table1[[#This Row],[Category All]]="Category 3", "Yes",NA())</f>
        <v>Yes</v>
      </c>
    </row>
    <row r="703" spans="1:21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3" t="e">
        <f>IF(Table1[[#This Row],[Category All]]="Category 1", "Yes",NA())</f>
        <v>#N/A</v>
      </c>
      <c r="T703" t="e">
        <f>IF(Table1[[#This Row],[Category All]]="Category 2", "Yes",NA())</f>
        <v>#N/A</v>
      </c>
      <c r="U703" t="str">
        <f>IF(Table1[[#This Row],[Category All]]="Category 3", "Yes",NA())</f>
        <v>Yes</v>
      </c>
    </row>
    <row r="704" spans="1:21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4" t="e">
        <f>IF(Table1[[#This Row],[Category All]]="Category 1", "Yes",NA())</f>
        <v>#N/A</v>
      </c>
      <c r="T704" t="str">
        <f>IF(Table1[[#This Row],[Category All]]="Category 2", "Yes",NA())</f>
        <v>Yes</v>
      </c>
      <c r="U704" t="e">
        <f>IF(Table1[[#This Row],[Category All]]="Category 3", "Yes",NA())</f>
        <v>#N/A</v>
      </c>
    </row>
    <row r="705" spans="1:21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5" t="e">
        <f>IF(Table1[[#This Row],[Category All]]="Category 1", "Yes",NA())</f>
        <v>#N/A</v>
      </c>
      <c r="T705" t="e">
        <f>IF(Table1[[#This Row],[Category All]]="Category 2", "Yes",NA())</f>
        <v>#N/A</v>
      </c>
      <c r="U705" t="str">
        <f>IF(Table1[[#This Row],[Category All]]="Category 3", "Yes",NA())</f>
        <v>Yes</v>
      </c>
    </row>
    <row r="706" spans="1:21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06" t="e">
        <f>IF(Table1[[#This Row],[Category All]]="Category 1", "Yes",NA())</f>
        <v>#N/A</v>
      </c>
      <c r="T706" t="e">
        <f>IF(Table1[[#This Row],[Category All]]="Category 2", "Yes",NA())</f>
        <v>#N/A</v>
      </c>
      <c r="U706" t="str">
        <f>IF(Table1[[#This Row],[Category All]]="Category 3", "Yes",NA())</f>
        <v>Yes</v>
      </c>
    </row>
    <row r="707" spans="1:21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7" t="e">
        <f>IF(Table1[[#This Row],[Category All]]="Category 1", "Yes",NA())</f>
        <v>#N/A</v>
      </c>
      <c r="T707" t="str">
        <f>IF(Table1[[#This Row],[Category All]]="Category 2", "Yes",NA())</f>
        <v>Yes</v>
      </c>
      <c r="U707" t="e">
        <f>IF(Table1[[#This Row],[Category All]]="Category 3", "Yes",NA())</f>
        <v>#N/A</v>
      </c>
    </row>
    <row r="708" spans="1:21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8" t="e">
        <f>IF(Table1[[#This Row],[Category All]]="Category 1", "Yes",NA())</f>
        <v>#N/A</v>
      </c>
      <c r="T708" t="str">
        <f>IF(Table1[[#This Row],[Category All]]="Category 2", "Yes",NA())</f>
        <v>Yes</v>
      </c>
      <c r="U708" t="e">
        <f>IF(Table1[[#This Row],[Category All]]="Category 3", "Yes",NA())</f>
        <v>#N/A</v>
      </c>
    </row>
    <row r="709" spans="1:21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09" t="e">
        <f>IF(Table1[[#This Row],[Category All]]="Category 1", "Yes",NA())</f>
        <v>#N/A</v>
      </c>
      <c r="T709" t="str">
        <f>IF(Table1[[#This Row],[Category All]]="Category 2", "Yes",NA())</f>
        <v>Yes</v>
      </c>
      <c r="U709" t="e">
        <f>IF(Table1[[#This Row],[Category All]]="Category 3", "Yes",NA())</f>
        <v>#N/A</v>
      </c>
    </row>
    <row r="710" spans="1:21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0" t="e">
        <f>IF(Table1[[#This Row],[Category All]]="Category 1", "Yes",NA())</f>
        <v>#N/A</v>
      </c>
      <c r="T710" t="str">
        <f>IF(Table1[[#This Row],[Category All]]="Category 2", "Yes",NA())</f>
        <v>Yes</v>
      </c>
      <c r="U710" t="e">
        <f>IF(Table1[[#This Row],[Category All]]="Category 3", "Yes",NA())</f>
        <v>#N/A</v>
      </c>
    </row>
    <row r="711" spans="1:21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1" t="e">
        <f>IF(Table1[[#This Row],[Category All]]="Category 1", "Yes",NA())</f>
        <v>#N/A</v>
      </c>
      <c r="T711" t="e">
        <f>IF(Table1[[#This Row],[Category All]]="Category 2", "Yes",NA())</f>
        <v>#N/A</v>
      </c>
      <c r="U711" t="str">
        <f>IF(Table1[[#This Row],[Category All]]="Category 3", "Yes",NA())</f>
        <v>Yes</v>
      </c>
    </row>
    <row r="712" spans="1:21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2" t="e">
        <f>IF(Table1[[#This Row],[Category All]]="Category 1", "Yes",NA())</f>
        <v>#N/A</v>
      </c>
      <c r="T712" t="e">
        <f>IF(Table1[[#This Row],[Category All]]="Category 2", "Yes",NA())</f>
        <v>#N/A</v>
      </c>
      <c r="U712" t="str">
        <f>IF(Table1[[#This Row],[Category All]]="Category 3", "Yes",NA())</f>
        <v>Yes</v>
      </c>
    </row>
    <row r="713" spans="1:21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3" t="e">
        <f>IF(Table1[[#This Row],[Category All]]="Category 1", "Yes",NA())</f>
        <v>#N/A</v>
      </c>
      <c r="T713" t="str">
        <f>IF(Table1[[#This Row],[Category All]]="Category 2", "Yes",NA())</f>
        <v>Yes</v>
      </c>
      <c r="U713" t="e">
        <f>IF(Table1[[#This Row],[Category All]]="Category 3", "Yes",NA())</f>
        <v>#N/A</v>
      </c>
    </row>
    <row r="714" spans="1:21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4" t="e">
        <f>IF(Table1[[#This Row],[Category All]]="Category 1", "Yes",NA())</f>
        <v>#N/A</v>
      </c>
      <c r="T714" t="e">
        <f>IF(Table1[[#This Row],[Category All]]="Category 2", "Yes",NA())</f>
        <v>#N/A</v>
      </c>
      <c r="U714" t="str">
        <f>IF(Table1[[#This Row],[Category All]]="Category 3", "Yes",NA())</f>
        <v>Yes</v>
      </c>
    </row>
    <row r="715" spans="1:21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5" t="e">
        <f>IF(Table1[[#This Row],[Category All]]="Category 1", "Yes",NA())</f>
        <v>#N/A</v>
      </c>
      <c r="T715" t="str">
        <f>IF(Table1[[#This Row],[Category All]]="Category 2", "Yes",NA())</f>
        <v>Yes</v>
      </c>
      <c r="U715" t="e">
        <f>IF(Table1[[#This Row],[Category All]]="Category 3", "Yes",NA())</f>
        <v>#N/A</v>
      </c>
    </row>
    <row r="716" spans="1:21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6" t="e">
        <f>IF(Table1[[#This Row],[Category All]]="Category 1", "Yes",NA())</f>
        <v>#N/A</v>
      </c>
      <c r="T716" t="e">
        <f>IF(Table1[[#This Row],[Category All]]="Category 2", "Yes",NA())</f>
        <v>#N/A</v>
      </c>
      <c r="U716" t="str">
        <f>IF(Table1[[#This Row],[Category All]]="Category 3", "Yes",NA())</f>
        <v>Yes</v>
      </c>
    </row>
    <row r="717" spans="1:21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17" t="e">
        <f>IF(Table1[[#This Row],[Category All]]="Category 1", "Yes",NA())</f>
        <v>#N/A</v>
      </c>
      <c r="T717" t="str">
        <f>IF(Table1[[#This Row],[Category All]]="Category 2", "Yes",NA())</f>
        <v>Yes</v>
      </c>
      <c r="U717" t="e">
        <f>IF(Table1[[#This Row],[Category All]]="Category 3", "Yes",NA())</f>
        <v>#N/A</v>
      </c>
    </row>
    <row r="718" spans="1:21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8" t="e">
        <f>IF(Table1[[#This Row],[Category All]]="Category 1", "Yes",NA())</f>
        <v>#N/A</v>
      </c>
      <c r="T718" t="e">
        <f>IF(Table1[[#This Row],[Category All]]="Category 2", "Yes",NA())</f>
        <v>#N/A</v>
      </c>
      <c r="U718" t="str">
        <f>IF(Table1[[#This Row],[Category All]]="Category 3", "Yes",NA())</f>
        <v>Yes</v>
      </c>
    </row>
    <row r="719" spans="1:21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19" t="e">
        <f>IF(Table1[[#This Row],[Category All]]="Category 1", "Yes",NA())</f>
        <v>#N/A</v>
      </c>
      <c r="T719" t="e">
        <f>IF(Table1[[#This Row],[Category All]]="Category 2", "Yes",NA())</f>
        <v>#N/A</v>
      </c>
      <c r="U719" t="str">
        <f>IF(Table1[[#This Row],[Category All]]="Category 3", "Yes",NA())</f>
        <v>Yes</v>
      </c>
    </row>
    <row r="720" spans="1:21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0" t="e">
        <f>IF(Table1[[#This Row],[Category All]]="Category 1", "Yes",NA())</f>
        <v>#N/A</v>
      </c>
      <c r="T720" t="str">
        <f>IF(Table1[[#This Row],[Category All]]="Category 2", "Yes",NA())</f>
        <v>Yes</v>
      </c>
      <c r="U720" t="e">
        <f>IF(Table1[[#This Row],[Category All]]="Category 3", "Yes",NA())</f>
        <v>#N/A</v>
      </c>
    </row>
    <row r="721" spans="1:21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1" t="e">
        <f>IF(Table1[[#This Row],[Category All]]="Category 1", "Yes",NA())</f>
        <v>#N/A</v>
      </c>
      <c r="T721" t="e">
        <f>IF(Table1[[#This Row],[Category All]]="Category 2", "Yes",NA())</f>
        <v>#N/A</v>
      </c>
      <c r="U721" t="str">
        <f>IF(Table1[[#This Row],[Category All]]="Category 3", "Yes",NA())</f>
        <v>Yes</v>
      </c>
    </row>
    <row r="722" spans="1:21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2" t="e">
        <f>IF(Table1[[#This Row],[Category All]]="Category 1", "Yes",NA())</f>
        <v>#N/A</v>
      </c>
      <c r="T722" t="e">
        <f>IF(Table1[[#This Row],[Category All]]="Category 2", "Yes",NA())</f>
        <v>#N/A</v>
      </c>
      <c r="U722" t="str">
        <f>IF(Table1[[#This Row],[Category All]]="Category 3", "Yes",NA())</f>
        <v>Yes</v>
      </c>
    </row>
    <row r="723" spans="1:21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3" t="e">
        <f>IF(Table1[[#This Row],[Category All]]="Category 1", "Yes",NA())</f>
        <v>#N/A</v>
      </c>
      <c r="T723" t="str">
        <f>IF(Table1[[#This Row],[Category All]]="Category 2", "Yes",NA())</f>
        <v>Yes</v>
      </c>
      <c r="U723" t="e">
        <f>IF(Table1[[#This Row],[Category All]]="Category 3", "Yes",NA())</f>
        <v>#N/A</v>
      </c>
    </row>
    <row r="724" spans="1:21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4" t="e">
        <f>IF(Table1[[#This Row],[Category All]]="Category 1", "Yes",NA())</f>
        <v>#N/A</v>
      </c>
      <c r="T724" t="e">
        <f>IF(Table1[[#This Row],[Category All]]="Category 2", "Yes",NA())</f>
        <v>#N/A</v>
      </c>
      <c r="U724" t="str">
        <f>IF(Table1[[#This Row],[Category All]]="Category 3", "Yes",NA())</f>
        <v>Yes</v>
      </c>
    </row>
    <row r="725" spans="1:21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5" t="e">
        <f>IF(Table1[[#This Row],[Category All]]="Category 1", "Yes",NA())</f>
        <v>#N/A</v>
      </c>
      <c r="T725" t="str">
        <f>IF(Table1[[#This Row],[Category All]]="Category 2", "Yes",NA())</f>
        <v>Yes</v>
      </c>
      <c r="U725" t="e">
        <f>IF(Table1[[#This Row],[Category All]]="Category 3", "Yes",NA())</f>
        <v>#N/A</v>
      </c>
    </row>
    <row r="726" spans="1:21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6" t="e">
        <f>IF(Table1[[#This Row],[Category All]]="Category 1", "Yes",NA())</f>
        <v>#N/A</v>
      </c>
      <c r="T726" t="str">
        <f>IF(Table1[[#This Row],[Category All]]="Category 2", "Yes",NA())</f>
        <v>Yes</v>
      </c>
      <c r="U726" t="e">
        <f>IF(Table1[[#This Row],[Category All]]="Category 3", "Yes",NA())</f>
        <v>#N/A</v>
      </c>
    </row>
    <row r="727" spans="1:21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27" t="e">
        <f>IF(Table1[[#This Row],[Category All]]="Category 1", "Yes",NA())</f>
        <v>#N/A</v>
      </c>
      <c r="T727" t="e">
        <f>IF(Table1[[#This Row],[Category All]]="Category 2", "Yes",NA())</f>
        <v>#N/A</v>
      </c>
      <c r="U727" t="str">
        <f>IF(Table1[[#This Row],[Category All]]="Category 3", "Yes",NA())</f>
        <v>Yes</v>
      </c>
    </row>
    <row r="728" spans="1:21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8" t="e">
        <f>IF(Table1[[#This Row],[Category All]]="Category 1", "Yes",NA())</f>
        <v>#N/A</v>
      </c>
      <c r="T728" t="str">
        <f>IF(Table1[[#This Row],[Category All]]="Category 2", "Yes",NA())</f>
        <v>Yes</v>
      </c>
      <c r="U728" t="e">
        <f>IF(Table1[[#This Row],[Category All]]="Category 3", "Yes",NA())</f>
        <v>#N/A</v>
      </c>
    </row>
    <row r="729" spans="1:21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29" t="e">
        <f>IF(Table1[[#This Row],[Category All]]="Category 1", "Yes",NA())</f>
        <v>#N/A</v>
      </c>
      <c r="T729" t="str">
        <f>IF(Table1[[#This Row],[Category All]]="Category 2", "Yes",NA())</f>
        <v>Yes</v>
      </c>
      <c r="U729" t="e">
        <f>IF(Table1[[#This Row],[Category All]]="Category 3", "Yes",NA())</f>
        <v>#N/A</v>
      </c>
    </row>
    <row r="730" spans="1:21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0" t="e">
        <f>IF(Table1[[#This Row],[Category All]]="Category 1", "Yes",NA())</f>
        <v>#N/A</v>
      </c>
      <c r="T730" t="e">
        <f>IF(Table1[[#This Row],[Category All]]="Category 2", "Yes",NA())</f>
        <v>#N/A</v>
      </c>
      <c r="U730" t="str">
        <f>IF(Table1[[#This Row],[Category All]]="Category 3", "Yes",NA())</f>
        <v>Yes</v>
      </c>
    </row>
    <row r="731" spans="1:21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1" t="e">
        <f>IF(Table1[[#This Row],[Category All]]="Category 1", "Yes",NA())</f>
        <v>#N/A</v>
      </c>
      <c r="T731" t="e">
        <f>IF(Table1[[#This Row],[Category All]]="Category 2", "Yes",NA())</f>
        <v>#N/A</v>
      </c>
      <c r="U731" t="str">
        <f>IF(Table1[[#This Row],[Category All]]="Category 3", "Yes",NA())</f>
        <v>Yes</v>
      </c>
    </row>
    <row r="732" spans="1:21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2" t="e">
        <f>IF(Table1[[#This Row],[Category All]]="Category 1", "Yes",NA())</f>
        <v>#N/A</v>
      </c>
      <c r="T732" t="str">
        <f>IF(Table1[[#This Row],[Category All]]="Category 2", "Yes",NA())</f>
        <v>Yes</v>
      </c>
      <c r="U732" t="e">
        <f>IF(Table1[[#This Row],[Category All]]="Category 3", "Yes",NA())</f>
        <v>#N/A</v>
      </c>
    </row>
    <row r="733" spans="1:21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3" t="e">
        <f>IF(Table1[[#This Row],[Category All]]="Category 1", "Yes",NA())</f>
        <v>#N/A</v>
      </c>
      <c r="T733" t="e">
        <f>IF(Table1[[#This Row],[Category All]]="Category 2", "Yes",NA())</f>
        <v>#N/A</v>
      </c>
      <c r="U733" t="str">
        <f>IF(Table1[[#This Row],[Category All]]="Category 3", "Yes",NA())</f>
        <v>Yes</v>
      </c>
    </row>
    <row r="734" spans="1:21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4" t="e">
        <f>IF(Table1[[#This Row],[Category All]]="Category 1", "Yes",NA())</f>
        <v>#N/A</v>
      </c>
      <c r="T734" t="str">
        <f>IF(Table1[[#This Row],[Category All]]="Category 2", "Yes",NA())</f>
        <v>Yes</v>
      </c>
      <c r="U734" t="e">
        <f>IF(Table1[[#This Row],[Category All]]="Category 3", "Yes",NA())</f>
        <v>#N/A</v>
      </c>
    </row>
    <row r="735" spans="1:21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5" t="e">
        <f>IF(Table1[[#This Row],[Category All]]="Category 1", "Yes",NA())</f>
        <v>#N/A</v>
      </c>
      <c r="T735" t="str">
        <f>IF(Table1[[#This Row],[Category All]]="Category 2", "Yes",NA())</f>
        <v>Yes</v>
      </c>
      <c r="U735" t="e">
        <f>IF(Table1[[#This Row],[Category All]]="Category 3", "Yes",NA())</f>
        <v>#N/A</v>
      </c>
    </row>
    <row r="736" spans="1:21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6" t="e">
        <f>IF(Table1[[#This Row],[Category All]]="Category 1", "Yes",NA())</f>
        <v>#N/A</v>
      </c>
      <c r="T736" t="str">
        <f>IF(Table1[[#This Row],[Category All]]="Category 2", "Yes",NA())</f>
        <v>Yes</v>
      </c>
      <c r="U736" t="e">
        <f>IF(Table1[[#This Row],[Category All]]="Category 3", "Yes",NA())</f>
        <v>#N/A</v>
      </c>
    </row>
    <row r="737" spans="1:21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7" t="e">
        <f>IF(Table1[[#This Row],[Category All]]="Category 1", "Yes",NA())</f>
        <v>#N/A</v>
      </c>
      <c r="T737" t="str">
        <f>IF(Table1[[#This Row],[Category All]]="Category 2", "Yes",NA())</f>
        <v>Yes</v>
      </c>
      <c r="U737" t="e">
        <f>IF(Table1[[#This Row],[Category All]]="Category 3", "Yes",NA())</f>
        <v>#N/A</v>
      </c>
    </row>
    <row r="738" spans="1:21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38" t="e">
        <f>IF(Table1[[#This Row],[Category All]]="Category 1", "Yes",NA())</f>
        <v>#N/A</v>
      </c>
      <c r="T738" t="str">
        <f>IF(Table1[[#This Row],[Category All]]="Category 2", "Yes",NA())</f>
        <v>Yes</v>
      </c>
      <c r="U738" t="e">
        <f>IF(Table1[[#This Row],[Category All]]="Category 3", "Yes",NA())</f>
        <v>#N/A</v>
      </c>
    </row>
    <row r="739" spans="1:21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39" t="e">
        <f>IF(Table1[[#This Row],[Category All]]="Category 1", "Yes",NA())</f>
        <v>#N/A</v>
      </c>
      <c r="T739" t="e">
        <f>IF(Table1[[#This Row],[Category All]]="Category 2", "Yes",NA())</f>
        <v>#N/A</v>
      </c>
      <c r="U739" t="str">
        <f>IF(Table1[[#This Row],[Category All]]="Category 3", "Yes",NA())</f>
        <v>Yes</v>
      </c>
    </row>
    <row r="740" spans="1:21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0" t="e">
        <f>IF(Table1[[#This Row],[Category All]]="Category 1", "Yes",NA())</f>
        <v>#N/A</v>
      </c>
      <c r="T740" t="e">
        <f>IF(Table1[[#This Row],[Category All]]="Category 2", "Yes",NA())</f>
        <v>#N/A</v>
      </c>
      <c r="U740" t="str">
        <f>IF(Table1[[#This Row],[Category All]]="Category 3", "Yes",NA())</f>
        <v>Yes</v>
      </c>
    </row>
    <row r="741" spans="1:21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1" t="e">
        <f>IF(Table1[[#This Row],[Category All]]="Category 1", "Yes",NA())</f>
        <v>#N/A</v>
      </c>
      <c r="T741" t="e">
        <f>IF(Table1[[#This Row],[Category All]]="Category 2", "Yes",NA())</f>
        <v>#N/A</v>
      </c>
      <c r="U741" t="str">
        <f>IF(Table1[[#This Row],[Category All]]="Category 3", "Yes",NA())</f>
        <v>Yes</v>
      </c>
    </row>
    <row r="742" spans="1:21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2" t="e">
        <f>IF(Table1[[#This Row],[Category All]]="Category 1", "Yes",NA())</f>
        <v>#N/A</v>
      </c>
      <c r="T742" t="str">
        <f>IF(Table1[[#This Row],[Category All]]="Category 2", "Yes",NA())</f>
        <v>Yes</v>
      </c>
      <c r="U742" t="e">
        <f>IF(Table1[[#This Row],[Category All]]="Category 3", "Yes",NA())</f>
        <v>#N/A</v>
      </c>
    </row>
    <row r="743" spans="1:21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3" t="e">
        <f>IF(Table1[[#This Row],[Category All]]="Category 1", "Yes",NA())</f>
        <v>#N/A</v>
      </c>
      <c r="T743" t="str">
        <f>IF(Table1[[#This Row],[Category All]]="Category 2", "Yes",NA())</f>
        <v>Yes</v>
      </c>
      <c r="U743" t="e">
        <f>IF(Table1[[#This Row],[Category All]]="Category 3", "Yes",NA())</f>
        <v>#N/A</v>
      </c>
    </row>
    <row r="744" spans="1:21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4" t="e">
        <f>IF(Table1[[#This Row],[Category All]]="Category 1", "Yes",NA())</f>
        <v>#N/A</v>
      </c>
      <c r="T744" t="str">
        <f>IF(Table1[[#This Row],[Category All]]="Category 2", "Yes",NA())</f>
        <v>Yes</v>
      </c>
      <c r="U744" t="e">
        <f>IF(Table1[[#This Row],[Category All]]="Category 3", "Yes",NA())</f>
        <v>#N/A</v>
      </c>
    </row>
    <row r="745" spans="1:21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5" t="e">
        <f>IF(Table1[[#This Row],[Category All]]="Category 1", "Yes",NA())</f>
        <v>#N/A</v>
      </c>
      <c r="T745" t="str">
        <f>IF(Table1[[#This Row],[Category All]]="Category 2", "Yes",NA())</f>
        <v>Yes</v>
      </c>
      <c r="U745" t="e">
        <f>IF(Table1[[#This Row],[Category All]]="Category 3", "Yes",NA())</f>
        <v>#N/A</v>
      </c>
    </row>
    <row r="746" spans="1:21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6" t="e">
        <f>IF(Table1[[#This Row],[Category All]]="Category 1", "Yes",NA())</f>
        <v>#N/A</v>
      </c>
      <c r="T746" t="str">
        <f>IF(Table1[[#This Row],[Category All]]="Category 2", "Yes",NA())</f>
        <v>Yes</v>
      </c>
      <c r="U746" t="e">
        <f>IF(Table1[[#This Row],[Category All]]="Category 3", "Yes",NA())</f>
        <v>#N/A</v>
      </c>
    </row>
    <row r="747" spans="1:21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47" t="e">
        <f>IF(Table1[[#This Row],[Category All]]="Category 1", "Yes",NA())</f>
        <v>#N/A</v>
      </c>
      <c r="T747" t="e">
        <f>IF(Table1[[#This Row],[Category All]]="Category 2", "Yes",NA())</f>
        <v>#N/A</v>
      </c>
      <c r="U747" t="str">
        <f>IF(Table1[[#This Row],[Category All]]="Category 3", "Yes",NA())</f>
        <v>Yes</v>
      </c>
    </row>
    <row r="748" spans="1:21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8" t="e">
        <f>IF(Table1[[#This Row],[Category All]]="Category 1", "Yes",NA())</f>
        <v>#N/A</v>
      </c>
      <c r="T748" t="str">
        <f>IF(Table1[[#This Row],[Category All]]="Category 2", "Yes",NA())</f>
        <v>Yes</v>
      </c>
      <c r="U748" t="e">
        <f>IF(Table1[[#This Row],[Category All]]="Category 3", "Yes",NA())</f>
        <v>#N/A</v>
      </c>
    </row>
    <row r="749" spans="1:21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49" t="e">
        <f>IF(Table1[[#This Row],[Category All]]="Category 1", "Yes",NA())</f>
        <v>#N/A</v>
      </c>
      <c r="T749" t="str">
        <f>IF(Table1[[#This Row],[Category All]]="Category 2", "Yes",NA())</f>
        <v>Yes</v>
      </c>
      <c r="U749" t="e">
        <f>IF(Table1[[#This Row],[Category All]]="Category 3", "Yes",NA())</f>
        <v>#N/A</v>
      </c>
    </row>
    <row r="750" spans="1:21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0" t="e">
        <f>IF(Table1[[#This Row],[Category All]]="Category 1", "Yes",NA())</f>
        <v>#N/A</v>
      </c>
      <c r="T750" t="e">
        <f>IF(Table1[[#This Row],[Category All]]="Category 2", "Yes",NA())</f>
        <v>#N/A</v>
      </c>
      <c r="U750" t="str">
        <f>IF(Table1[[#This Row],[Category All]]="Category 3", "Yes",NA())</f>
        <v>Yes</v>
      </c>
    </row>
    <row r="751" spans="1:21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1" t="e">
        <f>IF(Table1[[#This Row],[Category All]]="Category 1", "Yes",NA())</f>
        <v>#N/A</v>
      </c>
      <c r="T751" t="str">
        <f>IF(Table1[[#This Row],[Category All]]="Category 2", "Yes",NA())</f>
        <v>Yes</v>
      </c>
      <c r="U751" t="e">
        <f>IF(Table1[[#This Row],[Category All]]="Category 3", "Yes",NA())</f>
        <v>#N/A</v>
      </c>
    </row>
    <row r="752" spans="1:21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2" t="e">
        <f>IF(Table1[[#This Row],[Category All]]="Category 1", "Yes",NA())</f>
        <v>#N/A</v>
      </c>
      <c r="T752" t="str">
        <f>IF(Table1[[#This Row],[Category All]]="Category 2", "Yes",NA())</f>
        <v>Yes</v>
      </c>
      <c r="U752" t="e">
        <f>IF(Table1[[#This Row],[Category All]]="Category 3", "Yes",NA())</f>
        <v>#N/A</v>
      </c>
    </row>
    <row r="753" spans="1:21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3" t="e">
        <f>IF(Table1[[#This Row],[Category All]]="Category 1", "Yes",NA())</f>
        <v>#N/A</v>
      </c>
      <c r="T753" t="str">
        <f>IF(Table1[[#This Row],[Category All]]="Category 2", "Yes",NA())</f>
        <v>Yes</v>
      </c>
      <c r="U753" t="e">
        <f>IF(Table1[[#This Row],[Category All]]="Category 3", "Yes",NA())</f>
        <v>#N/A</v>
      </c>
    </row>
    <row r="754" spans="1:21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4" t="e">
        <f>IF(Table1[[#This Row],[Category All]]="Category 1", "Yes",NA())</f>
        <v>#N/A</v>
      </c>
      <c r="T754" t="str">
        <f>IF(Table1[[#This Row],[Category All]]="Category 2", "Yes",NA())</f>
        <v>Yes</v>
      </c>
      <c r="U754" t="e">
        <f>IF(Table1[[#This Row],[Category All]]="Category 3", "Yes",NA())</f>
        <v>#N/A</v>
      </c>
    </row>
    <row r="755" spans="1:21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5" t="e">
        <f>IF(Table1[[#This Row],[Category All]]="Category 1", "Yes",NA())</f>
        <v>#N/A</v>
      </c>
      <c r="T755" t="str">
        <f>IF(Table1[[#This Row],[Category All]]="Category 2", "Yes",NA())</f>
        <v>Yes</v>
      </c>
      <c r="U755" t="e">
        <f>IF(Table1[[#This Row],[Category All]]="Category 3", "Yes",NA())</f>
        <v>#N/A</v>
      </c>
    </row>
    <row r="756" spans="1:21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6" t="e">
        <f>IF(Table1[[#This Row],[Category All]]="Category 1", "Yes",NA())</f>
        <v>#N/A</v>
      </c>
      <c r="T756" t="e">
        <f>IF(Table1[[#This Row],[Category All]]="Category 2", "Yes",NA())</f>
        <v>#N/A</v>
      </c>
      <c r="U756" t="str">
        <f>IF(Table1[[#This Row],[Category All]]="Category 3", "Yes",NA())</f>
        <v>Yes</v>
      </c>
    </row>
    <row r="757" spans="1:21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7" t="e">
        <f>IF(Table1[[#This Row],[Category All]]="Category 1", "Yes",NA())</f>
        <v>#N/A</v>
      </c>
      <c r="T757" t="str">
        <f>IF(Table1[[#This Row],[Category All]]="Category 2", "Yes",NA())</f>
        <v>Yes</v>
      </c>
      <c r="U757" t="e">
        <f>IF(Table1[[#This Row],[Category All]]="Category 3", "Yes",NA())</f>
        <v>#N/A</v>
      </c>
    </row>
    <row r="758" spans="1:21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58" t="e">
        <f>IF(Table1[[#This Row],[Category All]]="Category 1", "Yes",NA())</f>
        <v>#N/A</v>
      </c>
      <c r="T758" t="str">
        <f>IF(Table1[[#This Row],[Category All]]="Category 2", "Yes",NA())</f>
        <v>Yes</v>
      </c>
      <c r="U758" t="e">
        <f>IF(Table1[[#This Row],[Category All]]="Category 3", "Yes",NA())</f>
        <v>#N/A</v>
      </c>
    </row>
    <row r="759" spans="1:21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59" t="e">
        <f>IF(Table1[[#This Row],[Category All]]="Category 1", "Yes",NA())</f>
        <v>#N/A</v>
      </c>
      <c r="T759" t="e">
        <f>IF(Table1[[#This Row],[Category All]]="Category 2", "Yes",NA())</f>
        <v>#N/A</v>
      </c>
      <c r="U759" t="str">
        <f>IF(Table1[[#This Row],[Category All]]="Category 3", "Yes",NA())</f>
        <v>Yes</v>
      </c>
    </row>
    <row r="760" spans="1:21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0" t="e">
        <f>IF(Table1[[#This Row],[Category All]]="Category 1", "Yes",NA())</f>
        <v>#N/A</v>
      </c>
      <c r="T760" t="str">
        <f>IF(Table1[[#This Row],[Category All]]="Category 2", "Yes",NA())</f>
        <v>Yes</v>
      </c>
      <c r="U760" t="e">
        <f>IF(Table1[[#This Row],[Category All]]="Category 3", "Yes",NA())</f>
        <v>#N/A</v>
      </c>
    </row>
    <row r="761" spans="1:21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1" t="e">
        <f>IF(Table1[[#This Row],[Category All]]="Category 1", "Yes",NA())</f>
        <v>#N/A</v>
      </c>
      <c r="T761" t="str">
        <f>IF(Table1[[#This Row],[Category All]]="Category 2", "Yes",NA())</f>
        <v>Yes</v>
      </c>
      <c r="U761" t="e">
        <f>IF(Table1[[#This Row],[Category All]]="Category 3", "Yes",NA())</f>
        <v>#N/A</v>
      </c>
    </row>
    <row r="762" spans="1:21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2" t="e">
        <f>IF(Table1[[#This Row],[Category All]]="Category 1", "Yes",NA())</f>
        <v>#N/A</v>
      </c>
      <c r="T762" t="e">
        <f>IF(Table1[[#This Row],[Category All]]="Category 2", "Yes",NA())</f>
        <v>#N/A</v>
      </c>
      <c r="U762" t="str">
        <f>IF(Table1[[#This Row],[Category All]]="Category 3", "Yes",NA())</f>
        <v>Yes</v>
      </c>
    </row>
    <row r="763" spans="1:21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63" t="e">
        <f>IF(Table1[[#This Row],[Category All]]="Category 1", "Yes",NA())</f>
        <v>#N/A</v>
      </c>
      <c r="T763" t="e">
        <f>IF(Table1[[#This Row],[Category All]]="Category 2", "Yes",NA())</f>
        <v>#N/A</v>
      </c>
      <c r="U763" t="str">
        <f>IF(Table1[[#This Row],[Category All]]="Category 3", "Yes",NA())</f>
        <v>Yes</v>
      </c>
    </row>
    <row r="764" spans="1:21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4" t="e">
        <f>IF(Table1[[#This Row],[Category All]]="Category 1", "Yes",NA())</f>
        <v>#N/A</v>
      </c>
      <c r="T764" t="str">
        <f>IF(Table1[[#This Row],[Category All]]="Category 2", "Yes",NA())</f>
        <v>Yes</v>
      </c>
      <c r="U764" t="e">
        <f>IF(Table1[[#This Row],[Category All]]="Category 3", "Yes",NA())</f>
        <v>#N/A</v>
      </c>
    </row>
    <row r="765" spans="1:21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5" t="e">
        <f>IF(Table1[[#This Row],[Category All]]="Category 1", "Yes",NA())</f>
        <v>#N/A</v>
      </c>
      <c r="T765" t="str">
        <f>IF(Table1[[#This Row],[Category All]]="Category 2", "Yes",NA())</f>
        <v>Yes</v>
      </c>
      <c r="U765" t="e">
        <f>IF(Table1[[#This Row],[Category All]]="Category 3", "Yes",NA())</f>
        <v>#N/A</v>
      </c>
    </row>
    <row r="766" spans="1:21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6" t="e">
        <f>IF(Table1[[#This Row],[Category All]]="Category 1", "Yes",NA())</f>
        <v>#N/A</v>
      </c>
      <c r="T766" t="str">
        <f>IF(Table1[[#This Row],[Category All]]="Category 2", "Yes",NA())</f>
        <v>Yes</v>
      </c>
      <c r="U766" t="e">
        <f>IF(Table1[[#This Row],[Category All]]="Category 3", "Yes",NA())</f>
        <v>#N/A</v>
      </c>
    </row>
    <row r="767" spans="1:21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7" t="e">
        <f>IF(Table1[[#This Row],[Category All]]="Category 1", "Yes",NA())</f>
        <v>#N/A</v>
      </c>
      <c r="T767" t="str">
        <f>IF(Table1[[#This Row],[Category All]]="Category 2", "Yes",NA())</f>
        <v>Yes</v>
      </c>
      <c r="U767" t="e">
        <f>IF(Table1[[#This Row],[Category All]]="Category 3", "Yes",NA())</f>
        <v>#N/A</v>
      </c>
    </row>
    <row r="768" spans="1:21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8" t="e">
        <f>IF(Table1[[#This Row],[Category All]]="Category 1", "Yes",NA())</f>
        <v>#N/A</v>
      </c>
      <c r="T768" t="str">
        <f>IF(Table1[[#This Row],[Category All]]="Category 2", "Yes",NA())</f>
        <v>Yes</v>
      </c>
      <c r="U768" t="e">
        <f>IF(Table1[[#This Row],[Category All]]="Category 3", "Yes",NA())</f>
        <v>#N/A</v>
      </c>
    </row>
    <row r="769" spans="1:21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69" t="e">
        <f>IF(Table1[[#This Row],[Category All]]="Category 1", "Yes",NA())</f>
        <v>#N/A</v>
      </c>
      <c r="T769" t="str">
        <f>IF(Table1[[#This Row],[Category All]]="Category 2", "Yes",NA())</f>
        <v>Yes</v>
      </c>
      <c r="U769" t="e">
        <f>IF(Table1[[#This Row],[Category All]]="Category 3", "Yes",NA())</f>
        <v>#N/A</v>
      </c>
    </row>
    <row r="770" spans="1:21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0" t="e">
        <f>IF(Table1[[#This Row],[Category All]]="Category 1", "Yes",NA())</f>
        <v>#N/A</v>
      </c>
      <c r="T770" t="str">
        <f>IF(Table1[[#This Row],[Category All]]="Category 2", "Yes",NA())</f>
        <v>Yes</v>
      </c>
      <c r="U770" t="e">
        <f>IF(Table1[[#This Row],[Category All]]="Category 3", "Yes",NA())</f>
        <v>#N/A</v>
      </c>
    </row>
    <row r="771" spans="1:21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1" t="e">
        <f>IF(Table1[[#This Row],[Category All]]="Category 1", "Yes",NA())</f>
        <v>#N/A</v>
      </c>
      <c r="T771" t="e">
        <f>IF(Table1[[#This Row],[Category All]]="Category 2", "Yes",NA())</f>
        <v>#N/A</v>
      </c>
      <c r="U771" t="str">
        <f>IF(Table1[[#This Row],[Category All]]="Category 3", "Yes",NA())</f>
        <v>Yes</v>
      </c>
    </row>
    <row r="772" spans="1:21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2" t="e">
        <f>IF(Table1[[#This Row],[Category All]]="Category 1", "Yes",NA())</f>
        <v>#N/A</v>
      </c>
      <c r="T772" t="str">
        <f>IF(Table1[[#This Row],[Category All]]="Category 2", "Yes",NA())</f>
        <v>Yes</v>
      </c>
      <c r="U772" t="e">
        <f>IF(Table1[[#This Row],[Category All]]="Category 3", "Yes",NA())</f>
        <v>#N/A</v>
      </c>
    </row>
    <row r="773" spans="1:21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3" t="e">
        <f>IF(Table1[[#This Row],[Category All]]="Category 1", "Yes",NA())</f>
        <v>#N/A</v>
      </c>
      <c r="T773" t="str">
        <f>IF(Table1[[#This Row],[Category All]]="Category 2", "Yes",NA())</f>
        <v>Yes</v>
      </c>
      <c r="U773" t="e">
        <f>IF(Table1[[#This Row],[Category All]]="Category 3", "Yes",NA())</f>
        <v>#N/A</v>
      </c>
    </row>
    <row r="774" spans="1:21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4" t="e">
        <f>IF(Table1[[#This Row],[Category All]]="Category 1", "Yes",NA())</f>
        <v>#N/A</v>
      </c>
      <c r="T774" t="str">
        <f>IF(Table1[[#This Row],[Category All]]="Category 2", "Yes",NA())</f>
        <v>Yes</v>
      </c>
      <c r="U774" t="e">
        <f>IF(Table1[[#This Row],[Category All]]="Category 3", "Yes",NA())</f>
        <v>#N/A</v>
      </c>
    </row>
    <row r="775" spans="1:21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5" t="e">
        <f>IF(Table1[[#This Row],[Category All]]="Category 1", "Yes",NA())</f>
        <v>#N/A</v>
      </c>
      <c r="T775" t="str">
        <f>IF(Table1[[#This Row],[Category All]]="Category 2", "Yes",NA())</f>
        <v>Yes</v>
      </c>
      <c r="U775" t="e">
        <f>IF(Table1[[#This Row],[Category All]]="Category 3", "Yes",NA())</f>
        <v>#N/A</v>
      </c>
    </row>
    <row r="776" spans="1:21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6" t="e">
        <f>IF(Table1[[#This Row],[Category All]]="Category 1", "Yes",NA())</f>
        <v>#N/A</v>
      </c>
      <c r="T776" t="str">
        <f>IF(Table1[[#This Row],[Category All]]="Category 2", "Yes",NA())</f>
        <v>Yes</v>
      </c>
      <c r="U776" t="e">
        <f>IF(Table1[[#This Row],[Category All]]="Category 3", "Yes",NA())</f>
        <v>#N/A</v>
      </c>
    </row>
    <row r="777" spans="1:21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7" t="e">
        <f>IF(Table1[[#This Row],[Category All]]="Category 1", "Yes",NA())</f>
        <v>#N/A</v>
      </c>
      <c r="T777" t="str">
        <f>IF(Table1[[#This Row],[Category All]]="Category 2", "Yes",NA())</f>
        <v>Yes</v>
      </c>
      <c r="U777" t="e">
        <f>IF(Table1[[#This Row],[Category All]]="Category 3", "Yes",NA())</f>
        <v>#N/A</v>
      </c>
    </row>
    <row r="778" spans="1:21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78" t="e">
        <f>IF(Table1[[#This Row],[Category All]]="Category 1", "Yes",NA())</f>
        <v>#N/A</v>
      </c>
      <c r="T778" t="str">
        <f>IF(Table1[[#This Row],[Category All]]="Category 2", "Yes",NA())</f>
        <v>Yes</v>
      </c>
      <c r="U778" t="e">
        <f>IF(Table1[[#This Row],[Category All]]="Category 3", "Yes",NA())</f>
        <v>#N/A</v>
      </c>
    </row>
    <row r="779" spans="1:21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79" t="e">
        <f>IF(Table1[[#This Row],[Category All]]="Category 1", "Yes",NA())</f>
        <v>#N/A</v>
      </c>
      <c r="T779" t="e">
        <f>IF(Table1[[#This Row],[Category All]]="Category 2", "Yes",NA())</f>
        <v>#N/A</v>
      </c>
      <c r="U779" t="str">
        <f>IF(Table1[[#This Row],[Category All]]="Category 3", "Yes",NA())</f>
        <v>Yes</v>
      </c>
    </row>
    <row r="780" spans="1:21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0" t="e">
        <f>IF(Table1[[#This Row],[Category All]]="Category 1", "Yes",NA())</f>
        <v>#N/A</v>
      </c>
      <c r="T780" t="str">
        <f>IF(Table1[[#This Row],[Category All]]="Category 2", "Yes",NA())</f>
        <v>Yes</v>
      </c>
      <c r="U780" t="e">
        <f>IF(Table1[[#This Row],[Category All]]="Category 3", "Yes",NA())</f>
        <v>#N/A</v>
      </c>
    </row>
    <row r="781" spans="1:21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1" t="e">
        <f>IF(Table1[[#This Row],[Category All]]="Category 1", "Yes",NA())</f>
        <v>#N/A</v>
      </c>
      <c r="T781" t="e">
        <f>IF(Table1[[#This Row],[Category All]]="Category 2", "Yes",NA())</f>
        <v>#N/A</v>
      </c>
      <c r="U781" t="str">
        <f>IF(Table1[[#This Row],[Category All]]="Category 3", "Yes",NA())</f>
        <v>Yes</v>
      </c>
    </row>
    <row r="782" spans="1:21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2" t="e">
        <f>IF(Table1[[#This Row],[Category All]]="Category 1", "Yes",NA())</f>
        <v>#N/A</v>
      </c>
      <c r="T782" t="str">
        <f>IF(Table1[[#This Row],[Category All]]="Category 2", "Yes",NA())</f>
        <v>Yes</v>
      </c>
      <c r="U782" t="e">
        <f>IF(Table1[[#This Row],[Category All]]="Category 3", "Yes",NA())</f>
        <v>#N/A</v>
      </c>
    </row>
    <row r="783" spans="1:21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3" t="e">
        <f>IF(Table1[[#This Row],[Category All]]="Category 1", "Yes",NA())</f>
        <v>#N/A</v>
      </c>
      <c r="T783" t="e">
        <f>IF(Table1[[#This Row],[Category All]]="Category 2", "Yes",NA())</f>
        <v>#N/A</v>
      </c>
      <c r="U783" t="str">
        <f>IF(Table1[[#This Row],[Category All]]="Category 3", "Yes",NA())</f>
        <v>Yes</v>
      </c>
    </row>
    <row r="784" spans="1:21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4" t="e">
        <f>IF(Table1[[#This Row],[Category All]]="Category 1", "Yes",NA())</f>
        <v>#N/A</v>
      </c>
      <c r="T784" t="str">
        <f>IF(Table1[[#This Row],[Category All]]="Category 2", "Yes",NA())</f>
        <v>Yes</v>
      </c>
      <c r="U784" t="e">
        <f>IF(Table1[[#This Row],[Category All]]="Category 3", "Yes",NA())</f>
        <v>#N/A</v>
      </c>
    </row>
    <row r="785" spans="1:21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5" t="e">
        <f>IF(Table1[[#This Row],[Category All]]="Category 1", "Yes",NA())</f>
        <v>#N/A</v>
      </c>
      <c r="T785" t="str">
        <f>IF(Table1[[#This Row],[Category All]]="Category 2", "Yes",NA())</f>
        <v>Yes</v>
      </c>
      <c r="U785" t="e">
        <f>IF(Table1[[#This Row],[Category All]]="Category 3", "Yes",NA())</f>
        <v>#N/A</v>
      </c>
    </row>
    <row r="786" spans="1:21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6" t="e">
        <f>IF(Table1[[#This Row],[Category All]]="Category 1", "Yes",NA())</f>
        <v>#N/A</v>
      </c>
      <c r="T786" t="str">
        <f>IF(Table1[[#This Row],[Category All]]="Category 2", "Yes",NA())</f>
        <v>Yes</v>
      </c>
      <c r="U786" t="e">
        <f>IF(Table1[[#This Row],[Category All]]="Category 3", "Yes",NA())</f>
        <v>#N/A</v>
      </c>
    </row>
    <row r="787" spans="1:21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7" t="e">
        <f>IF(Table1[[#This Row],[Category All]]="Category 1", "Yes",NA())</f>
        <v>#N/A</v>
      </c>
      <c r="T787" t="str">
        <f>IF(Table1[[#This Row],[Category All]]="Category 2", "Yes",NA())</f>
        <v>Yes</v>
      </c>
      <c r="U787" t="e">
        <f>IF(Table1[[#This Row],[Category All]]="Category 3", "Yes",NA())</f>
        <v>#N/A</v>
      </c>
    </row>
    <row r="788" spans="1:21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88" t="e">
        <f>IF(Table1[[#This Row],[Category All]]="Category 1", "Yes",NA())</f>
        <v>#N/A</v>
      </c>
      <c r="T788" t="str">
        <f>IF(Table1[[#This Row],[Category All]]="Category 2", "Yes",NA())</f>
        <v>Yes</v>
      </c>
      <c r="U788" t="e">
        <f>IF(Table1[[#This Row],[Category All]]="Category 3", "Yes",NA())</f>
        <v>#N/A</v>
      </c>
    </row>
    <row r="789" spans="1:21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89" t="e">
        <f>IF(Table1[[#This Row],[Category All]]="Category 1", "Yes",NA())</f>
        <v>#N/A</v>
      </c>
      <c r="T789" t="e">
        <f>IF(Table1[[#This Row],[Category All]]="Category 2", "Yes",NA())</f>
        <v>#N/A</v>
      </c>
      <c r="U789" t="str">
        <f>IF(Table1[[#This Row],[Category All]]="Category 3", "Yes",NA())</f>
        <v>Yes</v>
      </c>
    </row>
    <row r="790" spans="1:21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0" t="e">
        <f>IF(Table1[[#This Row],[Category All]]="Category 1", "Yes",NA())</f>
        <v>#N/A</v>
      </c>
      <c r="T790" t="str">
        <f>IF(Table1[[#This Row],[Category All]]="Category 2", "Yes",NA())</f>
        <v>Yes</v>
      </c>
      <c r="U790" t="e">
        <f>IF(Table1[[#This Row],[Category All]]="Category 3", "Yes",NA())</f>
        <v>#N/A</v>
      </c>
    </row>
    <row r="791" spans="1:21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1" t="e">
        <f>IF(Table1[[#This Row],[Category All]]="Category 1", "Yes",NA())</f>
        <v>#N/A</v>
      </c>
      <c r="T791" t="e">
        <f>IF(Table1[[#This Row],[Category All]]="Category 2", "Yes",NA())</f>
        <v>#N/A</v>
      </c>
      <c r="U791" t="str">
        <f>IF(Table1[[#This Row],[Category All]]="Category 3", "Yes",NA())</f>
        <v>Yes</v>
      </c>
    </row>
    <row r="792" spans="1:21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2" t="e">
        <f>IF(Table1[[#This Row],[Category All]]="Category 1", "Yes",NA())</f>
        <v>#N/A</v>
      </c>
      <c r="T792" t="e">
        <f>IF(Table1[[#This Row],[Category All]]="Category 2", "Yes",NA())</f>
        <v>#N/A</v>
      </c>
      <c r="U792" t="str">
        <f>IF(Table1[[#This Row],[Category All]]="Category 3", "Yes",NA())</f>
        <v>Yes</v>
      </c>
    </row>
    <row r="793" spans="1:21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3" t="e">
        <f>IF(Table1[[#This Row],[Category All]]="Category 1", "Yes",NA())</f>
        <v>#N/A</v>
      </c>
      <c r="T793" t="str">
        <f>IF(Table1[[#This Row],[Category All]]="Category 2", "Yes",NA())</f>
        <v>Yes</v>
      </c>
      <c r="U793" t="e">
        <f>IF(Table1[[#This Row],[Category All]]="Category 3", "Yes",NA())</f>
        <v>#N/A</v>
      </c>
    </row>
    <row r="794" spans="1:21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4" t="e">
        <f>IF(Table1[[#This Row],[Category All]]="Category 1", "Yes",NA())</f>
        <v>#N/A</v>
      </c>
      <c r="T794" t="str">
        <f>IF(Table1[[#This Row],[Category All]]="Category 2", "Yes",NA())</f>
        <v>Yes</v>
      </c>
      <c r="U794" t="e">
        <f>IF(Table1[[#This Row],[Category All]]="Category 3", "Yes",NA())</f>
        <v>#N/A</v>
      </c>
    </row>
    <row r="795" spans="1:21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5" t="e">
        <f>IF(Table1[[#This Row],[Category All]]="Category 1", "Yes",NA())</f>
        <v>#N/A</v>
      </c>
      <c r="T795" t="e">
        <f>IF(Table1[[#This Row],[Category All]]="Category 2", "Yes",NA())</f>
        <v>#N/A</v>
      </c>
      <c r="U795" t="str">
        <f>IF(Table1[[#This Row],[Category All]]="Category 3", "Yes",NA())</f>
        <v>Yes</v>
      </c>
    </row>
    <row r="796" spans="1:21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6" t="e">
        <f>IF(Table1[[#This Row],[Category All]]="Category 1", "Yes",NA())</f>
        <v>#N/A</v>
      </c>
      <c r="T796" t="str">
        <f>IF(Table1[[#This Row],[Category All]]="Category 2", "Yes",NA())</f>
        <v>Yes</v>
      </c>
      <c r="U796" t="e">
        <f>IF(Table1[[#This Row],[Category All]]="Category 3", "Yes",NA())</f>
        <v>#N/A</v>
      </c>
    </row>
    <row r="797" spans="1:21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7" t="e">
        <f>IF(Table1[[#This Row],[Category All]]="Category 1", "Yes",NA())</f>
        <v>#N/A</v>
      </c>
      <c r="T797" t="str">
        <f>IF(Table1[[#This Row],[Category All]]="Category 2", "Yes",NA())</f>
        <v>Yes</v>
      </c>
      <c r="U797" t="e">
        <f>IF(Table1[[#This Row],[Category All]]="Category 3", "Yes",NA())</f>
        <v>#N/A</v>
      </c>
    </row>
    <row r="798" spans="1:21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798" t="e">
        <f>IF(Table1[[#This Row],[Category All]]="Category 1", "Yes",NA())</f>
        <v>#N/A</v>
      </c>
      <c r="T798" t="str">
        <f>IF(Table1[[#This Row],[Category All]]="Category 2", "Yes",NA())</f>
        <v>Yes</v>
      </c>
      <c r="U798" t="e">
        <f>IF(Table1[[#This Row],[Category All]]="Category 3", "Yes",NA())</f>
        <v>#N/A</v>
      </c>
    </row>
    <row r="799" spans="1:21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799" t="e">
        <f>IF(Table1[[#This Row],[Category All]]="Category 1", "Yes",NA())</f>
        <v>#N/A</v>
      </c>
      <c r="T799" t="e">
        <f>IF(Table1[[#This Row],[Category All]]="Category 2", "Yes",NA())</f>
        <v>#N/A</v>
      </c>
      <c r="U799" t="str">
        <f>IF(Table1[[#This Row],[Category All]]="Category 3", "Yes",NA())</f>
        <v>Yes</v>
      </c>
    </row>
    <row r="800" spans="1:21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0" t="e">
        <f>IF(Table1[[#This Row],[Category All]]="Category 1", "Yes",NA())</f>
        <v>#N/A</v>
      </c>
      <c r="T800" t="e">
        <f>IF(Table1[[#This Row],[Category All]]="Category 2", "Yes",NA())</f>
        <v>#N/A</v>
      </c>
      <c r="U800" t="str">
        <f>IF(Table1[[#This Row],[Category All]]="Category 3", "Yes",NA())</f>
        <v>Yes</v>
      </c>
    </row>
    <row r="801" spans="1:21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01" t="e">
        <f>IF(Table1[[#This Row],[Category All]]="Category 1", "Yes",NA())</f>
        <v>#N/A</v>
      </c>
      <c r="T801" t="e">
        <f>IF(Table1[[#This Row],[Category All]]="Category 2", "Yes",NA())</f>
        <v>#N/A</v>
      </c>
      <c r="U801" t="str">
        <f>IF(Table1[[#This Row],[Category All]]="Category 3", "Yes",NA())</f>
        <v>Yes</v>
      </c>
    </row>
    <row r="802" spans="1:21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2" t="e">
        <f>IF(Table1[[#This Row],[Category All]]="Category 1", "Yes",NA())</f>
        <v>#N/A</v>
      </c>
      <c r="T802" t="str">
        <f>IF(Table1[[#This Row],[Category All]]="Category 2", "Yes",NA())</f>
        <v>Yes</v>
      </c>
      <c r="U802" t="e">
        <f>IF(Table1[[#This Row],[Category All]]="Category 3", "Yes",NA())</f>
        <v>#N/A</v>
      </c>
    </row>
    <row r="803" spans="1:21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3" t="e">
        <f>IF(Table1[[#This Row],[Category All]]="Category 1", "Yes",NA())</f>
        <v>#N/A</v>
      </c>
      <c r="T803" t="str">
        <f>IF(Table1[[#This Row],[Category All]]="Category 2", "Yes",NA())</f>
        <v>Yes</v>
      </c>
      <c r="U803" t="e">
        <f>IF(Table1[[#This Row],[Category All]]="Category 3", "Yes",NA())</f>
        <v>#N/A</v>
      </c>
    </row>
    <row r="804" spans="1:21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4" t="e">
        <f>IF(Table1[[#This Row],[Category All]]="Category 1", "Yes",NA())</f>
        <v>#N/A</v>
      </c>
      <c r="T804" t="str">
        <f>IF(Table1[[#This Row],[Category All]]="Category 2", "Yes",NA())</f>
        <v>Yes</v>
      </c>
      <c r="U804" t="e">
        <f>IF(Table1[[#This Row],[Category All]]="Category 3", "Yes",NA())</f>
        <v>#N/A</v>
      </c>
    </row>
    <row r="805" spans="1:21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5" t="e">
        <f>IF(Table1[[#This Row],[Category All]]="Category 1", "Yes",NA())</f>
        <v>#N/A</v>
      </c>
      <c r="T805" t="str">
        <f>IF(Table1[[#This Row],[Category All]]="Category 2", "Yes",NA())</f>
        <v>Yes</v>
      </c>
      <c r="U805" t="e">
        <f>IF(Table1[[#This Row],[Category All]]="Category 3", "Yes",NA())</f>
        <v>#N/A</v>
      </c>
    </row>
    <row r="806" spans="1:21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6" t="e">
        <f>IF(Table1[[#This Row],[Category All]]="Category 1", "Yes",NA())</f>
        <v>#N/A</v>
      </c>
      <c r="T806" t="str">
        <f>IF(Table1[[#This Row],[Category All]]="Category 2", "Yes",NA())</f>
        <v>Yes</v>
      </c>
      <c r="U806" t="e">
        <f>IF(Table1[[#This Row],[Category All]]="Category 3", "Yes",NA())</f>
        <v>#N/A</v>
      </c>
    </row>
    <row r="807" spans="1:21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7" t="e">
        <f>IF(Table1[[#This Row],[Category All]]="Category 1", "Yes",NA())</f>
        <v>#N/A</v>
      </c>
      <c r="T807" t="str">
        <f>IF(Table1[[#This Row],[Category All]]="Category 2", "Yes",NA())</f>
        <v>Yes</v>
      </c>
      <c r="U807" t="e">
        <f>IF(Table1[[#This Row],[Category All]]="Category 3", "Yes",NA())</f>
        <v>#N/A</v>
      </c>
    </row>
    <row r="808" spans="1:21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8" t="e">
        <f>IF(Table1[[#This Row],[Category All]]="Category 1", "Yes",NA())</f>
        <v>#N/A</v>
      </c>
      <c r="T808" t="str">
        <f>IF(Table1[[#This Row],[Category All]]="Category 2", "Yes",NA())</f>
        <v>Yes</v>
      </c>
      <c r="U808" t="e">
        <f>IF(Table1[[#This Row],[Category All]]="Category 3", "Yes",NA())</f>
        <v>#N/A</v>
      </c>
    </row>
    <row r="809" spans="1:21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09" t="e">
        <f>IF(Table1[[#This Row],[Category All]]="Category 1", "Yes",NA())</f>
        <v>#N/A</v>
      </c>
      <c r="T809" t="str">
        <f>IF(Table1[[#This Row],[Category All]]="Category 2", "Yes",NA())</f>
        <v>Yes</v>
      </c>
      <c r="U809" t="e">
        <f>IF(Table1[[#This Row],[Category All]]="Category 3", "Yes",NA())</f>
        <v>#N/A</v>
      </c>
    </row>
    <row r="810" spans="1:21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0" t="e">
        <f>IF(Table1[[#This Row],[Category All]]="Category 1", "Yes",NA())</f>
        <v>#N/A</v>
      </c>
      <c r="T810" t="str">
        <f>IF(Table1[[#This Row],[Category All]]="Category 2", "Yes",NA())</f>
        <v>Yes</v>
      </c>
      <c r="U810" t="e">
        <f>IF(Table1[[#This Row],[Category All]]="Category 3", "Yes",NA())</f>
        <v>#N/A</v>
      </c>
    </row>
    <row r="811" spans="1:21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1" t="e">
        <f>IF(Table1[[#This Row],[Category All]]="Category 1", "Yes",NA())</f>
        <v>#N/A</v>
      </c>
      <c r="T811" t="e">
        <f>IF(Table1[[#This Row],[Category All]]="Category 2", "Yes",NA())</f>
        <v>#N/A</v>
      </c>
      <c r="U811" t="str">
        <f>IF(Table1[[#This Row],[Category All]]="Category 3", "Yes",NA())</f>
        <v>Yes</v>
      </c>
    </row>
    <row r="812" spans="1:21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2" t="e">
        <f>IF(Table1[[#This Row],[Category All]]="Category 1", "Yes",NA())</f>
        <v>#N/A</v>
      </c>
      <c r="T812" t="e">
        <f>IF(Table1[[#This Row],[Category All]]="Category 2", "Yes",NA())</f>
        <v>#N/A</v>
      </c>
      <c r="U812" t="str">
        <f>IF(Table1[[#This Row],[Category All]]="Category 3", "Yes",NA())</f>
        <v>Yes</v>
      </c>
    </row>
    <row r="813" spans="1:21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3" t="e">
        <f>IF(Table1[[#This Row],[Category All]]="Category 1", "Yes",NA())</f>
        <v>#N/A</v>
      </c>
      <c r="T813" t="str">
        <f>IF(Table1[[#This Row],[Category All]]="Category 2", "Yes",NA())</f>
        <v>Yes</v>
      </c>
      <c r="U813" t="e">
        <f>IF(Table1[[#This Row],[Category All]]="Category 3", "Yes",NA())</f>
        <v>#N/A</v>
      </c>
    </row>
    <row r="814" spans="1:21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4" t="e">
        <f>IF(Table1[[#This Row],[Category All]]="Category 1", "Yes",NA())</f>
        <v>#N/A</v>
      </c>
      <c r="T814" t="str">
        <f>IF(Table1[[#This Row],[Category All]]="Category 2", "Yes",NA())</f>
        <v>Yes</v>
      </c>
      <c r="U814" t="e">
        <f>IF(Table1[[#This Row],[Category All]]="Category 3", "Yes",NA())</f>
        <v>#N/A</v>
      </c>
    </row>
    <row r="815" spans="1:21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5" t="e">
        <f>IF(Table1[[#This Row],[Category All]]="Category 1", "Yes",NA())</f>
        <v>#N/A</v>
      </c>
      <c r="T815" t="e">
        <f>IF(Table1[[#This Row],[Category All]]="Category 2", "Yes",NA())</f>
        <v>#N/A</v>
      </c>
      <c r="U815" t="str">
        <f>IF(Table1[[#This Row],[Category All]]="Category 3", "Yes",NA())</f>
        <v>Yes</v>
      </c>
    </row>
    <row r="816" spans="1:21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6" t="e">
        <f>IF(Table1[[#This Row],[Category All]]="Category 1", "Yes",NA())</f>
        <v>#N/A</v>
      </c>
      <c r="T816" t="str">
        <f>IF(Table1[[#This Row],[Category All]]="Category 2", "Yes",NA())</f>
        <v>Yes</v>
      </c>
      <c r="U816" t="e">
        <f>IF(Table1[[#This Row],[Category All]]="Category 3", "Yes",NA())</f>
        <v>#N/A</v>
      </c>
    </row>
    <row r="817" spans="1:21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7" t="e">
        <f>IF(Table1[[#This Row],[Category All]]="Category 1", "Yes",NA())</f>
        <v>#N/A</v>
      </c>
      <c r="T817" t="str">
        <f>IF(Table1[[#This Row],[Category All]]="Category 2", "Yes",NA())</f>
        <v>Yes</v>
      </c>
      <c r="U817" t="e">
        <f>IF(Table1[[#This Row],[Category All]]="Category 3", "Yes",NA())</f>
        <v>#N/A</v>
      </c>
    </row>
    <row r="818" spans="1:21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18" t="e">
        <f>IF(Table1[[#This Row],[Category All]]="Category 1", "Yes",NA())</f>
        <v>#N/A</v>
      </c>
      <c r="T818" t="str">
        <f>IF(Table1[[#This Row],[Category All]]="Category 2", "Yes",NA())</f>
        <v>Yes</v>
      </c>
      <c r="U818" t="e">
        <f>IF(Table1[[#This Row],[Category All]]="Category 3", "Yes",NA())</f>
        <v>#N/A</v>
      </c>
    </row>
    <row r="819" spans="1:21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19" t="e">
        <f>IF(Table1[[#This Row],[Category All]]="Category 1", "Yes",NA())</f>
        <v>#N/A</v>
      </c>
      <c r="T819" t="e">
        <f>IF(Table1[[#This Row],[Category All]]="Category 2", "Yes",NA())</f>
        <v>#N/A</v>
      </c>
      <c r="U819" t="str">
        <f>IF(Table1[[#This Row],[Category All]]="Category 3", "Yes",NA())</f>
        <v>Yes</v>
      </c>
    </row>
    <row r="820" spans="1:21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0" t="e">
        <f>IF(Table1[[#This Row],[Category All]]="Category 1", "Yes",NA())</f>
        <v>#N/A</v>
      </c>
      <c r="T820" t="str">
        <f>IF(Table1[[#This Row],[Category All]]="Category 2", "Yes",NA())</f>
        <v>Yes</v>
      </c>
      <c r="U820" t="e">
        <f>IF(Table1[[#This Row],[Category All]]="Category 3", "Yes",NA())</f>
        <v>#N/A</v>
      </c>
    </row>
    <row r="821" spans="1:21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1" t="e">
        <f>IF(Table1[[#This Row],[Category All]]="Category 1", "Yes",NA())</f>
        <v>#N/A</v>
      </c>
      <c r="T821" t="e">
        <f>IF(Table1[[#This Row],[Category All]]="Category 2", "Yes",NA())</f>
        <v>#N/A</v>
      </c>
      <c r="U821" t="str">
        <f>IF(Table1[[#This Row],[Category All]]="Category 3", "Yes",NA())</f>
        <v>Yes</v>
      </c>
    </row>
    <row r="822" spans="1:21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2" t="e">
        <f>IF(Table1[[#This Row],[Category All]]="Category 1", "Yes",NA())</f>
        <v>#N/A</v>
      </c>
      <c r="T822" t="str">
        <f>IF(Table1[[#This Row],[Category All]]="Category 2", "Yes",NA())</f>
        <v>Yes</v>
      </c>
      <c r="U822" t="e">
        <f>IF(Table1[[#This Row],[Category All]]="Category 3", "Yes",NA())</f>
        <v>#N/A</v>
      </c>
    </row>
    <row r="823" spans="1:21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3" t="e">
        <f>IF(Table1[[#This Row],[Category All]]="Category 1", "Yes",NA())</f>
        <v>#N/A</v>
      </c>
      <c r="T823" t="str">
        <f>IF(Table1[[#This Row],[Category All]]="Category 2", "Yes",NA())</f>
        <v>Yes</v>
      </c>
      <c r="U823" t="e">
        <f>IF(Table1[[#This Row],[Category All]]="Category 3", "Yes",NA())</f>
        <v>#N/A</v>
      </c>
    </row>
    <row r="824" spans="1:21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4" t="e">
        <f>IF(Table1[[#This Row],[Category All]]="Category 1", "Yes",NA())</f>
        <v>#N/A</v>
      </c>
      <c r="T824" t="str">
        <f>IF(Table1[[#This Row],[Category All]]="Category 2", "Yes",NA())</f>
        <v>Yes</v>
      </c>
      <c r="U824" t="e">
        <f>IF(Table1[[#This Row],[Category All]]="Category 3", "Yes",NA())</f>
        <v>#N/A</v>
      </c>
    </row>
    <row r="825" spans="1:21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5" t="e">
        <f>IF(Table1[[#This Row],[Category All]]="Category 1", "Yes",NA())</f>
        <v>#N/A</v>
      </c>
      <c r="T825" t="e">
        <f>IF(Table1[[#This Row],[Category All]]="Category 2", "Yes",NA())</f>
        <v>#N/A</v>
      </c>
      <c r="U825" t="str">
        <f>IF(Table1[[#This Row],[Category All]]="Category 3", "Yes",NA())</f>
        <v>Yes</v>
      </c>
    </row>
    <row r="826" spans="1:21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6" t="e">
        <f>IF(Table1[[#This Row],[Category All]]="Category 1", "Yes",NA())</f>
        <v>#N/A</v>
      </c>
      <c r="T826" t="e">
        <f>IF(Table1[[#This Row],[Category All]]="Category 2", "Yes",NA())</f>
        <v>#N/A</v>
      </c>
      <c r="U826" t="str">
        <f>IF(Table1[[#This Row],[Category All]]="Category 3", "Yes",NA())</f>
        <v>Yes</v>
      </c>
    </row>
    <row r="827" spans="1:21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7" t="e">
        <f>IF(Table1[[#This Row],[Category All]]="Category 1", "Yes",NA())</f>
        <v>#N/A</v>
      </c>
      <c r="T827" t="e">
        <f>IF(Table1[[#This Row],[Category All]]="Category 2", "Yes",NA())</f>
        <v>#N/A</v>
      </c>
      <c r="U827" t="str">
        <f>IF(Table1[[#This Row],[Category All]]="Category 3", "Yes",NA())</f>
        <v>Yes</v>
      </c>
    </row>
    <row r="828" spans="1:21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28" t="e">
        <f>IF(Table1[[#This Row],[Category All]]="Category 1", "Yes",NA())</f>
        <v>#N/A</v>
      </c>
      <c r="T828" t="str">
        <f>IF(Table1[[#This Row],[Category All]]="Category 2", "Yes",NA())</f>
        <v>Yes</v>
      </c>
      <c r="U828" t="e">
        <f>IF(Table1[[#This Row],[Category All]]="Category 3", "Yes",NA())</f>
        <v>#N/A</v>
      </c>
    </row>
    <row r="829" spans="1:21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29" t="e">
        <f>IF(Table1[[#This Row],[Category All]]="Category 1", "Yes",NA())</f>
        <v>#N/A</v>
      </c>
      <c r="T829" t="e">
        <f>IF(Table1[[#This Row],[Category All]]="Category 2", "Yes",NA())</f>
        <v>#N/A</v>
      </c>
      <c r="U829" t="str">
        <f>IF(Table1[[#This Row],[Category All]]="Category 3", "Yes",NA())</f>
        <v>Yes</v>
      </c>
    </row>
    <row r="830" spans="1:21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0" t="e">
        <f>IF(Table1[[#This Row],[Category All]]="Category 1", "Yes",NA())</f>
        <v>#N/A</v>
      </c>
      <c r="T830" t="str">
        <f>IF(Table1[[#This Row],[Category All]]="Category 2", "Yes",NA())</f>
        <v>Yes</v>
      </c>
      <c r="U830" t="e">
        <f>IF(Table1[[#This Row],[Category All]]="Category 3", "Yes",NA())</f>
        <v>#N/A</v>
      </c>
    </row>
    <row r="831" spans="1:21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1" t="e">
        <f>IF(Table1[[#This Row],[Category All]]="Category 1", "Yes",NA())</f>
        <v>#N/A</v>
      </c>
      <c r="T831" t="e">
        <f>IF(Table1[[#This Row],[Category All]]="Category 2", "Yes",NA())</f>
        <v>#N/A</v>
      </c>
      <c r="U831" t="str">
        <f>IF(Table1[[#This Row],[Category All]]="Category 3", "Yes",NA())</f>
        <v>Yes</v>
      </c>
    </row>
    <row r="832" spans="1:21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2" t="e">
        <f>IF(Table1[[#This Row],[Category All]]="Category 1", "Yes",NA())</f>
        <v>#N/A</v>
      </c>
      <c r="T832" t="str">
        <f>IF(Table1[[#This Row],[Category All]]="Category 2", "Yes",NA())</f>
        <v>Yes</v>
      </c>
      <c r="U832" t="e">
        <f>IF(Table1[[#This Row],[Category All]]="Category 3", "Yes",NA())</f>
        <v>#N/A</v>
      </c>
    </row>
    <row r="833" spans="1:21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3" t="e">
        <f>IF(Table1[[#This Row],[Category All]]="Category 1", "Yes",NA())</f>
        <v>#N/A</v>
      </c>
      <c r="T833" t="str">
        <f>IF(Table1[[#This Row],[Category All]]="Category 2", "Yes",NA())</f>
        <v>Yes</v>
      </c>
      <c r="U833" t="e">
        <f>IF(Table1[[#This Row],[Category All]]="Category 3", "Yes",NA())</f>
        <v>#N/A</v>
      </c>
    </row>
    <row r="834" spans="1:21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4" t="e">
        <f>IF(Table1[[#This Row],[Category All]]="Category 1", "Yes",NA())</f>
        <v>#N/A</v>
      </c>
      <c r="T834" t="str">
        <f>IF(Table1[[#This Row],[Category All]]="Category 2", "Yes",NA())</f>
        <v>Yes</v>
      </c>
      <c r="U834" t="e">
        <f>IF(Table1[[#This Row],[Category All]]="Category 3", "Yes",NA())</f>
        <v>#N/A</v>
      </c>
    </row>
    <row r="835" spans="1:21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5" t="e">
        <f>IF(Table1[[#This Row],[Category All]]="Category 1", "Yes",NA())</f>
        <v>#N/A</v>
      </c>
      <c r="T835" t="str">
        <f>IF(Table1[[#This Row],[Category All]]="Category 2", "Yes",NA())</f>
        <v>Yes</v>
      </c>
      <c r="U835" t="e">
        <f>IF(Table1[[#This Row],[Category All]]="Category 3", "Yes",NA())</f>
        <v>#N/A</v>
      </c>
    </row>
    <row r="836" spans="1:21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6" t="e">
        <f>IF(Table1[[#This Row],[Category All]]="Category 1", "Yes",NA())</f>
        <v>#N/A</v>
      </c>
      <c r="T836" t="str">
        <f>IF(Table1[[#This Row],[Category All]]="Category 2", "Yes",NA())</f>
        <v>Yes</v>
      </c>
      <c r="U836" t="e">
        <f>IF(Table1[[#This Row],[Category All]]="Category 3", "Yes",NA())</f>
        <v>#N/A</v>
      </c>
    </row>
    <row r="837" spans="1:21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37" t="e">
        <f>IF(Table1[[#This Row],[Category All]]="Category 1", "Yes",NA())</f>
        <v>#N/A</v>
      </c>
      <c r="T837" t="e">
        <f>IF(Table1[[#This Row],[Category All]]="Category 2", "Yes",NA())</f>
        <v>#N/A</v>
      </c>
      <c r="U837" t="str">
        <f>IF(Table1[[#This Row],[Category All]]="Category 3", "Yes",NA())</f>
        <v>Yes</v>
      </c>
    </row>
    <row r="838" spans="1:21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8" t="e">
        <f>IF(Table1[[#This Row],[Category All]]="Category 1", "Yes",NA())</f>
        <v>#N/A</v>
      </c>
      <c r="T838" t="str">
        <f>IF(Table1[[#This Row],[Category All]]="Category 2", "Yes",NA())</f>
        <v>Yes</v>
      </c>
      <c r="U838" t="e">
        <f>IF(Table1[[#This Row],[Category All]]="Category 3", "Yes",NA())</f>
        <v>#N/A</v>
      </c>
    </row>
    <row r="839" spans="1:21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39" t="e">
        <f>IF(Table1[[#This Row],[Category All]]="Category 1", "Yes",NA())</f>
        <v>#N/A</v>
      </c>
      <c r="T839" t="str">
        <f>IF(Table1[[#This Row],[Category All]]="Category 2", "Yes",NA())</f>
        <v>Yes</v>
      </c>
      <c r="U839" t="e">
        <f>IF(Table1[[#This Row],[Category All]]="Category 3", "Yes",NA())</f>
        <v>#N/A</v>
      </c>
    </row>
    <row r="840" spans="1:21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0" t="e">
        <f>IF(Table1[[#This Row],[Category All]]="Category 1", "Yes",NA())</f>
        <v>#N/A</v>
      </c>
      <c r="T840" t="e">
        <f>IF(Table1[[#This Row],[Category All]]="Category 2", "Yes",NA())</f>
        <v>#N/A</v>
      </c>
      <c r="U840" t="str">
        <f>IF(Table1[[#This Row],[Category All]]="Category 3", "Yes",NA())</f>
        <v>Yes</v>
      </c>
    </row>
    <row r="841" spans="1:21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1" t="e">
        <f>IF(Table1[[#This Row],[Category All]]="Category 1", "Yes",NA())</f>
        <v>#N/A</v>
      </c>
      <c r="T841" t="str">
        <f>IF(Table1[[#This Row],[Category All]]="Category 2", "Yes",NA())</f>
        <v>Yes</v>
      </c>
      <c r="U841" t="e">
        <f>IF(Table1[[#This Row],[Category All]]="Category 3", "Yes",NA())</f>
        <v>#N/A</v>
      </c>
    </row>
    <row r="842" spans="1:21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2" t="e">
        <f>IF(Table1[[#This Row],[Category All]]="Category 1", "Yes",NA())</f>
        <v>#N/A</v>
      </c>
      <c r="T842" t="e">
        <f>IF(Table1[[#This Row],[Category All]]="Category 2", "Yes",NA())</f>
        <v>#N/A</v>
      </c>
      <c r="U842" t="str">
        <f>IF(Table1[[#This Row],[Category All]]="Category 3", "Yes",NA())</f>
        <v>Yes</v>
      </c>
    </row>
    <row r="843" spans="1:21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3" t="e">
        <f>IF(Table1[[#This Row],[Category All]]="Category 1", "Yes",NA())</f>
        <v>#N/A</v>
      </c>
      <c r="T843" t="e">
        <f>IF(Table1[[#This Row],[Category All]]="Category 2", "Yes",NA())</f>
        <v>#N/A</v>
      </c>
      <c r="U843" t="str">
        <f>IF(Table1[[#This Row],[Category All]]="Category 3", "Yes",NA())</f>
        <v>Yes</v>
      </c>
    </row>
    <row r="844" spans="1:21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4" t="e">
        <f>IF(Table1[[#This Row],[Category All]]="Category 1", "Yes",NA())</f>
        <v>#N/A</v>
      </c>
      <c r="T844" t="str">
        <f>IF(Table1[[#This Row],[Category All]]="Category 2", "Yes",NA())</f>
        <v>Yes</v>
      </c>
      <c r="U844" t="e">
        <f>IF(Table1[[#This Row],[Category All]]="Category 3", "Yes",NA())</f>
        <v>#N/A</v>
      </c>
    </row>
    <row r="845" spans="1:21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5" t="e">
        <f>IF(Table1[[#This Row],[Category All]]="Category 1", "Yes",NA())</f>
        <v>#N/A</v>
      </c>
      <c r="T845" t="str">
        <f>IF(Table1[[#This Row],[Category All]]="Category 2", "Yes",NA())</f>
        <v>Yes</v>
      </c>
      <c r="U845" t="e">
        <f>IF(Table1[[#This Row],[Category All]]="Category 3", "Yes",NA())</f>
        <v>#N/A</v>
      </c>
    </row>
    <row r="846" spans="1:21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6" t="e">
        <f>IF(Table1[[#This Row],[Category All]]="Category 1", "Yes",NA())</f>
        <v>#N/A</v>
      </c>
      <c r="T846" t="str">
        <f>IF(Table1[[#This Row],[Category All]]="Category 2", "Yes",NA())</f>
        <v>Yes</v>
      </c>
      <c r="U846" t="e">
        <f>IF(Table1[[#This Row],[Category All]]="Category 3", "Yes",NA())</f>
        <v>#N/A</v>
      </c>
    </row>
    <row r="847" spans="1:21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7" t="e">
        <f>IF(Table1[[#This Row],[Category All]]="Category 1", "Yes",NA())</f>
        <v>#N/A</v>
      </c>
      <c r="T847" t="str">
        <f>IF(Table1[[#This Row],[Category All]]="Category 2", "Yes",NA())</f>
        <v>Yes</v>
      </c>
      <c r="U847" t="e">
        <f>IF(Table1[[#This Row],[Category All]]="Category 3", "Yes",NA())</f>
        <v>#N/A</v>
      </c>
    </row>
    <row r="848" spans="1:21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48" t="e">
        <f>IF(Table1[[#This Row],[Category All]]="Category 1", "Yes",NA())</f>
        <v>#N/A</v>
      </c>
      <c r="T848" t="e">
        <f>IF(Table1[[#This Row],[Category All]]="Category 2", "Yes",NA())</f>
        <v>#N/A</v>
      </c>
      <c r="U848" t="str">
        <f>IF(Table1[[#This Row],[Category All]]="Category 3", "Yes",NA())</f>
        <v>Yes</v>
      </c>
    </row>
    <row r="849" spans="1:21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49" t="e">
        <f>IF(Table1[[#This Row],[Category All]]="Category 1", "Yes",NA())</f>
        <v>#N/A</v>
      </c>
      <c r="T849" t="str">
        <f>IF(Table1[[#This Row],[Category All]]="Category 2", "Yes",NA())</f>
        <v>Yes</v>
      </c>
      <c r="U849" t="e">
        <f>IF(Table1[[#This Row],[Category All]]="Category 3", "Yes",NA())</f>
        <v>#N/A</v>
      </c>
    </row>
    <row r="850" spans="1:21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0" t="e">
        <f>IF(Table1[[#This Row],[Category All]]="Category 1", "Yes",NA())</f>
        <v>#N/A</v>
      </c>
      <c r="T850" t="e">
        <f>IF(Table1[[#This Row],[Category All]]="Category 2", "Yes",NA())</f>
        <v>#N/A</v>
      </c>
      <c r="U850" t="str">
        <f>IF(Table1[[#This Row],[Category All]]="Category 3", "Yes",NA())</f>
        <v>Yes</v>
      </c>
    </row>
    <row r="851" spans="1:21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1" t="e">
        <f>IF(Table1[[#This Row],[Category All]]="Category 1", "Yes",NA())</f>
        <v>#N/A</v>
      </c>
      <c r="T851" t="str">
        <f>IF(Table1[[#This Row],[Category All]]="Category 2", "Yes",NA())</f>
        <v>Yes</v>
      </c>
      <c r="U851" t="e">
        <f>IF(Table1[[#This Row],[Category All]]="Category 3", "Yes",NA())</f>
        <v>#N/A</v>
      </c>
    </row>
    <row r="852" spans="1:21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2" t="e">
        <f>IF(Table1[[#This Row],[Category All]]="Category 1", "Yes",NA())</f>
        <v>#N/A</v>
      </c>
      <c r="T852" t="e">
        <f>IF(Table1[[#This Row],[Category All]]="Category 2", "Yes",NA())</f>
        <v>#N/A</v>
      </c>
      <c r="U852" t="str">
        <f>IF(Table1[[#This Row],[Category All]]="Category 3", "Yes",NA())</f>
        <v>Yes</v>
      </c>
    </row>
    <row r="853" spans="1:21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3" t="e">
        <f>IF(Table1[[#This Row],[Category All]]="Category 1", "Yes",NA())</f>
        <v>#N/A</v>
      </c>
      <c r="T853" t="str">
        <f>IF(Table1[[#This Row],[Category All]]="Category 2", "Yes",NA())</f>
        <v>Yes</v>
      </c>
      <c r="U853" t="e">
        <f>IF(Table1[[#This Row],[Category All]]="Category 3", "Yes",NA())</f>
        <v>#N/A</v>
      </c>
    </row>
    <row r="854" spans="1:21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4" t="e">
        <f>IF(Table1[[#This Row],[Category All]]="Category 1", "Yes",NA())</f>
        <v>#N/A</v>
      </c>
      <c r="T854" t="e">
        <f>IF(Table1[[#This Row],[Category All]]="Category 2", "Yes",NA())</f>
        <v>#N/A</v>
      </c>
      <c r="U854" t="str">
        <f>IF(Table1[[#This Row],[Category All]]="Category 3", "Yes",NA())</f>
        <v>Yes</v>
      </c>
    </row>
    <row r="855" spans="1:21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5" t="e">
        <f>IF(Table1[[#This Row],[Category All]]="Category 1", "Yes",NA())</f>
        <v>#N/A</v>
      </c>
      <c r="T855" t="e">
        <f>IF(Table1[[#This Row],[Category All]]="Category 2", "Yes",NA())</f>
        <v>#N/A</v>
      </c>
      <c r="U855" t="str">
        <f>IF(Table1[[#This Row],[Category All]]="Category 3", "Yes",NA())</f>
        <v>Yes</v>
      </c>
    </row>
    <row r="856" spans="1:21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6" t="e">
        <f>IF(Table1[[#This Row],[Category All]]="Category 1", "Yes",NA())</f>
        <v>#N/A</v>
      </c>
      <c r="T856" t="str">
        <f>IF(Table1[[#This Row],[Category All]]="Category 2", "Yes",NA())</f>
        <v>Yes</v>
      </c>
      <c r="U856" t="e">
        <f>IF(Table1[[#This Row],[Category All]]="Category 3", "Yes",NA())</f>
        <v>#N/A</v>
      </c>
    </row>
    <row r="857" spans="1:21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7" t="e">
        <f>IF(Table1[[#This Row],[Category All]]="Category 1", "Yes",NA())</f>
        <v>#N/A</v>
      </c>
      <c r="T857" t="str">
        <f>IF(Table1[[#This Row],[Category All]]="Category 2", "Yes",NA())</f>
        <v>Yes</v>
      </c>
      <c r="U857" t="e">
        <f>IF(Table1[[#This Row],[Category All]]="Category 3", "Yes",NA())</f>
        <v>#N/A</v>
      </c>
    </row>
    <row r="858" spans="1:21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58" t="e">
        <f>IF(Table1[[#This Row],[Category All]]="Category 1", "Yes",NA())</f>
        <v>#N/A</v>
      </c>
      <c r="T858" t="str">
        <f>IF(Table1[[#This Row],[Category All]]="Category 2", "Yes",NA())</f>
        <v>Yes</v>
      </c>
      <c r="U858" t="e">
        <f>IF(Table1[[#This Row],[Category All]]="Category 3", "Yes",NA())</f>
        <v>#N/A</v>
      </c>
    </row>
    <row r="859" spans="1:21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59" t="e">
        <f>IF(Table1[[#This Row],[Category All]]="Category 1", "Yes",NA())</f>
        <v>#N/A</v>
      </c>
      <c r="T859" t="e">
        <f>IF(Table1[[#This Row],[Category All]]="Category 2", "Yes",NA())</f>
        <v>#N/A</v>
      </c>
      <c r="U859" t="str">
        <f>IF(Table1[[#This Row],[Category All]]="Category 3", "Yes",NA())</f>
        <v>Yes</v>
      </c>
    </row>
    <row r="860" spans="1:21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0" t="e">
        <f>IF(Table1[[#This Row],[Category All]]="Category 1", "Yes",NA())</f>
        <v>#N/A</v>
      </c>
      <c r="T860" t="str">
        <f>IF(Table1[[#This Row],[Category All]]="Category 2", "Yes",NA())</f>
        <v>Yes</v>
      </c>
      <c r="U860" t="e">
        <f>IF(Table1[[#This Row],[Category All]]="Category 3", "Yes",NA())</f>
        <v>#N/A</v>
      </c>
    </row>
    <row r="861" spans="1:21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1" t="e">
        <f>IF(Table1[[#This Row],[Category All]]="Category 1", "Yes",NA())</f>
        <v>#N/A</v>
      </c>
      <c r="T861" t="str">
        <f>IF(Table1[[#This Row],[Category All]]="Category 2", "Yes",NA())</f>
        <v>Yes</v>
      </c>
      <c r="U861" t="e">
        <f>IF(Table1[[#This Row],[Category All]]="Category 3", "Yes",NA())</f>
        <v>#N/A</v>
      </c>
    </row>
    <row r="862" spans="1:21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2" t="e">
        <f>IF(Table1[[#This Row],[Category All]]="Category 1", "Yes",NA())</f>
        <v>#N/A</v>
      </c>
      <c r="T862" t="str">
        <f>IF(Table1[[#This Row],[Category All]]="Category 2", "Yes",NA())</f>
        <v>Yes</v>
      </c>
      <c r="U862" t="e">
        <f>IF(Table1[[#This Row],[Category All]]="Category 3", "Yes",NA())</f>
        <v>#N/A</v>
      </c>
    </row>
    <row r="863" spans="1:21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3" t="e">
        <f>IF(Table1[[#This Row],[Category All]]="Category 1", "Yes",NA())</f>
        <v>#N/A</v>
      </c>
      <c r="T863" t="str">
        <f>IF(Table1[[#This Row],[Category All]]="Category 2", "Yes",NA())</f>
        <v>Yes</v>
      </c>
      <c r="U863" t="e">
        <f>IF(Table1[[#This Row],[Category All]]="Category 3", "Yes",NA())</f>
        <v>#N/A</v>
      </c>
    </row>
    <row r="864" spans="1:21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4" t="e">
        <f>IF(Table1[[#This Row],[Category All]]="Category 1", "Yes",NA())</f>
        <v>#N/A</v>
      </c>
      <c r="T864" t="e">
        <f>IF(Table1[[#This Row],[Category All]]="Category 2", "Yes",NA())</f>
        <v>#N/A</v>
      </c>
      <c r="U864" t="str">
        <f>IF(Table1[[#This Row],[Category All]]="Category 3", "Yes",NA())</f>
        <v>Yes</v>
      </c>
    </row>
    <row r="865" spans="1:21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5" t="e">
        <f>IF(Table1[[#This Row],[Category All]]="Category 1", "Yes",NA())</f>
        <v>#N/A</v>
      </c>
      <c r="T865" t="str">
        <f>IF(Table1[[#This Row],[Category All]]="Category 2", "Yes",NA())</f>
        <v>Yes</v>
      </c>
      <c r="U865" t="e">
        <f>IF(Table1[[#This Row],[Category All]]="Category 3", "Yes",NA())</f>
        <v>#N/A</v>
      </c>
    </row>
    <row r="866" spans="1:21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6" t="e">
        <f>IF(Table1[[#This Row],[Category All]]="Category 1", "Yes",NA())</f>
        <v>#N/A</v>
      </c>
      <c r="T866" t="str">
        <f>IF(Table1[[#This Row],[Category All]]="Category 2", "Yes",NA())</f>
        <v>Yes</v>
      </c>
      <c r="U866" t="e">
        <f>IF(Table1[[#This Row],[Category All]]="Category 3", "Yes",NA())</f>
        <v>#N/A</v>
      </c>
    </row>
    <row r="867" spans="1:21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7" t="e">
        <f>IF(Table1[[#This Row],[Category All]]="Category 1", "Yes",NA())</f>
        <v>#N/A</v>
      </c>
      <c r="T867" t="str">
        <f>IF(Table1[[#This Row],[Category All]]="Category 2", "Yes",NA())</f>
        <v>Yes</v>
      </c>
      <c r="U867" t="e">
        <f>IF(Table1[[#This Row],[Category All]]="Category 3", "Yes",NA())</f>
        <v>#N/A</v>
      </c>
    </row>
    <row r="868" spans="1:21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68" t="e">
        <f>IF(Table1[[#This Row],[Category All]]="Category 1", "Yes",NA())</f>
        <v>#N/A</v>
      </c>
      <c r="T868" t="str">
        <f>IF(Table1[[#This Row],[Category All]]="Category 2", "Yes",NA())</f>
        <v>Yes</v>
      </c>
      <c r="U868" t="e">
        <f>IF(Table1[[#This Row],[Category All]]="Category 3", "Yes",NA())</f>
        <v>#N/A</v>
      </c>
    </row>
    <row r="869" spans="1:21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69" t="e">
        <f>IF(Table1[[#This Row],[Category All]]="Category 1", "Yes",NA())</f>
        <v>#N/A</v>
      </c>
      <c r="T869" t="e">
        <f>IF(Table1[[#This Row],[Category All]]="Category 2", "Yes",NA())</f>
        <v>#N/A</v>
      </c>
      <c r="U869" t="str">
        <f>IF(Table1[[#This Row],[Category All]]="Category 3", "Yes",NA())</f>
        <v>Yes</v>
      </c>
    </row>
    <row r="870" spans="1:21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0" t="e">
        <f>IF(Table1[[#This Row],[Category All]]="Category 1", "Yes",NA())</f>
        <v>#N/A</v>
      </c>
      <c r="T870" t="e">
        <f>IF(Table1[[#This Row],[Category All]]="Category 2", "Yes",NA())</f>
        <v>#N/A</v>
      </c>
      <c r="U870" t="str">
        <f>IF(Table1[[#This Row],[Category All]]="Category 3", "Yes",NA())</f>
        <v>Yes</v>
      </c>
    </row>
    <row r="871" spans="1:21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1" t="e">
        <f>IF(Table1[[#This Row],[Category All]]="Category 1", "Yes",NA())</f>
        <v>#N/A</v>
      </c>
      <c r="T871" t="str">
        <f>IF(Table1[[#This Row],[Category All]]="Category 2", "Yes",NA())</f>
        <v>Yes</v>
      </c>
      <c r="U871" t="e">
        <f>IF(Table1[[#This Row],[Category All]]="Category 3", "Yes",NA())</f>
        <v>#N/A</v>
      </c>
    </row>
    <row r="872" spans="1:21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2" t="e">
        <f>IF(Table1[[#This Row],[Category All]]="Category 1", "Yes",NA())</f>
        <v>#N/A</v>
      </c>
      <c r="T872" t="str">
        <f>IF(Table1[[#This Row],[Category All]]="Category 2", "Yes",NA())</f>
        <v>Yes</v>
      </c>
      <c r="U872" t="e">
        <f>IF(Table1[[#This Row],[Category All]]="Category 3", "Yes",NA())</f>
        <v>#N/A</v>
      </c>
    </row>
    <row r="873" spans="1:21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3" t="e">
        <f>IF(Table1[[#This Row],[Category All]]="Category 1", "Yes",NA())</f>
        <v>#N/A</v>
      </c>
      <c r="T873" t="str">
        <f>IF(Table1[[#This Row],[Category All]]="Category 2", "Yes",NA())</f>
        <v>Yes</v>
      </c>
      <c r="U873" t="e">
        <f>IF(Table1[[#This Row],[Category All]]="Category 3", "Yes",NA())</f>
        <v>#N/A</v>
      </c>
    </row>
    <row r="874" spans="1:21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4" t="e">
        <f>IF(Table1[[#This Row],[Category All]]="Category 1", "Yes",NA())</f>
        <v>#N/A</v>
      </c>
      <c r="T874" t="e">
        <f>IF(Table1[[#This Row],[Category All]]="Category 2", "Yes",NA())</f>
        <v>#N/A</v>
      </c>
      <c r="U874" t="str">
        <f>IF(Table1[[#This Row],[Category All]]="Category 3", "Yes",NA())</f>
        <v>Yes</v>
      </c>
    </row>
    <row r="875" spans="1:21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5" t="e">
        <f>IF(Table1[[#This Row],[Category All]]="Category 1", "Yes",NA())</f>
        <v>#N/A</v>
      </c>
      <c r="T875" t="e">
        <f>IF(Table1[[#This Row],[Category All]]="Category 2", "Yes",NA())</f>
        <v>#N/A</v>
      </c>
      <c r="U875" t="str">
        <f>IF(Table1[[#This Row],[Category All]]="Category 3", "Yes",NA())</f>
        <v>Yes</v>
      </c>
    </row>
    <row r="876" spans="1:21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6" t="e">
        <f>IF(Table1[[#This Row],[Category All]]="Category 1", "Yes",NA())</f>
        <v>#N/A</v>
      </c>
      <c r="T876" t="str">
        <f>IF(Table1[[#This Row],[Category All]]="Category 2", "Yes",NA())</f>
        <v>Yes</v>
      </c>
      <c r="U876" t="e">
        <f>IF(Table1[[#This Row],[Category All]]="Category 3", "Yes",NA())</f>
        <v>#N/A</v>
      </c>
    </row>
    <row r="877" spans="1:21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7" t="e">
        <f>IF(Table1[[#This Row],[Category All]]="Category 1", "Yes",NA())</f>
        <v>#N/A</v>
      </c>
      <c r="T877" t="str">
        <f>IF(Table1[[#This Row],[Category All]]="Category 2", "Yes",NA())</f>
        <v>Yes</v>
      </c>
      <c r="U877" t="e">
        <f>IF(Table1[[#This Row],[Category All]]="Category 3", "Yes",NA())</f>
        <v>#N/A</v>
      </c>
    </row>
    <row r="878" spans="1:21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78" t="e">
        <f>IF(Table1[[#This Row],[Category All]]="Category 1", "Yes",NA())</f>
        <v>#N/A</v>
      </c>
      <c r="T878" t="str">
        <f>IF(Table1[[#This Row],[Category All]]="Category 2", "Yes",NA())</f>
        <v>Yes</v>
      </c>
      <c r="U878" t="e">
        <f>IF(Table1[[#This Row],[Category All]]="Category 3", "Yes",NA())</f>
        <v>#N/A</v>
      </c>
    </row>
    <row r="879" spans="1:21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79" t="e">
        <f>IF(Table1[[#This Row],[Category All]]="Category 1", "Yes",NA())</f>
        <v>#N/A</v>
      </c>
      <c r="T879" t="e">
        <f>IF(Table1[[#This Row],[Category All]]="Category 2", "Yes",NA())</f>
        <v>#N/A</v>
      </c>
      <c r="U879" t="str">
        <f>IF(Table1[[#This Row],[Category All]]="Category 3", "Yes",NA())</f>
        <v>Yes</v>
      </c>
    </row>
    <row r="880" spans="1:21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0" t="e">
        <f>IF(Table1[[#This Row],[Category All]]="Category 1", "Yes",NA())</f>
        <v>#N/A</v>
      </c>
      <c r="T880" t="str">
        <f>IF(Table1[[#This Row],[Category All]]="Category 2", "Yes",NA())</f>
        <v>Yes</v>
      </c>
      <c r="U880" t="e">
        <f>IF(Table1[[#This Row],[Category All]]="Category 3", "Yes",NA())</f>
        <v>#N/A</v>
      </c>
    </row>
    <row r="881" spans="1:21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1" t="e">
        <f>IF(Table1[[#This Row],[Category All]]="Category 1", "Yes",NA())</f>
        <v>#N/A</v>
      </c>
      <c r="T881" t="e">
        <f>IF(Table1[[#This Row],[Category All]]="Category 2", "Yes",NA())</f>
        <v>#N/A</v>
      </c>
      <c r="U881" t="str">
        <f>IF(Table1[[#This Row],[Category All]]="Category 3", "Yes",NA())</f>
        <v>Yes</v>
      </c>
    </row>
    <row r="882" spans="1:21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2" t="e">
        <f>IF(Table1[[#This Row],[Category All]]="Category 1", "Yes",NA())</f>
        <v>#N/A</v>
      </c>
      <c r="T882" t="e">
        <f>IF(Table1[[#This Row],[Category All]]="Category 2", "Yes",NA())</f>
        <v>#N/A</v>
      </c>
      <c r="U882" t="str">
        <f>IF(Table1[[#This Row],[Category All]]="Category 3", "Yes",NA())</f>
        <v>Yes</v>
      </c>
    </row>
    <row r="883" spans="1:21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3" t="e">
        <f>IF(Table1[[#This Row],[Category All]]="Category 1", "Yes",NA())</f>
        <v>#N/A</v>
      </c>
      <c r="T883" t="e">
        <f>IF(Table1[[#This Row],[Category All]]="Category 2", "Yes",NA())</f>
        <v>#N/A</v>
      </c>
      <c r="U883" t="str">
        <f>IF(Table1[[#This Row],[Category All]]="Category 3", "Yes",NA())</f>
        <v>Yes</v>
      </c>
    </row>
    <row r="884" spans="1:21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4" t="e">
        <f>IF(Table1[[#This Row],[Category All]]="Category 1", "Yes",NA())</f>
        <v>#N/A</v>
      </c>
      <c r="T884" t="str">
        <f>IF(Table1[[#This Row],[Category All]]="Category 2", "Yes",NA())</f>
        <v>Yes</v>
      </c>
      <c r="U884" t="e">
        <f>IF(Table1[[#This Row],[Category All]]="Category 3", "Yes",NA())</f>
        <v>#N/A</v>
      </c>
    </row>
    <row r="885" spans="1:21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5" t="e">
        <f>IF(Table1[[#This Row],[Category All]]="Category 1", "Yes",NA())</f>
        <v>#N/A</v>
      </c>
      <c r="T885" t="str">
        <f>IF(Table1[[#This Row],[Category All]]="Category 2", "Yes",NA())</f>
        <v>Yes</v>
      </c>
      <c r="U885" t="e">
        <f>IF(Table1[[#This Row],[Category All]]="Category 3", "Yes",NA())</f>
        <v>#N/A</v>
      </c>
    </row>
    <row r="886" spans="1:21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6" t="e">
        <f>IF(Table1[[#This Row],[Category All]]="Category 1", "Yes",NA())</f>
        <v>#N/A</v>
      </c>
      <c r="T886" t="str">
        <f>IF(Table1[[#This Row],[Category All]]="Category 2", "Yes",NA())</f>
        <v>Yes</v>
      </c>
      <c r="U886" t="e">
        <f>IF(Table1[[#This Row],[Category All]]="Category 3", "Yes",NA())</f>
        <v>#N/A</v>
      </c>
    </row>
    <row r="887" spans="1:21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7" t="e">
        <f>IF(Table1[[#This Row],[Category All]]="Category 1", "Yes",NA())</f>
        <v>#N/A</v>
      </c>
      <c r="T887" t="str">
        <f>IF(Table1[[#This Row],[Category All]]="Category 2", "Yes",NA())</f>
        <v>Yes</v>
      </c>
      <c r="U887" t="e">
        <f>IF(Table1[[#This Row],[Category All]]="Category 3", "Yes",NA())</f>
        <v>#N/A</v>
      </c>
    </row>
    <row r="888" spans="1:21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88" t="e">
        <f>IF(Table1[[#This Row],[Category All]]="Category 1", "Yes",NA())</f>
        <v>#N/A</v>
      </c>
      <c r="T888" t="e">
        <f>IF(Table1[[#This Row],[Category All]]="Category 2", "Yes",NA())</f>
        <v>#N/A</v>
      </c>
      <c r="U888" t="str">
        <f>IF(Table1[[#This Row],[Category All]]="Category 3", "Yes",NA())</f>
        <v>Yes</v>
      </c>
    </row>
    <row r="889" spans="1:21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89" t="e">
        <f>IF(Table1[[#This Row],[Category All]]="Category 1", "Yes",NA())</f>
        <v>#N/A</v>
      </c>
      <c r="T889" t="str">
        <f>IF(Table1[[#This Row],[Category All]]="Category 2", "Yes",NA())</f>
        <v>Yes</v>
      </c>
      <c r="U889" t="e">
        <f>IF(Table1[[#This Row],[Category All]]="Category 3", "Yes",NA())</f>
        <v>#N/A</v>
      </c>
    </row>
    <row r="890" spans="1:21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0" t="e">
        <f>IF(Table1[[#This Row],[Category All]]="Category 1", "Yes",NA())</f>
        <v>#N/A</v>
      </c>
      <c r="T890" t="str">
        <f>IF(Table1[[#This Row],[Category All]]="Category 2", "Yes",NA())</f>
        <v>Yes</v>
      </c>
      <c r="U890" t="e">
        <f>IF(Table1[[#This Row],[Category All]]="Category 3", "Yes",NA())</f>
        <v>#N/A</v>
      </c>
    </row>
    <row r="891" spans="1:21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1" t="e">
        <f>IF(Table1[[#This Row],[Category All]]="Category 1", "Yes",NA())</f>
        <v>#N/A</v>
      </c>
      <c r="T891" t="e">
        <f>IF(Table1[[#This Row],[Category All]]="Category 2", "Yes",NA())</f>
        <v>#N/A</v>
      </c>
      <c r="U891" t="str">
        <f>IF(Table1[[#This Row],[Category All]]="Category 3", "Yes",NA())</f>
        <v>Yes</v>
      </c>
    </row>
    <row r="892" spans="1:21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2" t="e">
        <f>IF(Table1[[#This Row],[Category All]]="Category 1", "Yes",NA())</f>
        <v>#N/A</v>
      </c>
      <c r="T892" t="str">
        <f>IF(Table1[[#This Row],[Category All]]="Category 2", "Yes",NA())</f>
        <v>Yes</v>
      </c>
      <c r="U892" t="e">
        <f>IF(Table1[[#This Row],[Category All]]="Category 3", "Yes",NA())</f>
        <v>#N/A</v>
      </c>
    </row>
    <row r="893" spans="1:21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3" t="e">
        <f>IF(Table1[[#This Row],[Category All]]="Category 1", "Yes",NA())</f>
        <v>#N/A</v>
      </c>
      <c r="T893" t="str">
        <f>IF(Table1[[#This Row],[Category All]]="Category 2", "Yes",NA())</f>
        <v>Yes</v>
      </c>
      <c r="U893" t="e">
        <f>IF(Table1[[#This Row],[Category All]]="Category 3", "Yes",NA())</f>
        <v>#N/A</v>
      </c>
    </row>
    <row r="894" spans="1:21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4" t="e">
        <f>IF(Table1[[#This Row],[Category All]]="Category 1", "Yes",NA())</f>
        <v>#N/A</v>
      </c>
      <c r="T894" t="str">
        <f>IF(Table1[[#This Row],[Category All]]="Category 2", "Yes",NA())</f>
        <v>Yes</v>
      </c>
      <c r="U894" t="e">
        <f>IF(Table1[[#This Row],[Category All]]="Category 3", "Yes",NA())</f>
        <v>#N/A</v>
      </c>
    </row>
    <row r="895" spans="1:21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5" t="e">
        <f>IF(Table1[[#This Row],[Category All]]="Category 1", "Yes",NA())</f>
        <v>#N/A</v>
      </c>
      <c r="T895" t="str">
        <f>IF(Table1[[#This Row],[Category All]]="Category 2", "Yes",NA())</f>
        <v>Yes</v>
      </c>
      <c r="U895" t="e">
        <f>IF(Table1[[#This Row],[Category All]]="Category 3", "Yes",NA())</f>
        <v>#N/A</v>
      </c>
    </row>
    <row r="896" spans="1:21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6" t="str">
        <f>IF(Table1[[#This Row],[Category All]]="Category 1", "Yes",NA())</f>
        <v>Yes</v>
      </c>
      <c r="T896" t="e">
        <f>IF(Table1[[#This Row],[Category All]]="Category 2", "Yes",NA())</f>
        <v>#N/A</v>
      </c>
      <c r="U896" t="e">
        <f>IF(Table1[[#This Row],[Category All]]="Category 3", "Yes",NA())</f>
        <v>#N/A</v>
      </c>
    </row>
    <row r="897" spans="1:21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897" t="e">
        <f>IF(Table1[[#This Row],[Category All]]="Category 1", "Yes",NA())</f>
        <v>#N/A</v>
      </c>
      <c r="T897" t="e">
        <f>IF(Table1[[#This Row],[Category All]]="Category 2", "Yes",NA())</f>
        <v>#N/A</v>
      </c>
      <c r="U897" t="str">
        <f>IF(Table1[[#This Row],[Category All]]="Category 3", "Yes",NA())</f>
        <v>Yes</v>
      </c>
    </row>
    <row r="898" spans="1:21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898" t="str">
        <f>IF(Table1[[#This Row],[Category All]]="Category 1", "Yes",NA())</f>
        <v>Yes</v>
      </c>
      <c r="T898" t="e">
        <f>IF(Table1[[#This Row],[Category All]]="Category 2", "Yes",NA())</f>
        <v>#N/A</v>
      </c>
      <c r="U898" t="e">
        <f>IF(Table1[[#This Row],[Category All]]="Category 3", "Yes",NA())</f>
        <v>#N/A</v>
      </c>
    </row>
    <row r="899" spans="1:21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899" t="e">
        <f>IF(Table1[[#This Row],[Category All]]="Category 1", "Yes",NA())</f>
        <v>#N/A</v>
      </c>
      <c r="T899" t="str">
        <f>IF(Table1[[#This Row],[Category All]]="Category 2", "Yes",NA())</f>
        <v>Yes</v>
      </c>
      <c r="U899" t="e">
        <f>IF(Table1[[#This Row],[Category All]]="Category 3", "Yes",NA())</f>
        <v>#N/A</v>
      </c>
    </row>
    <row r="900" spans="1:21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0" t="e">
        <f>IF(Table1[[#This Row],[Category All]]="Category 1", "Yes",NA())</f>
        <v>#N/A</v>
      </c>
      <c r="T900" t="str">
        <f>IF(Table1[[#This Row],[Category All]]="Category 2", "Yes",NA())</f>
        <v>Yes</v>
      </c>
      <c r="U900" t="e">
        <f>IF(Table1[[#This Row],[Category All]]="Category 3", "Yes",NA())</f>
        <v>#N/A</v>
      </c>
    </row>
    <row r="901" spans="1:21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1" t="e">
        <f>IF(Table1[[#This Row],[Category All]]="Category 1", "Yes",NA())</f>
        <v>#N/A</v>
      </c>
      <c r="T901" t="str">
        <f>IF(Table1[[#This Row],[Category All]]="Category 2", "Yes",NA())</f>
        <v>Yes</v>
      </c>
      <c r="U901" t="e">
        <f>IF(Table1[[#This Row],[Category All]]="Category 3", "Yes",NA())</f>
        <v>#N/A</v>
      </c>
    </row>
    <row r="902" spans="1:21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2" t="e">
        <f>IF(Table1[[#This Row],[Category All]]="Category 1", "Yes",NA())</f>
        <v>#N/A</v>
      </c>
      <c r="T902" t="str">
        <f>IF(Table1[[#This Row],[Category All]]="Category 2", "Yes",NA())</f>
        <v>Yes</v>
      </c>
      <c r="U902" t="e">
        <f>IF(Table1[[#This Row],[Category All]]="Category 3", "Yes",NA())</f>
        <v>#N/A</v>
      </c>
    </row>
    <row r="903" spans="1:21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3" t="e">
        <f>IF(Table1[[#This Row],[Category All]]="Category 1", "Yes",NA())</f>
        <v>#N/A</v>
      </c>
      <c r="T903" t="e">
        <f>IF(Table1[[#This Row],[Category All]]="Category 2", "Yes",NA())</f>
        <v>#N/A</v>
      </c>
      <c r="U903" t="str">
        <f>IF(Table1[[#This Row],[Category All]]="Category 3", "Yes",NA())</f>
        <v>Yes</v>
      </c>
    </row>
    <row r="904" spans="1:21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4" t="e">
        <f>IF(Table1[[#This Row],[Category All]]="Category 1", "Yes",NA())</f>
        <v>#N/A</v>
      </c>
      <c r="T904" t="str">
        <f>IF(Table1[[#This Row],[Category All]]="Category 2", "Yes",NA())</f>
        <v>Yes</v>
      </c>
      <c r="U904" t="e">
        <f>IF(Table1[[#This Row],[Category All]]="Category 3", "Yes",NA())</f>
        <v>#N/A</v>
      </c>
    </row>
    <row r="905" spans="1:21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5" t="e">
        <f>IF(Table1[[#This Row],[Category All]]="Category 1", "Yes",NA())</f>
        <v>#N/A</v>
      </c>
      <c r="T905" t="e">
        <f>IF(Table1[[#This Row],[Category All]]="Category 2", "Yes",NA())</f>
        <v>#N/A</v>
      </c>
      <c r="U905" t="str">
        <f>IF(Table1[[#This Row],[Category All]]="Category 3", "Yes",NA())</f>
        <v>Yes</v>
      </c>
    </row>
    <row r="906" spans="1:21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6" t="e">
        <f>IF(Table1[[#This Row],[Category All]]="Category 1", "Yes",NA())</f>
        <v>#N/A</v>
      </c>
      <c r="T906" t="str">
        <f>IF(Table1[[#This Row],[Category All]]="Category 2", "Yes",NA())</f>
        <v>Yes</v>
      </c>
      <c r="U906" t="e">
        <f>IF(Table1[[#This Row],[Category All]]="Category 3", "Yes",NA())</f>
        <v>#N/A</v>
      </c>
    </row>
    <row r="907" spans="1:21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7" t="e">
        <f>IF(Table1[[#This Row],[Category All]]="Category 1", "Yes",NA())</f>
        <v>#N/A</v>
      </c>
      <c r="T907" t="str">
        <f>IF(Table1[[#This Row],[Category All]]="Category 2", "Yes",NA())</f>
        <v>Yes</v>
      </c>
      <c r="U907" t="e">
        <f>IF(Table1[[#This Row],[Category All]]="Category 3", "Yes",NA())</f>
        <v>#N/A</v>
      </c>
    </row>
    <row r="908" spans="1:21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08" t="e">
        <f>IF(Table1[[#This Row],[Category All]]="Category 1", "Yes",NA())</f>
        <v>#N/A</v>
      </c>
      <c r="T908" t="e">
        <f>IF(Table1[[#This Row],[Category All]]="Category 2", "Yes",NA())</f>
        <v>#N/A</v>
      </c>
      <c r="U908" t="str">
        <f>IF(Table1[[#This Row],[Category All]]="Category 3", "Yes",NA())</f>
        <v>Yes</v>
      </c>
    </row>
    <row r="909" spans="1:21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09" t="e">
        <f>IF(Table1[[#This Row],[Category All]]="Category 1", "Yes",NA())</f>
        <v>#N/A</v>
      </c>
      <c r="T909" t="str">
        <f>IF(Table1[[#This Row],[Category All]]="Category 2", "Yes",NA())</f>
        <v>Yes</v>
      </c>
      <c r="U909" t="e">
        <f>IF(Table1[[#This Row],[Category All]]="Category 3", "Yes",NA())</f>
        <v>#N/A</v>
      </c>
    </row>
    <row r="910" spans="1:21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0" t="e">
        <f>IF(Table1[[#This Row],[Category All]]="Category 1", "Yes",NA())</f>
        <v>#N/A</v>
      </c>
      <c r="T910" t="e">
        <f>IF(Table1[[#This Row],[Category All]]="Category 2", "Yes",NA())</f>
        <v>#N/A</v>
      </c>
      <c r="U910" t="str">
        <f>IF(Table1[[#This Row],[Category All]]="Category 3", "Yes",NA())</f>
        <v>Yes</v>
      </c>
    </row>
    <row r="911" spans="1:21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1" t="e">
        <f>IF(Table1[[#This Row],[Category All]]="Category 1", "Yes",NA())</f>
        <v>#N/A</v>
      </c>
      <c r="T911" t="e">
        <f>IF(Table1[[#This Row],[Category All]]="Category 2", "Yes",NA())</f>
        <v>#N/A</v>
      </c>
      <c r="U911" t="str">
        <f>IF(Table1[[#This Row],[Category All]]="Category 3", "Yes",NA())</f>
        <v>Yes</v>
      </c>
    </row>
    <row r="912" spans="1:21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2" t="e">
        <f>IF(Table1[[#This Row],[Category All]]="Category 1", "Yes",NA())</f>
        <v>#N/A</v>
      </c>
      <c r="T912" t="str">
        <f>IF(Table1[[#This Row],[Category All]]="Category 2", "Yes",NA())</f>
        <v>Yes</v>
      </c>
      <c r="U912" t="e">
        <f>IF(Table1[[#This Row],[Category All]]="Category 3", "Yes",NA())</f>
        <v>#N/A</v>
      </c>
    </row>
    <row r="913" spans="1:21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3" t="e">
        <f>IF(Table1[[#This Row],[Category All]]="Category 1", "Yes",NA())</f>
        <v>#N/A</v>
      </c>
      <c r="T913" t="str">
        <f>IF(Table1[[#This Row],[Category All]]="Category 2", "Yes",NA())</f>
        <v>Yes</v>
      </c>
      <c r="U913" t="e">
        <f>IF(Table1[[#This Row],[Category All]]="Category 3", "Yes",NA())</f>
        <v>#N/A</v>
      </c>
    </row>
    <row r="914" spans="1:21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4" t="e">
        <f>IF(Table1[[#This Row],[Category All]]="Category 1", "Yes",NA())</f>
        <v>#N/A</v>
      </c>
      <c r="T914" t="str">
        <f>IF(Table1[[#This Row],[Category All]]="Category 2", "Yes",NA())</f>
        <v>Yes</v>
      </c>
      <c r="U914" t="e">
        <f>IF(Table1[[#This Row],[Category All]]="Category 3", "Yes",NA())</f>
        <v>#N/A</v>
      </c>
    </row>
    <row r="915" spans="1:21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5" t="e">
        <f>IF(Table1[[#This Row],[Category All]]="Category 1", "Yes",NA())</f>
        <v>#N/A</v>
      </c>
      <c r="T915" t="str">
        <f>IF(Table1[[#This Row],[Category All]]="Category 2", "Yes",NA())</f>
        <v>Yes</v>
      </c>
      <c r="U915" t="e">
        <f>IF(Table1[[#This Row],[Category All]]="Category 3", "Yes",NA())</f>
        <v>#N/A</v>
      </c>
    </row>
    <row r="916" spans="1:21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6" t="e">
        <f>IF(Table1[[#This Row],[Category All]]="Category 1", "Yes",NA())</f>
        <v>#N/A</v>
      </c>
      <c r="T916" t="str">
        <f>IF(Table1[[#This Row],[Category All]]="Category 2", "Yes",NA())</f>
        <v>Yes</v>
      </c>
      <c r="U916" t="e">
        <f>IF(Table1[[#This Row],[Category All]]="Category 3", "Yes",NA())</f>
        <v>#N/A</v>
      </c>
    </row>
    <row r="917" spans="1:21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7" t="e">
        <f>IF(Table1[[#This Row],[Category All]]="Category 1", "Yes",NA())</f>
        <v>#N/A</v>
      </c>
      <c r="T917" t="str">
        <f>IF(Table1[[#This Row],[Category All]]="Category 2", "Yes",NA())</f>
        <v>Yes</v>
      </c>
      <c r="U917" t="e">
        <f>IF(Table1[[#This Row],[Category All]]="Category 3", "Yes",NA())</f>
        <v>#N/A</v>
      </c>
    </row>
    <row r="918" spans="1:21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18" t="e">
        <f>IF(Table1[[#This Row],[Category All]]="Category 1", "Yes",NA())</f>
        <v>#N/A</v>
      </c>
      <c r="T918" t="e">
        <f>IF(Table1[[#This Row],[Category All]]="Category 2", "Yes",NA())</f>
        <v>#N/A</v>
      </c>
      <c r="U918" t="str">
        <f>IF(Table1[[#This Row],[Category All]]="Category 3", "Yes",NA())</f>
        <v>Yes</v>
      </c>
    </row>
    <row r="919" spans="1:21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19" t="e">
        <f>IF(Table1[[#This Row],[Category All]]="Category 1", "Yes",NA())</f>
        <v>#N/A</v>
      </c>
      <c r="T919" t="str">
        <f>IF(Table1[[#This Row],[Category All]]="Category 2", "Yes",NA())</f>
        <v>Yes</v>
      </c>
      <c r="U919" t="e">
        <f>IF(Table1[[#This Row],[Category All]]="Category 3", "Yes",NA())</f>
        <v>#N/A</v>
      </c>
    </row>
    <row r="920" spans="1:21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0" t="e">
        <f>IF(Table1[[#This Row],[Category All]]="Category 1", "Yes",NA())</f>
        <v>#N/A</v>
      </c>
      <c r="T920" t="str">
        <f>IF(Table1[[#This Row],[Category All]]="Category 2", "Yes",NA())</f>
        <v>Yes</v>
      </c>
      <c r="U920" t="e">
        <f>IF(Table1[[#This Row],[Category All]]="Category 3", "Yes",NA())</f>
        <v>#N/A</v>
      </c>
    </row>
    <row r="921" spans="1:21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1" t="e">
        <f>IF(Table1[[#This Row],[Category All]]="Category 1", "Yes",NA())</f>
        <v>#N/A</v>
      </c>
      <c r="T921" t="str">
        <f>IF(Table1[[#This Row],[Category All]]="Category 2", "Yes",NA())</f>
        <v>Yes</v>
      </c>
      <c r="U921" t="e">
        <f>IF(Table1[[#This Row],[Category All]]="Category 3", "Yes",NA())</f>
        <v>#N/A</v>
      </c>
    </row>
    <row r="922" spans="1:21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2" t="e">
        <f>IF(Table1[[#This Row],[Category All]]="Category 1", "Yes",NA())</f>
        <v>#N/A</v>
      </c>
      <c r="T922" t="e">
        <f>IF(Table1[[#This Row],[Category All]]="Category 2", "Yes",NA())</f>
        <v>#N/A</v>
      </c>
      <c r="U922" t="str">
        <f>IF(Table1[[#This Row],[Category All]]="Category 3", "Yes",NA())</f>
        <v>Yes</v>
      </c>
    </row>
    <row r="923" spans="1:21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3" t="e">
        <f>IF(Table1[[#This Row],[Category All]]="Category 1", "Yes",NA())</f>
        <v>#N/A</v>
      </c>
      <c r="T923" t="e">
        <f>IF(Table1[[#This Row],[Category All]]="Category 2", "Yes",NA())</f>
        <v>#N/A</v>
      </c>
      <c r="U923" t="str">
        <f>IF(Table1[[#This Row],[Category All]]="Category 3", "Yes",NA())</f>
        <v>Yes</v>
      </c>
    </row>
    <row r="924" spans="1:21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4" t="e">
        <f>IF(Table1[[#This Row],[Category All]]="Category 1", "Yes",NA())</f>
        <v>#N/A</v>
      </c>
      <c r="T924" t="str">
        <f>IF(Table1[[#This Row],[Category All]]="Category 2", "Yes",NA())</f>
        <v>Yes</v>
      </c>
      <c r="U924" t="e">
        <f>IF(Table1[[#This Row],[Category All]]="Category 3", "Yes",NA())</f>
        <v>#N/A</v>
      </c>
    </row>
    <row r="925" spans="1:21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25" t="e">
        <f>IF(Table1[[#This Row],[Category All]]="Category 1", "Yes",NA())</f>
        <v>#N/A</v>
      </c>
      <c r="T925" t="e">
        <f>IF(Table1[[#This Row],[Category All]]="Category 2", "Yes",NA())</f>
        <v>#N/A</v>
      </c>
      <c r="U925" t="str">
        <f>IF(Table1[[#This Row],[Category All]]="Category 3", "Yes",NA())</f>
        <v>Yes</v>
      </c>
    </row>
    <row r="926" spans="1:21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6" t="e">
        <f>IF(Table1[[#This Row],[Category All]]="Category 1", "Yes",NA())</f>
        <v>#N/A</v>
      </c>
      <c r="T926" t="str">
        <f>IF(Table1[[#This Row],[Category All]]="Category 2", "Yes",NA())</f>
        <v>Yes</v>
      </c>
      <c r="U926" t="e">
        <f>IF(Table1[[#This Row],[Category All]]="Category 3", "Yes",NA())</f>
        <v>#N/A</v>
      </c>
    </row>
    <row r="927" spans="1:21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7" t="e">
        <f>IF(Table1[[#This Row],[Category All]]="Category 1", "Yes",NA())</f>
        <v>#N/A</v>
      </c>
      <c r="T927" t="str">
        <f>IF(Table1[[#This Row],[Category All]]="Category 2", "Yes",NA())</f>
        <v>Yes</v>
      </c>
      <c r="U927" t="e">
        <f>IF(Table1[[#This Row],[Category All]]="Category 3", "Yes",NA())</f>
        <v>#N/A</v>
      </c>
    </row>
    <row r="928" spans="1:21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8" t="e">
        <f>IF(Table1[[#This Row],[Category All]]="Category 1", "Yes",NA())</f>
        <v>#N/A</v>
      </c>
      <c r="T928" t="str">
        <f>IF(Table1[[#This Row],[Category All]]="Category 2", "Yes",NA())</f>
        <v>Yes</v>
      </c>
      <c r="U928" t="e">
        <f>IF(Table1[[#This Row],[Category All]]="Category 3", "Yes",NA())</f>
        <v>#N/A</v>
      </c>
    </row>
    <row r="929" spans="1:21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29" t="e">
        <f>IF(Table1[[#This Row],[Category All]]="Category 1", "Yes",NA())</f>
        <v>#N/A</v>
      </c>
      <c r="T929" t="str">
        <f>IF(Table1[[#This Row],[Category All]]="Category 2", "Yes",NA())</f>
        <v>Yes</v>
      </c>
      <c r="U929" t="e">
        <f>IF(Table1[[#This Row],[Category All]]="Category 3", "Yes",NA())</f>
        <v>#N/A</v>
      </c>
    </row>
    <row r="930" spans="1:21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0" t="e">
        <f>IF(Table1[[#This Row],[Category All]]="Category 1", "Yes",NA())</f>
        <v>#N/A</v>
      </c>
      <c r="T930" t="str">
        <f>IF(Table1[[#This Row],[Category All]]="Category 2", "Yes",NA())</f>
        <v>Yes</v>
      </c>
      <c r="U930" t="e">
        <f>IF(Table1[[#This Row],[Category All]]="Category 3", "Yes",NA())</f>
        <v>#N/A</v>
      </c>
    </row>
    <row r="931" spans="1:21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1" t="e">
        <f>IF(Table1[[#This Row],[Category All]]="Category 1", "Yes",NA())</f>
        <v>#N/A</v>
      </c>
      <c r="T931" t="str">
        <f>IF(Table1[[#This Row],[Category All]]="Category 2", "Yes",NA())</f>
        <v>Yes</v>
      </c>
      <c r="U931" t="e">
        <f>IF(Table1[[#This Row],[Category All]]="Category 3", "Yes",NA())</f>
        <v>#N/A</v>
      </c>
    </row>
    <row r="932" spans="1:21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2" t="e">
        <f>IF(Table1[[#This Row],[Category All]]="Category 1", "Yes",NA())</f>
        <v>#N/A</v>
      </c>
      <c r="T932" t="e">
        <f>IF(Table1[[#This Row],[Category All]]="Category 2", "Yes",NA())</f>
        <v>#N/A</v>
      </c>
      <c r="U932" t="str">
        <f>IF(Table1[[#This Row],[Category All]]="Category 3", "Yes",NA())</f>
        <v>Yes</v>
      </c>
    </row>
    <row r="933" spans="1:21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3" t="e">
        <f>IF(Table1[[#This Row],[Category All]]="Category 1", "Yes",NA())</f>
        <v>#N/A</v>
      </c>
      <c r="T933" t="str">
        <f>IF(Table1[[#This Row],[Category All]]="Category 2", "Yes",NA())</f>
        <v>Yes</v>
      </c>
      <c r="U933" t="e">
        <f>IF(Table1[[#This Row],[Category All]]="Category 3", "Yes",NA())</f>
        <v>#N/A</v>
      </c>
    </row>
    <row r="934" spans="1:21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4" t="e">
        <f>IF(Table1[[#This Row],[Category All]]="Category 1", "Yes",NA())</f>
        <v>#N/A</v>
      </c>
      <c r="T934" t="str">
        <f>IF(Table1[[#This Row],[Category All]]="Category 2", "Yes",NA())</f>
        <v>Yes</v>
      </c>
      <c r="U934" t="e">
        <f>IF(Table1[[#This Row],[Category All]]="Category 3", "Yes",NA())</f>
        <v>#N/A</v>
      </c>
    </row>
    <row r="935" spans="1:21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5" t="e">
        <f>IF(Table1[[#This Row],[Category All]]="Category 1", "Yes",NA())</f>
        <v>#N/A</v>
      </c>
      <c r="T935" t="str">
        <f>IF(Table1[[#This Row],[Category All]]="Category 2", "Yes",NA())</f>
        <v>Yes</v>
      </c>
      <c r="U935" t="e">
        <f>IF(Table1[[#This Row],[Category All]]="Category 3", "Yes",NA())</f>
        <v>#N/A</v>
      </c>
    </row>
    <row r="936" spans="1:21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6" t="e">
        <f>IF(Table1[[#This Row],[Category All]]="Category 1", "Yes",NA())</f>
        <v>#N/A</v>
      </c>
      <c r="T936" t="e">
        <f>IF(Table1[[#This Row],[Category All]]="Category 2", "Yes",NA())</f>
        <v>#N/A</v>
      </c>
      <c r="U936" t="str">
        <f>IF(Table1[[#This Row],[Category All]]="Category 3", "Yes",NA())</f>
        <v>Yes</v>
      </c>
    </row>
    <row r="937" spans="1:21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37" t="e">
        <f>IF(Table1[[#This Row],[Category All]]="Category 1", "Yes",NA())</f>
        <v>#N/A</v>
      </c>
      <c r="T937" t="e">
        <f>IF(Table1[[#This Row],[Category All]]="Category 2", "Yes",NA())</f>
        <v>#N/A</v>
      </c>
      <c r="U937" t="str">
        <f>IF(Table1[[#This Row],[Category All]]="Category 3", "Yes",NA())</f>
        <v>Yes</v>
      </c>
    </row>
    <row r="938" spans="1:21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8" t="e">
        <f>IF(Table1[[#This Row],[Category All]]="Category 1", "Yes",NA())</f>
        <v>#N/A</v>
      </c>
      <c r="T938" t="str">
        <f>IF(Table1[[#This Row],[Category All]]="Category 2", "Yes",NA())</f>
        <v>Yes</v>
      </c>
      <c r="U938" t="e">
        <f>IF(Table1[[#This Row],[Category All]]="Category 3", "Yes",NA())</f>
        <v>#N/A</v>
      </c>
    </row>
    <row r="939" spans="1:21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39" t="e">
        <f>IF(Table1[[#This Row],[Category All]]="Category 1", "Yes",NA())</f>
        <v>#N/A</v>
      </c>
      <c r="T939" t="str">
        <f>IF(Table1[[#This Row],[Category All]]="Category 2", "Yes",NA())</f>
        <v>Yes</v>
      </c>
      <c r="U939" t="e">
        <f>IF(Table1[[#This Row],[Category All]]="Category 3", "Yes",NA())</f>
        <v>#N/A</v>
      </c>
    </row>
    <row r="940" spans="1:21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0" t="e">
        <f>IF(Table1[[#This Row],[Category All]]="Category 1", "Yes",NA())</f>
        <v>#N/A</v>
      </c>
      <c r="T940" t="e">
        <f>IF(Table1[[#This Row],[Category All]]="Category 2", "Yes",NA())</f>
        <v>#N/A</v>
      </c>
      <c r="U940" t="str">
        <f>IF(Table1[[#This Row],[Category All]]="Category 3", "Yes",NA())</f>
        <v>Yes</v>
      </c>
    </row>
    <row r="941" spans="1:21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1" t="e">
        <f>IF(Table1[[#This Row],[Category All]]="Category 1", "Yes",NA())</f>
        <v>#N/A</v>
      </c>
      <c r="T941" t="str">
        <f>IF(Table1[[#This Row],[Category All]]="Category 2", "Yes",NA())</f>
        <v>Yes</v>
      </c>
      <c r="U941" t="e">
        <f>IF(Table1[[#This Row],[Category All]]="Category 3", "Yes",NA())</f>
        <v>#N/A</v>
      </c>
    </row>
    <row r="942" spans="1:21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2" t="e">
        <f>IF(Table1[[#This Row],[Category All]]="Category 1", "Yes",NA())</f>
        <v>#N/A</v>
      </c>
      <c r="T942" t="e">
        <f>IF(Table1[[#This Row],[Category All]]="Category 2", "Yes",NA())</f>
        <v>#N/A</v>
      </c>
      <c r="U942" t="str">
        <f>IF(Table1[[#This Row],[Category All]]="Category 3", "Yes",NA())</f>
        <v>Yes</v>
      </c>
    </row>
    <row r="943" spans="1:21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3" t="e">
        <f>IF(Table1[[#This Row],[Category All]]="Category 1", "Yes",NA())</f>
        <v>#N/A</v>
      </c>
      <c r="T943" t="str">
        <f>IF(Table1[[#This Row],[Category All]]="Category 2", "Yes",NA())</f>
        <v>Yes</v>
      </c>
      <c r="U943" t="e">
        <f>IF(Table1[[#This Row],[Category All]]="Category 3", "Yes",NA())</f>
        <v>#N/A</v>
      </c>
    </row>
    <row r="944" spans="1:21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4" t="e">
        <f>IF(Table1[[#This Row],[Category All]]="Category 1", "Yes",NA())</f>
        <v>#N/A</v>
      </c>
      <c r="T944" t="str">
        <f>IF(Table1[[#This Row],[Category All]]="Category 2", "Yes",NA())</f>
        <v>Yes</v>
      </c>
      <c r="U944" t="e">
        <f>IF(Table1[[#This Row],[Category All]]="Category 3", "Yes",NA())</f>
        <v>#N/A</v>
      </c>
    </row>
    <row r="945" spans="1:21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5" t="e">
        <f>IF(Table1[[#This Row],[Category All]]="Category 1", "Yes",NA())</f>
        <v>#N/A</v>
      </c>
      <c r="T945" t="str">
        <f>IF(Table1[[#This Row],[Category All]]="Category 2", "Yes",NA())</f>
        <v>Yes</v>
      </c>
      <c r="U945" t="e">
        <f>IF(Table1[[#This Row],[Category All]]="Category 3", "Yes",NA())</f>
        <v>#N/A</v>
      </c>
    </row>
    <row r="946" spans="1:21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6" t="e">
        <f>IF(Table1[[#This Row],[Category All]]="Category 1", "Yes",NA())</f>
        <v>#N/A</v>
      </c>
      <c r="T946" t="str">
        <f>IF(Table1[[#This Row],[Category All]]="Category 2", "Yes",NA())</f>
        <v>Yes</v>
      </c>
      <c r="U946" t="e">
        <f>IF(Table1[[#This Row],[Category All]]="Category 3", "Yes",NA())</f>
        <v>#N/A</v>
      </c>
    </row>
    <row r="947" spans="1:21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7" t="e">
        <f>IF(Table1[[#This Row],[Category All]]="Category 1", "Yes",NA())</f>
        <v>#N/A</v>
      </c>
      <c r="T947" t="str">
        <f>IF(Table1[[#This Row],[Category All]]="Category 2", "Yes",NA())</f>
        <v>Yes</v>
      </c>
      <c r="U947" t="e">
        <f>IF(Table1[[#This Row],[Category All]]="Category 3", "Yes",NA())</f>
        <v>#N/A</v>
      </c>
    </row>
    <row r="948" spans="1:21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48" t="e">
        <f>IF(Table1[[#This Row],[Category All]]="Category 1", "Yes",NA())</f>
        <v>#N/A</v>
      </c>
      <c r="T948" t="str">
        <f>IF(Table1[[#This Row],[Category All]]="Category 2", "Yes",NA())</f>
        <v>Yes</v>
      </c>
      <c r="U948" t="e">
        <f>IF(Table1[[#This Row],[Category All]]="Category 3", "Yes",NA())</f>
        <v>#N/A</v>
      </c>
    </row>
    <row r="949" spans="1:21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49" t="e">
        <f>IF(Table1[[#This Row],[Category All]]="Category 1", "Yes",NA())</f>
        <v>#N/A</v>
      </c>
      <c r="T949" t="e">
        <f>IF(Table1[[#This Row],[Category All]]="Category 2", "Yes",NA())</f>
        <v>#N/A</v>
      </c>
      <c r="U949" t="str">
        <f>IF(Table1[[#This Row],[Category All]]="Category 3", "Yes",NA())</f>
        <v>Yes</v>
      </c>
    </row>
    <row r="950" spans="1:21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0" t="e">
        <f>IF(Table1[[#This Row],[Category All]]="Category 1", "Yes",NA())</f>
        <v>#N/A</v>
      </c>
      <c r="T950" t="str">
        <f>IF(Table1[[#This Row],[Category All]]="Category 2", "Yes",NA())</f>
        <v>Yes</v>
      </c>
      <c r="U950" t="e">
        <f>IF(Table1[[#This Row],[Category All]]="Category 3", "Yes",NA())</f>
        <v>#N/A</v>
      </c>
    </row>
    <row r="951" spans="1:21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1" t="e">
        <f>IF(Table1[[#This Row],[Category All]]="Category 1", "Yes",NA())</f>
        <v>#N/A</v>
      </c>
      <c r="T951" t="str">
        <f>IF(Table1[[#This Row],[Category All]]="Category 2", "Yes",NA())</f>
        <v>Yes</v>
      </c>
      <c r="U951" t="e">
        <f>IF(Table1[[#This Row],[Category All]]="Category 3", "Yes",NA())</f>
        <v>#N/A</v>
      </c>
    </row>
    <row r="952" spans="1:21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2" t="e">
        <f>IF(Table1[[#This Row],[Category All]]="Category 1", "Yes",NA())</f>
        <v>#N/A</v>
      </c>
      <c r="T952" t="str">
        <f>IF(Table1[[#This Row],[Category All]]="Category 2", "Yes",NA())</f>
        <v>Yes</v>
      </c>
      <c r="U952" t="e">
        <f>IF(Table1[[#This Row],[Category All]]="Category 3", "Yes",NA())</f>
        <v>#N/A</v>
      </c>
    </row>
    <row r="953" spans="1:21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3" t="e">
        <f>IF(Table1[[#This Row],[Category All]]="Category 1", "Yes",NA())</f>
        <v>#N/A</v>
      </c>
      <c r="T953" t="e">
        <f>IF(Table1[[#This Row],[Category All]]="Category 2", "Yes",NA())</f>
        <v>#N/A</v>
      </c>
      <c r="U953" t="str">
        <f>IF(Table1[[#This Row],[Category All]]="Category 3", "Yes",NA())</f>
        <v>Yes</v>
      </c>
    </row>
    <row r="954" spans="1:21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4" t="e">
        <f>IF(Table1[[#This Row],[Category All]]="Category 1", "Yes",NA())</f>
        <v>#N/A</v>
      </c>
      <c r="T954" t="e">
        <f>IF(Table1[[#This Row],[Category All]]="Category 2", "Yes",NA())</f>
        <v>#N/A</v>
      </c>
      <c r="U954" t="str">
        <f>IF(Table1[[#This Row],[Category All]]="Category 3", "Yes",NA())</f>
        <v>Yes</v>
      </c>
    </row>
    <row r="955" spans="1:21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1</v>
      </c>
      <c r="S955" t="str">
        <f>IF(Table1[[#This Row],[Category All]]="Category 1", "Yes",NA())</f>
        <v>Yes</v>
      </c>
      <c r="T955" t="e">
        <f>IF(Table1[[#This Row],[Category All]]="Category 2", "Yes",NA())</f>
        <v>#N/A</v>
      </c>
      <c r="U955" t="e">
        <f>IF(Table1[[#This Row],[Category All]]="Category 3", "Yes",NA())</f>
        <v>#N/A</v>
      </c>
    </row>
    <row r="956" spans="1:21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6" t="e">
        <f>IF(Table1[[#This Row],[Category All]]="Category 1", "Yes",NA())</f>
        <v>#N/A</v>
      </c>
      <c r="T956" t="str">
        <f>IF(Table1[[#This Row],[Category All]]="Category 2", "Yes",NA())</f>
        <v>Yes</v>
      </c>
      <c r="U956" t="e">
        <f>IF(Table1[[#This Row],[Category All]]="Category 3", "Yes",NA())</f>
        <v>#N/A</v>
      </c>
    </row>
    <row r="957" spans="1:21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57" t="e">
        <f>IF(Table1[[#This Row],[Category All]]="Category 1", "Yes",NA())</f>
        <v>#N/A</v>
      </c>
      <c r="T957" t="e">
        <f>IF(Table1[[#This Row],[Category All]]="Category 2", "Yes",NA())</f>
        <v>#N/A</v>
      </c>
      <c r="U957" t="str">
        <f>IF(Table1[[#This Row],[Category All]]="Category 3", "Yes",NA())</f>
        <v>Yes</v>
      </c>
    </row>
    <row r="958" spans="1:21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8" t="e">
        <f>IF(Table1[[#This Row],[Category All]]="Category 1", "Yes",NA())</f>
        <v>#N/A</v>
      </c>
      <c r="T958" t="str">
        <f>IF(Table1[[#This Row],[Category All]]="Category 2", "Yes",NA())</f>
        <v>Yes</v>
      </c>
      <c r="U958" t="e">
        <f>IF(Table1[[#This Row],[Category All]]="Category 3", "Yes",NA())</f>
        <v>#N/A</v>
      </c>
    </row>
    <row r="959" spans="1:21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59" t="e">
        <f>IF(Table1[[#This Row],[Category All]]="Category 1", "Yes",NA())</f>
        <v>#N/A</v>
      </c>
      <c r="T959" t="str">
        <f>IF(Table1[[#This Row],[Category All]]="Category 2", "Yes",NA())</f>
        <v>Yes</v>
      </c>
      <c r="U959" t="e">
        <f>IF(Table1[[#This Row],[Category All]]="Category 3", "Yes",NA())</f>
        <v>#N/A</v>
      </c>
    </row>
    <row r="960" spans="1:21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0" t="e">
        <f>IF(Table1[[#This Row],[Category All]]="Category 1", "Yes",NA())</f>
        <v>#N/A</v>
      </c>
      <c r="T960" t="str">
        <f>IF(Table1[[#This Row],[Category All]]="Category 2", "Yes",NA())</f>
        <v>Yes</v>
      </c>
      <c r="U960" t="e">
        <f>IF(Table1[[#This Row],[Category All]]="Category 3", "Yes",NA())</f>
        <v>#N/A</v>
      </c>
    </row>
    <row r="961" spans="1:21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1" t="e">
        <f>IF(Table1[[#This Row],[Category All]]="Category 1", "Yes",NA())</f>
        <v>#N/A</v>
      </c>
      <c r="T961" t="str">
        <f>IF(Table1[[#This Row],[Category All]]="Category 2", "Yes",NA())</f>
        <v>Yes</v>
      </c>
      <c r="U961" t="e">
        <f>IF(Table1[[#This Row],[Category All]]="Category 3", "Yes",NA())</f>
        <v>#N/A</v>
      </c>
    </row>
    <row r="962" spans="1:21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2" t="e">
        <f>IF(Table1[[#This Row],[Category All]]="Category 1", "Yes",NA())</f>
        <v>#N/A</v>
      </c>
      <c r="T962" t="str">
        <f>IF(Table1[[#This Row],[Category All]]="Category 2", "Yes",NA())</f>
        <v>Yes</v>
      </c>
      <c r="U962" t="e">
        <f>IF(Table1[[#This Row],[Category All]]="Category 3", "Yes",NA())</f>
        <v>#N/A</v>
      </c>
    </row>
    <row r="963" spans="1:21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3" t="e">
        <f>IF(Table1[[#This Row],[Category All]]="Category 1", "Yes",NA())</f>
        <v>#N/A</v>
      </c>
      <c r="T963" t="str">
        <f>IF(Table1[[#This Row],[Category All]]="Category 2", "Yes",NA())</f>
        <v>Yes</v>
      </c>
      <c r="U963" t="e">
        <f>IF(Table1[[#This Row],[Category All]]="Category 3", "Yes",NA())</f>
        <v>#N/A</v>
      </c>
    </row>
    <row r="964" spans="1:21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4" t="e">
        <f>IF(Table1[[#This Row],[Category All]]="Category 1", "Yes",NA())</f>
        <v>#N/A</v>
      </c>
      <c r="T964" t="str">
        <f>IF(Table1[[#This Row],[Category All]]="Category 2", "Yes",NA())</f>
        <v>Yes</v>
      </c>
      <c r="U964" t="e">
        <f>IF(Table1[[#This Row],[Category All]]="Category 3", "Yes",NA())</f>
        <v>#N/A</v>
      </c>
    </row>
    <row r="965" spans="1:21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5" t="e">
        <f>IF(Table1[[#This Row],[Category All]]="Category 1", "Yes",NA())</f>
        <v>#N/A</v>
      </c>
      <c r="T965" t="str">
        <f>IF(Table1[[#This Row],[Category All]]="Category 2", "Yes",NA())</f>
        <v>Yes</v>
      </c>
      <c r="U965" t="e">
        <f>IF(Table1[[#This Row],[Category All]]="Category 3", "Yes",NA())</f>
        <v>#N/A</v>
      </c>
    </row>
    <row r="966" spans="1:21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6" t="e">
        <f>IF(Table1[[#This Row],[Category All]]="Category 1", "Yes",NA())</f>
        <v>#N/A</v>
      </c>
      <c r="T966" t="str">
        <f>IF(Table1[[#This Row],[Category All]]="Category 2", "Yes",NA())</f>
        <v>Yes</v>
      </c>
      <c r="U966" t="e">
        <f>IF(Table1[[#This Row],[Category All]]="Category 3", "Yes",NA())</f>
        <v>#N/A</v>
      </c>
    </row>
    <row r="967" spans="1:21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7" t="e">
        <f>IF(Table1[[#This Row],[Category All]]="Category 1", "Yes",NA())</f>
        <v>#N/A</v>
      </c>
      <c r="T967" t="str">
        <f>IF(Table1[[#This Row],[Category All]]="Category 2", "Yes",NA())</f>
        <v>Yes</v>
      </c>
      <c r="U967" t="e">
        <f>IF(Table1[[#This Row],[Category All]]="Category 3", "Yes",NA())</f>
        <v>#N/A</v>
      </c>
    </row>
    <row r="968" spans="1:21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8" t="e">
        <f>IF(Table1[[#This Row],[Category All]]="Category 1", "Yes",NA())</f>
        <v>#N/A</v>
      </c>
      <c r="T968" t="str">
        <f>IF(Table1[[#This Row],[Category All]]="Category 2", "Yes",NA())</f>
        <v>Yes</v>
      </c>
      <c r="U968" t="e">
        <f>IF(Table1[[#This Row],[Category All]]="Category 3", "Yes",NA())</f>
        <v>#N/A</v>
      </c>
    </row>
    <row r="969" spans="1:21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69" t="e">
        <f>IF(Table1[[#This Row],[Category All]]="Category 1", "Yes",NA())</f>
        <v>#N/A</v>
      </c>
      <c r="T969" t="str">
        <f>IF(Table1[[#This Row],[Category All]]="Category 2", "Yes",NA())</f>
        <v>Yes</v>
      </c>
      <c r="U969" t="e">
        <f>IF(Table1[[#This Row],[Category All]]="Category 3", "Yes",NA())</f>
        <v>#N/A</v>
      </c>
    </row>
    <row r="970" spans="1:21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0" t="e">
        <f>IF(Table1[[#This Row],[Category All]]="Category 1", "Yes",NA())</f>
        <v>#N/A</v>
      </c>
      <c r="T970" t="str">
        <f>IF(Table1[[#This Row],[Category All]]="Category 2", "Yes",NA())</f>
        <v>Yes</v>
      </c>
      <c r="U970" t="e">
        <f>IF(Table1[[#This Row],[Category All]]="Category 3", "Yes",NA())</f>
        <v>#N/A</v>
      </c>
    </row>
    <row r="971" spans="1:21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1" t="e">
        <f>IF(Table1[[#This Row],[Category All]]="Category 1", "Yes",NA())</f>
        <v>#N/A</v>
      </c>
      <c r="T971" t="e">
        <f>IF(Table1[[#This Row],[Category All]]="Category 2", "Yes",NA())</f>
        <v>#N/A</v>
      </c>
      <c r="U971" t="str">
        <f>IF(Table1[[#This Row],[Category All]]="Category 3", "Yes",NA())</f>
        <v>Yes</v>
      </c>
    </row>
    <row r="972" spans="1:21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2" t="e">
        <f>IF(Table1[[#This Row],[Category All]]="Category 1", "Yes",NA())</f>
        <v>#N/A</v>
      </c>
      <c r="T972" t="e">
        <f>IF(Table1[[#This Row],[Category All]]="Category 2", "Yes",NA())</f>
        <v>#N/A</v>
      </c>
      <c r="U972" t="str">
        <f>IF(Table1[[#This Row],[Category All]]="Category 3", "Yes",NA())</f>
        <v>Yes</v>
      </c>
    </row>
    <row r="973" spans="1:21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3" t="e">
        <f>IF(Table1[[#This Row],[Category All]]="Category 1", "Yes",NA())</f>
        <v>#N/A</v>
      </c>
      <c r="T973" t="str">
        <f>IF(Table1[[#This Row],[Category All]]="Category 2", "Yes",NA())</f>
        <v>Yes</v>
      </c>
      <c r="U973" t="e">
        <f>IF(Table1[[#This Row],[Category All]]="Category 3", "Yes",NA())</f>
        <v>#N/A</v>
      </c>
    </row>
    <row r="974" spans="1:21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4" t="e">
        <f>IF(Table1[[#This Row],[Category All]]="Category 1", "Yes",NA())</f>
        <v>#N/A</v>
      </c>
      <c r="T974" t="e">
        <f>IF(Table1[[#This Row],[Category All]]="Category 2", "Yes",NA())</f>
        <v>#N/A</v>
      </c>
      <c r="U974" t="str">
        <f>IF(Table1[[#This Row],[Category All]]="Category 3", "Yes",NA())</f>
        <v>Yes</v>
      </c>
    </row>
    <row r="975" spans="1:21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5" t="e">
        <f>IF(Table1[[#This Row],[Category All]]="Category 1", "Yes",NA())</f>
        <v>#N/A</v>
      </c>
      <c r="T975" t="e">
        <f>IF(Table1[[#This Row],[Category All]]="Category 2", "Yes",NA())</f>
        <v>#N/A</v>
      </c>
      <c r="U975" t="str">
        <f>IF(Table1[[#This Row],[Category All]]="Category 3", "Yes",NA())</f>
        <v>Yes</v>
      </c>
    </row>
    <row r="976" spans="1:21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6" t="e">
        <f>IF(Table1[[#This Row],[Category All]]="Category 1", "Yes",NA())</f>
        <v>#N/A</v>
      </c>
      <c r="T976" t="e">
        <f>IF(Table1[[#This Row],[Category All]]="Category 2", "Yes",NA())</f>
        <v>#N/A</v>
      </c>
      <c r="U976" t="str">
        <f>IF(Table1[[#This Row],[Category All]]="Category 3", "Yes",NA())</f>
        <v>Yes</v>
      </c>
    </row>
    <row r="977" spans="1:21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7" t="e">
        <f>IF(Table1[[#This Row],[Category All]]="Category 1", "Yes",NA())</f>
        <v>#N/A</v>
      </c>
      <c r="T977" t="e">
        <f>IF(Table1[[#This Row],[Category All]]="Category 2", "Yes",NA())</f>
        <v>#N/A</v>
      </c>
      <c r="U977" t="str">
        <f>IF(Table1[[#This Row],[Category All]]="Category 3", "Yes",NA())</f>
        <v>Yes</v>
      </c>
    </row>
    <row r="978" spans="1:21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78" t="e">
        <f>IF(Table1[[#This Row],[Category All]]="Category 1", "Yes",NA())</f>
        <v>#N/A</v>
      </c>
      <c r="T978" t="str">
        <f>IF(Table1[[#This Row],[Category All]]="Category 2", "Yes",NA())</f>
        <v>Yes</v>
      </c>
      <c r="U978" t="e">
        <f>IF(Table1[[#This Row],[Category All]]="Category 3", "Yes",NA())</f>
        <v>#N/A</v>
      </c>
    </row>
    <row r="979" spans="1:21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79" t="e">
        <f>IF(Table1[[#This Row],[Category All]]="Category 1", "Yes",NA())</f>
        <v>#N/A</v>
      </c>
      <c r="T979" t="e">
        <f>IF(Table1[[#This Row],[Category All]]="Category 2", "Yes",NA())</f>
        <v>#N/A</v>
      </c>
      <c r="U979" t="str">
        <f>IF(Table1[[#This Row],[Category All]]="Category 3", "Yes",NA())</f>
        <v>Yes</v>
      </c>
    </row>
    <row r="980" spans="1:21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0" t="e">
        <f>IF(Table1[[#This Row],[Category All]]="Category 1", "Yes",NA())</f>
        <v>#N/A</v>
      </c>
      <c r="T980" t="str">
        <f>IF(Table1[[#This Row],[Category All]]="Category 2", "Yes",NA())</f>
        <v>Yes</v>
      </c>
      <c r="U980" t="e">
        <f>IF(Table1[[#This Row],[Category All]]="Category 3", "Yes",NA())</f>
        <v>#N/A</v>
      </c>
    </row>
    <row r="981" spans="1:21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1" t="e">
        <f>IF(Table1[[#This Row],[Category All]]="Category 1", "Yes",NA())</f>
        <v>#N/A</v>
      </c>
      <c r="T981" t="str">
        <f>IF(Table1[[#This Row],[Category All]]="Category 2", "Yes",NA())</f>
        <v>Yes</v>
      </c>
      <c r="U981" t="e">
        <f>IF(Table1[[#This Row],[Category All]]="Category 3", "Yes",NA())</f>
        <v>#N/A</v>
      </c>
    </row>
    <row r="982" spans="1:21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2" t="e">
        <f>IF(Table1[[#This Row],[Category All]]="Category 1", "Yes",NA())</f>
        <v>#N/A</v>
      </c>
      <c r="T982" t="str">
        <f>IF(Table1[[#This Row],[Category All]]="Category 2", "Yes",NA())</f>
        <v>Yes</v>
      </c>
      <c r="U982" t="e">
        <f>IF(Table1[[#This Row],[Category All]]="Category 3", "Yes",NA())</f>
        <v>#N/A</v>
      </c>
    </row>
    <row r="983" spans="1:21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3" t="e">
        <f>IF(Table1[[#This Row],[Category All]]="Category 1", "Yes",NA())</f>
        <v>#N/A</v>
      </c>
      <c r="T983" t="e">
        <f>IF(Table1[[#This Row],[Category All]]="Category 2", "Yes",NA())</f>
        <v>#N/A</v>
      </c>
      <c r="U983" t="str">
        <f>IF(Table1[[#This Row],[Category All]]="Category 3", "Yes",NA())</f>
        <v>Yes</v>
      </c>
    </row>
    <row r="984" spans="1:21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4" t="e">
        <f>IF(Table1[[#This Row],[Category All]]="Category 1", "Yes",NA())</f>
        <v>#N/A</v>
      </c>
      <c r="T984" t="str">
        <f>IF(Table1[[#This Row],[Category All]]="Category 2", "Yes",NA())</f>
        <v>Yes</v>
      </c>
      <c r="U984" t="e">
        <f>IF(Table1[[#This Row],[Category All]]="Category 3", "Yes",NA())</f>
        <v>#N/A</v>
      </c>
    </row>
    <row r="985" spans="1:21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5" t="e">
        <f>IF(Table1[[#This Row],[Category All]]="Category 1", "Yes",NA())</f>
        <v>#N/A</v>
      </c>
      <c r="T985" t="e">
        <f>IF(Table1[[#This Row],[Category All]]="Category 2", "Yes",NA())</f>
        <v>#N/A</v>
      </c>
      <c r="U985" t="str">
        <f>IF(Table1[[#This Row],[Category All]]="Category 3", "Yes",NA())</f>
        <v>Yes</v>
      </c>
    </row>
    <row r="986" spans="1:21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86" t="e">
        <f>IF(Table1[[#This Row],[Category All]]="Category 1", "Yes",NA())</f>
        <v>#N/A</v>
      </c>
      <c r="T986" t="str">
        <f>IF(Table1[[#This Row],[Category All]]="Category 2", "Yes",NA())</f>
        <v>Yes</v>
      </c>
      <c r="U986" t="e">
        <f>IF(Table1[[#This Row],[Category All]]="Category 3", "Yes",NA())</f>
        <v>#N/A</v>
      </c>
    </row>
    <row r="987" spans="1:21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7" t="e">
        <f>IF(Table1[[#This Row],[Category All]]="Category 1", "Yes",NA())</f>
        <v>#N/A</v>
      </c>
      <c r="T987" t="e">
        <f>IF(Table1[[#This Row],[Category All]]="Category 2", "Yes",NA())</f>
        <v>#N/A</v>
      </c>
      <c r="U987" t="str">
        <f>IF(Table1[[#This Row],[Category All]]="Category 3", "Yes",NA())</f>
        <v>Yes</v>
      </c>
    </row>
    <row r="988" spans="1:21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8" t="e">
        <f>IF(Table1[[#This Row],[Category All]]="Category 1", "Yes",NA())</f>
        <v>#N/A</v>
      </c>
      <c r="T988" t="e">
        <f>IF(Table1[[#This Row],[Category All]]="Category 2", "Yes",NA())</f>
        <v>#N/A</v>
      </c>
      <c r="U988" t="str">
        <f>IF(Table1[[#This Row],[Category All]]="Category 3", "Yes",NA())</f>
        <v>Yes</v>
      </c>
    </row>
    <row r="989" spans="1:21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89" t="e">
        <f>IF(Table1[[#This Row],[Category All]]="Category 1", "Yes",NA())</f>
        <v>#N/A</v>
      </c>
      <c r="T989" t="e">
        <f>IF(Table1[[#This Row],[Category All]]="Category 2", "Yes",NA())</f>
        <v>#N/A</v>
      </c>
      <c r="U989" t="str">
        <f>IF(Table1[[#This Row],[Category All]]="Category 3", "Yes",NA())</f>
        <v>Yes</v>
      </c>
    </row>
    <row r="990" spans="1:21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0" t="e">
        <f>IF(Table1[[#This Row],[Category All]]="Category 1", "Yes",NA())</f>
        <v>#N/A</v>
      </c>
      <c r="T990" t="str">
        <f>IF(Table1[[#This Row],[Category All]]="Category 2", "Yes",NA())</f>
        <v>Yes</v>
      </c>
      <c r="U990" t="e">
        <f>IF(Table1[[#This Row],[Category All]]="Category 3", "Yes",NA())</f>
        <v>#N/A</v>
      </c>
    </row>
    <row r="991" spans="1:21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1" t="e">
        <f>IF(Table1[[#This Row],[Category All]]="Category 1", "Yes",NA())</f>
        <v>#N/A</v>
      </c>
      <c r="T991" t="str">
        <f>IF(Table1[[#This Row],[Category All]]="Category 2", "Yes",NA())</f>
        <v>Yes</v>
      </c>
      <c r="U991" t="e">
        <f>IF(Table1[[#This Row],[Category All]]="Category 3", "Yes",NA())</f>
        <v>#N/A</v>
      </c>
    </row>
    <row r="992" spans="1:21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2" t="e">
        <f>IF(Table1[[#This Row],[Category All]]="Category 1", "Yes",NA())</f>
        <v>#N/A</v>
      </c>
      <c r="T992" t="str">
        <f>IF(Table1[[#This Row],[Category All]]="Category 2", "Yes",NA())</f>
        <v>Yes</v>
      </c>
      <c r="U992" t="e">
        <f>IF(Table1[[#This Row],[Category All]]="Category 3", "Yes",NA())</f>
        <v>#N/A</v>
      </c>
    </row>
    <row r="993" spans="1:21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3" t="e">
        <f>IF(Table1[[#This Row],[Category All]]="Category 1", "Yes",NA())</f>
        <v>#N/A</v>
      </c>
      <c r="T993" t="str">
        <f>IF(Table1[[#This Row],[Category All]]="Category 2", "Yes",NA())</f>
        <v>Yes</v>
      </c>
      <c r="U993" t="e">
        <f>IF(Table1[[#This Row],[Category All]]="Category 3", "Yes",NA())</f>
        <v>#N/A</v>
      </c>
    </row>
    <row r="994" spans="1:21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4" t="e">
        <f>IF(Table1[[#This Row],[Category All]]="Category 1", "Yes",NA())</f>
        <v>#N/A</v>
      </c>
      <c r="T994" t="str">
        <f>IF(Table1[[#This Row],[Category All]]="Category 2", "Yes",NA())</f>
        <v>Yes</v>
      </c>
      <c r="U994" t="e">
        <f>IF(Table1[[#This Row],[Category All]]="Category 3", "Yes",NA())</f>
        <v>#N/A</v>
      </c>
    </row>
    <row r="995" spans="1:21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5" t="e">
        <f>IF(Table1[[#This Row],[Category All]]="Category 1", "Yes",NA())</f>
        <v>#N/A</v>
      </c>
      <c r="T995" t="e">
        <f>IF(Table1[[#This Row],[Category All]]="Category 2", "Yes",NA())</f>
        <v>#N/A</v>
      </c>
      <c r="U995" t="str">
        <f>IF(Table1[[#This Row],[Category All]]="Category 3", "Yes",NA())</f>
        <v>Yes</v>
      </c>
    </row>
    <row r="996" spans="1:21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6" t="e">
        <f>IF(Table1[[#This Row],[Category All]]="Category 1", "Yes",NA())</f>
        <v>#N/A</v>
      </c>
      <c r="T996" t="str">
        <f>IF(Table1[[#This Row],[Category All]]="Category 2", "Yes",NA())</f>
        <v>Yes</v>
      </c>
      <c r="U996" t="e">
        <f>IF(Table1[[#This Row],[Category All]]="Category 3", "Yes",NA())</f>
        <v>#N/A</v>
      </c>
    </row>
    <row r="997" spans="1:21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997" t="e">
        <f>IF(Table1[[#This Row],[Category All]]="Category 1", "Yes",NA())</f>
        <v>#N/A</v>
      </c>
      <c r="T997" t="e">
        <f>IF(Table1[[#This Row],[Category All]]="Category 2", "Yes",NA())</f>
        <v>#N/A</v>
      </c>
      <c r="U997" t="str">
        <f>IF(Table1[[#This Row],[Category All]]="Category 3", "Yes",NA())</f>
        <v>Yes</v>
      </c>
    </row>
    <row r="998" spans="1:21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8" t="e">
        <f>IF(Table1[[#This Row],[Category All]]="Category 1", "Yes",NA())</f>
        <v>#N/A</v>
      </c>
      <c r="T998" t="str">
        <f>IF(Table1[[#This Row],[Category All]]="Category 2", "Yes",NA())</f>
        <v>Yes</v>
      </c>
      <c r="U998" t="e">
        <f>IF(Table1[[#This Row],[Category All]]="Category 3", "Yes",NA())</f>
        <v>#N/A</v>
      </c>
    </row>
    <row r="999" spans="1:21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999" t="e">
        <f>IF(Table1[[#This Row],[Category All]]="Category 1", "Yes",NA())</f>
        <v>#N/A</v>
      </c>
      <c r="T999" t="str">
        <f>IF(Table1[[#This Row],[Category All]]="Category 2", "Yes",NA())</f>
        <v>Yes</v>
      </c>
      <c r="U999" t="e">
        <f>IF(Table1[[#This Row],[Category All]]="Category 3", "Yes",NA())</f>
        <v>#N/A</v>
      </c>
    </row>
    <row r="1000" spans="1:21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2</v>
      </c>
      <c r="S1000" t="e">
        <f>IF(Table1[[#This Row],[Category All]]="Category 1", "Yes",NA())</f>
        <v>#N/A</v>
      </c>
      <c r="T1000" t="str">
        <f>IF(Table1[[#This Row],[Category All]]="Category 2", "Yes",NA())</f>
        <v>Yes</v>
      </c>
      <c r="U1000" t="e">
        <f>IF(Table1[[#This Row],[Category All]]="Category 3", "Yes",NA())</f>
        <v>#N/A</v>
      </c>
    </row>
    <row r="1001" spans="1:21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_xlfn.IFS(AND(Table1[[#This Row],[Rings]]&gt;15,Table1[[#This Row],[Gender]]="I"),"Category 1",(AND(Table1[[#This Row],[Gender]]="M",Table1[[#This Row],[Length]]&gt;0.75)),"Category 1",(AND(Table1[[#This Row],[Shell_weight]]&gt;0.8,Table1[[#This Row],[Shucked_weight]]&gt;0.5)),"Category 1",Table1[[#This Row],[Shucked_weight]]&gt;1.2,"Category 1",(AND(Table1[[#This Row],[Shell_weight]]&lt;0.4,Table1[[#This Row],[Shucked_weight]]&lt;0.4)),"Category 2",(AND(Table1[[#This Row],[Rings]]&gt;15,Table1[[#This Row],[Gender]]="M")),"Category 2",(AND(Table1[[#This Row],[Rings]]&gt;18,Table1[[#This Row],[Gender]]="F")),"Category 2",Table1[[#This Row],[Length]]&lt;0.36,"Category 2",TRUE,"Category 3")</f>
        <v>Category 3</v>
      </c>
      <c r="S1001" t="e">
        <f>IF(Table1[[#This Row],[Category All]]="Category 1", "Yes",NA())</f>
        <v>#N/A</v>
      </c>
      <c r="T1001" t="e">
        <f>IF(Table1[[#This Row],[Category All]]="Category 2", "Yes",NA())</f>
        <v>#N/A</v>
      </c>
      <c r="U1001" t="str">
        <f>IF(Table1[[#This Row],[Category All]]="Category 3", "Yes",NA())</f>
        <v>Yes</v>
      </c>
    </row>
  </sheetData>
  <pageMargins left="0.7" right="0.7" top="0.75" bottom="0.75" header="0.3" footer="0.3"/>
  <drawing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B4EEC-0944-3B48-8506-8B8B4CED0B04}">
  <dimension ref="A1:H373"/>
  <sheetViews>
    <sheetView topLeftCell="A7" zoomScale="65" workbookViewId="0">
      <selection activeCell="A16" sqref="A16"/>
    </sheetView>
  </sheetViews>
  <sheetFormatPr baseColWidth="10" defaultRowHeight="15" x14ac:dyDescent="0.2"/>
  <cols>
    <col min="1" max="1" width="17.6640625" bestFit="1" customWidth="1"/>
    <col min="2" max="2" width="14" bestFit="1" customWidth="1"/>
    <col min="3" max="3" width="12.1640625" bestFit="1" customWidth="1"/>
    <col min="4" max="4" width="14" bestFit="1" customWidth="1"/>
    <col min="5" max="5" width="12" bestFit="1" customWidth="1"/>
    <col min="6" max="6" width="18.33203125" bestFit="1" customWidth="1"/>
    <col min="7" max="7" width="19.6640625" bestFit="1" customWidth="1"/>
    <col min="8" max="8" width="13" bestFit="1" customWidth="1"/>
    <col min="9" max="2136" width="19.5" bestFit="1" customWidth="1"/>
    <col min="2137" max="2137" width="18.1640625" bestFit="1" customWidth="1"/>
    <col min="2138" max="2138" width="16.33203125" bestFit="1" customWidth="1"/>
    <col min="2139" max="2139" width="18.33203125" bestFit="1" customWidth="1"/>
    <col min="2140" max="2140" width="16" bestFit="1" customWidth="1"/>
    <col min="2141" max="2141" width="22.5" bestFit="1" customWidth="1"/>
    <col min="2142" max="2142" width="23.83203125" bestFit="1" customWidth="1"/>
    <col min="2143" max="2994" width="14.83203125" bestFit="1" customWidth="1"/>
    <col min="2995" max="2997" width="18.1640625" bestFit="1" customWidth="1"/>
    <col min="2998" max="3000" width="12.1640625" bestFit="1" customWidth="1"/>
    <col min="3001" max="3001" width="7.1640625" bestFit="1" customWidth="1"/>
    <col min="3002" max="3002" width="12.1640625" bestFit="1" customWidth="1"/>
    <col min="3003" max="3004" width="10.1640625" bestFit="1" customWidth="1"/>
    <col min="3005" max="3011" width="12.1640625" bestFit="1" customWidth="1"/>
    <col min="3012" max="3012" width="10.1640625" bestFit="1" customWidth="1"/>
    <col min="3013" max="3013" width="12.1640625" bestFit="1" customWidth="1"/>
    <col min="3014" max="3014" width="9.1640625" bestFit="1" customWidth="1"/>
    <col min="3015" max="3015" width="8.1640625" bestFit="1" customWidth="1"/>
    <col min="3016" max="3017" width="12.1640625" bestFit="1" customWidth="1"/>
    <col min="3018" max="3018" width="9.1640625" bestFit="1" customWidth="1"/>
    <col min="3019" max="3021" width="12.1640625" bestFit="1" customWidth="1"/>
    <col min="3022" max="3022" width="10.1640625" bestFit="1" customWidth="1"/>
    <col min="3023" max="3026" width="12.1640625" bestFit="1" customWidth="1"/>
    <col min="3027" max="3027" width="9.1640625" bestFit="1" customWidth="1"/>
    <col min="3028" max="3028" width="12.1640625" bestFit="1" customWidth="1"/>
    <col min="3029" max="3029" width="9.1640625" bestFit="1" customWidth="1"/>
    <col min="3030" max="3037" width="12.1640625" bestFit="1" customWidth="1"/>
    <col min="3038" max="3038" width="10.1640625" bestFit="1" customWidth="1"/>
    <col min="3039" max="3043" width="12.1640625" bestFit="1" customWidth="1"/>
    <col min="3044" max="3044" width="10.1640625" bestFit="1" customWidth="1"/>
    <col min="3045" max="3046" width="12.1640625" bestFit="1" customWidth="1"/>
    <col min="3047" max="3047" width="10.1640625" bestFit="1" customWidth="1"/>
    <col min="3048" max="3048" width="8.1640625" bestFit="1" customWidth="1"/>
    <col min="3049" max="3052" width="12.1640625" bestFit="1" customWidth="1"/>
    <col min="3053" max="3053" width="8.1640625" bestFit="1" customWidth="1"/>
    <col min="3054" max="3054" width="7.1640625" bestFit="1" customWidth="1"/>
    <col min="3055" max="3055" width="10.1640625" bestFit="1" customWidth="1"/>
    <col min="3056" max="3062" width="12.1640625" bestFit="1" customWidth="1"/>
    <col min="3063" max="3063" width="8.1640625" bestFit="1" customWidth="1"/>
    <col min="3064" max="3067" width="12.1640625" bestFit="1" customWidth="1"/>
    <col min="3068" max="3068" width="8.1640625" bestFit="1" customWidth="1"/>
    <col min="3069" max="3069" width="12.1640625" bestFit="1" customWidth="1"/>
    <col min="3070" max="3070" width="11.1640625" bestFit="1" customWidth="1"/>
    <col min="3071" max="3072" width="12.1640625" bestFit="1" customWidth="1"/>
    <col min="3073" max="3073" width="6.1640625" bestFit="1" customWidth="1"/>
    <col min="3074" max="3074" width="9.1640625" bestFit="1" customWidth="1"/>
    <col min="3075" max="3077" width="12.1640625" bestFit="1" customWidth="1"/>
    <col min="3078" max="3078" width="10.1640625" bestFit="1" customWidth="1"/>
    <col min="3079" max="3081" width="12.1640625" bestFit="1" customWidth="1"/>
    <col min="3082" max="3082" width="11.1640625" bestFit="1" customWidth="1"/>
    <col min="3083" max="3083" width="12.1640625" bestFit="1" customWidth="1"/>
    <col min="3084" max="3084" width="9.1640625" bestFit="1" customWidth="1"/>
    <col min="3085" max="3085" width="11.1640625" bestFit="1" customWidth="1"/>
    <col min="3086" max="3091" width="12.1640625" bestFit="1" customWidth="1"/>
    <col min="3092" max="3092" width="8.1640625" bestFit="1" customWidth="1"/>
    <col min="3093" max="3093" width="10.1640625" bestFit="1" customWidth="1"/>
    <col min="3094" max="3096" width="12.1640625" bestFit="1" customWidth="1"/>
    <col min="3097" max="3097" width="8.1640625" bestFit="1" customWidth="1"/>
    <col min="3098" max="3100" width="12.1640625" bestFit="1" customWidth="1"/>
    <col min="3101" max="3102" width="10.1640625" bestFit="1" customWidth="1"/>
    <col min="3103" max="3103" width="12.1640625" bestFit="1" customWidth="1"/>
    <col min="3104" max="3105" width="8.1640625" bestFit="1" customWidth="1"/>
    <col min="3106" max="3109" width="12.1640625" bestFit="1" customWidth="1"/>
    <col min="3110" max="3110" width="9.1640625" bestFit="1" customWidth="1"/>
    <col min="3111" max="3112" width="10.1640625" bestFit="1" customWidth="1"/>
    <col min="3113" max="3113" width="8.1640625" bestFit="1" customWidth="1"/>
    <col min="3114" max="3118" width="12.1640625" bestFit="1" customWidth="1"/>
    <col min="3119" max="3119" width="9.1640625" bestFit="1" customWidth="1"/>
    <col min="3120" max="3120" width="11.1640625" bestFit="1" customWidth="1"/>
    <col min="3121" max="3123" width="12.1640625" bestFit="1" customWidth="1"/>
    <col min="3124" max="3124" width="7.1640625" bestFit="1" customWidth="1"/>
    <col min="3125" max="3127" width="12.1640625" bestFit="1" customWidth="1"/>
    <col min="3128" max="3128" width="8.1640625" bestFit="1" customWidth="1"/>
    <col min="3129" max="3131" width="12.1640625" bestFit="1" customWidth="1"/>
    <col min="3132" max="3132" width="10.1640625" bestFit="1" customWidth="1"/>
    <col min="3133" max="3135" width="12.1640625" bestFit="1" customWidth="1"/>
    <col min="3136" max="3136" width="10.1640625" bestFit="1" customWidth="1"/>
    <col min="3137" max="3137" width="12.1640625" bestFit="1" customWidth="1"/>
    <col min="3138" max="3138" width="11.1640625" bestFit="1" customWidth="1"/>
    <col min="3139" max="3141" width="12.1640625" bestFit="1" customWidth="1"/>
    <col min="3142" max="3142" width="8.1640625" bestFit="1" customWidth="1"/>
    <col min="3143" max="3147" width="12.1640625" bestFit="1" customWidth="1"/>
    <col min="3148" max="3148" width="9.1640625" bestFit="1" customWidth="1"/>
    <col min="3149" max="3150" width="12.1640625" bestFit="1" customWidth="1"/>
    <col min="3151" max="3151" width="9.1640625" bestFit="1" customWidth="1"/>
    <col min="3152" max="3152" width="8.1640625" bestFit="1" customWidth="1"/>
    <col min="3153" max="3153" width="12.1640625" bestFit="1" customWidth="1"/>
    <col min="3154" max="3154" width="8.1640625" bestFit="1" customWidth="1"/>
    <col min="3155" max="3155" width="12.1640625" bestFit="1" customWidth="1"/>
    <col min="3156" max="3156" width="8.1640625" bestFit="1" customWidth="1"/>
    <col min="3157" max="3157" width="16.83203125" bestFit="1" customWidth="1"/>
    <col min="3158" max="3158" width="16.33203125" bestFit="1" customWidth="1"/>
    <col min="3159" max="3159" width="18.33203125" bestFit="1" customWidth="1"/>
    <col min="3160" max="3160" width="16.1640625" bestFit="1" customWidth="1"/>
    <col min="3161" max="3161" width="22.5" bestFit="1" customWidth="1"/>
  </cols>
  <sheetData>
    <row r="1" spans="1:8" x14ac:dyDescent="0.2">
      <c r="A1" s="2" t="s">
        <v>81</v>
      </c>
      <c r="B1" t="s">
        <v>78</v>
      </c>
      <c r="C1" t="s">
        <v>83</v>
      </c>
      <c r="D1" t="s">
        <v>84</v>
      </c>
      <c r="E1" t="s">
        <v>85</v>
      </c>
      <c r="F1" t="s">
        <v>77</v>
      </c>
    </row>
    <row r="2" spans="1:8" x14ac:dyDescent="0.2">
      <c r="A2" s="4">
        <v>1.4004174999999999</v>
      </c>
      <c r="B2" s="3">
        <v>0.44</v>
      </c>
      <c r="C2" s="3">
        <v>0.33</v>
      </c>
      <c r="D2" s="3">
        <v>0.13500000000000001</v>
      </c>
      <c r="E2" s="3">
        <v>0.52200000000000002</v>
      </c>
      <c r="F2" s="3">
        <v>1</v>
      </c>
    </row>
    <row r="3" spans="1:8" x14ac:dyDescent="0.2">
      <c r="A3" s="4">
        <v>1.4219437499999998</v>
      </c>
      <c r="B3" s="3">
        <v>0.44</v>
      </c>
      <c r="C3" s="3">
        <v>0.35499999999999998</v>
      </c>
      <c r="D3" s="3">
        <v>0.16500000000000001</v>
      </c>
      <c r="E3" s="3">
        <v>0.435</v>
      </c>
      <c r="F3" s="3">
        <v>1</v>
      </c>
    </row>
    <row r="4" spans="1:8" x14ac:dyDescent="0.2">
      <c r="A4" s="4">
        <v>1.4496718749999999</v>
      </c>
      <c r="B4" s="3">
        <v>0.495</v>
      </c>
      <c r="C4" s="3">
        <v>0.37</v>
      </c>
      <c r="D4" s="3">
        <v>0.125</v>
      </c>
      <c r="E4" s="3">
        <v>0.47749999999999998</v>
      </c>
      <c r="F4" s="3">
        <v>1</v>
      </c>
    </row>
    <row r="5" spans="1:8" x14ac:dyDescent="0.2">
      <c r="A5" s="4">
        <v>1.4756625000000003</v>
      </c>
      <c r="B5" s="3">
        <v>0.54</v>
      </c>
      <c r="C5" s="3">
        <v>0.435</v>
      </c>
      <c r="D5" s="3">
        <v>0.14499999999999999</v>
      </c>
      <c r="E5" s="3">
        <v>0.97</v>
      </c>
      <c r="F5" s="3">
        <v>1</v>
      </c>
    </row>
    <row r="6" spans="1:8" x14ac:dyDescent="0.2">
      <c r="A6" s="4">
        <v>1.498998125</v>
      </c>
      <c r="B6" s="3">
        <v>0.56000000000000005</v>
      </c>
      <c r="C6" s="3">
        <v>0.44500000000000001</v>
      </c>
      <c r="D6" s="3">
        <v>0.155</v>
      </c>
      <c r="E6" s="3">
        <v>0.87350000000000005</v>
      </c>
      <c r="F6" s="3">
        <v>1</v>
      </c>
    </row>
    <row r="7" spans="1:8" x14ac:dyDescent="0.2">
      <c r="A7" s="4">
        <v>1.5392249999999998</v>
      </c>
      <c r="B7" s="3">
        <v>0.63500000000000001</v>
      </c>
      <c r="C7" s="3">
        <v>0.48</v>
      </c>
      <c r="D7" s="3">
        <v>0.2</v>
      </c>
      <c r="E7" s="3">
        <v>1.3654999999999999</v>
      </c>
      <c r="F7" s="3">
        <v>1</v>
      </c>
    </row>
    <row r="8" spans="1:8" x14ac:dyDescent="0.2">
      <c r="A8" s="4">
        <v>1.5751487499999999</v>
      </c>
      <c r="B8" s="3">
        <v>0.72499999999999998</v>
      </c>
      <c r="C8" s="3">
        <v>0.56999999999999995</v>
      </c>
      <c r="D8" s="3">
        <v>0.19</v>
      </c>
      <c r="E8" s="3">
        <v>2.3304999999999998</v>
      </c>
      <c r="F8" s="3">
        <v>1</v>
      </c>
    </row>
    <row r="9" spans="1:8" x14ac:dyDescent="0.2">
      <c r="A9" s="4">
        <v>1.5924162499999999</v>
      </c>
      <c r="B9" s="3">
        <v>0.73</v>
      </c>
      <c r="C9" s="3">
        <v>0.59499999999999997</v>
      </c>
      <c r="D9" s="3">
        <v>0.23</v>
      </c>
      <c r="E9" s="3">
        <v>2.8254999999999999</v>
      </c>
      <c r="F9" s="3">
        <v>1</v>
      </c>
    </row>
    <row r="10" spans="1:8" x14ac:dyDescent="0.2">
      <c r="A10" s="4">
        <v>1.5931099999999998</v>
      </c>
      <c r="B10" s="3">
        <v>0.76500000000000001</v>
      </c>
      <c r="C10" s="3">
        <v>0.58499999999999996</v>
      </c>
      <c r="D10" s="3">
        <v>0.18</v>
      </c>
      <c r="E10" s="3">
        <v>2.3980000000000001</v>
      </c>
      <c r="F10" s="3">
        <v>1</v>
      </c>
    </row>
    <row r="11" spans="1:8" x14ac:dyDescent="0.2">
      <c r="A11" s="4">
        <v>1.6099156249999997</v>
      </c>
      <c r="B11" s="3">
        <v>0.73</v>
      </c>
      <c r="C11" s="3">
        <v>0.58499999999999996</v>
      </c>
      <c r="D11" s="3">
        <v>0.22500000000000001</v>
      </c>
      <c r="E11" s="3">
        <v>2.2305000000000001</v>
      </c>
      <c r="F11" s="3">
        <v>1</v>
      </c>
    </row>
    <row r="12" spans="1:8" x14ac:dyDescent="0.2">
      <c r="A12" s="4">
        <v>1.6310600000000002</v>
      </c>
      <c r="B12" s="3">
        <v>0.77500000000000002</v>
      </c>
      <c r="C12" s="3">
        <v>0.56999999999999995</v>
      </c>
      <c r="D12" s="3">
        <v>0.22</v>
      </c>
      <c r="E12" s="3">
        <v>2.032</v>
      </c>
      <c r="F12" s="3">
        <v>1</v>
      </c>
    </row>
    <row r="13" spans="1:8" x14ac:dyDescent="0.2">
      <c r="A13" s="4" t="s">
        <v>82</v>
      </c>
      <c r="B13" s="3">
        <v>6.8350000000000009</v>
      </c>
      <c r="C13" s="3">
        <v>5.32</v>
      </c>
      <c r="D13" s="3">
        <v>1.97</v>
      </c>
      <c r="E13" s="3">
        <v>16.459999999999997</v>
      </c>
      <c r="F13" s="3">
        <v>11</v>
      </c>
    </row>
    <row r="16" spans="1:8" x14ac:dyDescent="0.2">
      <c r="A16" s="7" t="s">
        <v>81</v>
      </c>
      <c r="B16" s="6" t="s">
        <v>77</v>
      </c>
      <c r="C16" s="6" t="s">
        <v>78</v>
      </c>
      <c r="D16" s="6" t="s">
        <v>83</v>
      </c>
      <c r="E16" s="6" t="s">
        <v>84</v>
      </c>
      <c r="F16" s="6" t="s">
        <v>85</v>
      </c>
      <c r="G16" s="6" t="s">
        <v>80</v>
      </c>
      <c r="H16" s="6" t="s">
        <v>91</v>
      </c>
    </row>
    <row r="17" spans="1:8" x14ac:dyDescent="0.2">
      <c r="A17" s="4">
        <v>0.94131583333333324</v>
      </c>
      <c r="B17" s="5">
        <v>1</v>
      </c>
      <c r="C17" s="5">
        <v>0.48499999999999999</v>
      </c>
      <c r="D17" s="5">
        <v>0.36499999999999999</v>
      </c>
      <c r="E17" s="5">
        <v>0.155</v>
      </c>
      <c r="F17" s="5">
        <v>1.0289999999999999</v>
      </c>
      <c r="G17" s="5">
        <v>0.42349999999999999</v>
      </c>
      <c r="H17" s="5">
        <v>0.94131583333333324</v>
      </c>
    </row>
    <row r="18" spans="1:8" x14ac:dyDescent="0.2">
      <c r="A18" s="4">
        <v>0.96379333333333328</v>
      </c>
      <c r="B18" s="5">
        <v>1</v>
      </c>
      <c r="C18" s="5">
        <v>0.52</v>
      </c>
      <c r="D18" s="5">
        <v>0.4</v>
      </c>
      <c r="E18" s="5">
        <v>0.105</v>
      </c>
      <c r="F18" s="5">
        <v>0.872</v>
      </c>
      <c r="G18" s="5">
        <v>0.45150000000000001</v>
      </c>
      <c r="H18" s="5">
        <v>0.96379333333333328</v>
      </c>
    </row>
    <row r="19" spans="1:8" x14ac:dyDescent="0.2">
      <c r="A19" s="4">
        <v>0.96563499999999991</v>
      </c>
      <c r="B19" s="5">
        <v>1</v>
      </c>
      <c r="C19" s="5">
        <v>0.56000000000000005</v>
      </c>
      <c r="D19" s="5">
        <v>0.42</v>
      </c>
      <c r="E19" s="5">
        <v>0.18</v>
      </c>
      <c r="F19" s="5">
        <v>1.6645000000000001</v>
      </c>
      <c r="G19" s="5">
        <v>0.77549999999999997</v>
      </c>
      <c r="H19" s="5">
        <v>0.96563499999999991</v>
      </c>
    </row>
    <row r="20" spans="1:8" x14ac:dyDescent="0.2">
      <c r="A20" s="4">
        <v>0.96693833333333346</v>
      </c>
      <c r="B20" s="5">
        <v>1</v>
      </c>
      <c r="C20" s="5">
        <v>0.53500000000000003</v>
      </c>
      <c r="D20" s="5">
        <v>0.38500000000000001</v>
      </c>
      <c r="E20" s="5">
        <v>0.18</v>
      </c>
      <c r="F20" s="5">
        <v>1.0834999999999999</v>
      </c>
      <c r="G20" s="5">
        <v>0.4955</v>
      </c>
      <c r="H20" s="5">
        <v>0.96693833333333346</v>
      </c>
    </row>
    <row r="21" spans="1:8" x14ac:dyDescent="0.2">
      <c r="A21" s="4">
        <v>0.96971333333333321</v>
      </c>
      <c r="B21" s="5">
        <v>1</v>
      </c>
      <c r="C21" s="5">
        <v>0.55000000000000004</v>
      </c>
      <c r="D21" s="5">
        <v>0.42</v>
      </c>
      <c r="E21" s="5">
        <v>0.16</v>
      </c>
      <c r="F21" s="5">
        <v>1.3405</v>
      </c>
      <c r="G21" s="5">
        <v>0.63249999999999995</v>
      </c>
      <c r="H21" s="5">
        <v>0.96971333333333321</v>
      </c>
    </row>
    <row r="22" spans="1:8" x14ac:dyDescent="0.2">
      <c r="A22" s="4">
        <v>0.97473333333333334</v>
      </c>
      <c r="B22" s="5">
        <v>1</v>
      </c>
      <c r="C22" s="5">
        <v>0.54500000000000004</v>
      </c>
      <c r="D22" s="5">
        <v>0.41499999999999998</v>
      </c>
      <c r="E22" s="5">
        <v>0.2</v>
      </c>
      <c r="F22" s="5">
        <v>1.3580000000000001</v>
      </c>
      <c r="G22" s="5">
        <v>0.56699999999999995</v>
      </c>
      <c r="H22" s="5">
        <v>0.97473333333333334</v>
      </c>
    </row>
    <row r="23" spans="1:8" x14ac:dyDescent="0.2">
      <c r="A23" s="4">
        <v>0.97706208333333333</v>
      </c>
      <c r="B23" s="5">
        <v>1</v>
      </c>
      <c r="C23" s="5">
        <v>0.54500000000000004</v>
      </c>
      <c r="D23" s="5">
        <v>0.39</v>
      </c>
      <c r="E23" s="5">
        <v>0.13500000000000001</v>
      </c>
      <c r="F23" s="5">
        <v>0.78349999999999997</v>
      </c>
      <c r="G23" s="5">
        <v>0.42249999999999999</v>
      </c>
      <c r="H23" s="5">
        <v>0.97706208333333333</v>
      </c>
    </row>
    <row r="24" spans="1:8" x14ac:dyDescent="0.2">
      <c r="A24" s="4">
        <v>0.97764583333333333</v>
      </c>
      <c r="B24" s="5">
        <v>1</v>
      </c>
      <c r="C24" s="5">
        <v>0.58499999999999996</v>
      </c>
      <c r="D24" s="5">
        <v>0.40500000000000003</v>
      </c>
      <c r="E24" s="5">
        <v>0.15</v>
      </c>
      <c r="F24" s="5">
        <v>1.2565</v>
      </c>
      <c r="G24" s="5">
        <v>0.435</v>
      </c>
      <c r="H24" s="5">
        <v>0.97764583333333333</v>
      </c>
    </row>
    <row r="25" spans="1:8" x14ac:dyDescent="0.2">
      <c r="A25" s="4">
        <v>0.98420833333333324</v>
      </c>
      <c r="B25" s="5">
        <v>1</v>
      </c>
      <c r="C25" s="5">
        <v>0.52</v>
      </c>
      <c r="D25" s="5">
        <v>0.46</v>
      </c>
      <c r="E25" s="5">
        <v>0.15</v>
      </c>
      <c r="F25" s="5">
        <v>1.0189999999999999</v>
      </c>
      <c r="G25" s="5">
        <v>0.52300000000000002</v>
      </c>
      <c r="H25" s="5">
        <v>0.98420833333333324</v>
      </c>
    </row>
    <row r="26" spans="1:8" x14ac:dyDescent="0.2">
      <c r="A26" s="4">
        <v>0.98492666666666662</v>
      </c>
      <c r="B26" s="5">
        <v>1</v>
      </c>
      <c r="C26" s="5">
        <v>0.53</v>
      </c>
      <c r="D26" s="5">
        <v>0.42</v>
      </c>
      <c r="E26" s="5">
        <v>0.17</v>
      </c>
      <c r="F26" s="5">
        <v>0.82799999999999996</v>
      </c>
      <c r="G26" s="5">
        <v>0.41</v>
      </c>
      <c r="H26" s="5">
        <v>0.98492666666666662</v>
      </c>
    </row>
    <row r="27" spans="1:8" x14ac:dyDescent="0.2">
      <c r="A27" s="4">
        <v>0.98496333333333341</v>
      </c>
      <c r="B27" s="5">
        <v>1</v>
      </c>
      <c r="C27" s="5">
        <v>0.54500000000000004</v>
      </c>
      <c r="D27" s="5">
        <v>0.42</v>
      </c>
      <c r="E27" s="5">
        <v>0.12</v>
      </c>
      <c r="F27" s="5">
        <v>0.78649999999999998</v>
      </c>
      <c r="G27" s="5">
        <v>0.40300000000000002</v>
      </c>
      <c r="H27" s="5">
        <v>0.98496333333333341</v>
      </c>
    </row>
    <row r="28" spans="1:8" x14ac:dyDescent="0.2">
      <c r="A28" s="4">
        <v>0.98616666666666675</v>
      </c>
      <c r="B28" s="5">
        <v>1</v>
      </c>
      <c r="C28" s="5">
        <v>0.55500000000000005</v>
      </c>
      <c r="D28" s="5">
        <v>0.44</v>
      </c>
      <c r="E28" s="5">
        <v>0.15</v>
      </c>
      <c r="F28" s="5">
        <v>1.0920000000000001</v>
      </c>
      <c r="G28" s="5">
        <v>0.41599999999999998</v>
      </c>
      <c r="H28" s="5">
        <v>0.98616666666666675</v>
      </c>
    </row>
    <row r="29" spans="1:8" x14ac:dyDescent="0.2">
      <c r="A29" s="4">
        <v>0.9878870833333333</v>
      </c>
      <c r="B29" s="5">
        <v>1</v>
      </c>
      <c r="C29" s="5">
        <v>0.57999999999999996</v>
      </c>
      <c r="D29" s="5">
        <v>0.46</v>
      </c>
      <c r="E29" s="5">
        <v>0.155</v>
      </c>
      <c r="F29" s="5">
        <v>1.4395</v>
      </c>
      <c r="G29" s="5">
        <v>0.67149999999999999</v>
      </c>
      <c r="H29" s="5">
        <v>0.9878870833333333</v>
      </c>
    </row>
    <row r="30" spans="1:8" x14ac:dyDescent="0.2">
      <c r="A30" s="4">
        <v>0.98883874999999999</v>
      </c>
      <c r="B30" s="5">
        <v>1</v>
      </c>
      <c r="C30" s="5">
        <v>0.55500000000000005</v>
      </c>
      <c r="D30" s="5">
        <v>0.435</v>
      </c>
      <c r="E30" s="5">
        <v>0.14499999999999999</v>
      </c>
      <c r="F30" s="5">
        <v>0.96850000000000003</v>
      </c>
      <c r="G30" s="5">
        <v>0.4985</v>
      </c>
      <c r="H30" s="5">
        <v>0.98883874999999999</v>
      </c>
    </row>
    <row r="31" spans="1:8" x14ac:dyDescent="0.2">
      <c r="A31" s="4">
        <v>0.9893729166666666</v>
      </c>
      <c r="B31" s="5">
        <v>1</v>
      </c>
      <c r="C31" s="5">
        <v>0.55000000000000004</v>
      </c>
      <c r="D31" s="5">
        <v>0.42499999999999999</v>
      </c>
      <c r="E31" s="5">
        <v>0.155</v>
      </c>
      <c r="F31" s="5">
        <v>0.87250000000000005</v>
      </c>
      <c r="G31" s="5">
        <v>0.41199999999999998</v>
      </c>
      <c r="H31" s="5">
        <v>0.9893729166666666</v>
      </c>
    </row>
    <row r="32" spans="1:8" x14ac:dyDescent="0.2">
      <c r="A32" s="4">
        <v>0.9902291666666666</v>
      </c>
      <c r="B32" s="5">
        <v>1</v>
      </c>
      <c r="C32" s="5">
        <v>0.55000000000000004</v>
      </c>
      <c r="D32" s="5">
        <v>0.43</v>
      </c>
      <c r="E32" s="5">
        <v>0.15</v>
      </c>
      <c r="F32" s="5">
        <v>0.87450000000000006</v>
      </c>
      <c r="G32" s="5">
        <v>0.41299999999999998</v>
      </c>
      <c r="H32" s="5">
        <v>0.9902291666666666</v>
      </c>
    </row>
    <row r="33" spans="1:8" x14ac:dyDescent="0.2">
      <c r="A33" s="4">
        <v>0.99029166666666657</v>
      </c>
      <c r="B33" s="5">
        <v>1</v>
      </c>
      <c r="C33" s="5">
        <v>0.55500000000000005</v>
      </c>
      <c r="D33" s="5">
        <v>0.42499999999999999</v>
      </c>
      <c r="E33" s="5">
        <v>0.15</v>
      </c>
      <c r="F33" s="5">
        <v>0.873</v>
      </c>
      <c r="G33" s="5">
        <v>0.46250000000000002</v>
      </c>
      <c r="H33" s="5">
        <v>0.99029166666666657</v>
      </c>
    </row>
    <row r="34" spans="1:8" x14ac:dyDescent="0.2">
      <c r="A34" s="4">
        <v>0.99060000000000004</v>
      </c>
      <c r="B34" s="5">
        <v>1</v>
      </c>
      <c r="C34" s="5">
        <v>0.55000000000000004</v>
      </c>
      <c r="D34" s="5">
        <v>0.44</v>
      </c>
      <c r="E34" s="5">
        <v>0.16</v>
      </c>
      <c r="F34" s="5">
        <v>0.98499999999999999</v>
      </c>
      <c r="G34" s="5">
        <v>0.46450000000000002</v>
      </c>
      <c r="H34" s="5">
        <v>0.99060000000000004</v>
      </c>
    </row>
    <row r="35" spans="1:8" x14ac:dyDescent="0.2">
      <c r="A35" s="4">
        <v>0.99087875000000003</v>
      </c>
      <c r="B35" s="5">
        <v>1</v>
      </c>
      <c r="C35" s="5">
        <v>0.55500000000000005</v>
      </c>
      <c r="D35" s="5">
        <v>0.435</v>
      </c>
      <c r="E35" s="5">
        <v>0.14499999999999999</v>
      </c>
      <c r="F35" s="5">
        <v>0.92049999999999998</v>
      </c>
      <c r="G35" s="5">
        <v>0.40400000000000003</v>
      </c>
      <c r="H35" s="5">
        <v>0.99087875000000003</v>
      </c>
    </row>
    <row r="36" spans="1:8" x14ac:dyDescent="0.2">
      <c r="A36" s="4">
        <v>0.99196458333333337</v>
      </c>
      <c r="B36" s="5">
        <v>1</v>
      </c>
      <c r="C36" s="5">
        <v>0.56499999999999995</v>
      </c>
      <c r="D36" s="5">
        <v>0.45</v>
      </c>
      <c r="E36" s="5">
        <v>0.17499999999999999</v>
      </c>
      <c r="F36" s="5">
        <v>1.2364999999999999</v>
      </c>
      <c r="G36" s="5">
        <v>0.53049999999999997</v>
      </c>
      <c r="H36" s="5">
        <v>0.99196458333333337</v>
      </c>
    </row>
    <row r="37" spans="1:8" x14ac:dyDescent="0.2">
      <c r="A37" s="4">
        <v>0.99219041666666685</v>
      </c>
      <c r="B37" s="5">
        <v>1</v>
      </c>
      <c r="C37" s="5">
        <v>0.54500000000000004</v>
      </c>
      <c r="D37" s="5">
        <v>0.43</v>
      </c>
      <c r="E37" s="5">
        <v>0.155</v>
      </c>
      <c r="F37" s="5">
        <v>0.80349999999999999</v>
      </c>
      <c r="G37" s="5">
        <v>0.40899999999999997</v>
      </c>
      <c r="H37" s="5">
        <v>0.99219041666666685</v>
      </c>
    </row>
    <row r="38" spans="1:8" x14ac:dyDescent="0.2">
      <c r="A38" s="4">
        <v>0.99246999999999996</v>
      </c>
      <c r="B38" s="5">
        <v>1</v>
      </c>
      <c r="C38" s="5">
        <v>0.55500000000000005</v>
      </c>
      <c r="D38" s="5">
        <v>0.43</v>
      </c>
      <c r="E38" s="5">
        <v>0.13500000000000001</v>
      </c>
      <c r="F38" s="5">
        <v>0.81200000000000006</v>
      </c>
      <c r="G38" s="5">
        <v>0.40550000000000003</v>
      </c>
      <c r="H38" s="5">
        <v>0.99246999999999996</v>
      </c>
    </row>
    <row r="39" spans="1:8" x14ac:dyDescent="0.2">
      <c r="A39" s="4">
        <v>0.99277833333333321</v>
      </c>
      <c r="B39" s="5">
        <v>1</v>
      </c>
      <c r="C39" s="5">
        <v>0.58499999999999996</v>
      </c>
      <c r="D39" s="5">
        <v>0.42</v>
      </c>
      <c r="E39" s="5">
        <v>0.155</v>
      </c>
      <c r="F39" s="5">
        <v>1.034</v>
      </c>
      <c r="G39" s="5">
        <v>0.437</v>
      </c>
      <c r="H39" s="5">
        <v>0.99277833333333321</v>
      </c>
    </row>
    <row r="40" spans="1:8" x14ac:dyDescent="0.2">
      <c r="A40" s="4">
        <v>0.99356250000000002</v>
      </c>
      <c r="B40" s="5">
        <v>1</v>
      </c>
      <c r="C40" s="5">
        <v>0.56000000000000005</v>
      </c>
      <c r="D40" s="5">
        <v>0.43</v>
      </c>
      <c r="E40" s="5">
        <v>0.15</v>
      </c>
      <c r="F40" s="5">
        <v>0.87450000000000006</v>
      </c>
      <c r="G40" s="5">
        <v>0.45300000000000001</v>
      </c>
      <c r="H40" s="5">
        <v>0.99356250000000002</v>
      </c>
    </row>
    <row r="41" spans="1:8" x14ac:dyDescent="0.2">
      <c r="A41" s="4">
        <v>0.99370458333333345</v>
      </c>
      <c r="B41" s="5">
        <v>1</v>
      </c>
      <c r="C41" s="5">
        <v>0.56000000000000005</v>
      </c>
      <c r="D41" s="5">
        <v>0.44</v>
      </c>
      <c r="E41" s="5">
        <v>0.155</v>
      </c>
      <c r="F41" s="5">
        <v>0.97050000000000003</v>
      </c>
      <c r="G41" s="5">
        <v>0.43149999999999999</v>
      </c>
      <c r="H41" s="5">
        <v>0.99370458333333345</v>
      </c>
    </row>
    <row r="42" spans="1:8" x14ac:dyDescent="0.2">
      <c r="A42" s="4">
        <v>0.99381583333333312</v>
      </c>
      <c r="B42" s="5">
        <v>1</v>
      </c>
      <c r="C42" s="5">
        <v>0.57499999999999996</v>
      </c>
      <c r="D42" s="5">
        <v>0.42</v>
      </c>
      <c r="E42" s="5">
        <v>0.13500000000000001</v>
      </c>
      <c r="F42" s="5">
        <v>0.85699999999999998</v>
      </c>
      <c r="G42" s="5">
        <v>0.46100000000000002</v>
      </c>
      <c r="H42" s="5">
        <v>0.99381583333333312</v>
      </c>
    </row>
    <row r="43" spans="1:8" x14ac:dyDescent="0.2">
      <c r="A43" s="4">
        <v>0.99404375</v>
      </c>
      <c r="B43" s="5">
        <v>1</v>
      </c>
      <c r="C43" s="5">
        <v>0.57999999999999996</v>
      </c>
      <c r="D43" s="5">
        <v>0.44</v>
      </c>
      <c r="E43" s="5">
        <v>0.17499999999999999</v>
      </c>
      <c r="F43" s="5">
        <v>1.2255</v>
      </c>
      <c r="G43" s="5">
        <v>0.54049999999999998</v>
      </c>
      <c r="H43" s="5">
        <v>0.99404375</v>
      </c>
    </row>
    <row r="44" spans="1:8" x14ac:dyDescent="0.2">
      <c r="A44" s="4">
        <v>0.99420291666666671</v>
      </c>
      <c r="B44" s="5">
        <v>1</v>
      </c>
      <c r="C44" s="5">
        <v>0.55500000000000005</v>
      </c>
      <c r="D44" s="5">
        <v>0.44</v>
      </c>
      <c r="E44" s="5">
        <v>0.14499999999999999</v>
      </c>
      <c r="F44" s="5">
        <v>0.88149999999999995</v>
      </c>
      <c r="G44" s="5">
        <v>0.43</v>
      </c>
      <c r="H44" s="5">
        <v>0.99420291666666671</v>
      </c>
    </row>
    <row r="45" spans="1:8" x14ac:dyDescent="0.2">
      <c r="A45" s="4">
        <v>0.99457708333333339</v>
      </c>
      <c r="B45" s="5">
        <v>1</v>
      </c>
      <c r="C45" s="5">
        <v>0.56000000000000005</v>
      </c>
      <c r="D45" s="5">
        <v>0.43</v>
      </c>
      <c r="E45" s="5">
        <v>0.155</v>
      </c>
      <c r="F45" s="5">
        <v>0.86750000000000005</v>
      </c>
      <c r="G45" s="5">
        <v>0.4</v>
      </c>
      <c r="H45" s="5">
        <v>0.99457708333333339</v>
      </c>
    </row>
    <row r="46" spans="1:8" x14ac:dyDescent="0.2">
      <c r="A46" s="4">
        <v>0.99554166666666677</v>
      </c>
      <c r="B46" s="5">
        <v>1</v>
      </c>
      <c r="C46" s="5">
        <v>0.56999999999999995</v>
      </c>
      <c r="D46" s="5">
        <v>0.45500000000000002</v>
      </c>
      <c r="E46" s="5">
        <v>0.15</v>
      </c>
      <c r="F46" s="5">
        <v>1.107</v>
      </c>
      <c r="G46" s="5">
        <v>0.54</v>
      </c>
      <c r="H46" s="5">
        <v>0.99554166666666677</v>
      </c>
    </row>
    <row r="47" spans="1:8" x14ac:dyDescent="0.2">
      <c r="A47" s="4">
        <v>0.99611249999999996</v>
      </c>
      <c r="B47" s="5">
        <v>1</v>
      </c>
      <c r="C47" s="5">
        <v>0.55500000000000005</v>
      </c>
      <c r="D47" s="5">
        <v>0.45</v>
      </c>
      <c r="E47" s="5">
        <v>0.14499999999999999</v>
      </c>
      <c r="F47" s="5">
        <v>0.91500000000000004</v>
      </c>
      <c r="G47" s="5">
        <v>0.4</v>
      </c>
      <c r="H47" s="5">
        <v>0.99611249999999996</v>
      </c>
    </row>
    <row r="48" spans="1:8" x14ac:dyDescent="0.2">
      <c r="A48" s="4">
        <v>0.99663708333333345</v>
      </c>
      <c r="B48" s="5">
        <v>1</v>
      </c>
      <c r="C48" s="5">
        <v>0.56499999999999995</v>
      </c>
      <c r="D48" s="5">
        <v>0.44</v>
      </c>
      <c r="E48" s="5">
        <v>0.155</v>
      </c>
      <c r="F48" s="5">
        <v>0.9395</v>
      </c>
      <c r="G48" s="5">
        <v>0.42749999999999999</v>
      </c>
      <c r="H48" s="5">
        <v>0.99663708333333345</v>
      </c>
    </row>
    <row r="49" spans="1:8" x14ac:dyDescent="0.2">
      <c r="A49" s="4">
        <v>0.99737500000000001</v>
      </c>
      <c r="B49" s="5">
        <v>1</v>
      </c>
      <c r="C49" s="5">
        <v>0.57499999999999996</v>
      </c>
      <c r="D49" s="5">
        <v>0.44</v>
      </c>
      <c r="E49" s="5">
        <v>0.15</v>
      </c>
      <c r="F49" s="5">
        <v>0.98299999999999998</v>
      </c>
      <c r="G49" s="5">
        <v>0.48599999999999999</v>
      </c>
      <c r="H49" s="5">
        <v>0.99737500000000001</v>
      </c>
    </row>
    <row r="50" spans="1:8" x14ac:dyDescent="0.2">
      <c r="A50" s="4">
        <v>0.99751666666666683</v>
      </c>
      <c r="B50" s="5">
        <v>1</v>
      </c>
      <c r="C50" s="5">
        <v>0.56999999999999995</v>
      </c>
      <c r="D50" s="5">
        <v>0.46500000000000002</v>
      </c>
      <c r="E50" s="5">
        <v>0.18</v>
      </c>
      <c r="F50" s="5">
        <v>1.2949999999999999</v>
      </c>
      <c r="G50" s="5">
        <v>0.33900000000000002</v>
      </c>
      <c r="H50" s="5">
        <v>0.99751666666666683</v>
      </c>
    </row>
    <row r="51" spans="1:8" x14ac:dyDescent="0.2">
      <c r="A51" s="4">
        <v>0.99766666666666659</v>
      </c>
      <c r="B51" s="5">
        <v>1</v>
      </c>
      <c r="C51" s="5">
        <v>0.56000000000000005</v>
      </c>
      <c r="D51" s="5">
        <v>0.45</v>
      </c>
      <c r="E51" s="5">
        <v>0.14000000000000001</v>
      </c>
      <c r="F51" s="5">
        <v>0.9</v>
      </c>
      <c r="G51" s="5">
        <v>0.47199999999999998</v>
      </c>
      <c r="H51" s="5">
        <v>0.99766666666666659</v>
      </c>
    </row>
    <row r="52" spans="1:8" x14ac:dyDescent="0.2">
      <c r="A52" s="4">
        <v>0.99987333333333328</v>
      </c>
      <c r="B52" s="5">
        <v>1</v>
      </c>
      <c r="C52" s="5">
        <v>0.57499999999999996</v>
      </c>
      <c r="D52" s="5">
        <v>0.44</v>
      </c>
      <c r="E52" s="5">
        <v>0.16</v>
      </c>
      <c r="F52" s="5">
        <v>0.96150000000000002</v>
      </c>
      <c r="G52" s="5">
        <v>0.48299999999999998</v>
      </c>
      <c r="H52" s="5">
        <v>0.99987333333333328</v>
      </c>
    </row>
    <row r="53" spans="1:8" x14ac:dyDescent="0.2">
      <c r="A53" s="4">
        <v>1.0004024999999999</v>
      </c>
      <c r="B53" s="5">
        <v>1</v>
      </c>
      <c r="C53" s="5">
        <v>0.58499999999999996</v>
      </c>
      <c r="D53" s="5">
        <v>0.45500000000000002</v>
      </c>
      <c r="E53" s="5">
        <v>0.155</v>
      </c>
      <c r="F53" s="5">
        <v>1.133</v>
      </c>
      <c r="G53" s="5">
        <v>0.55149999999999999</v>
      </c>
      <c r="H53" s="5">
        <v>1.0004024999999999</v>
      </c>
    </row>
    <row r="54" spans="1:8" x14ac:dyDescent="0.2">
      <c r="A54" s="4">
        <v>1.0004770833333334</v>
      </c>
      <c r="B54" s="5">
        <v>1</v>
      </c>
      <c r="C54" s="5">
        <v>0.56499999999999995</v>
      </c>
      <c r="D54" s="5">
        <v>0.45</v>
      </c>
      <c r="E54" s="5">
        <v>0.17499999999999999</v>
      </c>
      <c r="F54" s="5">
        <v>1.0095000000000001</v>
      </c>
      <c r="G54" s="5">
        <v>0.44700000000000001</v>
      </c>
      <c r="H54" s="5">
        <v>1.0004770833333334</v>
      </c>
    </row>
    <row r="55" spans="1:8" x14ac:dyDescent="0.2">
      <c r="A55" s="4">
        <v>1.0010366666666668</v>
      </c>
      <c r="B55" s="5">
        <v>1</v>
      </c>
      <c r="C55" s="5">
        <v>0.56999999999999995</v>
      </c>
      <c r="D55" s="5">
        <v>0.44</v>
      </c>
      <c r="E55" s="5">
        <v>0.19</v>
      </c>
      <c r="F55" s="5">
        <v>1.018</v>
      </c>
      <c r="G55" s="5">
        <v>0.44700000000000001</v>
      </c>
      <c r="H55" s="5">
        <v>1.0010366666666668</v>
      </c>
    </row>
    <row r="56" spans="1:8" x14ac:dyDescent="0.2">
      <c r="A56" s="4">
        <v>1.0010395833333334</v>
      </c>
      <c r="B56" s="5">
        <v>1</v>
      </c>
      <c r="C56" s="5">
        <v>0.56999999999999995</v>
      </c>
      <c r="D56" s="5">
        <v>0.44500000000000001</v>
      </c>
      <c r="E56" s="5">
        <v>0.14499999999999999</v>
      </c>
      <c r="F56" s="5">
        <v>0.87749999999999995</v>
      </c>
      <c r="G56" s="5">
        <v>0.41199999999999998</v>
      </c>
      <c r="H56" s="5">
        <v>1.0010395833333334</v>
      </c>
    </row>
    <row r="57" spans="1:8" x14ac:dyDescent="0.2">
      <c r="A57" s="4">
        <v>1.0011666666666668</v>
      </c>
      <c r="B57" s="5">
        <v>1</v>
      </c>
      <c r="C57" s="5">
        <v>0.56999999999999995</v>
      </c>
      <c r="D57" s="5">
        <v>0.46</v>
      </c>
      <c r="E57" s="5">
        <v>0.17</v>
      </c>
      <c r="F57" s="5">
        <v>1.1000000000000001</v>
      </c>
      <c r="G57" s="5">
        <v>0.41249999999999998</v>
      </c>
      <c r="H57" s="5">
        <v>1.0011666666666668</v>
      </c>
    </row>
    <row r="58" spans="1:8" x14ac:dyDescent="0.2">
      <c r="A58" s="4">
        <v>1.0016041666666666</v>
      </c>
      <c r="B58" s="5">
        <v>1</v>
      </c>
      <c r="C58" s="5">
        <v>0.57499999999999996</v>
      </c>
      <c r="D58" s="5">
        <v>0.44</v>
      </c>
      <c r="E58" s="5">
        <v>0.185</v>
      </c>
      <c r="F58" s="5">
        <v>1.0249999999999999</v>
      </c>
      <c r="G58" s="5">
        <v>0.50749999999999995</v>
      </c>
      <c r="H58" s="5">
        <v>1.0016041666666666</v>
      </c>
    </row>
    <row r="59" spans="1:8" x14ac:dyDescent="0.2">
      <c r="A59" s="4">
        <v>1.0020150000000001</v>
      </c>
      <c r="B59" s="5">
        <v>1</v>
      </c>
      <c r="C59" s="5">
        <v>0.56999999999999995</v>
      </c>
      <c r="D59" s="5">
        <v>0.46</v>
      </c>
      <c r="E59" s="5">
        <v>0.14000000000000001</v>
      </c>
      <c r="F59" s="5">
        <v>0.95350000000000001</v>
      </c>
      <c r="G59" s="5">
        <v>0.44650000000000001</v>
      </c>
      <c r="H59" s="5">
        <v>1.0020150000000001</v>
      </c>
    </row>
    <row r="60" spans="1:8" x14ac:dyDescent="0.2">
      <c r="A60" s="4">
        <v>1.0023066666666665</v>
      </c>
      <c r="B60" s="5">
        <v>1</v>
      </c>
      <c r="C60" s="5">
        <v>0.57999999999999996</v>
      </c>
      <c r="D60" s="5">
        <v>0.44500000000000001</v>
      </c>
      <c r="E60" s="5">
        <v>0.16</v>
      </c>
      <c r="F60" s="5">
        <v>0.98399999999999999</v>
      </c>
      <c r="G60" s="5">
        <v>0.49</v>
      </c>
      <c r="H60" s="5">
        <v>1.0023066666666665</v>
      </c>
    </row>
    <row r="61" spans="1:8" x14ac:dyDescent="0.2">
      <c r="A61" s="4">
        <v>1.0024612500000001</v>
      </c>
      <c r="B61" s="5">
        <v>1</v>
      </c>
      <c r="C61" s="5">
        <v>0.57999999999999996</v>
      </c>
      <c r="D61" s="5">
        <v>0.435</v>
      </c>
      <c r="E61" s="5">
        <v>0.155</v>
      </c>
      <c r="F61" s="5">
        <v>0.87849999999999995</v>
      </c>
      <c r="G61" s="5">
        <v>0.42499999999999999</v>
      </c>
      <c r="H61" s="5">
        <v>1.0024612500000001</v>
      </c>
    </row>
    <row r="62" spans="1:8" x14ac:dyDescent="0.2">
      <c r="A62" s="4">
        <v>1.0024795833333335</v>
      </c>
      <c r="B62" s="5">
        <v>1</v>
      </c>
      <c r="C62" s="5">
        <v>0.56999999999999995</v>
      </c>
      <c r="D62" s="5">
        <v>0.46</v>
      </c>
      <c r="E62" s="5">
        <v>0.155</v>
      </c>
      <c r="F62" s="5">
        <v>1.0004999999999999</v>
      </c>
      <c r="G62" s="5">
        <v>0.45400000000000001</v>
      </c>
      <c r="H62" s="5">
        <v>1.0024795833333335</v>
      </c>
    </row>
    <row r="63" spans="1:8" x14ac:dyDescent="0.2">
      <c r="A63" s="4">
        <v>1.0025333333333333</v>
      </c>
      <c r="B63" s="5">
        <v>1</v>
      </c>
      <c r="C63" s="5">
        <v>0.56499999999999995</v>
      </c>
      <c r="D63" s="5">
        <v>0.45</v>
      </c>
      <c r="E63" s="5">
        <v>0.16</v>
      </c>
      <c r="F63" s="5">
        <v>0.89500000000000002</v>
      </c>
      <c r="G63" s="5">
        <v>0.41499999999999998</v>
      </c>
      <c r="H63" s="5">
        <v>1.0025333333333333</v>
      </c>
    </row>
    <row r="64" spans="1:8" x14ac:dyDescent="0.2">
      <c r="A64" s="4">
        <v>1.0027187499999999</v>
      </c>
      <c r="B64" s="5">
        <v>1</v>
      </c>
      <c r="C64" s="5">
        <v>0.58499999999999996</v>
      </c>
      <c r="D64" s="5">
        <v>0.45</v>
      </c>
      <c r="E64" s="5">
        <v>0.17499999999999999</v>
      </c>
      <c r="F64" s="5">
        <v>1.1274999999999999</v>
      </c>
      <c r="G64" s="5">
        <v>0.49249999999999999</v>
      </c>
      <c r="H64" s="5">
        <v>1.0027187499999999</v>
      </c>
    </row>
    <row r="65" spans="1:8" x14ac:dyDescent="0.2">
      <c r="A65" s="4">
        <v>1.0028333333333332</v>
      </c>
      <c r="B65" s="5">
        <v>1</v>
      </c>
      <c r="C65" s="5">
        <v>0.57999999999999996</v>
      </c>
      <c r="D65" s="5">
        <v>0.45500000000000002</v>
      </c>
      <c r="E65" s="5">
        <v>0.15</v>
      </c>
      <c r="F65" s="5">
        <v>1.012</v>
      </c>
      <c r="G65" s="5">
        <v>0.4985</v>
      </c>
      <c r="H65" s="5">
        <v>1.0028333333333332</v>
      </c>
    </row>
    <row r="66" spans="1:8" x14ac:dyDescent="0.2">
      <c r="A66" s="4">
        <v>1.0029566666666665</v>
      </c>
      <c r="B66" s="5">
        <v>1</v>
      </c>
      <c r="C66" s="5">
        <v>0.57499999999999996</v>
      </c>
      <c r="D66" s="5">
        <v>0.45</v>
      </c>
      <c r="E66" s="5">
        <v>0.155</v>
      </c>
      <c r="F66" s="5">
        <v>0.94799999999999995</v>
      </c>
      <c r="G66" s="5">
        <v>0.42899999999999999</v>
      </c>
      <c r="H66" s="5">
        <v>1.0029566666666665</v>
      </c>
    </row>
    <row r="67" spans="1:8" x14ac:dyDescent="0.2">
      <c r="A67" s="4">
        <v>1.0032833333333333</v>
      </c>
      <c r="B67" s="5">
        <v>1</v>
      </c>
      <c r="C67" s="5">
        <v>0.57999999999999996</v>
      </c>
      <c r="D67" s="5">
        <v>0.45</v>
      </c>
      <c r="E67" s="5">
        <v>0.17499999999999999</v>
      </c>
      <c r="F67" s="5">
        <v>1.0680000000000001</v>
      </c>
      <c r="G67" s="5">
        <v>0.42499999999999999</v>
      </c>
      <c r="H67" s="5">
        <v>1.0032833333333333</v>
      </c>
    </row>
    <row r="68" spans="1:8" x14ac:dyDescent="0.2">
      <c r="A68" s="4">
        <v>1.0034583333333333</v>
      </c>
      <c r="B68" s="5">
        <v>1</v>
      </c>
      <c r="C68" s="5">
        <v>0.58499999999999996</v>
      </c>
      <c r="D68" s="5">
        <v>0.45</v>
      </c>
      <c r="E68" s="5">
        <v>0.15</v>
      </c>
      <c r="F68" s="5">
        <v>0.997</v>
      </c>
      <c r="G68" s="5">
        <v>0.40550000000000003</v>
      </c>
      <c r="H68" s="5">
        <v>1.0034583333333333</v>
      </c>
    </row>
    <row r="69" spans="1:8" x14ac:dyDescent="0.2">
      <c r="A69" s="4">
        <v>1.0037699999999998</v>
      </c>
      <c r="B69" s="5">
        <v>1</v>
      </c>
      <c r="C69" s="5">
        <v>0.58499999999999996</v>
      </c>
      <c r="D69" s="5">
        <v>0.44500000000000001</v>
      </c>
      <c r="E69" s="5">
        <v>0.14000000000000001</v>
      </c>
      <c r="F69" s="5">
        <v>0.91300000000000003</v>
      </c>
      <c r="G69" s="5">
        <v>0.43049999999999999</v>
      </c>
      <c r="H69" s="5">
        <v>1.0037699999999998</v>
      </c>
    </row>
    <row r="70" spans="1:8" x14ac:dyDescent="0.2">
      <c r="A70" s="4">
        <v>1.0040024999999999</v>
      </c>
      <c r="B70" s="5">
        <v>1</v>
      </c>
      <c r="C70" s="5">
        <v>0.57499999999999996</v>
      </c>
      <c r="D70" s="5">
        <v>0.44500000000000001</v>
      </c>
      <c r="E70" s="5">
        <v>0.14499999999999999</v>
      </c>
      <c r="F70" s="5">
        <v>0.84699999999999998</v>
      </c>
      <c r="G70" s="5">
        <v>0.41499999999999998</v>
      </c>
      <c r="H70" s="5">
        <v>1.0040024999999999</v>
      </c>
    </row>
    <row r="71" spans="1:8" x14ac:dyDescent="0.2">
      <c r="A71" s="4">
        <v>1.0043199999999999</v>
      </c>
      <c r="B71" s="5">
        <v>1</v>
      </c>
      <c r="C71" s="5">
        <v>0.6</v>
      </c>
      <c r="D71" s="5">
        <v>0.45</v>
      </c>
      <c r="E71" s="5">
        <v>0.16</v>
      </c>
      <c r="F71" s="5">
        <v>1.1419999999999999</v>
      </c>
      <c r="G71" s="5">
        <v>0.53900000000000003</v>
      </c>
      <c r="H71" s="5">
        <v>1.0043199999999999</v>
      </c>
    </row>
    <row r="72" spans="1:8" x14ac:dyDescent="0.2">
      <c r="A72" s="4">
        <v>1.0051033333333335</v>
      </c>
      <c r="B72" s="5">
        <v>1</v>
      </c>
      <c r="C72" s="5">
        <v>0.59499999999999997</v>
      </c>
      <c r="D72" s="5">
        <v>0.46500000000000002</v>
      </c>
      <c r="E72" s="5">
        <v>0.14000000000000001</v>
      </c>
      <c r="F72" s="5">
        <v>1.113</v>
      </c>
      <c r="G72" s="5">
        <v>0.51749999999999996</v>
      </c>
      <c r="H72" s="5">
        <v>1.0051033333333335</v>
      </c>
    </row>
    <row r="73" spans="1:8" x14ac:dyDescent="0.2">
      <c r="A73" s="4">
        <v>1.0051533333333333</v>
      </c>
      <c r="B73" s="5">
        <v>1</v>
      </c>
      <c r="C73" s="5">
        <v>0.57499999999999996</v>
      </c>
      <c r="D73" s="5">
        <v>0.46500000000000002</v>
      </c>
      <c r="E73" s="5">
        <v>0.14000000000000001</v>
      </c>
      <c r="F73" s="5">
        <v>0.95799999999999996</v>
      </c>
      <c r="G73" s="5">
        <v>0.442</v>
      </c>
      <c r="H73" s="5">
        <v>1.0051533333333333</v>
      </c>
    </row>
    <row r="74" spans="1:8" x14ac:dyDescent="0.2">
      <c r="A74" s="4">
        <v>1.0054399999999999</v>
      </c>
      <c r="B74" s="5">
        <v>1</v>
      </c>
      <c r="C74" s="5">
        <v>0.57499999999999996</v>
      </c>
      <c r="D74" s="5">
        <v>0.47499999999999998</v>
      </c>
      <c r="E74" s="5">
        <v>0.16</v>
      </c>
      <c r="F74" s="5">
        <v>1.1140000000000001</v>
      </c>
      <c r="G74" s="5">
        <v>0.4955</v>
      </c>
      <c r="H74" s="5">
        <v>1.0054399999999999</v>
      </c>
    </row>
    <row r="75" spans="1:8" x14ac:dyDescent="0.2">
      <c r="A75" s="4">
        <v>1.0056591666666665</v>
      </c>
      <c r="B75" s="5">
        <v>1</v>
      </c>
      <c r="C75" s="5">
        <v>0.57999999999999996</v>
      </c>
      <c r="D75" s="5">
        <v>0.49</v>
      </c>
      <c r="E75" s="5">
        <v>0.13</v>
      </c>
      <c r="F75" s="5">
        <v>1.1335</v>
      </c>
      <c r="G75" s="5">
        <v>0.58599999999999997</v>
      </c>
      <c r="H75" s="5">
        <v>1.0056591666666665</v>
      </c>
    </row>
    <row r="76" spans="1:8" x14ac:dyDescent="0.2">
      <c r="A76" s="4">
        <v>1.0057683333333334</v>
      </c>
      <c r="B76" s="5">
        <v>1</v>
      </c>
      <c r="C76" s="5">
        <v>0.57999999999999996</v>
      </c>
      <c r="D76" s="5">
        <v>0.46</v>
      </c>
      <c r="E76" s="5">
        <v>0.13500000000000001</v>
      </c>
      <c r="F76" s="5">
        <v>0.92600000000000005</v>
      </c>
      <c r="G76" s="5">
        <v>0.40250000000000002</v>
      </c>
      <c r="H76" s="5">
        <v>1.0057683333333334</v>
      </c>
    </row>
    <row r="77" spans="1:8" x14ac:dyDescent="0.2">
      <c r="A77" s="4">
        <v>1.0058333333333334</v>
      </c>
      <c r="B77" s="5">
        <v>1</v>
      </c>
      <c r="C77" s="5">
        <v>0.59499999999999997</v>
      </c>
      <c r="D77" s="5">
        <v>0.435</v>
      </c>
      <c r="E77" s="5">
        <v>0.15</v>
      </c>
      <c r="F77" s="5">
        <v>0.9</v>
      </c>
      <c r="G77" s="5">
        <v>0.41749999999999998</v>
      </c>
      <c r="H77" s="5">
        <v>1.0058333333333334</v>
      </c>
    </row>
    <row r="78" spans="1:8" x14ac:dyDescent="0.2">
      <c r="A78" s="4">
        <v>1.0059166666666666</v>
      </c>
      <c r="B78" s="5">
        <v>2</v>
      </c>
      <c r="C78" s="5">
        <v>1.1599999999999999</v>
      </c>
      <c r="D78" s="5">
        <v>0.9</v>
      </c>
      <c r="E78" s="5">
        <v>0.3</v>
      </c>
      <c r="F78" s="5">
        <v>1.7959999999999998</v>
      </c>
      <c r="G78" s="5">
        <v>0.91600000000000004</v>
      </c>
      <c r="H78" s="5">
        <v>2.0118333333333331</v>
      </c>
    </row>
    <row r="79" spans="1:8" x14ac:dyDescent="0.2">
      <c r="A79" s="4">
        <v>1.0065183333333334</v>
      </c>
      <c r="B79" s="5">
        <v>1</v>
      </c>
      <c r="C79" s="5">
        <v>0.57999999999999996</v>
      </c>
      <c r="D79" s="5">
        <v>0.46</v>
      </c>
      <c r="E79" s="5">
        <v>0.14000000000000001</v>
      </c>
      <c r="F79" s="5">
        <v>0.92649999999999999</v>
      </c>
      <c r="G79" s="5">
        <v>0.41349999999999998</v>
      </c>
      <c r="H79" s="5">
        <v>1.0065183333333334</v>
      </c>
    </row>
    <row r="80" spans="1:8" x14ac:dyDescent="0.2">
      <c r="A80" s="4">
        <v>1.0067066666666666</v>
      </c>
      <c r="B80" s="5">
        <v>1</v>
      </c>
      <c r="C80" s="5">
        <v>0.56999999999999995</v>
      </c>
      <c r="D80" s="5">
        <v>0.45</v>
      </c>
      <c r="E80" s="5">
        <v>0.18</v>
      </c>
      <c r="F80" s="5">
        <v>0.90800000000000003</v>
      </c>
      <c r="G80" s="5">
        <v>0.40150000000000002</v>
      </c>
      <c r="H80" s="5">
        <v>1.0067066666666666</v>
      </c>
    </row>
    <row r="81" spans="1:8" x14ac:dyDescent="0.2">
      <c r="A81" s="4">
        <v>1.0068112500000002</v>
      </c>
      <c r="B81" s="5">
        <v>1</v>
      </c>
      <c r="C81" s="5">
        <v>0.59499999999999997</v>
      </c>
      <c r="D81" s="5">
        <v>0.48499999999999999</v>
      </c>
      <c r="E81" s="5">
        <v>0.14499999999999999</v>
      </c>
      <c r="F81" s="5">
        <v>1.2515000000000001</v>
      </c>
      <c r="G81" s="5">
        <v>0.50349999999999995</v>
      </c>
      <c r="H81" s="5">
        <v>1.0068112500000002</v>
      </c>
    </row>
    <row r="82" spans="1:8" x14ac:dyDescent="0.2">
      <c r="A82" s="4">
        <v>1.0076466666666668</v>
      </c>
      <c r="B82" s="5">
        <v>1</v>
      </c>
      <c r="C82" s="5">
        <v>0.59</v>
      </c>
      <c r="D82" s="5">
        <v>0.46500000000000002</v>
      </c>
      <c r="E82" s="5">
        <v>0.16</v>
      </c>
      <c r="F82" s="5">
        <v>1.1005</v>
      </c>
      <c r="G82" s="5">
        <v>0.50600000000000001</v>
      </c>
      <c r="H82" s="5">
        <v>1.0076466666666668</v>
      </c>
    </row>
    <row r="83" spans="1:8" x14ac:dyDescent="0.2">
      <c r="A83" s="4">
        <v>1.0076779166666665</v>
      </c>
      <c r="B83" s="5">
        <v>1</v>
      </c>
      <c r="C83" s="5">
        <v>0.6</v>
      </c>
      <c r="D83" s="5">
        <v>0.44500000000000001</v>
      </c>
      <c r="E83" s="5">
        <v>0.13500000000000001</v>
      </c>
      <c r="F83" s="5">
        <v>0.92049999999999998</v>
      </c>
      <c r="G83" s="5">
        <v>0.44500000000000001</v>
      </c>
      <c r="H83" s="5">
        <v>1.0076779166666665</v>
      </c>
    </row>
    <row r="84" spans="1:8" x14ac:dyDescent="0.2">
      <c r="A84" s="4">
        <v>1.0079037500000001</v>
      </c>
      <c r="B84" s="5">
        <v>1</v>
      </c>
      <c r="C84" s="5">
        <v>0.59</v>
      </c>
      <c r="D84" s="5">
        <v>0.46</v>
      </c>
      <c r="E84" s="5">
        <v>0.14499999999999999</v>
      </c>
      <c r="F84" s="5">
        <v>0.99050000000000005</v>
      </c>
      <c r="G84" s="5">
        <v>0.45300000000000001</v>
      </c>
      <c r="H84" s="5">
        <v>1.0079037500000001</v>
      </c>
    </row>
    <row r="85" spans="1:8" x14ac:dyDescent="0.2">
      <c r="A85" s="4">
        <v>1.00796375</v>
      </c>
      <c r="B85" s="5">
        <v>1</v>
      </c>
      <c r="C85" s="5">
        <v>0.59</v>
      </c>
      <c r="D85" s="5">
        <v>0.46500000000000002</v>
      </c>
      <c r="E85" s="5">
        <v>0.13500000000000001</v>
      </c>
      <c r="F85" s="5">
        <v>0.98950000000000005</v>
      </c>
      <c r="G85" s="5">
        <v>0.42349999999999999</v>
      </c>
      <c r="H85" s="5">
        <v>1.00796375</v>
      </c>
    </row>
    <row r="86" spans="1:8" x14ac:dyDescent="0.2">
      <c r="A86" s="4">
        <v>1.0089066666666666</v>
      </c>
      <c r="B86" s="5">
        <v>1</v>
      </c>
      <c r="C86" s="5">
        <v>0.6</v>
      </c>
      <c r="D86" s="5">
        <v>0.47</v>
      </c>
      <c r="E86" s="5">
        <v>0.16</v>
      </c>
      <c r="F86" s="5">
        <v>1.194</v>
      </c>
      <c r="G86" s="5">
        <v>0.5625</v>
      </c>
      <c r="H86" s="5">
        <v>1.0089066666666666</v>
      </c>
    </row>
    <row r="87" spans="1:8" x14ac:dyDescent="0.2">
      <c r="A87" s="4">
        <v>1.0089166666666667</v>
      </c>
      <c r="B87" s="5">
        <v>1</v>
      </c>
      <c r="C87" s="5">
        <v>0.58499999999999996</v>
      </c>
      <c r="D87" s="5">
        <v>0.45500000000000002</v>
      </c>
      <c r="E87" s="5">
        <v>0.15</v>
      </c>
      <c r="F87" s="5">
        <v>0.90600000000000003</v>
      </c>
      <c r="G87" s="5">
        <v>0.40949999999999998</v>
      </c>
      <c r="H87" s="5">
        <v>1.0089166666666667</v>
      </c>
    </row>
    <row r="88" spans="1:8" x14ac:dyDescent="0.2">
      <c r="A88" s="4">
        <v>1.00935</v>
      </c>
      <c r="B88" s="5">
        <v>1</v>
      </c>
      <c r="C88" s="5">
        <v>0.57999999999999996</v>
      </c>
      <c r="D88" s="5">
        <v>0.45500000000000002</v>
      </c>
      <c r="E88" s="5">
        <v>0.17</v>
      </c>
      <c r="F88" s="5">
        <v>0.93</v>
      </c>
      <c r="G88" s="5">
        <v>0.40799999999999997</v>
      </c>
      <c r="H88" s="5">
        <v>1.00935</v>
      </c>
    </row>
    <row r="89" spans="1:8" x14ac:dyDescent="0.2">
      <c r="A89" s="4">
        <v>1.0094449999999999</v>
      </c>
      <c r="B89" s="5">
        <v>1</v>
      </c>
      <c r="C89" s="5">
        <v>0.57499999999999996</v>
      </c>
      <c r="D89" s="5">
        <v>0.48</v>
      </c>
      <c r="E89" s="5">
        <v>0.16500000000000001</v>
      </c>
      <c r="F89" s="5">
        <v>1.0780000000000001</v>
      </c>
      <c r="G89" s="5">
        <v>0.51100000000000001</v>
      </c>
      <c r="H89" s="5">
        <v>1.0094449999999999</v>
      </c>
    </row>
    <row r="90" spans="1:8" x14ac:dyDescent="0.2">
      <c r="A90" s="4">
        <v>1.0095400000000001</v>
      </c>
      <c r="B90" s="5">
        <v>1</v>
      </c>
      <c r="C90" s="5">
        <v>0.59</v>
      </c>
      <c r="D90" s="5">
        <v>0.46</v>
      </c>
      <c r="E90" s="5">
        <v>0.16</v>
      </c>
      <c r="F90" s="5">
        <v>1.0115000000000001</v>
      </c>
      <c r="G90" s="5">
        <v>0.44500000000000001</v>
      </c>
      <c r="H90" s="5">
        <v>1.0095400000000001</v>
      </c>
    </row>
    <row r="91" spans="1:8" x14ac:dyDescent="0.2">
      <c r="A91" s="4">
        <v>1.0096799999999999</v>
      </c>
      <c r="B91" s="5">
        <v>1</v>
      </c>
      <c r="C91" s="5">
        <v>0.6</v>
      </c>
      <c r="D91" s="5">
        <v>0.46500000000000002</v>
      </c>
      <c r="E91" s="5">
        <v>0.16</v>
      </c>
      <c r="F91" s="5">
        <v>1.133</v>
      </c>
      <c r="G91" s="5">
        <v>0.46600000000000003</v>
      </c>
      <c r="H91" s="5">
        <v>1.0096799999999999</v>
      </c>
    </row>
    <row r="92" spans="1:8" x14ac:dyDescent="0.2">
      <c r="A92" s="4">
        <v>1.0109399999999999</v>
      </c>
      <c r="B92" s="5">
        <v>1</v>
      </c>
      <c r="C92" s="5">
        <v>0.59</v>
      </c>
      <c r="D92" s="5">
        <v>0.47499999999999998</v>
      </c>
      <c r="E92" s="5">
        <v>0.16</v>
      </c>
      <c r="F92" s="5">
        <v>1.1014999999999999</v>
      </c>
      <c r="G92" s="5">
        <v>0.47749999999999998</v>
      </c>
      <c r="H92" s="5">
        <v>1.0109399999999999</v>
      </c>
    </row>
    <row r="93" spans="1:8" x14ac:dyDescent="0.2">
      <c r="A93" s="4">
        <v>1.0113400000000001</v>
      </c>
      <c r="B93" s="5">
        <v>1</v>
      </c>
      <c r="C93" s="5">
        <v>0.56999999999999995</v>
      </c>
      <c r="D93" s="5">
        <v>0.495</v>
      </c>
      <c r="E93" s="5">
        <v>0.16</v>
      </c>
      <c r="F93" s="5">
        <v>1.0914999999999999</v>
      </c>
      <c r="G93" s="5">
        <v>0.45200000000000001</v>
      </c>
      <c r="H93" s="5">
        <v>1.0113400000000001</v>
      </c>
    </row>
    <row r="94" spans="1:8" x14ac:dyDescent="0.2">
      <c r="A94" s="4">
        <v>1.0115208333333334</v>
      </c>
      <c r="B94" s="5">
        <v>1</v>
      </c>
      <c r="C94" s="5">
        <v>0.59499999999999997</v>
      </c>
      <c r="D94" s="5">
        <v>0.46500000000000002</v>
      </c>
      <c r="E94" s="5">
        <v>0.17499999999999999</v>
      </c>
      <c r="F94" s="5">
        <v>1.115</v>
      </c>
      <c r="G94" s="5">
        <v>0.40150000000000002</v>
      </c>
      <c r="H94" s="5">
        <v>1.0115208333333334</v>
      </c>
    </row>
    <row r="95" spans="1:8" x14ac:dyDescent="0.2">
      <c r="A95" s="4">
        <v>1.0115749999999999</v>
      </c>
      <c r="B95" s="5">
        <v>1</v>
      </c>
      <c r="C95" s="5">
        <v>0.60499999999999998</v>
      </c>
      <c r="D95" s="5">
        <v>0.47499999999999998</v>
      </c>
      <c r="E95" s="5">
        <v>0.14000000000000001</v>
      </c>
      <c r="F95" s="5">
        <v>1.1174999999999999</v>
      </c>
      <c r="G95" s="5">
        <v>0.55500000000000005</v>
      </c>
      <c r="H95" s="5">
        <v>1.0115749999999999</v>
      </c>
    </row>
    <row r="96" spans="1:8" x14ac:dyDescent="0.2">
      <c r="A96" s="4">
        <v>1.0118445833333332</v>
      </c>
      <c r="B96" s="5">
        <v>1</v>
      </c>
      <c r="C96" s="5">
        <v>0.6</v>
      </c>
      <c r="D96" s="5">
        <v>0.47499999999999998</v>
      </c>
      <c r="E96" s="5">
        <v>0.155</v>
      </c>
      <c r="F96" s="5">
        <v>1.1385000000000001</v>
      </c>
      <c r="G96" s="5">
        <v>0.502</v>
      </c>
      <c r="H96" s="5">
        <v>1.0118445833333332</v>
      </c>
    </row>
    <row r="97" spans="1:8" x14ac:dyDescent="0.2">
      <c r="A97" s="4">
        <v>1.0118541666666665</v>
      </c>
      <c r="B97" s="5">
        <v>1</v>
      </c>
      <c r="C97" s="5">
        <v>0.59</v>
      </c>
      <c r="D97" s="5">
        <v>0.47</v>
      </c>
      <c r="E97" s="5">
        <v>0.15</v>
      </c>
      <c r="F97" s="5">
        <v>0.99550000000000005</v>
      </c>
      <c r="G97" s="5">
        <v>0.48099999999999998</v>
      </c>
      <c r="H97" s="5">
        <v>1.0118541666666665</v>
      </c>
    </row>
    <row r="98" spans="1:8" x14ac:dyDescent="0.2">
      <c r="A98" s="4">
        <v>1.0118949999999998</v>
      </c>
      <c r="B98" s="5">
        <v>1</v>
      </c>
      <c r="C98" s="5">
        <v>0.57999999999999996</v>
      </c>
      <c r="D98" s="5">
        <v>0.47499999999999998</v>
      </c>
      <c r="E98" s="5">
        <v>0.155</v>
      </c>
      <c r="F98" s="5">
        <v>0.97399999999999998</v>
      </c>
      <c r="G98" s="5">
        <v>0.43049999999999999</v>
      </c>
      <c r="H98" s="5">
        <v>1.0118949999999998</v>
      </c>
    </row>
    <row r="99" spans="1:8" x14ac:dyDescent="0.2">
      <c r="A99" s="4">
        <v>1.0119066666666667</v>
      </c>
      <c r="B99" s="5">
        <v>1</v>
      </c>
      <c r="C99" s="5">
        <v>0.65500000000000003</v>
      </c>
      <c r="D99" s="5">
        <v>0.46</v>
      </c>
      <c r="E99" s="5">
        <v>0.16</v>
      </c>
      <c r="F99" s="5">
        <v>1.494</v>
      </c>
      <c r="G99" s="5">
        <v>0.6895</v>
      </c>
      <c r="H99" s="5">
        <v>1.0119066666666667</v>
      </c>
    </row>
    <row r="100" spans="1:8" x14ac:dyDescent="0.2">
      <c r="A100" s="4">
        <v>1.0120908333333332</v>
      </c>
      <c r="B100" s="5">
        <v>1</v>
      </c>
      <c r="C100" s="5">
        <v>0.58499999999999996</v>
      </c>
      <c r="D100" s="5">
        <v>0.47499999999999998</v>
      </c>
      <c r="E100" s="5">
        <v>0.16500000000000001</v>
      </c>
      <c r="F100" s="5">
        <v>1.0529999999999999</v>
      </c>
      <c r="G100" s="5">
        <v>0.45800000000000002</v>
      </c>
      <c r="H100" s="5">
        <v>1.0120908333333332</v>
      </c>
    </row>
    <row r="101" spans="1:8" x14ac:dyDescent="0.2">
      <c r="A101" s="4">
        <v>1.0125000000000002</v>
      </c>
      <c r="B101" s="5">
        <v>1</v>
      </c>
      <c r="C101" s="5">
        <v>0.59499999999999997</v>
      </c>
      <c r="D101" s="5">
        <v>0.46500000000000002</v>
      </c>
      <c r="E101" s="5">
        <v>0.15</v>
      </c>
      <c r="F101" s="5">
        <v>0.98</v>
      </c>
      <c r="G101" s="5">
        <v>0.41149999999999998</v>
      </c>
      <c r="H101" s="5">
        <v>1.0125000000000002</v>
      </c>
    </row>
    <row r="102" spans="1:8" x14ac:dyDescent="0.2">
      <c r="A102" s="4">
        <v>1.0125333333333333</v>
      </c>
      <c r="B102" s="5">
        <v>1</v>
      </c>
      <c r="C102" s="5">
        <v>0.6</v>
      </c>
      <c r="D102" s="5">
        <v>0.46500000000000002</v>
      </c>
      <c r="E102" s="5">
        <v>0.155</v>
      </c>
      <c r="F102" s="5">
        <v>1.04</v>
      </c>
      <c r="G102" s="5">
        <v>0.47549999999999998</v>
      </c>
      <c r="H102" s="5">
        <v>1.0125333333333333</v>
      </c>
    </row>
    <row r="103" spans="1:8" x14ac:dyDescent="0.2">
      <c r="A103" s="4">
        <v>1.0126633333333332</v>
      </c>
      <c r="B103" s="5">
        <v>1</v>
      </c>
      <c r="C103" s="5">
        <v>0.59</v>
      </c>
      <c r="D103" s="5">
        <v>0.47499999999999998</v>
      </c>
      <c r="E103" s="5">
        <v>0.14000000000000001</v>
      </c>
      <c r="F103" s="5">
        <v>0.97699999999999998</v>
      </c>
      <c r="G103" s="5">
        <v>0.46250000000000002</v>
      </c>
      <c r="H103" s="5">
        <v>1.0126633333333332</v>
      </c>
    </row>
    <row r="104" spans="1:8" x14ac:dyDescent="0.2">
      <c r="A104" s="4">
        <v>1.0126666666666666</v>
      </c>
      <c r="B104" s="5">
        <v>1</v>
      </c>
      <c r="C104" s="5">
        <v>0.61499999999999999</v>
      </c>
      <c r="D104" s="5">
        <v>0.47</v>
      </c>
      <c r="E104" s="5">
        <v>0.155</v>
      </c>
      <c r="F104" s="5">
        <v>1.2</v>
      </c>
      <c r="G104" s="5">
        <v>0.50849999999999995</v>
      </c>
      <c r="H104" s="5">
        <v>1.0126666666666666</v>
      </c>
    </row>
    <row r="105" spans="1:8" x14ac:dyDescent="0.2">
      <c r="A105" s="4">
        <v>1.0128174999999999</v>
      </c>
      <c r="B105" s="5">
        <v>1</v>
      </c>
      <c r="C105" s="5">
        <v>0.59</v>
      </c>
      <c r="D105" s="5">
        <v>0.47499999999999998</v>
      </c>
      <c r="E105" s="5">
        <v>0.16500000000000001</v>
      </c>
      <c r="F105" s="5">
        <v>1.077</v>
      </c>
      <c r="G105" s="5">
        <v>0.45450000000000002</v>
      </c>
      <c r="H105" s="5">
        <v>1.0128174999999999</v>
      </c>
    </row>
    <row r="106" spans="1:8" x14ac:dyDescent="0.2">
      <c r="A106" s="4">
        <v>1.0129729166666666</v>
      </c>
      <c r="B106" s="5">
        <v>1</v>
      </c>
      <c r="C106" s="5">
        <v>0.61499999999999999</v>
      </c>
      <c r="D106" s="5">
        <v>0.47</v>
      </c>
      <c r="E106" s="5">
        <v>0.17499999999999999</v>
      </c>
      <c r="F106" s="5">
        <v>1.2985</v>
      </c>
      <c r="G106" s="5">
        <v>0.51349999999999996</v>
      </c>
      <c r="H106" s="5">
        <v>1.0129729166666666</v>
      </c>
    </row>
    <row r="107" spans="1:8" x14ac:dyDescent="0.2">
      <c r="A107" s="4">
        <v>1.0133595833333333</v>
      </c>
      <c r="B107" s="5">
        <v>1</v>
      </c>
      <c r="C107" s="5">
        <v>0.58499999999999996</v>
      </c>
      <c r="D107" s="5">
        <v>0.46500000000000002</v>
      </c>
      <c r="E107" s="5">
        <v>0.16500000000000001</v>
      </c>
      <c r="F107" s="5">
        <v>0.9355</v>
      </c>
      <c r="G107" s="5">
        <v>0.40350000000000003</v>
      </c>
      <c r="H107" s="5">
        <v>1.0133595833333333</v>
      </c>
    </row>
    <row r="108" spans="1:8" x14ac:dyDescent="0.2">
      <c r="A108" s="4">
        <v>1.0136379166666669</v>
      </c>
      <c r="B108" s="5">
        <v>1</v>
      </c>
      <c r="C108" s="5">
        <v>0.59499999999999997</v>
      </c>
      <c r="D108" s="5">
        <v>0.47</v>
      </c>
      <c r="E108" s="5">
        <v>0.13500000000000001</v>
      </c>
      <c r="F108" s="5">
        <v>0.9365</v>
      </c>
      <c r="G108" s="5">
        <v>0.434</v>
      </c>
      <c r="H108" s="5">
        <v>1.0136379166666669</v>
      </c>
    </row>
    <row r="109" spans="1:8" x14ac:dyDescent="0.2">
      <c r="A109" s="4">
        <v>1.0139166666666666</v>
      </c>
      <c r="B109" s="5">
        <v>1</v>
      </c>
      <c r="C109" s="5">
        <v>0.62</v>
      </c>
      <c r="D109" s="5">
        <v>0.48</v>
      </c>
      <c r="E109" s="5">
        <v>0.15</v>
      </c>
      <c r="F109" s="5">
        <v>1.266</v>
      </c>
      <c r="G109" s="5">
        <v>0.62849999999999995</v>
      </c>
      <c r="H109" s="5">
        <v>1.0139166666666666</v>
      </c>
    </row>
    <row r="110" spans="1:8" x14ac:dyDescent="0.2">
      <c r="A110" s="4">
        <v>1.0140845833333332</v>
      </c>
      <c r="B110" s="5">
        <v>1</v>
      </c>
      <c r="C110" s="5">
        <v>0.59</v>
      </c>
      <c r="D110" s="5">
        <v>0.47</v>
      </c>
      <c r="E110" s="5">
        <v>0.14499999999999999</v>
      </c>
      <c r="F110" s="5">
        <v>0.92349999999999999</v>
      </c>
      <c r="G110" s="5">
        <v>0.45450000000000002</v>
      </c>
      <c r="H110" s="5">
        <v>1.0140845833333332</v>
      </c>
    </row>
    <row r="111" spans="1:8" x14ac:dyDescent="0.2">
      <c r="A111" s="4">
        <v>1.0141516666666666</v>
      </c>
      <c r="B111" s="5">
        <v>1</v>
      </c>
      <c r="C111" s="5">
        <v>0.60499999999999998</v>
      </c>
      <c r="D111" s="5">
        <v>0.45</v>
      </c>
      <c r="E111" s="5">
        <v>0.19500000000000001</v>
      </c>
      <c r="F111" s="5">
        <v>1.0980000000000001</v>
      </c>
      <c r="G111" s="5">
        <v>0.48099999999999998</v>
      </c>
      <c r="H111" s="5">
        <v>1.0141516666666666</v>
      </c>
    </row>
    <row r="112" spans="1:8" x14ac:dyDescent="0.2">
      <c r="A112" s="4">
        <v>1.0148266666666668</v>
      </c>
      <c r="B112" s="5">
        <v>1</v>
      </c>
      <c r="C112" s="5">
        <v>0.59499999999999997</v>
      </c>
      <c r="D112" s="5">
        <v>0.46</v>
      </c>
      <c r="E112" s="5">
        <v>0.16</v>
      </c>
      <c r="F112" s="5">
        <v>0.92100000000000004</v>
      </c>
      <c r="G112" s="5">
        <v>0.40050000000000002</v>
      </c>
      <c r="H112" s="5">
        <v>1.0148266666666668</v>
      </c>
    </row>
    <row r="113" spans="1:8" x14ac:dyDescent="0.2">
      <c r="A113" s="4">
        <v>1.0149624999999998</v>
      </c>
      <c r="B113" s="5">
        <v>1</v>
      </c>
      <c r="C113" s="5">
        <v>0.60499999999999998</v>
      </c>
      <c r="D113" s="5">
        <v>0.47499999999999998</v>
      </c>
      <c r="E113" s="5">
        <v>0.17499999999999999</v>
      </c>
      <c r="F113" s="5">
        <v>1.2010000000000001</v>
      </c>
      <c r="G113" s="5">
        <v>0.53949999999999998</v>
      </c>
      <c r="H113" s="5">
        <v>1.0149624999999998</v>
      </c>
    </row>
    <row r="114" spans="1:8" x14ac:dyDescent="0.2">
      <c r="A114" s="4">
        <v>1.0150416666666668</v>
      </c>
      <c r="B114" s="5">
        <v>1</v>
      </c>
      <c r="C114" s="5">
        <v>0.59499999999999997</v>
      </c>
      <c r="D114" s="5">
        <v>0.46500000000000002</v>
      </c>
      <c r="E114" s="5">
        <v>0.15</v>
      </c>
      <c r="F114" s="5">
        <v>0.91900000000000004</v>
      </c>
      <c r="G114" s="5">
        <v>0.4335</v>
      </c>
      <c r="H114" s="5">
        <v>1.0150416666666668</v>
      </c>
    </row>
    <row r="115" spans="1:8" x14ac:dyDescent="0.2">
      <c r="A115" s="4">
        <v>1.0150908333333331</v>
      </c>
      <c r="B115" s="5">
        <v>1</v>
      </c>
      <c r="C115" s="5">
        <v>0.6</v>
      </c>
      <c r="D115" s="5">
        <v>0.47499999999999998</v>
      </c>
      <c r="E115" s="5">
        <v>0.155</v>
      </c>
      <c r="F115" s="5">
        <v>1.0589999999999999</v>
      </c>
      <c r="G115" s="5">
        <v>0.441</v>
      </c>
      <c r="H115" s="5">
        <v>1.0150908333333331</v>
      </c>
    </row>
    <row r="116" spans="1:8" x14ac:dyDescent="0.2">
      <c r="A116" s="4">
        <v>1.0150916666666665</v>
      </c>
      <c r="B116" s="5">
        <v>1</v>
      </c>
      <c r="C116" s="5">
        <v>0.61499999999999999</v>
      </c>
      <c r="D116" s="5">
        <v>0.47</v>
      </c>
      <c r="E116" s="5">
        <v>0.17499999999999999</v>
      </c>
      <c r="F116" s="5">
        <v>1.242</v>
      </c>
      <c r="G116" s="5">
        <v>0.5675</v>
      </c>
      <c r="H116" s="5">
        <v>1.0150916666666665</v>
      </c>
    </row>
    <row r="117" spans="1:8" x14ac:dyDescent="0.2">
      <c r="A117" s="4">
        <v>1.0151891666666666</v>
      </c>
      <c r="B117" s="5">
        <v>1</v>
      </c>
      <c r="C117" s="5">
        <v>0.6</v>
      </c>
      <c r="D117" s="5">
        <v>0.47</v>
      </c>
      <c r="E117" s="5">
        <v>0.16500000000000001</v>
      </c>
      <c r="F117" s="5">
        <v>1.0589999999999999</v>
      </c>
      <c r="G117" s="5">
        <v>0.504</v>
      </c>
      <c r="H117" s="5">
        <v>1.0151891666666666</v>
      </c>
    </row>
    <row r="118" spans="1:8" x14ac:dyDescent="0.2">
      <c r="A118" s="4">
        <v>1.0152262500000002</v>
      </c>
      <c r="B118" s="5">
        <v>1</v>
      </c>
      <c r="C118" s="5">
        <v>0.59499999999999997</v>
      </c>
      <c r="D118" s="5">
        <v>0.47</v>
      </c>
      <c r="E118" s="5">
        <v>0.16500000000000001</v>
      </c>
      <c r="F118" s="5">
        <v>1.0155000000000001</v>
      </c>
      <c r="G118" s="5">
        <v>0.49099999999999999</v>
      </c>
      <c r="H118" s="5">
        <v>1.0152262500000002</v>
      </c>
    </row>
    <row r="119" spans="1:8" x14ac:dyDescent="0.2">
      <c r="A119" s="4">
        <v>1.0152475000000001</v>
      </c>
      <c r="B119" s="5">
        <v>1</v>
      </c>
      <c r="C119" s="5">
        <v>0.6</v>
      </c>
      <c r="D119" s="5">
        <v>0.47</v>
      </c>
      <c r="E119" s="5">
        <v>0.17</v>
      </c>
      <c r="F119" s="5">
        <v>1.0805</v>
      </c>
      <c r="G119" s="5">
        <v>0.4995</v>
      </c>
      <c r="H119" s="5">
        <v>1.0152475000000001</v>
      </c>
    </row>
    <row r="120" spans="1:8" x14ac:dyDescent="0.2">
      <c r="A120" s="4">
        <v>1.0153375</v>
      </c>
      <c r="B120" s="5">
        <v>1</v>
      </c>
      <c r="C120" s="5">
        <v>0.58499999999999996</v>
      </c>
      <c r="D120" s="5">
        <v>0.46500000000000002</v>
      </c>
      <c r="E120" s="5">
        <v>0.16500000000000001</v>
      </c>
      <c r="F120" s="5">
        <v>0.88500000000000001</v>
      </c>
      <c r="G120" s="5">
        <v>0.40250000000000002</v>
      </c>
      <c r="H120" s="5">
        <v>1.0153375</v>
      </c>
    </row>
    <row r="121" spans="1:8" x14ac:dyDescent="0.2">
      <c r="A121" s="4">
        <v>1.0154800000000002</v>
      </c>
      <c r="B121" s="5">
        <v>1</v>
      </c>
      <c r="C121" s="5">
        <v>0.59</v>
      </c>
      <c r="D121" s="5">
        <v>0.49</v>
      </c>
      <c r="E121" s="5">
        <v>0.13500000000000001</v>
      </c>
      <c r="F121" s="5">
        <v>1.008</v>
      </c>
      <c r="G121" s="5">
        <v>0.42199999999999999</v>
      </c>
      <c r="H121" s="5">
        <v>1.0154800000000002</v>
      </c>
    </row>
    <row r="122" spans="1:8" x14ac:dyDescent="0.2">
      <c r="A122" s="4">
        <v>1.0155624999999999</v>
      </c>
      <c r="B122" s="5">
        <v>1</v>
      </c>
      <c r="C122" s="5">
        <v>0.61499999999999999</v>
      </c>
      <c r="D122" s="5">
        <v>0.46</v>
      </c>
      <c r="E122" s="5">
        <v>0.15</v>
      </c>
      <c r="F122" s="5">
        <v>1.0265</v>
      </c>
      <c r="G122" s="5">
        <v>0.49349999999999999</v>
      </c>
      <c r="H122" s="5">
        <v>1.0155624999999999</v>
      </c>
    </row>
    <row r="123" spans="1:8" x14ac:dyDescent="0.2">
      <c r="A123" s="4">
        <v>1.0155654166666666</v>
      </c>
      <c r="B123" s="5">
        <v>1</v>
      </c>
      <c r="C123" s="5">
        <v>0.6</v>
      </c>
      <c r="D123" s="5">
        <v>0.48</v>
      </c>
      <c r="E123" s="5">
        <v>0.16500000000000001</v>
      </c>
      <c r="F123" s="5">
        <v>1.1345000000000001</v>
      </c>
      <c r="G123" s="5">
        <v>0.45350000000000001</v>
      </c>
      <c r="H123" s="5">
        <v>1.0155654166666666</v>
      </c>
    </row>
    <row r="124" spans="1:8" x14ac:dyDescent="0.2">
      <c r="A124" s="4">
        <v>1.0157500000000002</v>
      </c>
      <c r="B124" s="5">
        <v>1</v>
      </c>
      <c r="C124" s="5">
        <v>0.59</v>
      </c>
      <c r="D124" s="5">
        <v>0.5</v>
      </c>
      <c r="E124" s="5">
        <v>0.15</v>
      </c>
      <c r="F124" s="5">
        <v>1.1419999999999999</v>
      </c>
      <c r="G124" s="5">
        <v>0.48499999999999999</v>
      </c>
      <c r="H124" s="5">
        <v>1.0157500000000002</v>
      </c>
    </row>
    <row r="125" spans="1:8" x14ac:dyDescent="0.2">
      <c r="A125" s="4">
        <v>1.016</v>
      </c>
      <c r="B125" s="5">
        <v>1</v>
      </c>
      <c r="C125" s="5">
        <v>0.62</v>
      </c>
      <c r="D125" s="5">
        <v>0.51</v>
      </c>
      <c r="E125" s="5">
        <v>0.15</v>
      </c>
      <c r="F125" s="5">
        <v>1.456</v>
      </c>
      <c r="G125" s="5">
        <v>0.58099999999999996</v>
      </c>
      <c r="H125" s="5">
        <v>1.016</v>
      </c>
    </row>
    <row r="126" spans="1:8" x14ac:dyDescent="0.2">
      <c r="A126" s="4">
        <v>1.0162441666666666</v>
      </c>
      <c r="B126" s="5">
        <v>1</v>
      </c>
      <c r="C126" s="5">
        <v>0.56499999999999995</v>
      </c>
      <c r="D126" s="5">
        <v>0.505</v>
      </c>
      <c r="E126" s="5">
        <v>0.21</v>
      </c>
      <c r="F126" s="5">
        <v>1.2765</v>
      </c>
      <c r="G126" s="5">
        <v>0.501</v>
      </c>
      <c r="H126" s="5">
        <v>1.0162441666666666</v>
      </c>
    </row>
    <row r="127" spans="1:8" x14ac:dyDescent="0.2">
      <c r="A127" s="4">
        <v>1.0167137499999999</v>
      </c>
      <c r="B127" s="5">
        <v>1</v>
      </c>
      <c r="C127" s="5">
        <v>0.60499999999999998</v>
      </c>
      <c r="D127" s="5">
        <v>0.47499999999999998</v>
      </c>
      <c r="E127" s="5">
        <v>0.14499999999999999</v>
      </c>
      <c r="F127" s="5">
        <v>1.0185</v>
      </c>
      <c r="G127" s="5">
        <v>0.46949999999999997</v>
      </c>
      <c r="H127" s="5">
        <v>1.0167137499999999</v>
      </c>
    </row>
    <row r="128" spans="1:8" x14ac:dyDescent="0.2">
      <c r="A128" s="4">
        <v>1.0167600000000001</v>
      </c>
      <c r="B128" s="5">
        <v>1</v>
      </c>
      <c r="C128" s="5">
        <v>0.625</v>
      </c>
      <c r="D128" s="5">
        <v>0.49</v>
      </c>
      <c r="E128" s="5">
        <v>0.11</v>
      </c>
      <c r="F128" s="5">
        <v>1.1359999999999999</v>
      </c>
      <c r="G128" s="5">
        <v>0.52649999999999997</v>
      </c>
      <c r="H128" s="5">
        <v>1.0167600000000001</v>
      </c>
    </row>
    <row r="129" spans="1:8" x14ac:dyDescent="0.2">
      <c r="A129" s="4">
        <v>1.0167983333333335</v>
      </c>
      <c r="B129" s="5">
        <v>1</v>
      </c>
      <c r="C129" s="5">
        <v>0.62</v>
      </c>
      <c r="D129" s="5">
        <v>0.46</v>
      </c>
      <c r="E129" s="5">
        <v>0.17</v>
      </c>
      <c r="F129" s="5">
        <v>1.127</v>
      </c>
      <c r="G129" s="5">
        <v>0.53500000000000003</v>
      </c>
      <c r="H129" s="5">
        <v>1.0167983333333335</v>
      </c>
    </row>
    <row r="130" spans="1:8" x14ac:dyDescent="0.2">
      <c r="A130" s="4">
        <v>1.0169970833333333</v>
      </c>
      <c r="B130" s="5">
        <v>1</v>
      </c>
      <c r="C130" s="5">
        <v>0.6</v>
      </c>
      <c r="D130" s="5">
        <v>0.48499999999999999</v>
      </c>
      <c r="E130" s="5">
        <v>0.16500000000000001</v>
      </c>
      <c r="F130" s="5">
        <v>1.1405000000000001</v>
      </c>
      <c r="G130" s="5">
        <v>0.58699999999999997</v>
      </c>
      <c r="H130" s="5">
        <v>1.0169970833333333</v>
      </c>
    </row>
    <row r="131" spans="1:8" x14ac:dyDescent="0.2">
      <c r="A131" s="4">
        <v>1.0170416666666666</v>
      </c>
      <c r="B131" s="5">
        <v>1</v>
      </c>
      <c r="C131" s="5">
        <v>0.63</v>
      </c>
      <c r="D131" s="5">
        <v>0.48</v>
      </c>
      <c r="E131" s="5">
        <v>0.15</v>
      </c>
      <c r="F131" s="5">
        <v>1.2709999999999999</v>
      </c>
      <c r="G131" s="5">
        <v>0.66049999999999998</v>
      </c>
      <c r="H131" s="5">
        <v>1.0170416666666666</v>
      </c>
    </row>
    <row r="132" spans="1:8" x14ac:dyDescent="0.2">
      <c r="A132" s="4">
        <v>1.017273333333333</v>
      </c>
      <c r="B132" s="5">
        <v>1</v>
      </c>
      <c r="C132" s="5">
        <v>0.6</v>
      </c>
      <c r="D132" s="5">
        <v>0.47499999999999998</v>
      </c>
      <c r="E132" s="5">
        <v>0.16</v>
      </c>
      <c r="F132" s="5">
        <v>1.0265</v>
      </c>
      <c r="G132" s="5">
        <v>0.48499999999999999</v>
      </c>
      <c r="H132" s="5">
        <v>1.017273333333333</v>
      </c>
    </row>
    <row r="133" spans="1:8" x14ac:dyDescent="0.2">
      <c r="A133" s="4">
        <v>1.0172875000000001</v>
      </c>
      <c r="B133" s="5">
        <v>1</v>
      </c>
      <c r="C133" s="5">
        <v>0.59499999999999997</v>
      </c>
      <c r="D133" s="5">
        <v>0.495</v>
      </c>
      <c r="E133" s="5">
        <v>0.185</v>
      </c>
      <c r="F133" s="5">
        <v>1.2849999999999999</v>
      </c>
      <c r="G133" s="5">
        <v>0.41599999999999998</v>
      </c>
      <c r="H133" s="5">
        <v>1.0172875000000001</v>
      </c>
    </row>
    <row r="134" spans="1:8" x14ac:dyDescent="0.2">
      <c r="A134" s="4">
        <v>1.0174333333333332</v>
      </c>
      <c r="B134" s="5">
        <v>1</v>
      </c>
      <c r="C134" s="5">
        <v>0.61499999999999999</v>
      </c>
      <c r="D134" s="5">
        <v>0.47499999999999998</v>
      </c>
      <c r="E134" s="5">
        <v>0.17499999999999999</v>
      </c>
      <c r="F134" s="5">
        <v>1.224</v>
      </c>
      <c r="G134" s="5">
        <v>0.60350000000000004</v>
      </c>
      <c r="H134" s="5">
        <v>1.0174333333333332</v>
      </c>
    </row>
    <row r="135" spans="1:8" x14ac:dyDescent="0.2">
      <c r="A135" s="4">
        <v>1.0175208333333332</v>
      </c>
      <c r="B135" s="5">
        <v>1</v>
      </c>
      <c r="C135" s="5">
        <v>0.62</v>
      </c>
      <c r="D135" s="5">
        <v>0.47499999999999998</v>
      </c>
      <c r="E135" s="5">
        <v>0.185</v>
      </c>
      <c r="F135" s="5">
        <v>1.325</v>
      </c>
      <c r="G135" s="5">
        <v>0.60450000000000004</v>
      </c>
      <c r="H135" s="5">
        <v>1.0175208333333332</v>
      </c>
    </row>
    <row r="136" spans="1:8" x14ac:dyDescent="0.2">
      <c r="A136" s="4">
        <v>1.0175891666666665</v>
      </c>
      <c r="B136" s="5">
        <v>1</v>
      </c>
      <c r="C136" s="5">
        <v>0.61</v>
      </c>
      <c r="D136" s="5">
        <v>0.46</v>
      </c>
      <c r="E136" s="5">
        <v>0.155</v>
      </c>
      <c r="F136" s="5">
        <v>0.95699999999999996</v>
      </c>
      <c r="G136" s="5">
        <v>0.42549999999999999</v>
      </c>
      <c r="H136" s="5">
        <v>1.0175891666666665</v>
      </c>
    </row>
    <row r="137" spans="1:8" x14ac:dyDescent="0.2">
      <c r="A137" s="4">
        <v>1.0178395833333334</v>
      </c>
      <c r="B137" s="5">
        <v>1</v>
      </c>
      <c r="C137" s="5">
        <v>0.61</v>
      </c>
      <c r="D137" s="5">
        <v>0.47</v>
      </c>
      <c r="E137" s="5">
        <v>0.155</v>
      </c>
      <c r="F137" s="5">
        <v>1.0325</v>
      </c>
      <c r="G137" s="5">
        <v>0.497</v>
      </c>
      <c r="H137" s="5">
        <v>1.0178395833333334</v>
      </c>
    </row>
    <row r="138" spans="1:8" x14ac:dyDescent="0.2">
      <c r="A138" s="4">
        <v>1.0178566666666669</v>
      </c>
      <c r="B138" s="5">
        <v>1</v>
      </c>
      <c r="C138" s="5">
        <v>0.62</v>
      </c>
      <c r="D138" s="5">
        <v>0.46500000000000002</v>
      </c>
      <c r="E138" s="5">
        <v>0.14000000000000001</v>
      </c>
      <c r="F138" s="5">
        <v>1.0109999999999999</v>
      </c>
      <c r="G138" s="5">
        <v>0.47899999999999998</v>
      </c>
      <c r="H138" s="5">
        <v>1.0178566666666669</v>
      </c>
    </row>
    <row r="139" spans="1:8" x14ac:dyDescent="0.2">
      <c r="A139" s="4">
        <v>1.018</v>
      </c>
      <c r="B139" s="5">
        <v>1</v>
      </c>
      <c r="C139" s="5">
        <v>0.6</v>
      </c>
      <c r="D139" s="5">
        <v>0.47</v>
      </c>
      <c r="E139" s="5">
        <v>0.15</v>
      </c>
      <c r="F139" s="5">
        <v>0.92800000000000005</v>
      </c>
      <c r="G139" s="5">
        <v>0.42249999999999999</v>
      </c>
      <c r="H139" s="5">
        <v>1.018</v>
      </c>
    </row>
    <row r="140" spans="1:8" x14ac:dyDescent="0.2">
      <c r="A140" s="4">
        <v>1.0180041666666666</v>
      </c>
      <c r="B140" s="5">
        <v>1</v>
      </c>
      <c r="C140" s="5">
        <v>0.61499999999999999</v>
      </c>
      <c r="D140" s="5">
        <v>0.47499999999999998</v>
      </c>
      <c r="E140" s="5">
        <v>0.17</v>
      </c>
      <c r="F140" s="5">
        <v>1.1825000000000001</v>
      </c>
      <c r="G140" s="5">
        <v>0.47399999999999998</v>
      </c>
      <c r="H140" s="5">
        <v>1.0180041666666666</v>
      </c>
    </row>
    <row r="141" spans="1:8" x14ac:dyDescent="0.2">
      <c r="A141" s="4">
        <v>1.0183312499999999</v>
      </c>
      <c r="B141" s="5">
        <v>1</v>
      </c>
      <c r="C141" s="5">
        <v>0.61</v>
      </c>
      <c r="D141" s="5">
        <v>0.48499999999999999</v>
      </c>
      <c r="E141" s="5">
        <v>0.17499999999999999</v>
      </c>
      <c r="F141" s="5">
        <v>1.2444999999999999</v>
      </c>
      <c r="G141" s="5">
        <v>0.54400000000000004</v>
      </c>
      <c r="H141" s="5">
        <v>1.0183312499999999</v>
      </c>
    </row>
    <row r="142" spans="1:8" x14ac:dyDescent="0.2">
      <c r="A142" s="4">
        <v>1.0184562500000001</v>
      </c>
      <c r="B142" s="5">
        <v>1</v>
      </c>
      <c r="C142" s="5">
        <v>0.625</v>
      </c>
      <c r="D142" s="5">
        <v>0.48499999999999999</v>
      </c>
      <c r="E142" s="5">
        <v>0.17499999999999999</v>
      </c>
      <c r="F142" s="5">
        <v>1.3745000000000001</v>
      </c>
      <c r="G142" s="5">
        <v>0.73350000000000004</v>
      </c>
      <c r="H142" s="5">
        <v>1.0184562500000001</v>
      </c>
    </row>
    <row r="143" spans="1:8" x14ac:dyDescent="0.2">
      <c r="A143" s="4">
        <v>1.0186733333333333</v>
      </c>
      <c r="B143" s="5">
        <v>1</v>
      </c>
      <c r="C143" s="5">
        <v>0.625</v>
      </c>
      <c r="D143" s="5">
        <v>0.48</v>
      </c>
      <c r="E143" s="5">
        <v>0.16</v>
      </c>
      <c r="F143" s="5">
        <v>1.2415</v>
      </c>
      <c r="G143" s="5">
        <v>0.65749999999999997</v>
      </c>
      <c r="H143" s="5">
        <v>1.0186733333333333</v>
      </c>
    </row>
    <row r="144" spans="1:8" x14ac:dyDescent="0.2">
      <c r="A144" s="4">
        <v>1.01912</v>
      </c>
      <c r="B144" s="5">
        <v>1</v>
      </c>
      <c r="C144" s="5">
        <v>0.61</v>
      </c>
      <c r="D144" s="5">
        <v>0.47</v>
      </c>
      <c r="E144" s="5">
        <v>0.16</v>
      </c>
      <c r="F144" s="5">
        <v>1.022</v>
      </c>
      <c r="G144" s="5">
        <v>0.44900000000000001</v>
      </c>
      <c r="H144" s="5">
        <v>1.01912</v>
      </c>
    </row>
    <row r="145" spans="1:8" x14ac:dyDescent="0.2">
      <c r="A145" s="4">
        <v>1.01932</v>
      </c>
      <c r="B145" s="5">
        <v>1</v>
      </c>
      <c r="C145" s="5">
        <v>0.61</v>
      </c>
      <c r="D145" s="5">
        <v>0.47</v>
      </c>
      <c r="E145" s="5">
        <v>0.16</v>
      </c>
      <c r="F145" s="5">
        <v>1.0169999999999999</v>
      </c>
      <c r="G145" s="5">
        <v>0.42599999999999999</v>
      </c>
      <c r="H145" s="5">
        <v>1.01932</v>
      </c>
    </row>
    <row r="146" spans="1:8" x14ac:dyDescent="0.2">
      <c r="A146" s="4">
        <v>1.0195079166666665</v>
      </c>
      <c r="B146" s="5">
        <v>1</v>
      </c>
      <c r="C146" s="5">
        <v>0.61499999999999999</v>
      </c>
      <c r="D146" s="5">
        <v>0.48</v>
      </c>
      <c r="E146" s="5">
        <v>0.16500000000000001</v>
      </c>
      <c r="F146" s="5">
        <v>1.1615</v>
      </c>
      <c r="G146" s="5">
        <v>0.51300000000000001</v>
      </c>
      <c r="H146" s="5">
        <v>1.0195079166666665</v>
      </c>
    </row>
    <row r="147" spans="1:8" x14ac:dyDescent="0.2">
      <c r="A147" s="4">
        <v>1.0195199999999998</v>
      </c>
      <c r="B147" s="5">
        <v>1</v>
      </c>
      <c r="C147" s="5">
        <v>0.6</v>
      </c>
      <c r="D147" s="5">
        <v>0.48</v>
      </c>
      <c r="E147" s="5">
        <v>0.17</v>
      </c>
      <c r="F147" s="5">
        <v>1.056</v>
      </c>
      <c r="G147" s="5">
        <v>0.45750000000000002</v>
      </c>
      <c r="H147" s="5">
        <v>1.0195199999999998</v>
      </c>
    </row>
    <row r="148" spans="1:8" x14ac:dyDescent="0.2">
      <c r="A148" s="4">
        <v>1.0198954166666669</v>
      </c>
      <c r="B148" s="5">
        <v>1</v>
      </c>
      <c r="C148" s="5">
        <v>0.63</v>
      </c>
      <c r="D148" s="5">
        <v>0.47</v>
      </c>
      <c r="E148" s="5">
        <v>0.14499999999999999</v>
      </c>
      <c r="F148" s="5">
        <v>1.1005</v>
      </c>
      <c r="G148" s="5">
        <v>0.52</v>
      </c>
      <c r="H148" s="5">
        <v>1.0198954166666669</v>
      </c>
    </row>
    <row r="149" spans="1:8" x14ac:dyDescent="0.2">
      <c r="A149" s="4">
        <v>1.0200291666666668</v>
      </c>
      <c r="B149" s="5">
        <v>1</v>
      </c>
      <c r="C149" s="5">
        <v>0.61499999999999999</v>
      </c>
      <c r="D149" s="5">
        <v>0.5</v>
      </c>
      <c r="E149" s="5">
        <v>0.17499999999999999</v>
      </c>
      <c r="F149" s="5">
        <v>1.377</v>
      </c>
      <c r="G149" s="5">
        <v>0.5585</v>
      </c>
      <c r="H149" s="5">
        <v>1.0200291666666668</v>
      </c>
    </row>
    <row r="150" spans="1:8" x14ac:dyDescent="0.2">
      <c r="A150" s="4">
        <v>1.0200549999999999</v>
      </c>
      <c r="B150" s="5">
        <v>1</v>
      </c>
      <c r="C150" s="5">
        <v>0.61499999999999999</v>
      </c>
      <c r="D150" s="5">
        <v>0.47499999999999998</v>
      </c>
      <c r="E150" s="5">
        <v>0.17</v>
      </c>
      <c r="F150" s="5">
        <v>1.129</v>
      </c>
      <c r="G150" s="5">
        <v>0.47949999999999998</v>
      </c>
      <c r="H150" s="5">
        <v>1.0200549999999999</v>
      </c>
    </row>
    <row r="151" spans="1:8" x14ac:dyDescent="0.2">
      <c r="A151" s="4">
        <v>1.0201041666666666</v>
      </c>
      <c r="B151" s="5">
        <v>1</v>
      </c>
      <c r="C151" s="5">
        <v>0.61499999999999999</v>
      </c>
      <c r="D151" s="5">
        <v>0.47499999999999998</v>
      </c>
      <c r="E151" s="5">
        <v>0.15</v>
      </c>
      <c r="F151" s="5">
        <v>1.0375000000000001</v>
      </c>
      <c r="G151" s="5">
        <v>0.47599999999999998</v>
      </c>
      <c r="H151" s="5">
        <v>1.0201041666666666</v>
      </c>
    </row>
    <row r="152" spans="1:8" x14ac:dyDescent="0.2">
      <c r="A152" s="4">
        <v>1.0201995833333333</v>
      </c>
      <c r="B152" s="5">
        <v>1</v>
      </c>
      <c r="C152" s="5">
        <v>0.61</v>
      </c>
      <c r="D152" s="5">
        <v>0.5</v>
      </c>
      <c r="E152" s="5">
        <v>0.16500000000000001</v>
      </c>
      <c r="F152" s="5">
        <v>1.2715000000000001</v>
      </c>
      <c r="G152" s="5">
        <v>0.49149999999999999</v>
      </c>
      <c r="H152" s="5">
        <v>1.0201995833333333</v>
      </c>
    </row>
    <row r="153" spans="1:8" x14ac:dyDescent="0.2">
      <c r="A153" s="4">
        <v>1.0206458333333333</v>
      </c>
      <c r="B153" s="5">
        <v>1</v>
      </c>
      <c r="C153" s="5">
        <v>0.63500000000000001</v>
      </c>
      <c r="D153" s="5">
        <v>0.47499999999999998</v>
      </c>
      <c r="E153" s="5">
        <v>0.15</v>
      </c>
      <c r="F153" s="5">
        <v>1.1845000000000001</v>
      </c>
      <c r="G153" s="5">
        <v>0.53300000000000003</v>
      </c>
      <c r="H153" s="5">
        <v>1.0206458333333333</v>
      </c>
    </row>
    <row r="154" spans="1:8" x14ac:dyDescent="0.2">
      <c r="A154" s="4">
        <v>1.02065625</v>
      </c>
      <c r="B154" s="5">
        <v>1</v>
      </c>
      <c r="C154" s="5">
        <v>0.65</v>
      </c>
      <c r="D154" s="5">
        <v>0.47499999999999998</v>
      </c>
      <c r="E154" s="5">
        <v>0.16500000000000001</v>
      </c>
      <c r="F154" s="5">
        <v>1.3875</v>
      </c>
      <c r="G154" s="5">
        <v>0.57999999999999996</v>
      </c>
      <c r="H154" s="5">
        <v>1.02065625</v>
      </c>
    </row>
    <row r="155" spans="1:8" x14ac:dyDescent="0.2">
      <c r="A155" s="4">
        <v>1.0208266666666665</v>
      </c>
      <c r="B155" s="5">
        <v>1</v>
      </c>
      <c r="C155" s="5">
        <v>0.61</v>
      </c>
      <c r="D155" s="5">
        <v>0.49</v>
      </c>
      <c r="E155" s="5">
        <v>0.16</v>
      </c>
      <c r="F155" s="5">
        <v>1.1459999999999999</v>
      </c>
      <c r="G155" s="5">
        <v>0.59699999999999998</v>
      </c>
      <c r="H155" s="5">
        <v>1.0208266666666665</v>
      </c>
    </row>
    <row r="156" spans="1:8" x14ac:dyDescent="0.2">
      <c r="A156" s="4">
        <v>1.0208499999999998</v>
      </c>
      <c r="B156" s="5">
        <v>1</v>
      </c>
      <c r="C156" s="5">
        <v>0.61499999999999999</v>
      </c>
      <c r="D156" s="5">
        <v>0.505</v>
      </c>
      <c r="E156" s="5">
        <v>0.16500000000000001</v>
      </c>
      <c r="F156" s="5">
        <v>1.34</v>
      </c>
      <c r="G156" s="5">
        <v>0.53149999999999997</v>
      </c>
      <c r="H156" s="5">
        <v>1.0208499999999998</v>
      </c>
    </row>
    <row r="157" spans="1:8" x14ac:dyDescent="0.2">
      <c r="A157" s="4">
        <v>1.0208537499999999</v>
      </c>
      <c r="B157" s="5">
        <v>1</v>
      </c>
      <c r="C157" s="5">
        <v>0.60499999999999998</v>
      </c>
      <c r="D157" s="5">
        <v>0.48</v>
      </c>
      <c r="E157" s="5">
        <v>0.155</v>
      </c>
      <c r="F157" s="5">
        <v>0.99950000000000006</v>
      </c>
      <c r="G157" s="5">
        <v>0.42499999999999999</v>
      </c>
      <c r="H157" s="5">
        <v>1.0208537499999999</v>
      </c>
    </row>
    <row r="158" spans="1:8" x14ac:dyDescent="0.2">
      <c r="A158" s="4">
        <v>1.0209570833333332</v>
      </c>
      <c r="B158" s="5">
        <v>1</v>
      </c>
      <c r="C158" s="5">
        <v>0.60499999999999998</v>
      </c>
      <c r="D158" s="5">
        <v>0.49</v>
      </c>
      <c r="E158" s="5">
        <v>0.16500000000000001</v>
      </c>
      <c r="F158" s="5">
        <v>1.1245000000000001</v>
      </c>
      <c r="G158" s="5">
        <v>0.49199999999999999</v>
      </c>
      <c r="H158" s="5">
        <v>1.0209570833333332</v>
      </c>
    </row>
    <row r="159" spans="1:8" x14ac:dyDescent="0.2">
      <c r="A159" s="4">
        <v>1.0209683333333333</v>
      </c>
      <c r="B159" s="5">
        <v>1</v>
      </c>
      <c r="C159" s="5">
        <v>0.6</v>
      </c>
      <c r="D159" s="5">
        <v>0.48</v>
      </c>
      <c r="E159" s="5">
        <v>0.18</v>
      </c>
      <c r="F159" s="5">
        <v>1.0645</v>
      </c>
      <c r="G159" s="5">
        <v>0.44950000000000001</v>
      </c>
      <c r="H159" s="5">
        <v>1.0209683333333333</v>
      </c>
    </row>
    <row r="160" spans="1:8" x14ac:dyDescent="0.2">
      <c r="A160" s="4">
        <v>1.0209999999999999</v>
      </c>
      <c r="B160" s="5">
        <v>1</v>
      </c>
      <c r="C160" s="5">
        <v>0.63500000000000001</v>
      </c>
      <c r="D160" s="5">
        <v>0.5</v>
      </c>
      <c r="E160" s="5">
        <v>0.15</v>
      </c>
      <c r="F160" s="5">
        <v>1.3759999999999999</v>
      </c>
      <c r="G160" s="5">
        <v>0.64949999999999997</v>
      </c>
      <c r="H160" s="5">
        <v>1.0209999999999999</v>
      </c>
    </row>
    <row r="161" spans="1:8" x14ac:dyDescent="0.2">
      <c r="A161" s="4">
        <v>1.0210475000000001</v>
      </c>
      <c r="B161" s="5">
        <v>1</v>
      </c>
      <c r="C161" s="5">
        <v>0.63</v>
      </c>
      <c r="D161" s="5">
        <v>0.48499999999999999</v>
      </c>
      <c r="E161" s="5">
        <v>0.17</v>
      </c>
      <c r="F161" s="5">
        <v>1.3205</v>
      </c>
      <c r="G161" s="5">
        <v>0.59450000000000003</v>
      </c>
      <c r="H161" s="5">
        <v>1.0210475000000001</v>
      </c>
    </row>
    <row r="162" spans="1:8" x14ac:dyDescent="0.2">
      <c r="A162" s="4">
        <v>1.0215274999999999</v>
      </c>
      <c r="B162" s="5">
        <v>1</v>
      </c>
      <c r="C162" s="5">
        <v>0.61</v>
      </c>
      <c r="D162" s="5">
        <v>0.47499999999999998</v>
      </c>
      <c r="E162" s="5">
        <v>0.155</v>
      </c>
      <c r="F162" s="5">
        <v>0.98299999999999998</v>
      </c>
      <c r="G162" s="5">
        <v>0.45650000000000002</v>
      </c>
      <c r="H162" s="5">
        <v>1.0215274999999999</v>
      </c>
    </row>
    <row r="163" spans="1:8" x14ac:dyDescent="0.2">
      <c r="A163" s="4">
        <v>1.0218291666666668</v>
      </c>
      <c r="B163" s="5">
        <v>1</v>
      </c>
      <c r="C163" s="5">
        <v>0.64</v>
      </c>
      <c r="D163" s="5">
        <v>0.5</v>
      </c>
      <c r="E163" s="5">
        <v>0.17</v>
      </c>
      <c r="F163" s="5">
        <v>1.5175000000000001</v>
      </c>
      <c r="G163" s="5">
        <v>0.69299999999999995</v>
      </c>
      <c r="H163" s="5">
        <v>1.0218291666666668</v>
      </c>
    </row>
    <row r="164" spans="1:8" x14ac:dyDescent="0.2">
      <c r="A164" s="4">
        <v>1.0221666666666667</v>
      </c>
      <c r="B164" s="5">
        <v>1</v>
      </c>
      <c r="C164" s="5">
        <v>0.62</v>
      </c>
      <c r="D164" s="5">
        <v>0.48</v>
      </c>
      <c r="E164" s="5">
        <v>0.16</v>
      </c>
      <c r="F164" s="5">
        <v>1.1125</v>
      </c>
      <c r="G164" s="5">
        <v>0.5635</v>
      </c>
      <c r="H164" s="5">
        <v>1.0221666666666667</v>
      </c>
    </row>
    <row r="165" spans="1:8" x14ac:dyDescent="0.2">
      <c r="A165" s="4">
        <v>1.0221895833333334</v>
      </c>
      <c r="B165" s="5">
        <v>1</v>
      </c>
      <c r="C165" s="5">
        <v>0.63</v>
      </c>
      <c r="D165" s="5">
        <v>0.49</v>
      </c>
      <c r="E165" s="5">
        <v>0.155</v>
      </c>
      <c r="F165" s="5">
        <v>1.2524999999999999</v>
      </c>
      <c r="G165" s="5">
        <v>0.63</v>
      </c>
      <c r="H165" s="5">
        <v>1.0221895833333334</v>
      </c>
    </row>
    <row r="166" spans="1:8" x14ac:dyDescent="0.2">
      <c r="A166" s="4">
        <v>1.0223116666666665</v>
      </c>
      <c r="B166" s="5">
        <v>1</v>
      </c>
      <c r="C166" s="5">
        <v>0.62</v>
      </c>
      <c r="D166" s="5">
        <v>0.5</v>
      </c>
      <c r="E166" s="5">
        <v>0.18</v>
      </c>
      <c r="F166" s="5">
        <v>1.3915</v>
      </c>
      <c r="G166" s="5">
        <v>0.72599999999999998</v>
      </c>
      <c r="H166" s="5">
        <v>1.0223116666666665</v>
      </c>
    </row>
    <row r="167" spans="1:8" x14ac:dyDescent="0.2">
      <c r="A167" s="4">
        <v>1.0223174999999998</v>
      </c>
      <c r="B167" s="5">
        <v>1</v>
      </c>
      <c r="C167" s="5">
        <v>0.61</v>
      </c>
      <c r="D167" s="5">
        <v>0.47499999999999998</v>
      </c>
      <c r="E167" s="5">
        <v>0.17</v>
      </c>
      <c r="F167" s="5">
        <v>1.0265</v>
      </c>
      <c r="G167" s="5">
        <v>0.435</v>
      </c>
      <c r="H167" s="5">
        <v>1.0223174999999998</v>
      </c>
    </row>
    <row r="168" spans="1:8" x14ac:dyDescent="0.2">
      <c r="A168" s="4">
        <v>1.0223541666666667</v>
      </c>
      <c r="B168" s="5">
        <v>1</v>
      </c>
      <c r="C168" s="5">
        <v>0.61499999999999999</v>
      </c>
      <c r="D168" s="5">
        <v>0.52</v>
      </c>
      <c r="E168" s="5">
        <v>0.15</v>
      </c>
      <c r="F168" s="5">
        <v>1.3434999999999999</v>
      </c>
      <c r="G168" s="5">
        <v>0.629</v>
      </c>
      <c r="H168" s="5">
        <v>1.0223541666666667</v>
      </c>
    </row>
    <row r="169" spans="1:8" x14ac:dyDescent="0.2">
      <c r="A169" s="4">
        <v>1.0224849999999999</v>
      </c>
      <c r="B169" s="5">
        <v>1</v>
      </c>
      <c r="C169" s="5">
        <v>0.61499999999999999</v>
      </c>
      <c r="D169" s="5">
        <v>0.48</v>
      </c>
      <c r="E169" s="5">
        <v>0.18</v>
      </c>
      <c r="F169" s="5">
        <v>1.1595</v>
      </c>
      <c r="G169" s="5">
        <v>0.48449999999999999</v>
      </c>
      <c r="H169" s="5">
        <v>1.0224849999999999</v>
      </c>
    </row>
    <row r="170" spans="1:8" x14ac:dyDescent="0.2">
      <c r="A170" s="4">
        <v>1.0226320833333333</v>
      </c>
      <c r="B170" s="5">
        <v>1</v>
      </c>
      <c r="C170" s="5">
        <v>0.63500000000000001</v>
      </c>
      <c r="D170" s="5">
        <v>0.48499999999999999</v>
      </c>
      <c r="E170" s="5">
        <v>0.16500000000000001</v>
      </c>
      <c r="F170" s="5">
        <v>1.2945</v>
      </c>
      <c r="G170" s="5">
        <v>0.66800000000000004</v>
      </c>
      <c r="H170" s="5">
        <v>1.0226320833333333</v>
      </c>
    </row>
    <row r="171" spans="1:8" x14ac:dyDescent="0.2">
      <c r="A171" s="4">
        <v>1.0230524999999999</v>
      </c>
      <c r="B171" s="5">
        <v>1</v>
      </c>
      <c r="C171" s="5">
        <v>0.60499999999999998</v>
      </c>
      <c r="D171" s="5">
        <v>0.49</v>
      </c>
      <c r="E171" s="5">
        <v>0.16500000000000001</v>
      </c>
      <c r="F171" s="5">
        <v>1.071</v>
      </c>
      <c r="G171" s="5">
        <v>0.48199999999999998</v>
      </c>
      <c r="H171" s="5">
        <v>1.0230524999999999</v>
      </c>
    </row>
    <row r="172" spans="1:8" x14ac:dyDescent="0.2">
      <c r="A172" s="4">
        <v>1.0230783333333333</v>
      </c>
      <c r="B172" s="5">
        <v>1</v>
      </c>
      <c r="C172" s="5">
        <v>0.61499999999999999</v>
      </c>
      <c r="D172" s="5">
        <v>0.495</v>
      </c>
      <c r="E172" s="5">
        <v>0.16500000000000001</v>
      </c>
      <c r="F172" s="5">
        <v>1.198</v>
      </c>
      <c r="G172" s="5">
        <v>0.54149999999999998</v>
      </c>
      <c r="H172" s="5">
        <v>1.0230783333333333</v>
      </c>
    </row>
    <row r="173" spans="1:8" x14ac:dyDescent="0.2">
      <c r="A173" s="4">
        <v>1.0230816666666667</v>
      </c>
      <c r="B173" s="5">
        <v>1</v>
      </c>
      <c r="C173" s="5">
        <v>0.61</v>
      </c>
      <c r="D173" s="5">
        <v>0.49</v>
      </c>
      <c r="E173" s="5">
        <v>0.17</v>
      </c>
      <c r="F173" s="5">
        <v>1.137</v>
      </c>
      <c r="G173" s="5">
        <v>0.46050000000000002</v>
      </c>
      <c r="H173" s="5">
        <v>1.0230816666666667</v>
      </c>
    </row>
    <row r="174" spans="1:8" x14ac:dyDescent="0.2">
      <c r="A174" s="4">
        <v>1.0232658333333333</v>
      </c>
      <c r="B174" s="5">
        <v>1</v>
      </c>
      <c r="C174" s="5">
        <v>0.61499999999999999</v>
      </c>
      <c r="D174" s="5">
        <v>0.47499999999999998</v>
      </c>
      <c r="E174" s="5">
        <v>0.16500000000000001</v>
      </c>
      <c r="F174" s="5">
        <v>1.0229999999999999</v>
      </c>
      <c r="G174" s="5">
        <v>0.49049999999999999</v>
      </c>
      <c r="H174" s="5">
        <v>1.0232658333333333</v>
      </c>
    </row>
    <row r="175" spans="1:8" x14ac:dyDescent="0.2">
      <c r="A175" s="4">
        <v>1.0235208333333334</v>
      </c>
      <c r="B175" s="5">
        <v>1</v>
      </c>
      <c r="C175" s="5">
        <v>0.63</v>
      </c>
      <c r="D175" s="5">
        <v>0.49</v>
      </c>
      <c r="E175" s="5">
        <v>0.15</v>
      </c>
      <c r="F175" s="5">
        <v>1.1955</v>
      </c>
      <c r="G175" s="5">
        <v>0.58450000000000002</v>
      </c>
      <c r="H175" s="5">
        <v>1.0235208333333334</v>
      </c>
    </row>
    <row r="176" spans="1:8" x14ac:dyDescent="0.2">
      <c r="A176" s="4">
        <v>1.0235975000000002</v>
      </c>
      <c r="B176" s="5">
        <v>1</v>
      </c>
      <c r="C176" s="5">
        <v>0.62</v>
      </c>
      <c r="D176" s="5">
        <v>0.49</v>
      </c>
      <c r="E176" s="5">
        <v>0.17</v>
      </c>
      <c r="F176" s="5">
        <v>1.2104999999999999</v>
      </c>
      <c r="G176" s="5">
        <v>0.51849999999999996</v>
      </c>
      <c r="H176" s="5">
        <v>1.0235975000000002</v>
      </c>
    </row>
    <row r="177" spans="1:8" x14ac:dyDescent="0.2">
      <c r="A177" s="4">
        <v>1.0236112499999999</v>
      </c>
      <c r="B177" s="5">
        <v>1</v>
      </c>
      <c r="C177" s="5">
        <v>0.63500000000000001</v>
      </c>
      <c r="D177" s="5">
        <v>0.48499999999999999</v>
      </c>
      <c r="E177" s="5">
        <v>0.16500000000000001</v>
      </c>
      <c r="F177" s="5">
        <v>1.2695000000000001</v>
      </c>
      <c r="G177" s="5">
        <v>0.5635</v>
      </c>
      <c r="H177" s="5">
        <v>1.0236112499999999</v>
      </c>
    </row>
    <row r="178" spans="1:8" x14ac:dyDescent="0.2">
      <c r="A178" s="4">
        <v>1.0237579166666668</v>
      </c>
      <c r="B178" s="5">
        <v>1</v>
      </c>
      <c r="C178" s="5">
        <v>0.625</v>
      </c>
      <c r="D178" s="5">
        <v>0.495</v>
      </c>
      <c r="E178" s="5">
        <v>0.185</v>
      </c>
      <c r="F178" s="5">
        <v>1.3835</v>
      </c>
      <c r="G178" s="5">
        <v>0.71050000000000002</v>
      </c>
      <c r="H178" s="5">
        <v>1.0237579166666668</v>
      </c>
    </row>
    <row r="179" spans="1:8" x14ac:dyDescent="0.2">
      <c r="A179" s="4">
        <v>1.0239770833333333</v>
      </c>
      <c r="B179" s="5">
        <v>1</v>
      </c>
      <c r="C179" s="5">
        <v>0.62</v>
      </c>
      <c r="D179" s="5">
        <v>0.48499999999999999</v>
      </c>
      <c r="E179" s="5">
        <v>0.16500000000000001</v>
      </c>
      <c r="F179" s="5">
        <v>1.1325000000000001</v>
      </c>
      <c r="G179" s="5">
        <v>0.52349999999999997</v>
      </c>
      <c r="H179" s="5">
        <v>1.0239770833333333</v>
      </c>
    </row>
    <row r="180" spans="1:8" x14ac:dyDescent="0.2">
      <c r="A180" s="4">
        <v>1.024</v>
      </c>
      <c r="B180" s="5">
        <v>1</v>
      </c>
      <c r="C180" s="5">
        <v>0.625</v>
      </c>
      <c r="D180" s="5">
        <v>0.48499999999999999</v>
      </c>
      <c r="E180" s="5">
        <v>0.16</v>
      </c>
      <c r="F180" s="5">
        <v>1.1499999999999999</v>
      </c>
      <c r="G180" s="5">
        <v>0.52549999999999997</v>
      </c>
      <c r="H180" s="5">
        <v>1.024</v>
      </c>
    </row>
    <row r="181" spans="1:8" x14ac:dyDescent="0.2">
      <c r="A181" s="4">
        <v>1.0241037499999999</v>
      </c>
      <c r="B181" s="5">
        <v>1</v>
      </c>
      <c r="C181" s="5">
        <v>0.6</v>
      </c>
      <c r="D181" s="5">
        <v>0.48</v>
      </c>
      <c r="E181" s="5">
        <v>0.16500000000000001</v>
      </c>
      <c r="F181" s="5">
        <v>0.91649999999999998</v>
      </c>
      <c r="G181" s="5">
        <v>0.41349999999999998</v>
      </c>
      <c r="H181" s="5">
        <v>1.0241037499999999</v>
      </c>
    </row>
    <row r="182" spans="1:8" x14ac:dyDescent="0.2">
      <c r="A182" s="4">
        <v>1.0241512500000001</v>
      </c>
      <c r="B182" s="5">
        <v>1</v>
      </c>
      <c r="C182" s="5">
        <v>0.62</v>
      </c>
      <c r="D182" s="5">
        <v>0.48</v>
      </c>
      <c r="E182" s="5">
        <v>0.16500000000000001</v>
      </c>
      <c r="F182" s="5">
        <v>1.0854999999999999</v>
      </c>
      <c r="G182" s="5">
        <v>0.48099999999999998</v>
      </c>
      <c r="H182" s="5">
        <v>1.0241512500000001</v>
      </c>
    </row>
    <row r="183" spans="1:8" x14ac:dyDescent="0.2">
      <c r="A183" s="4">
        <v>1.0242441666666668</v>
      </c>
      <c r="B183" s="5">
        <v>1</v>
      </c>
      <c r="C183" s="5">
        <v>0.64</v>
      </c>
      <c r="D183" s="5">
        <v>0.5</v>
      </c>
      <c r="E183" s="5">
        <v>0.17</v>
      </c>
      <c r="F183" s="5">
        <v>1.4544999999999999</v>
      </c>
      <c r="G183" s="5">
        <v>0.64200000000000002</v>
      </c>
      <c r="H183" s="5">
        <v>1.0242441666666668</v>
      </c>
    </row>
    <row r="184" spans="1:8" x14ac:dyDescent="0.2">
      <c r="A184" s="4">
        <v>1.0243958333333334</v>
      </c>
      <c r="B184" s="5">
        <v>1</v>
      </c>
      <c r="C184" s="5">
        <v>0.625</v>
      </c>
      <c r="D184" s="5">
        <v>0.48499999999999999</v>
      </c>
      <c r="E184" s="5">
        <v>0.15</v>
      </c>
      <c r="F184" s="5">
        <v>1.0945</v>
      </c>
      <c r="G184" s="5">
        <v>0.53100000000000003</v>
      </c>
      <c r="H184" s="5">
        <v>1.0243958333333334</v>
      </c>
    </row>
    <row r="185" spans="1:8" x14ac:dyDescent="0.2">
      <c r="A185" s="4">
        <v>1.0244199999999999</v>
      </c>
      <c r="B185" s="5">
        <v>1</v>
      </c>
      <c r="C185" s="5">
        <v>0.61</v>
      </c>
      <c r="D185" s="5">
        <v>0.48499999999999999</v>
      </c>
      <c r="E185" s="5">
        <v>0.16</v>
      </c>
      <c r="F185" s="5">
        <v>1.0145</v>
      </c>
      <c r="G185" s="5">
        <v>0.53149999999999997</v>
      </c>
      <c r="H185" s="5">
        <v>1.0244199999999999</v>
      </c>
    </row>
    <row r="186" spans="1:8" x14ac:dyDescent="0.2">
      <c r="A186" s="4">
        <v>1.0247483333333336</v>
      </c>
      <c r="B186" s="5">
        <v>1</v>
      </c>
      <c r="C186" s="5">
        <v>0.625</v>
      </c>
      <c r="D186" s="5">
        <v>0.5</v>
      </c>
      <c r="E186" s="5">
        <v>0.18</v>
      </c>
      <c r="F186" s="5">
        <v>1.3705000000000001</v>
      </c>
      <c r="G186" s="5">
        <v>0.64500000000000002</v>
      </c>
      <c r="H186" s="5">
        <v>1.0247483333333336</v>
      </c>
    </row>
    <row r="187" spans="1:8" x14ac:dyDescent="0.2">
      <c r="A187" s="4">
        <v>1.0249266666666668</v>
      </c>
      <c r="B187" s="5">
        <v>1</v>
      </c>
      <c r="C187" s="5">
        <v>0.64</v>
      </c>
      <c r="D187" s="5">
        <v>0.49</v>
      </c>
      <c r="E187" s="5">
        <v>0.14000000000000001</v>
      </c>
      <c r="F187" s="5">
        <v>1.194</v>
      </c>
      <c r="G187" s="5">
        <v>0.44450000000000001</v>
      </c>
      <c r="H187" s="5">
        <v>1.0249266666666668</v>
      </c>
    </row>
    <row r="188" spans="1:8" x14ac:dyDescent="0.2">
      <c r="A188" s="4">
        <v>1.0251004166666666</v>
      </c>
      <c r="B188" s="5">
        <v>1</v>
      </c>
      <c r="C188" s="5">
        <v>0.625</v>
      </c>
      <c r="D188" s="5">
        <v>0.48</v>
      </c>
      <c r="E188" s="5">
        <v>0.185</v>
      </c>
      <c r="F188" s="5">
        <v>1.2064999999999999</v>
      </c>
      <c r="G188" s="5">
        <v>0.58699999999999997</v>
      </c>
      <c r="H188" s="5">
        <v>1.0251004166666666</v>
      </c>
    </row>
    <row r="189" spans="1:8" x14ac:dyDescent="0.2">
      <c r="A189" s="4">
        <v>1.0252191666666666</v>
      </c>
      <c r="B189" s="5">
        <v>1</v>
      </c>
      <c r="C189" s="5">
        <v>0.65</v>
      </c>
      <c r="D189" s="5">
        <v>0.505</v>
      </c>
      <c r="E189" s="5">
        <v>0.17</v>
      </c>
      <c r="F189" s="5">
        <v>1.5595000000000001</v>
      </c>
      <c r="G189" s="5">
        <v>0.69499999999999995</v>
      </c>
      <c r="H189" s="5">
        <v>1.0252191666666666</v>
      </c>
    </row>
    <row r="190" spans="1:8" x14ac:dyDescent="0.2">
      <c r="A190" s="4">
        <v>1.0252725</v>
      </c>
      <c r="B190" s="5">
        <v>1</v>
      </c>
      <c r="C190" s="5">
        <v>0.625</v>
      </c>
      <c r="D190" s="5">
        <v>0.495</v>
      </c>
      <c r="E190" s="5">
        <v>0.155</v>
      </c>
      <c r="F190" s="5">
        <v>1.177</v>
      </c>
      <c r="G190" s="5">
        <v>0.50549999999999995</v>
      </c>
      <c r="H190" s="5">
        <v>1.0252725</v>
      </c>
    </row>
    <row r="191" spans="1:8" x14ac:dyDescent="0.2">
      <c r="A191" s="4">
        <v>1.0255516666666664</v>
      </c>
      <c r="B191" s="5">
        <v>1</v>
      </c>
      <c r="C191" s="5">
        <v>0.6</v>
      </c>
      <c r="D191" s="5">
        <v>0.47499999999999998</v>
      </c>
      <c r="E191" s="5">
        <v>0.23</v>
      </c>
      <c r="F191" s="5">
        <v>1.157</v>
      </c>
      <c r="G191" s="5">
        <v>0.52200000000000002</v>
      </c>
      <c r="H191" s="5">
        <v>1.0255516666666664</v>
      </c>
    </row>
    <row r="192" spans="1:8" x14ac:dyDescent="0.2">
      <c r="A192" s="4">
        <v>1.0258783333333334</v>
      </c>
      <c r="B192" s="5">
        <v>1</v>
      </c>
      <c r="C192" s="5">
        <v>0.61</v>
      </c>
      <c r="D192" s="5">
        <v>0.495</v>
      </c>
      <c r="E192" s="5">
        <v>0.19</v>
      </c>
      <c r="F192" s="5">
        <v>1.2130000000000001</v>
      </c>
      <c r="G192" s="5">
        <v>0.46400000000000002</v>
      </c>
      <c r="H192" s="5">
        <v>1.0258783333333334</v>
      </c>
    </row>
    <row r="193" spans="1:8" x14ac:dyDescent="0.2">
      <c r="A193" s="4">
        <v>1.0260716666666667</v>
      </c>
      <c r="B193" s="5">
        <v>1</v>
      </c>
      <c r="C193" s="5">
        <v>0.63</v>
      </c>
      <c r="D193" s="5">
        <v>0.48499999999999999</v>
      </c>
      <c r="E193" s="5">
        <v>0.18</v>
      </c>
      <c r="F193" s="5">
        <v>1.2435</v>
      </c>
      <c r="G193" s="5">
        <v>0.51749999999999996</v>
      </c>
      <c r="H193" s="5">
        <v>1.0260716666666667</v>
      </c>
    </row>
    <row r="194" spans="1:8" x14ac:dyDescent="0.2">
      <c r="A194" s="4">
        <v>1.0266416666666667</v>
      </c>
      <c r="B194" s="5">
        <v>1</v>
      </c>
      <c r="C194" s="5">
        <v>0.63</v>
      </c>
      <c r="D194" s="5">
        <v>0.48</v>
      </c>
      <c r="E194" s="5">
        <v>0.185</v>
      </c>
      <c r="F194" s="5">
        <v>1.21</v>
      </c>
      <c r="G194" s="5">
        <v>0.53</v>
      </c>
      <c r="H194" s="5">
        <v>1.0266416666666667</v>
      </c>
    </row>
    <row r="195" spans="1:8" x14ac:dyDescent="0.2">
      <c r="A195" s="4">
        <v>1.0267025000000001</v>
      </c>
      <c r="B195" s="5">
        <v>1</v>
      </c>
      <c r="C195" s="5">
        <v>0.64500000000000002</v>
      </c>
      <c r="D195" s="5">
        <v>0.52500000000000002</v>
      </c>
      <c r="E195" s="5">
        <v>0.19</v>
      </c>
      <c r="F195" s="5">
        <v>1.8085</v>
      </c>
      <c r="G195" s="5">
        <v>0.70350000000000001</v>
      </c>
      <c r="H195" s="5">
        <v>1.0267025000000001</v>
      </c>
    </row>
    <row r="196" spans="1:8" x14ac:dyDescent="0.2">
      <c r="A196" s="4">
        <v>1.0268262500000001</v>
      </c>
      <c r="B196" s="5">
        <v>1</v>
      </c>
      <c r="C196" s="5">
        <v>0.64</v>
      </c>
      <c r="D196" s="5">
        <v>0.48499999999999999</v>
      </c>
      <c r="E196" s="5">
        <v>0.14499999999999999</v>
      </c>
      <c r="F196" s="5">
        <v>1.1335</v>
      </c>
      <c r="G196" s="5">
        <v>0.55249999999999999</v>
      </c>
      <c r="H196" s="5">
        <v>1.0268262500000001</v>
      </c>
    </row>
    <row r="197" spans="1:8" x14ac:dyDescent="0.2">
      <c r="A197" s="4">
        <v>1.02688125</v>
      </c>
      <c r="B197" s="5">
        <v>1</v>
      </c>
      <c r="C197" s="5">
        <v>0.62</v>
      </c>
      <c r="D197" s="5">
        <v>0.47499999999999998</v>
      </c>
      <c r="E197" s="5">
        <v>0.17499999999999999</v>
      </c>
      <c r="F197" s="5">
        <v>1.0165</v>
      </c>
      <c r="G197" s="5">
        <v>0.4355</v>
      </c>
      <c r="H197" s="5">
        <v>1.02688125</v>
      </c>
    </row>
    <row r="198" spans="1:8" x14ac:dyDescent="0.2">
      <c r="A198" s="4">
        <v>1.0271091666666667</v>
      </c>
      <c r="B198" s="5">
        <v>1</v>
      </c>
      <c r="C198" s="5">
        <v>0.63</v>
      </c>
      <c r="D198" s="5">
        <v>0.5</v>
      </c>
      <c r="E198" s="5">
        <v>0.185</v>
      </c>
      <c r="F198" s="5">
        <v>1.383</v>
      </c>
      <c r="G198" s="5">
        <v>0.54</v>
      </c>
      <c r="H198" s="5">
        <v>1.0271091666666667</v>
      </c>
    </row>
    <row r="199" spans="1:8" x14ac:dyDescent="0.2">
      <c r="A199" s="4">
        <v>1.0272625000000002</v>
      </c>
      <c r="B199" s="5">
        <v>1</v>
      </c>
      <c r="C199" s="5">
        <v>0.625</v>
      </c>
      <c r="D199" s="5">
        <v>0.5</v>
      </c>
      <c r="E199" s="5">
        <v>0.17499999999999999</v>
      </c>
      <c r="F199" s="5">
        <v>1.2729999999999999</v>
      </c>
      <c r="G199" s="5">
        <v>0.56399999999999995</v>
      </c>
      <c r="H199" s="5">
        <v>1.0272625000000002</v>
      </c>
    </row>
    <row r="200" spans="1:8" x14ac:dyDescent="0.2">
      <c r="A200" s="4">
        <v>1.0273454166666665</v>
      </c>
      <c r="B200" s="5">
        <v>1</v>
      </c>
      <c r="C200" s="5">
        <v>0.63500000000000001</v>
      </c>
      <c r="D200" s="5">
        <v>0.505</v>
      </c>
      <c r="E200" s="5">
        <v>0.155</v>
      </c>
      <c r="F200" s="5">
        <v>1.2895000000000001</v>
      </c>
      <c r="G200" s="5">
        <v>0.59399999999999997</v>
      </c>
      <c r="H200" s="5">
        <v>1.0273454166666665</v>
      </c>
    </row>
    <row r="201" spans="1:8" x14ac:dyDescent="0.2">
      <c r="A201" s="4">
        <v>1.0273700000000001</v>
      </c>
      <c r="B201" s="5">
        <v>1</v>
      </c>
      <c r="C201" s="5">
        <v>0.62</v>
      </c>
      <c r="D201" s="5">
        <v>0.49</v>
      </c>
      <c r="E201" s="5">
        <v>0.19</v>
      </c>
      <c r="F201" s="5">
        <v>1.218</v>
      </c>
      <c r="G201" s="5">
        <v>0.54549999999999998</v>
      </c>
      <c r="H201" s="5">
        <v>1.0273700000000001</v>
      </c>
    </row>
    <row r="202" spans="1:8" x14ac:dyDescent="0.2">
      <c r="A202" s="4">
        <v>1.0273937500000001</v>
      </c>
      <c r="B202" s="5">
        <v>1</v>
      </c>
      <c r="C202" s="5">
        <v>0.63</v>
      </c>
      <c r="D202" s="5">
        <v>0.495</v>
      </c>
      <c r="E202" s="5">
        <v>0.17499999999999999</v>
      </c>
      <c r="F202" s="5">
        <v>1.2695000000000001</v>
      </c>
      <c r="G202" s="5">
        <v>0.60499999999999998</v>
      </c>
      <c r="H202" s="5">
        <v>1.0273937500000001</v>
      </c>
    </row>
    <row r="203" spans="1:8" x14ac:dyDescent="0.2">
      <c r="A203" s="4">
        <v>1.0274166666666666</v>
      </c>
      <c r="B203" s="5">
        <v>1</v>
      </c>
      <c r="C203" s="5">
        <v>0.65</v>
      </c>
      <c r="D203" s="5">
        <v>0.48499999999999999</v>
      </c>
      <c r="E203" s="5">
        <v>0.14000000000000001</v>
      </c>
      <c r="F203" s="5">
        <v>1.175</v>
      </c>
      <c r="G203" s="5">
        <v>0.47499999999999998</v>
      </c>
      <c r="H203" s="5">
        <v>1.0274166666666666</v>
      </c>
    </row>
    <row r="204" spans="1:8" x14ac:dyDescent="0.2">
      <c r="A204" s="4">
        <v>1.0281183333333332</v>
      </c>
      <c r="B204" s="5">
        <v>1</v>
      </c>
      <c r="C204" s="5">
        <v>0.66</v>
      </c>
      <c r="D204" s="5">
        <v>0.47499999999999998</v>
      </c>
      <c r="E204" s="5">
        <v>0.18</v>
      </c>
      <c r="F204" s="5">
        <v>1.3694999999999999</v>
      </c>
      <c r="G204" s="5">
        <v>0.64100000000000001</v>
      </c>
      <c r="H204" s="5">
        <v>1.0281183333333332</v>
      </c>
    </row>
    <row r="205" spans="1:8" x14ac:dyDescent="0.2">
      <c r="A205" s="4">
        <v>1.0282266666666668</v>
      </c>
      <c r="B205" s="5">
        <v>1</v>
      </c>
      <c r="C205" s="5">
        <v>0.63</v>
      </c>
      <c r="D205" s="5">
        <v>0.51500000000000001</v>
      </c>
      <c r="E205" s="5">
        <v>0.16</v>
      </c>
      <c r="F205" s="5">
        <v>1.3360000000000001</v>
      </c>
      <c r="G205" s="5">
        <v>0.55300000000000005</v>
      </c>
      <c r="H205" s="5">
        <v>1.0282266666666668</v>
      </c>
    </row>
    <row r="206" spans="1:8" x14ac:dyDescent="0.2">
      <c r="A206" s="4">
        <v>1.02825375</v>
      </c>
      <c r="B206" s="5">
        <v>1</v>
      </c>
      <c r="C206" s="5">
        <v>0.60499999999999998</v>
      </c>
      <c r="D206" s="5">
        <v>0.5</v>
      </c>
      <c r="E206" s="5">
        <v>0.185</v>
      </c>
      <c r="F206" s="5">
        <v>1.1185</v>
      </c>
      <c r="G206" s="5">
        <v>0.46899999999999997</v>
      </c>
      <c r="H206" s="5">
        <v>1.02825375</v>
      </c>
    </row>
    <row r="207" spans="1:8" x14ac:dyDescent="0.2">
      <c r="A207" s="4">
        <v>1.0283108333333335</v>
      </c>
      <c r="B207" s="5">
        <v>1</v>
      </c>
      <c r="C207" s="5">
        <v>0.63</v>
      </c>
      <c r="D207" s="5">
        <v>0.49</v>
      </c>
      <c r="E207" s="5">
        <v>0.17</v>
      </c>
      <c r="F207" s="5">
        <v>1.1745000000000001</v>
      </c>
      <c r="G207" s="5">
        <v>0.52549999999999997</v>
      </c>
      <c r="H207" s="5">
        <v>1.0283108333333335</v>
      </c>
    </row>
    <row r="208" spans="1:8" x14ac:dyDescent="0.2">
      <c r="A208" s="4">
        <v>1.0286104166666667</v>
      </c>
      <c r="B208" s="5">
        <v>1</v>
      </c>
      <c r="C208" s="5">
        <v>0.62</v>
      </c>
      <c r="D208" s="5">
        <v>0.51</v>
      </c>
      <c r="E208" s="5">
        <v>0.17499999999999999</v>
      </c>
      <c r="F208" s="5">
        <v>1.2815000000000001</v>
      </c>
      <c r="G208" s="5">
        <v>0.57150000000000001</v>
      </c>
      <c r="H208" s="5">
        <v>1.0286104166666667</v>
      </c>
    </row>
    <row r="209" spans="1:8" x14ac:dyDescent="0.2">
      <c r="A209" s="4">
        <v>1.0288733333333335</v>
      </c>
      <c r="B209" s="5">
        <v>1</v>
      </c>
      <c r="C209" s="5">
        <v>0.625</v>
      </c>
      <c r="D209" s="5">
        <v>0.495</v>
      </c>
      <c r="E209" s="5">
        <v>0.16</v>
      </c>
      <c r="F209" s="5">
        <v>1.1114999999999999</v>
      </c>
      <c r="G209" s="5">
        <v>0.44950000000000001</v>
      </c>
      <c r="H209" s="5">
        <v>1.0288733333333335</v>
      </c>
    </row>
    <row r="210" spans="1:8" x14ac:dyDescent="0.2">
      <c r="A210" s="4">
        <v>1.0289783333333333</v>
      </c>
      <c r="B210" s="5">
        <v>1</v>
      </c>
      <c r="C210" s="5">
        <v>0.625</v>
      </c>
      <c r="D210" s="5">
        <v>0.51500000000000001</v>
      </c>
      <c r="E210" s="5">
        <v>0.17</v>
      </c>
      <c r="F210" s="5">
        <v>1.331</v>
      </c>
      <c r="G210" s="5">
        <v>0.57250000000000001</v>
      </c>
      <c r="H210" s="5">
        <v>1.0289783333333333</v>
      </c>
    </row>
    <row r="211" spans="1:8" x14ac:dyDescent="0.2">
      <c r="A211" s="4">
        <v>1.0293266666666665</v>
      </c>
      <c r="B211" s="5">
        <v>1</v>
      </c>
      <c r="C211" s="5">
        <v>0.62</v>
      </c>
      <c r="D211" s="5">
        <v>0.5</v>
      </c>
      <c r="E211" s="5">
        <v>0.17</v>
      </c>
      <c r="F211" s="5">
        <v>1.1479999999999999</v>
      </c>
      <c r="G211" s="5">
        <v>0.54749999999999999</v>
      </c>
      <c r="H211" s="5">
        <v>1.0293266666666665</v>
      </c>
    </row>
    <row r="212" spans="1:8" x14ac:dyDescent="0.2">
      <c r="A212" s="4">
        <v>1.0293666666666668</v>
      </c>
      <c r="B212" s="5">
        <v>1</v>
      </c>
      <c r="C212" s="5">
        <v>0.61499999999999999</v>
      </c>
      <c r="D212" s="5">
        <v>0.495</v>
      </c>
      <c r="E212" s="5">
        <v>0.2</v>
      </c>
      <c r="F212" s="5">
        <v>1.2190000000000001</v>
      </c>
      <c r="G212" s="5">
        <v>0.56399999999999995</v>
      </c>
      <c r="H212" s="5">
        <v>1.0293666666666668</v>
      </c>
    </row>
    <row r="213" spans="1:8" x14ac:dyDescent="0.2">
      <c r="A213" s="4">
        <v>1.0294266666666667</v>
      </c>
      <c r="B213" s="5">
        <v>1</v>
      </c>
      <c r="C213" s="5">
        <v>0.64</v>
      </c>
      <c r="D213" s="5">
        <v>0.51500000000000001</v>
      </c>
      <c r="E213" s="5">
        <v>0.08</v>
      </c>
      <c r="F213" s="5">
        <v>1.042</v>
      </c>
      <c r="G213" s="5">
        <v>0.51500000000000001</v>
      </c>
      <c r="H213" s="5">
        <v>1.0294266666666667</v>
      </c>
    </row>
    <row r="214" spans="1:8" x14ac:dyDescent="0.2">
      <c r="A214" s="4">
        <v>1.0294941666666668</v>
      </c>
      <c r="B214" s="5">
        <v>1</v>
      </c>
      <c r="C214" s="5">
        <v>0.65</v>
      </c>
      <c r="D214" s="5">
        <v>0.5</v>
      </c>
      <c r="E214" s="5">
        <v>0.17</v>
      </c>
      <c r="F214" s="5">
        <v>1.4045000000000001</v>
      </c>
      <c r="G214" s="5">
        <v>0.69399999999999995</v>
      </c>
      <c r="H214" s="5">
        <v>1.0294941666666668</v>
      </c>
    </row>
    <row r="215" spans="1:8" x14ac:dyDescent="0.2">
      <c r="A215" s="4">
        <v>1.0295191666666665</v>
      </c>
      <c r="B215" s="5">
        <v>1</v>
      </c>
      <c r="C215" s="5">
        <v>0.63500000000000001</v>
      </c>
      <c r="D215" s="5">
        <v>0.48499999999999999</v>
      </c>
      <c r="E215" s="5">
        <v>0.155</v>
      </c>
      <c r="F215" s="5">
        <v>1.073</v>
      </c>
      <c r="G215" s="5">
        <v>0.46700000000000003</v>
      </c>
      <c r="H215" s="5">
        <v>1.0295191666666665</v>
      </c>
    </row>
    <row r="216" spans="1:8" x14ac:dyDescent="0.2">
      <c r="A216" s="4">
        <v>1.0296937500000001</v>
      </c>
      <c r="B216" s="5">
        <v>1</v>
      </c>
      <c r="C216" s="5">
        <v>0.63</v>
      </c>
      <c r="D216" s="5">
        <v>0.51</v>
      </c>
      <c r="E216" s="5">
        <v>0.17499999999999999</v>
      </c>
      <c r="F216" s="5">
        <v>1.3414999999999999</v>
      </c>
      <c r="G216" s="5">
        <v>0.65749999999999997</v>
      </c>
      <c r="H216" s="5">
        <v>1.0296937500000001</v>
      </c>
    </row>
    <row r="217" spans="1:8" x14ac:dyDescent="0.2">
      <c r="A217" s="4">
        <v>1.0297000000000001</v>
      </c>
      <c r="B217" s="5">
        <v>1</v>
      </c>
      <c r="C217" s="5">
        <v>0.64500000000000002</v>
      </c>
      <c r="D217" s="5">
        <v>0.52500000000000002</v>
      </c>
      <c r="E217" s="5">
        <v>0.16</v>
      </c>
      <c r="F217" s="5">
        <v>1.5075000000000001</v>
      </c>
      <c r="G217" s="5">
        <v>0.74550000000000005</v>
      </c>
      <c r="H217" s="5">
        <v>1.0297000000000001</v>
      </c>
    </row>
    <row r="218" spans="1:8" x14ac:dyDescent="0.2">
      <c r="A218" s="4">
        <v>1.0297958333333335</v>
      </c>
      <c r="B218" s="5">
        <v>1</v>
      </c>
      <c r="C218" s="5">
        <v>0.64500000000000002</v>
      </c>
      <c r="D218" s="5">
        <v>0.52</v>
      </c>
      <c r="E218" s="5">
        <v>0.17499999999999999</v>
      </c>
      <c r="F218" s="5">
        <v>1.5609999999999999</v>
      </c>
      <c r="G218" s="5">
        <v>0.70899999999999996</v>
      </c>
      <c r="H218" s="5">
        <v>1.0297958333333335</v>
      </c>
    </row>
    <row r="219" spans="1:8" x14ac:dyDescent="0.2">
      <c r="A219" s="4">
        <v>1.0299375000000002</v>
      </c>
      <c r="B219" s="5">
        <v>1</v>
      </c>
      <c r="C219" s="5">
        <v>0.64</v>
      </c>
      <c r="D219" s="5">
        <v>0.5</v>
      </c>
      <c r="E219" s="5">
        <v>0.15</v>
      </c>
      <c r="F219" s="5">
        <v>1.2015</v>
      </c>
      <c r="G219" s="5">
        <v>0.55900000000000005</v>
      </c>
      <c r="H219" s="5">
        <v>1.0299375000000002</v>
      </c>
    </row>
    <row r="220" spans="1:8" x14ac:dyDescent="0.2">
      <c r="A220" s="4">
        <v>1.0302575</v>
      </c>
      <c r="B220" s="5">
        <v>1</v>
      </c>
      <c r="C220" s="5">
        <v>0.63</v>
      </c>
      <c r="D220" s="5">
        <v>0.51500000000000001</v>
      </c>
      <c r="E220" s="5">
        <v>0.155</v>
      </c>
      <c r="F220" s="5">
        <v>1.2589999999999999</v>
      </c>
      <c r="G220" s="5">
        <v>0.41049999999999998</v>
      </c>
      <c r="H220" s="5">
        <v>1.0302575</v>
      </c>
    </row>
    <row r="221" spans="1:8" x14ac:dyDescent="0.2">
      <c r="A221" s="4">
        <v>1.0303354166666667</v>
      </c>
      <c r="B221" s="5">
        <v>1</v>
      </c>
      <c r="C221" s="5">
        <v>0.63500000000000001</v>
      </c>
      <c r="D221" s="5">
        <v>0.495</v>
      </c>
      <c r="E221" s="5">
        <v>0.17499999999999999</v>
      </c>
      <c r="F221" s="5">
        <v>1.2355</v>
      </c>
      <c r="G221" s="5">
        <v>0.52049999999999996</v>
      </c>
      <c r="H221" s="5">
        <v>1.0303354166666667</v>
      </c>
    </row>
    <row r="222" spans="1:8" x14ac:dyDescent="0.2">
      <c r="A222" s="4">
        <v>1.0306358333333334</v>
      </c>
      <c r="B222" s="5">
        <v>1</v>
      </c>
      <c r="C222" s="5">
        <v>0.67500000000000004</v>
      </c>
      <c r="D222" s="5">
        <v>0.52500000000000002</v>
      </c>
      <c r="E222" s="5">
        <v>0.17</v>
      </c>
      <c r="F222" s="5">
        <v>1.8095000000000001</v>
      </c>
      <c r="G222" s="5">
        <v>0.78400000000000003</v>
      </c>
      <c r="H222" s="5">
        <v>1.0306358333333334</v>
      </c>
    </row>
    <row r="223" spans="1:8" x14ac:dyDescent="0.2">
      <c r="A223" s="4">
        <v>1.0307229166666667</v>
      </c>
      <c r="B223" s="5">
        <v>1</v>
      </c>
      <c r="C223" s="5">
        <v>0.65500000000000003</v>
      </c>
      <c r="D223" s="5">
        <v>0.49</v>
      </c>
      <c r="E223" s="5">
        <v>0.17499999999999999</v>
      </c>
      <c r="F223" s="5">
        <v>1.3585</v>
      </c>
      <c r="G223" s="5">
        <v>0.63949999999999996</v>
      </c>
      <c r="H223" s="5">
        <v>1.0307229166666667</v>
      </c>
    </row>
    <row r="224" spans="1:8" x14ac:dyDescent="0.2">
      <c r="A224" s="4">
        <v>1.0310024999999998</v>
      </c>
      <c r="B224" s="5">
        <v>1</v>
      </c>
      <c r="C224" s="5">
        <v>0.63500000000000001</v>
      </c>
      <c r="D224" s="5">
        <v>0.505</v>
      </c>
      <c r="E224" s="5">
        <v>0.16500000000000001</v>
      </c>
      <c r="F224" s="5">
        <v>1.2509999999999999</v>
      </c>
      <c r="G224" s="5">
        <v>0.57699999999999996</v>
      </c>
      <c r="H224" s="5">
        <v>1.0310024999999998</v>
      </c>
    </row>
    <row r="225" spans="1:8" x14ac:dyDescent="0.2">
      <c r="A225" s="4">
        <v>1.0310633333333332</v>
      </c>
      <c r="B225" s="5">
        <v>1</v>
      </c>
      <c r="C225" s="5">
        <v>0.63500000000000001</v>
      </c>
      <c r="D225" s="5">
        <v>0.51</v>
      </c>
      <c r="E225" s="5">
        <v>0.21</v>
      </c>
      <c r="F225" s="5">
        <v>1.5980000000000001</v>
      </c>
      <c r="G225" s="5">
        <v>0.65349999999999997</v>
      </c>
      <c r="H225" s="5">
        <v>1.0310633333333332</v>
      </c>
    </row>
    <row r="226" spans="1:8" x14ac:dyDescent="0.2">
      <c r="A226" s="4">
        <v>1.0316933333333334</v>
      </c>
      <c r="B226" s="5">
        <v>1</v>
      </c>
      <c r="C226" s="5">
        <v>0.63</v>
      </c>
      <c r="D226" s="5">
        <v>0.505</v>
      </c>
      <c r="E226" s="5">
        <v>0.18</v>
      </c>
      <c r="F226" s="5">
        <v>1.272</v>
      </c>
      <c r="G226" s="5">
        <v>0.60250000000000004</v>
      </c>
      <c r="H226" s="5">
        <v>1.0316933333333334</v>
      </c>
    </row>
    <row r="227" spans="1:8" x14ac:dyDescent="0.2">
      <c r="A227" s="4">
        <v>1.0318000000000001</v>
      </c>
      <c r="B227" s="5">
        <v>1</v>
      </c>
      <c r="C227" s="5">
        <v>0.64500000000000002</v>
      </c>
      <c r="D227" s="5">
        <v>0.51</v>
      </c>
      <c r="E227" s="5">
        <v>0.16</v>
      </c>
      <c r="F227" s="5">
        <v>1.33</v>
      </c>
      <c r="G227" s="5">
        <v>0.66649999999999998</v>
      </c>
      <c r="H227" s="5">
        <v>1.0318000000000001</v>
      </c>
    </row>
    <row r="228" spans="1:8" x14ac:dyDescent="0.2">
      <c r="A228" s="4">
        <v>1.0318066666666665</v>
      </c>
      <c r="B228" s="5">
        <v>1</v>
      </c>
      <c r="C228" s="5">
        <v>0.64500000000000002</v>
      </c>
      <c r="D228" s="5">
        <v>0.5</v>
      </c>
      <c r="E228" s="5">
        <v>0.16</v>
      </c>
      <c r="F228" s="5">
        <v>1.2464999999999999</v>
      </c>
      <c r="G228" s="5">
        <v>0.54749999999999999</v>
      </c>
      <c r="H228" s="5">
        <v>1.0318066666666665</v>
      </c>
    </row>
    <row r="229" spans="1:8" x14ac:dyDescent="0.2">
      <c r="A229" s="4">
        <v>1.0319</v>
      </c>
      <c r="B229" s="5">
        <v>1</v>
      </c>
      <c r="C229" s="5">
        <v>0.63</v>
      </c>
      <c r="D229" s="5">
        <v>0.49</v>
      </c>
      <c r="E229" s="5">
        <v>0.18</v>
      </c>
      <c r="F229" s="5">
        <v>1.1299999999999999</v>
      </c>
      <c r="G229" s="5">
        <v>0.45800000000000002</v>
      </c>
      <c r="H229" s="5">
        <v>1.0319</v>
      </c>
    </row>
    <row r="230" spans="1:8" x14ac:dyDescent="0.2">
      <c r="A230" s="4">
        <v>1.0322616666666664</v>
      </c>
      <c r="B230" s="5">
        <v>1</v>
      </c>
      <c r="C230" s="5">
        <v>0.63500000000000001</v>
      </c>
      <c r="D230" s="5">
        <v>0.5</v>
      </c>
      <c r="E230" s="5">
        <v>0.18</v>
      </c>
      <c r="F230" s="5">
        <v>1.2565</v>
      </c>
      <c r="G230" s="5">
        <v>0.53900000000000003</v>
      </c>
      <c r="H230" s="5">
        <v>1.0322616666666664</v>
      </c>
    </row>
    <row r="231" spans="1:8" x14ac:dyDescent="0.2">
      <c r="A231" s="4">
        <v>1.0325458333333333</v>
      </c>
      <c r="B231" s="5">
        <v>1</v>
      </c>
      <c r="C231" s="5">
        <v>0.62</v>
      </c>
      <c r="D231" s="5">
        <v>0.51500000000000001</v>
      </c>
      <c r="E231" s="5">
        <v>0.17499999999999999</v>
      </c>
      <c r="F231" s="5">
        <v>1.2210000000000001</v>
      </c>
      <c r="G231" s="5">
        <v>0.53500000000000003</v>
      </c>
      <c r="H231" s="5">
        <v>1.0325458333333333</v>
      </c>
    </row>
    <row r="232" spans="1:8" x14ac:dyDescent="0.2">
      <c r="A232" s="4">
        <v>1.0325666666666669</v>
      </c>
      <c r="B232" s="5">
        <v>1</v>
      </c>
      <c r="C232" s="5">
        <v>0.625</v>
      </c>
      <c r="D232" s="5">
        <v>0.49</v>
      </c>
      <c r="E232" s="5">
        <v>0.14499999999999999</v>
      </c>
      <c r="F232" s="5">
        <v>0.92</v>
      </c>
      <c r="G232" s="5">
        <v>0.437</v>
      </c>
      <c r="H232" s="5">
        <v>1.0325666666666669</v>
      </c>
    </row>
    <row r="233" spans="1:8" x14ac:dyDescent="0.2">
      <c r="A233" s="4">
        <v>1.0328504166666665</v>
      </c>
      <c r="B233" s="5">
        <v>1</v>
      </c>
      <c r="C233" s="5">
        <v>0.64</v>
      </c>
      <c r="D233" s="5">
        <v>0.505</v>
      </c>
      <c r="E233" s="5">
        <v>0.155</v>
      </c>
      <c r="F233" s="5">
        <v>1.1955</v>
      </c>
      <c r="G233" s="5">
        <v>0.55649999999999999</v>
      </c>
      <c r="H233" s="5">
        <v>1.0328504166666665</v>
      </c>
    </row>
    <row r="234" spans="1:8" x14ac:dyDescent="0.2">
      <c r="A234" s="4">
        <v>1.0328908333333335</v>
      </c>
      <c r="B234" s="5">
        <v>1</v>
      </c>
      <c r="C234" s="5">
        <v>0.625</v>
      </c>
      <c r="D234" s="5">
        <v>0.5</v>
      </c>
      <c r="E234" s="5">
        <v>0.17</v>
      </c>
      <c r="F234" s="5">
        <v>1.0985</v>
      </c>
      <c r="G234" s="5">
        <v>0.46450000000000002</v>
      </c>
      <c r="H234" s="5">
        <v>1.0328908333333335</v>
      </c>
    </row>
    <row r="235" spans="1:8" x14ac:dyDescent="0.2">
      <c r="A235" s="4">
        <v>1.0331258333333333</v>
      </c>
      <c r="B235" s="5">
        <v>1</v>
      </c>
      <c r="C235" s="5">
        <v>0.65500000000000003</v>
      </c>
      <c r="D235" s="5">
        <v>0.505</v>
      </c>
      <c r="E235" s="5">
        <v>0.16500000000000001</v>
      </c>
      <c r="F235" s="5">
        <v>1.367</v>
      </c>
      <c r="G235" s="5">
        <v>0.58350000000000002</v>
      </c>
      <c r="H235" s="5">
        <v>1.0331258333333333</v>
      </c>
    </row>
    <row r="236" spans="1:8" x14ac:dyDescent="0.2">
      <c r="A236" s="4">
        <v>1.0332912499999998</v>
      </c>
      <c r="B236" s="5">
        <v>1</v>
      </c>
      <c r="C236" s="5">
        <v>0.63500000000000001</v>
      </c>
      <c r="D236" s="5">
        <v>0.505</v>
      </c>
      <c r="E236" s="5">
        <v>0.185</v>
      </c>
      <c r="F236" s="5">
        <v>1.3035000000000001</v>
      </c>
      <c r="G236" s="5">
        <v>0.501</v>
      </c>
      <c r="H236" s="5">
        <v>1.0332912499999998</v>
      </c>
    </row>
    <row r="237" spans="1:8" x14ac:dyDescent="0.2">
      <c r="A237" s="4">
        <v>1.0333749999999999</v>
      </c>
      <c r="B237" s="5">
        <v>1</v>
      </c>
      <c r="C237" s="5">
        <v>0.64500000000000002</v>
      </c>
      <c r="D237" s="5">
        <v>0.5</v>
      </c>
      <c r="E237" s="5">
        <v>0.15</v>
      </c>
      <c r="F237" s="5">
        <v>1.159</v>
      </c>
      <c r="G237" s="5">
        <v>0.46750000000000003</v>
      </c>
      <c r="H237" s="5">
        <v>1.0333749999999999</v>
      </c>
    </row>
    <row r="238" spans="1:8" x14ac:dyDescent="0.2">
      <c r="A238" s="4">
        <v>1.0333924999999999</v>
      </c>
      <c r="B238" s="5">
        <v>1</v>
      </c>
      <c r="C238" s="5">
        <v>0.64500000000000002</v>
      </c>
      <c r="D238" s="5">
        <v>0.51</v>
      </c>
      <c r="E238" s="5">
        <v>0.19</v>
      </c>
      <c r="F238" s="5">
        <v>1.4744999999999999</v>
      </c>
      <c r="G238" s="5">
        <v>0.60499999999999998</v>
      </c>
      <c r="H238" s="5">
        <v>1.0333924999999999</v>
      </c>
    </row>
    <row r="239" spans="1:8" x14ac:dyDescent="0.2">
      <c r="A239" s="4">
        <v>1.0335066666666668</v>
      </c>
      <c r="B239" s="5">
        <v>1</v>
      </c>
      <c r="C239" s="5">
        <v>0.65500000000000003</v>
      </c>
      <c r="D239" s="5">
        <v>0.49</v>
      </c>
      <c r="E239" s="5">
        <v>0.16</v>
      </c>
      <c r="F239" s="5">
        <v>1.204</v>
      </c>
      <c r="G239" s="5">
        <v>0.54549999999999998</v>
      </c>
      <c r="H239" s="5">
        <v>1.0335066666666668</v>
      </c>
    </row>
    <row r="240" spans="1:8" x14ac:dyDescent="0.2">
      <c r="A240" s="4">
        <v>1.0336329166666667</v>
      </c>
      <c r="B240" s="5">
        <v>1</v>
      </c>
      <c r="C240" s="5">
        <v>0.64</v>
      </c>
      <c r="D240" s="5">
        <v>0.51500000000000001</v>
      </c>
      <c r="E240" s="5">
        <v>0.16500000000000001</v>
      </c>
      <c r="F240" s="5">
        <v>1.3115000000000001</v>
      </c>
      <c r="G240" s="5">
        <v>0.4945</v>
      </c>
      <c r="H240" s="5">
        <v>1.0336329166666667</v>
      </c>
    </row>
    <row r="241" spans="1:8" x14ac:dyDescent="0.2">
      <c r="A241" s="4">
        <v>1.0337991666666666</v>
      </c>
      <c r="B241" s="5">
        <v>1</v>
      </c>
      <c r="C241" s="5">
        <v>0.64500000000000002</v>
      </c>
      <c r="D241" s="5">
        <v>0.5</v>
      </c>
      <c r="E241" s="5">
        <v>0.19500000000000001</v>
      </c>
      <c r="F241" s="5">
        <v>1.401</v>
      </c>
      <c r="G241" s="5">
        <v>0.61650000000000005</v>
      </c>
      <c r="H241" s="5">
        <v>1.0337991666666666</v>
      </c>
    </row>
    <row r="242" spans="1:8" x14ac:dyDescent="0.2">
      <c r="A242" s="4">
        <v>1.0340499999999999</v>
      </c>
      <c r="B242" s="5">
        <v>1</v>
      </c>
      <c r="C242" s="5">
        <v>0.64500000000000002</v>
      </c>
      <c r="D242" s="5">
        <v>0.5</v>
      </c>
      <c r="E242" s="5">
        <v>0.2</v>
      </c>
      <c r="F242" s="5">
        <v>1.4285000000000001</v>
      </c>
      <c r="G242" s="5">
        <v>0.63900000000000001</v>
      </c>
      <c r="H242" s="5">
        <v>1.0340499999999999</v>
      </c>
    </row>
    <row r="243" spans="1:8" x14ac:dyDescent="0.2">
      <c r="A243" s="4">
        <v>1.0341850000000001</v>
      </c>
      <c r="B243" s="5">
        <v>1</v>
      </c>
      <c r="C243" s="5">
        <v>0.65</v>
      </c>
      <c r="D243" s="5">
        <v>0.49</v>
      </c>
      <c r="E243" s="5">
        <v>0.155</v>
      </c>
      <c r="F243" s="5">
        <v>1.1220000000000001</v>
      </c>
      <c r="G243" s="5">
        <v>0.54500000000000004</v>
      </c>
      <c r="H243" s="5">
        <v>1.0341850000000001</v>
      </c>
    </row>
    <row r="244" spans="1:8" x14ac:dyDescent="0.2">
      <c r="A244" s="4">
        <v>1.0342516666666668</v>
      </c>
      <c r="B244" s="5">
        <v>1</v>
      </c>
      <c r="C244" s="5">
        <v>0.65</v>
      </c>
      <c r="D244" s="5">
        <v>0.5</v>
      </c>
      <c r="E244" s="5">
        <v>0.155</v>
      </c>
      <c r="F244" s="5">
        <v>1.202</v>
      </c>
      <c r="G244" s="5">
        <v>0.56499999999999995</v>
      </c>
      <c r="H244" s="5">
        <v>1.0342516666666668</v>
      </c>
    </row>
    <row r="245" spans="1:8" x14ac:dyDescent="0.2">
      <c r="A245" s="4">
        <v>1.03439375</v>
      </c>
      <c r="B245" s="5">
        <v>1</v>
      </c>
      <c r="C245" s="5">
        <v>0.65</v>
      </c>
      <c r="D245" s="5">
        <v>0.52</v>
      </c>
      <c r="E245" s="5">
        <v>0.19500000000000001</v>
      </c>
      <c r="F245" s="5">
        <v>1.6274999999999999</v>
      </c>
      <c r="G245" s="5">
        <v>0.68899999999999995</v>
      </c>
      <c r="H245" s="5">
        <v>1.03439375</v>
      </c>
    </row>
    <row r="246" spans="1:8" x14ac:dyDescent="0.2">
      <c r="A246" s="4">
        <v>1.0344116666666667</v>
      </c>
      <c r="B246" s="5">
        <v>1</v>
      </c>
      <c r="C246" s="5">
        <v>0.67500000000000004</v>
      </c>
      <c r="D246" s="5">
        <v>0.52500000000000002</v>
      </c>
      <c r="E246" s="5">
        <v>0.17</v>
      </c>
      <c r="F246" s="5">
        <v>1.7110000000000001</v>
      </c>
      <c r="G246" s="5">
        <v>0.83650000000000002</v>
      </c>
      <c r="H246" s="5">
        <v>1.0344116666666667</v>
      </c>
    </row>
    <row r="247" spans="1:8" x14ac:dyDescent="0.2">
      <c r="A247" s="4">
        <v>1.0346716666666667</v>
      </c>
      <c r="B247" s="5">
        <v>1</v>
      </c>
      <c r="C247" s="5">
        <v>0.64</v>
      </c>
      <c r="D247" s="5">
        <v>0.495</v>
      </c>
      <c r="E247" s="5">
        <v>0.17</v>
      </c>
      <c r="F247" s="5">
        <v>1.139</v>
      </c>
      <c r="G247" s="5">
        <v>0.53949999999999998</v>
      </c>
      <c r="H247" s="5">
        <v>1.0346716666666667</v>
      </c>
    </row>
    <row r="248" spans="1:8" x14ac:dyDescent="0.2">
      <c r="A248" s="4">
        <v>1.0346900000000001</v>
      </c>
      <c r="B248" s="5">
        <v>1</v>
      </c>
      <c r="C248" s="5">
        <v>0.65</v>
      </c>
      <c r="D248" s="5">
        <v>0.51500000000000001</v>
      </c>
      <c r="E248" s="5">
        <v>0.18</v>
      </c>
      <c r="F248" s="5">
        <v>1.4630000000000001</v>
      </c>
      <c r="G248" s="5">
        <v>0.65800000000000003</v>
      </c>
      <c r="H248" s="5">
        <v>1.0346900000000001</v>
      </c>
    </row>
    <row r="249" spans="1:8" x14ac:dyDescent="0.2">
      <c r="A249" s="4">
        <v>1.0347599999999999</v>
      </c>
      <c r="B249" s="5">
        <v>1</v>
      </c>
      <c r="C249" s="5">
        <v>0.64</v>
      </c>
      <c r="D249" s="5">
        <v>0.48499999999999999</v>
      </c>
      <c r="E249" s="5">
        <v>0.16</v>
      </c>
      <c r="F249" s="5">
        <v>1.006</v>
      </c>
      <c r="G249" s="5">
        <v>0.45600000000000002</v>
      </c>
      <c r="H249" s="5">
        <v>1.0347599999999999</v>
      </c>
    </row>
    <row r="250" spans="1:8" x14ac:dyDescent="0.2">
      <c r="A250" s="4">
        <v>1.0350120833333332</v>
      </c>
      <c r="B250" s="5">
        <v>1</v>
      </c>
      <c r="C250" s="5">
        <v>0.66</v>
      </c>
      <c r="D250" s="5">
        <v>0.51500000000000001</v>
      </c>
      <c r="E250" s="5">
        <v>0.16500000000000001</v>
      </c>
      <c r="F250" s="5">
        <v>1.4464999999999999</v>
      </c>
      <c r="G250" s="5">
        <v>0.69399999999999995</v>
      </c>
      <c r="H250" s="5">
        <v>1.0350120833333332</v>
      </c>
    </row>
    <row r="251" spans="1:8" x14ac:dyDescent="0.2">
      <c r="A251" s="4">
        <v>1.0350229166666667</v>
      </c>
      <c r="B251" s="5">
        <v>1</v>
      </c>
      <c r="C251" s="5">
        <v>0.63</v>
      </c>
      <c r="D251" s="5">
        <v>0.5</v>
      </c>
      <c r="E251" s="5">
        <v>0.17499999999999999</v>
      </c>
      <c r="F251" s="5">
        <v>1.1105</v>
      </c>
      <c r="G251" s="5">
        <v>0.46700000000000003</v>
      </c>
      <c r="H251" s="5">
        <v>1.0350229166666667</v>
      </c>
    </row>
    <row r="252" spans="1:8" x14ac:dyDescent="0.2">
      <c r="A252" s="4">
        <v>1.0353308333333333</v>
      </c>
      <c r="B252" s="5">
        <v>1</v>
      </c>
      <c r="C252" s="5">
        <v>0.63500000000000001</v>
      </c>
      <c r="D252" s="5">
        <v>0.51500000000000001</v>
      </c>
      <c r="E252" s="5">
        <v>0.19</v>
      </c>
      <c r="F252" s="5">
        <v>1.3714999999999999</v>
      </c>
      <c r="G252" s="5">
        <v>0.50649999999999995</v>
      </c>
      <c r="H252" s="5">
        <v>1.0353308333333333</v>
      </c>
    </row>
    <row r="253" spans="1:8" x14ac:dyDescent="0.2">
      <c r="A253" s="4">
        <v>1.0356541666666668</v>
      </c>
      <c r="B253" s="5">
        <v>1</v>
      </c>
      <c r="C253" s="5">
        <v>0.65</v>
      </c>
      <c r="D253" s="5">
        <v>0.495</v>
      </c>
      <c r="E253" s="5">
        <v>0.17499999999999999</v>
      </c>
      <c r="F253" s="5">
        <v>1.2270000000000001</v>
      </c>
      <c r="G253" s="5">
        <v>0.52800000000000002</v>
      </c>
      <c r="H253" s="5">
        <v>1.0356541666666668</v>
      </c>
    </row>
    <row r="254" spans="1:8" x14ac:dyDescent="0.2">
      <c r="A254" s="4">
        <v>1.0358233333333333</v>
      </c>
      <c r="B254" s="5">
        <v>1</v>
      </c>
      <c r="C254" s="5">
        <v>0.66</v>
      </c>
      <c r="D254" s="5">
        <v>0.51500000000000001</v>
      </c>
      <c r="E254" s="5">
        <v>0.18</v>
      </c>
      <c r="F254" s="5">
        <v>1.5229999999999999</v>
      </c>
      <c r="G254" s="5">
        <v>0.54</v>
      </c>
      <c r="H254" s="5">
        <v>1.0358233333333333</v>
      </c>
    </row>
    <row r="255" spans="1:8" x14ac:dyDescent="0.2">
      <c r="A255" s="4">
        <v>1.0361979166666666</v>
      </c>
      <c r="B255" s="5">
        <v>1</v>
      </c>
      <c r="C255" s="5">
        <v>0.63500000000000001</v>
      </c>
      <c r="D255" s="5">
        <v>0.51</v>
      </c>
      <c r="E255" s="5">
        <v>0.17499999999999999</v>
      </c>
      <c r="F255" s="5">
        <v>1.2124999999999999</v>
      </c>
      <c r="G255" s="5">
        <v>0.57350000000000001</v>
      </c>
      <c r="H255" s="5">
        <v>1.0361979166666666</v>
      </c>
    </row>
    <row r="256" spans="1:8" x14ac:dyDescent="0.2">
      <c r="A256" s="4">
        <v>1.0362608333333332</v>
      </c>
      <c r="B256" s="5">
        <v>1</v>
      </c>
      <c r="C256" s="5">
        <v>0.64500000000000002</v>
      </c>
      <c r="D256" s="5">
        <v>0.5</v>
      </c>
      <c r="E256" s="5">
        <v>0.17</v>
      </c>
      <c r="F256" s="5">
        <v>1.1845000000000001</v>
      </c>
      <c r="G256" s="5">
        <v>0.48049999999999998</v>
      </c>
      <c r="H256" s="5">
        <v>1.0362608333333332</v>
      </c>
    </row>
    <row r="257" spans="1:8" x14ac:dyDescent="0.2">
      <c r="A257" s="4">
        <v>1.0364612500000001</v>
      </c>
      <c r="B257" s="5">
        <v>1</v>
      </c>
      <c r="C257" s="5">
        <v>0.65500000000000003</v>
      </c>
      <c r="D257" s="5">
        <v>0.52</v>
      </c>
      <c r="E257" s="5">
        <v>0.16500000000000001</v>
      </c>
      <c r="F257" s="5">
        <v>1.4095</v>
      </c>
      <c r="G257" s="5">
        <v>0.58599999999999997</v>
      </c>
      <c r="H257" s="5">
        <v>1.0364612500000001</v>
      </c>
    </row>
    <row r="258" spans="1:8" x14ac:dyDescent="0.2">
      <c r="A258" s="4">
        <v>1.0365491666666669</v>
      </c>
      <c r="B258" s="5">
        <v>1</v>
      </c>
      <c r="C258" s="5">
        <v>0.65500000000000003</v>
      </c>
      <c r="D258" s="5">
        <v>0.51500000000000001</v>
      </c>
      <c r="E258" s="5">
        <v>0.155</v>
      </c>
      <c r="F258" s="5">
        <v>1.3089999999999999</v>
      </c>
      <c r="G258" s="5">
        <v>0.52400000000000002</v>
      </c>
      <c r="H258" s="5">
        <v>1.0365491666666669</v>
      </c>
    </row>
    <row r="259" spans="1:8" x14ac:dyDescent="0.2">
      <c r="A259" s="4">
        <v>1.0367833333333332</v>
      </c>
      <c r="B259" s="5">
        <v>1</v>
      </c>
      <c r="C259" s="5">
        <v>0.66</v>
      </c>
      <c r="D259" s="5">
        <v>0.51500000000000001</v>
      </c>
      <c r="E259" s="5">
        <v>0.2</v>
      </c>
      <c r="F259" s="5">
        <v>1.6465000000000001</v>
      </c>
      <c r="G259" s="5">
        <v>0.749</v>
      </c>
      <c r="H259" s="5">
        <v>1.0367833333333332</v>
      </c>
    </row>
    <row r="260" spans="1:8" x14ac:dyDescent="0.2">
      <c r="A260" s="4">
        <v>1.0369833333333331</v>
      </c>
      <c r="B260" s="5">
        <v>1</v>
      </c>
      <c r="C260" s="5">
        <v>0.64</v>
      </c>
      <c r="D260" s="5">
        <v>0.51</v>
      </c>
      <c r="E260" s="5">
        <v>0.2</v>
      </c>
      <c r="F260" s="5">
        <v>1.3905000000000001</v>
      </c>
      <c r="G260" s="5">
        <v>0.61</v>
      </c>
      <c r="H260" s="5">
        <v>1.0369833333333331</v>
      </c>
    </row>
    <row r="261" spans="1:8" x14ac:dyDescent="0.2">
      <c r="A261" s="4">
        <v>1.0369983333333335</v>
      </c>
      <c r="B261" s="5">
        <v>1</v>
      </c>
      <c r="C261" s="5">
        <v>0.65</v>
      </c>
      <c r="D261" s="5">
        <v>0.54500000000000004</v>
      </c>
      <c r="E261" s="5">
        <v>0.16500000000000001</v>
      </c>
      <c r="F261" s="5">
        <v>1.5660000000000001</v>
      </c>
      <c r="G261" s="5">
        <v>0.66449999999999998</v>
      </c>
      <c r="H261" s="5">
        <v>1.0369983333333335</v>
      </c>
    </row>
    <row r="262" spans="1:8" x14ac:dyDescent="0.2">
      <c r="A262" s="4">
        <v>1.0371400000000002</v>
      </c>
      <c r="B262" s="5">
        <v>1</v>
      </c>
      <c r="C262" s="5">
        <v>0.625</v>
      </c>
      <c r="D262" s="5">
        <v>0.52500000000000002</v>
      </c>
      <c r="E262" s="5">
        <v>0.19500000000000001</v>
      </c>
      <c r="F262" s="5">
        <v>1.3520000000000001</v>
      </c>
      <c r="G262" s="5">
        <v>0.45050000000000001</v>
      </c>
      <c r="H262" s="5">
        <v>1.0371400000000002</v>
      </c>
    </row>
    <row r="263" spans="1:8" x14ac:dyDescent="0.2">
      <c r="A263" s="4">
        <v>1.0373041666666667</v>
      </c>
      <c r="B263" s="5">
        <v>1</v>
      </c>
      <c r="C263" s="5">
        <v>0.66</v>
      </c>
      <c r="D263" s="5">
        <v>0.53</v>
      </c>
      <c r="E263" s="5">
        <v>0.17499999999999999</v>
      </c>
      <c r="F263" s="5">
        <v>1.583</v>
      </c>
      <c r="G263" s="5">
        <v>0.73950000000000005</v>
      </c>
      <c r="H263" s="5">
        <v>1.0373041666666667</v>
      </c>
    </row>
    <row r="264" spans="1:8" x14ac:dyDescent="0.2">
      <c r="A264" s="4">
        <v>1.0374833333333333</v>
      </c>
      <c r="B264" s="5">
        <v>1</v>
      </c>
      <c r="C264" s="5">
        <v>0.64500000000000002</v>
      </c>
      <c r="D264" s="5">
        <v>0.52500000000000002</v>
      </c>
      <c r="E264" s="5">
        <v>0.17</v>
      </c>
      <c r="F264" s="5">
        <v>1.37</v>
      </c>
      <c r="G264" s="5">
        <v>0.61350000000000005</v>
      </c>
      <c r="H264" s="5">
        <v>1.0374833333333333</v>
      </c>
    </row>
    <row r="265" spans="1:8" x14ac:dyDescent="0.2">
      <c r="A265" s="4">
        <v>1.0376395833333334</v>
      </c>
      <c r="B265" s="5">
        <v>1</v>
      </c>
      <c r="C265" s="5">
        <v>0.68</v>
      </c>
      <c r="D265" s="5">
        <v>0.51500000000000001</v>
      </c>
      <c r="E265" s="5">
        <v>0.17499999999999999</v>
      </c>
      <c r="F265" s="5">
        <v>1.6185</v>
      </c>
      <c r="G265" s="5">
        <v>0.51249999999999996</v>
      </c>
      <c r="H265" s="5">
        <v>1.0376395833333334</v>
      </c>
    </row>
    <row r="266" spans="1:8" x14ac:dyDescent="0.2">
      <c r="A266" s="4">
        <v>1.03766</v>
      </c>
      <c r="B266" s="5">
        <v>1</v>
      </c>
      <c r="C266" s="5">
        <v>0.64500000000000002</v>
      </c>
      <c r="D266" s="5">
        <v>0.51</v>
      </c>
      <c r="E266" s="5">
        <v>0.16</v>
      </c>
      <c r="F266" s="5">
        <v>1.1835</v>
      </c>
      <c r="G266" s="5">
        <v>0.55600000000000005</v>
      </c>
      <c r="H266" s="5">
        <v>1.03766</v>
      </c>
    </row>
    <row r="267" spans="1:8" x14ac:dyDescent="0.2">
      <c r="A267" s="4">
        <v>1.0378208333333334</v>
      </c>
      <c r="B267" s="5">
        <v>1</v>
      </c>
      <c r="C267" s="5">
        <v>0.68500000000000005</v>
      </c>
      <c r="D267" s="5">
        <v>0.51</v>
      </c>
      <c r="E267" s="5">
        <v>0.16500000000000001</v>
      </c>
      <c r="F267" s="5">
        <v>1.5449999999999999</v>
      </c>
      <c r="G267" s="5">
        <v>0.68600000000000005</v>
      </c>
      <c r="H267" s="5">
        <v>1.0378208333333334</v>
      </c>
    </row>
    <row r="268" spans="1:8" x14ac:dyDescent="0.2">
      <c r="A268" s="4">
        <v>1.0381158333333333</v>
      </c>
      <c r="B268" s="5">
        <v>1</v>
      </c>
      <c r="C268" s="5">
        <v>0.65</v>
      </c>
      <c r="D268" s="5">
        <v>0.51</v>
      </c>
      <c r="E268" s="5">
        <v>0.155</v>
      </c>
      <c r="F268" s="5">
        <v>1.1890000000000001</v>
      </c>
      <c r="G268" s="5">
        <v>0.48299999999999998</v>
      </c>
      <c r="H268" s="5">
        <v>1.0381158333333333</v>
      </c>
    </row>
    <row r="269" spans="1:8" x14ac:dyDescent="0.2">
      <c r="A269" s="4">
        <v>1.0382266666666669</v>
      </c>
      <c r="B269" s="5">
        <v>1</v>
      </c>
      <c r="C269" s="5">
        <v>0.65500000000000003</v>
      </c>
      <c r="D269" s="5">
        <v>0.51500000000000001</v>
      </c>
      <c r="E269" s="5">
        <v>0.18</v>
      </c>
      <c r="F269" s="5">
        <v>1.4119999999999999</v>
      </c>
      <c r="G269" s="5">
        <v>0.61950000000000005</v>
      </c>
      <c r="H269" s="5">
        <v>1.0382266666666669</v>
      </c>
    </row>
    <row r="270" spans="1:8" x14ac:dyDescent="0.2">
      <c r="A270" s="4">
        <v>1.0388033333333333</v>
      </c>
      <c r="B270" s="5">
        <v>1</v>
      </c>
      <c r="C270" s="5">
        <v>0.66</v>
      </c>
      <c r="D270" s="5">
        <v>0.52</v>
      </c>
      <c r="E270" s="5">
        <v>0.19</v>
      </c>
      <c r="F270" s="5">
        <v>1.5580000000000001</v>
      </c>
      <c r="G270" s="5">
        <v>0.755</v>
      </c>
      <c r="H270" s="5">
        <v>1.0388033333333333</v>
      </c>
    </row>
    <row r="271" spans="1:8" x14ac:dyDescent="0.2">
      <c r="A271" s="4">
        <v>1.0388991666666667</v>
      </c>
      <c r="B271" s="5">
        <v>1</v>
      </c>
      <c r="C271" s="5">
        <v>0.64500000000000002</v>
      </c>
      <c r="D271" s="5">
        <v>0.51</v>
      </c>
      <c r="E271" s="5">
        <v>0.155</v>
      </c>
      <c r="F271" s="5">
        <v>1.129</v>
      </c>
      <c r="G271" s="5">
        <v>0.50149999999999995</v>
      </c>
      <c r="H271" s="5">
        <v>1.0388991666666667</v>
      </c>
    </row>
    <row r="272" spans="1:8" x14ac:dyDescent="0.2">
      <c r="A272" s="4">
        <v>1.0391216666666665</v>
      </c>
      <c r="B272" s="5">
        <v>1</v>
      </c>
      <c r="C272" s="5">
        <v>0.72499999999999998</v>
      </c>
      <c r="D272" s="5">
        <v>0.505</v>
      </c>
      <c r="E272" s="5">
        <v>0.185</v>
      </c>
      <c r="F272" s="5">
        <v>1.978</v>
      </c>
      <c r="G272" s="5">
        <v>1.026</v>
      </c>
      <c r="H272" s="5">
        <v>1.0391216666666665</v>
      </c>
    </row>
    <row r="273" spans="1:8" x14ac:dyDescent="0.2">
      <c r="A273" s="4">
        <v>1.0397516666666669</v>
      </c>
      <c r="B273" s="5">
        <v>1</v>
      </c>
      <c r="C273" s="5">
        <v>0.63</v>
      </c>
      <c r="D273" s="5">
        <v>0.53</v>
      </c>
      <c r="E273" s="5">
        <v>0.18</v>
      </c>
      <c r="F273" s="5">
        <v>1.2795000000000001</v>
      </c>
      <c r="G273" s="5">
        <v>0.61799999999999999</v>
      </c>
      <c r="H273" s="5">
        <v>1.0397516666666669</v>
      </c>
    </row>
    <row r="274" spans="1:8" x14ac:dyDescent="0.2">
      <c r="A274" s="4">
        <v>1.0401220833333336</v>
      </c>
      <c r="B274" s="5">
        <v>1</v>
      </c>
      <c r="C274" s="5">
        <v>0.63</v>
      </c>
      <c r="D274" s="5">
        <v>0.52500000000000002</v>
      </c>
      <c r="E274" s="5">
        <v>0.19500000000000001</v>
      </c>
      <c r="F274" s="5">
        <v>1.3134999999999999</v>
      </c>
      <c r="G274" s="5">
        <v>0.49349999999999999</v>
      </c>
      <c r="H274" s="5">
        <v>1.0401220833333336</v>
      </c>
    </row>
    <row r="275" spans="1:8" x14ac:dyDescent="0.2">
      <c r="A275" s="4">
        <v>1.0403175</v>
      </c>
      <c r="B275" s="5">
        <v>1</v>
      </c>
      <c r="C275" s="5">
        <v>0.67</v>
      </c>
      <c r="D275" s="5">
        <v>0.51500000000000001</v>
      </c>
      <c r="E275" s="5">
        <v>0.17</v>
      </c>
      <c r="F275" s="5">
        <v>1.4265000000000001</v>
      </c>
      <c r="G275" s="5">
        <v>0.66049999999999998</v>
      </c>
      <c r="H275" s="5">
        <v>1.0403175</v>
      </c>
    </row>
    <row r="276" spans="1:8" x14ac:dyDescent="0.2">
      <c r="A276" s="4">
        <v>1.0403420833333334</v>
      </c>
      <c r="B276" s="5">
        <v>1</v>
      </c>
      <c r="C276" s="5">
        <v>0.67500000000000004</v>
      </c>
      <c r="D276" s="5">
        <v>0.52</v>
      </c>
      <c r="E276" s="5">
        <v>0.14499999999999999</v>
      </c>
      <c r="F276" s="5">
        <v>1.3645</v>
      </c>
      <c r="G276" s="5">
        <v>0.55700000000000005</v>
      </c>
      <c r="H276" s="5">
        <v>1.0403420833333334</v>
      </c>
    </row>
    <row r="277" spans="1:8" x14ac:dyDescent="0.2">
      <c r="A277" s="4">
        <v>1.0411483333333333</v>
      </c>
      <c r="B277" s="5">
        <v>1</v>
      </c>
      <c r="C277" s="5">
        <v>0.67</v>
      </c>
      <c r="D277" s="5">
        <v>0.51</v>
      </c>
      <c r="E277" s="5">
        <v>0.155</v>
      </c>
      <c r="F277" s="5">
        <v>1.278</v>
      </c>
      <c r="G277" s="5">
        <v>0.5605</v>
      </c>
      <c r="H277" s="5">
        <v>1.0411483333333333</v>
      </c>
    </row>
    <row r="278" spans="1:8" x14ac:dyDescent="0.2">
      <c r="A278" s="4">
        <v>1.0412166666666667</v>
      </c>
      <c r="B278" s="5">
        <v>1</v>
      </c>
      <c r="C278" s="5">
        <v>0.64500000000000002</v>
      </c>
      <c r="D278" s="5">
        <v>0.52</v>
      </c>
      <c r="E278" s="5">
        <v>0.18</v>
      </c>
      <c r="F278" s="5">
        <v>1.2849999999999999</v>
      </c>
      <c r="G278" s="5">
        <v>0.57750000000000001</v>
      </c>
      <c r="H278" s="5">
        <v>1.0412166666666667</v>
      </c>
    </row>
    <row r="279" spans="1:8" x14ac:dyDescent="0.2">
      <c r="A279" s="4">
        <v>1.0412312500000001</v>
      </c>
      <c r="B279" s="5">
        <v>1</v>
      </c>
      <c r="C279" s="5">
        <v>0.69</v>
      </c>
      <c r="D279" s="5">
        <v>0.52500000000000002</v>
      </c>
      <c r="E279" s="5">
        <v>0.17499999999999999</v>
      </c>
      <c r="F279" s="5">
        <v>1.7004999999999999</v>
      </c>
      <c r="G279" s="5">
        <v>0.82550000000000001</v>
      </c>
      <c r="H279" s="5">
        <v>1.0412312500000001</v>
      </c>
    </row>
    <row r="280" spans="1:8" x14ac:dyDescent="0.2">
      <c r="A280" s="4">
        <v>1.0412354166666666</v>
      </c>
      <c r="B280" s="5">
        <v>1</v>
      </c>
      <c r="C280" s="5">
        <v>0.66500000000000004</v>
      </c>
      <c r="D280" s="5">
        <v>0.52500000000000002</v>
      </c>
      <c r="E280" s="5">
        <v>0.155</v>
      </c>
      <c r="F280" s="5">
        <v>1.3574999999999999</v>
      </c>
      <c r="G280" s="5">
        <v>0.53249999999999997</v>
      </c>
      <c r="H280" s="5">
        <v>1.0412354166666666</v>
      </c>
    </row>
    <row r="281" spans="1:8" x14ac:dyDescent="0.2">
      <c r="A281" s="4">
        <v>1.0413354166666666</v>
      </c>
      <c r="B281" s="5">
        <v>1</v>
      </c>
      <c r="C281" s="5">
        <v>0.67</v>
      </c>
      <c r="D281" s="5">
        <v>0.52</v>
      </c>
      <c r="E281" s="5">
        <v>0.17499999999999999</v>
      </c>
      <c r="F281" s="5">
        <v>1.4755</v>
      </c>
      <c r="G281" s="5">
        <v>0.62749999999999995</v>
      </c>
      <c r="H281" s="5">
        <v>1.0413354166666666</v>
      </c>
    </row>
    <row r="282" spans="1:8" x14ac:dyDescent="0.2">
      <c r="A282" s="4">
        <v>1.0414049999999999</v>
      </c>
      <c r="B282" s="5">
        <v>1</v>
      </c>
      <c r="C282" s="5">
        <v>0.63500000000000001</v>
      </c>
      <c r="D282" s="5">
        <v>0.51</v>
      </c>
      <c r="E282" s="5">
        <v>0.155</v>
      </c>
      <c r="F282" s="5">
        <v>0.98599999999999999</v>
      </c>
      <c r="G282" s="5">
        <v>0.40500000000000003</v>
      </c>
      <c r="H282" s="5">
        <v>1.0414049999999999</v>
      </c>
    </row>
    <row r="283" spans="1:8" x14ac:dyDescent="0.2">
      <c r="A283" s="4">
        <v>1.0419266666666669</v>
      </c>
      <c r="B283" s="5">
        <v>1</v>
      </c>
      <c r="C283" s="5">
        <v>0.65500000000000003</v>
      </c>
      <c r="D283" s="5">
        <v>0.52500000000000002</v>
      </c>
      <c r="E283" s="5">
        <v>0.18</v>
      </c>
      <c r="F283" s="5">
        <v>1.4019999999999999</v>
      </c>
      <c r="G283" s="5">
        <v>0.624</v>
      </c>
      <c r="H283" s="5">
        <v>1.0419266666666669</v>
      </c>
    </row>
    <row r="284" spans="1:8" x14ac:dyDescent="0.2">
      <c r="A284" s="4">
        <v>1.0422175</v>
      </c>
      <c r="B284" s="5">
        <v>1</v>
      </c>
      <c r="C284" s="5">
        <v>0.67500000000000004</v>
      </c>
      <c r="D284" s="5">
        <v>0.51</v>
      </c>
      <c r="E284" s="5">
        <v>0.185</v>
      </c>
      <c r="F284" s="5">
        <v>1.4730000000000001</v>
      </c>
      <c r="G284" s="5">
        <v>0.62949999999999995</v>
      </c>
      <c r="H284" s="5">
        <v>1.0422175</v>
      </c>
    </row>
    <row r="285" spans="1:8" x14ac:dyDescent="0.2">
      <c r="A285" s="4">
        <v>1.0423895833333334</v>
      </c>
      <c r="B285" s="5">
        <v>1</v>
      </c>
      <c r="C285" s="5">
        <v>0.7</v>
      </c>
      <c r="D285" s="5">
        <v>0.52500000000000002</v>
      </c>
      <c r="E285" s="5">
        <v>0.17499999999999999</v>
      </c>
      <c r="F285" s="5">
        <v>1.7585</v>
      </c>
      <c r="G285" s="5">
        <v>0.87450000000000006</v>
      </c>
      <c r="H285" s="5">
        <v>1.0423895833333334</v>
      </c>
    </row>
    <row r="286" spans="1:8" x14ac:dyDescent="0.2">
      <c r="A286" s="4">
        <v>1.0431116666666667</v>
      </c>
      <c r="B286" s="5">
        <v>1</v>
      </c>
      <c r="C286" s="5">
        <v>0.64500000000000002</v>
      </c>
      <c r="D286" s="5">
        <v>0.51</v>
      </c>
      <c r="E286" s="5">
        <v>0.19500000000000001</v>
      </c>
      <c r="F286" s="5">
        <v>1.226</v>
      </c>
      <c r="G286" s="5">
        <v>0.58850000000000002</v>
      </c>
      <c r="H286" s="5">
        <v>1.0431116666666667</v>
      </c>
    </row>
    <row r="287" spans="1:8" x14ac:dyDescent="0.2">
      <c r="A287" s="4">
        <v>1.0433641666666666</v>
      </c>
      <c r="B287" s="5">
        <v>1</v>
      </c>
      <c r="C287" s="5">
        <v>0.66</v>
      </c>
      <c r="D287" s="5">
        <v>0.53</v>
      </c>
      <c r="E287" s="5">
        <v>0.17</v>
      </c>
      <c r="F287" s="5">
        <v>1.3905000000000001</v>
      </c>
      <c r="G287" s="5">
        <v>0.59050000000000002</v>
      </c>
      <c r="H287" s="5">
        <v>1.0433641666666666</v>
      </c>
    </row>
    <row r="288" spans="1:8" x14ac:dyDescent="0.2">
      <c r="A288" s="4">
        <v>1.0435274999999999</v>
      </c>
      <c r="B288" s="5">
        <v>1</v>
      </c>
      <c r="C288" s="5">
        <v>0.66500000000000004</v>
      </c>
      <c r="D288" s="5">
        <v>0.53500000000000003</v>
      </c>
      <c r="E288" s="5">
        <v>0.155</v>
      </c>
      <c r="F288" s="5">
        <v>1.383</v>
      </c>
      <c r="G288" s="5">
        <v>0.59599999999999997</v>
      </c>
      <c r="H288" s="5">
        <v>1.0435274999999999</v>
      </c>
    </row>
    <row r="289" spans="1:8" x14ac:dyDescent="0.2">
      <c r="A289" s="4">
        <v>1.04353125</v>
      </c>
      <c r="B289" s="5">
        <v>1</v>
      </c>
      <c r="C289" s="5">
        <v>0.66500000000000004</v>
      </c>
      <c r="D289" s="5">
        <v>0.52</v>
      </c>
      <c r="E289" s="5">
        <v>0.17499999999999999</v>
      </c>
      <c r="F289" s="5">
        <v>1.3725000000000001</v>
      </c>
      <c r="G289" s="5">
        <v>0.60599999999999998</v>
      </c>
      <c r="H289" s="5">
        <v>1.04353125</v>
      </c>
    </row>
    <row r="290" spans="1:8" x14ac:dyDescent="0.2">
      <c r="A290" s="4">
        <v>1.0440283333333333</v>
      </c>
      <c r="B290" s="5">
        <v>1</v>
      </c>
      <c r="C290" s="5">
        <v>0.68</v>
      </c>
      <c r="D290" s="5">
        <v>0.54</v>
      </c>
      <c r="E290" s="5">
        <v>0.155</v>
      </c>
      <c r="F290" s="5">
        <v>1.534</v>
      </c>
      <c r="G290" s="5">
        <v>0.67100000000000004</v>
      </c>
      <c r="H290" s="5">
        <v>1.0440283333333333</v>
      </c>
    </row>
    <row r="291" spans="1:8" x14ac:dyDescent="0.2">
      <c r="A291" s="4">
        <v>1.0443862500000001</v>
      </c>
      <c r="B291" s="5">
        <v>1</v>
      </c>
      <c r="C291" s="5">
        <v>0.65</v>
      </c>
      <c r="D291" s="5">
        <v>0.54500000000000004</v>
      </c>
      <c r="E291" s="5">
        <v>0.185</v>
      </c>
      <c r="F291" s="5">
        <v>1.5055000000000001</v>
      </c>
      <c r="G291" s="5">
        <v>0.65649999999999997</v>
      </c>
      <c r="H291" s="5">
        <v>1.0443862500000001</v>
      </c>
    </row>
    <row r="292" spans="1:8" x14ac:dyDescent="0.2">
      <c r="A292" s="4">
        <v>1.04440625</v>
      </c>
      <c r="B292" s="5">
        <v>1</v>
      </c>
      <c r="C292" s="5">
        <v>0.67500000000000004</v>
      </c>
      <c r="D292" s="5">
        <v>0.54500000000000004</v>
      </c>
      <c r="E292" s="5">
        <v>0.185</v>
      </c>
      <c r="F292" s="5">
        <v>1.7375</v>
      </c>
      <c r="G292" s="5">
        <v>0.876</v>
      </c>
      <c r="H292" s="5">
        <v>1.04440625</v>
      </c>
    </row>
    <row r="293" spans="1:8" x14ac:dyDescent="0.2">
      <c r="A293" s="4">
        <v>1.0445245833333332</v>
      </c>
      <c r="B293" s="5">
        <v>1</v>
      </c>
      <c r="C293" s="5">
        <v>0.67</v>
      </c>
      <c r="D293" s="5">
        <v>0.54</v>
      </c>
      <c r="E293" s="5">
        <v>0.16500000000000001</v>
      </c>
      <c r="F293" s="5">
        <v>1.5015000000000001</v>
      </c>
      <c r="G293" s="5">
        <v>0.51800000000000002</v>
      </c>
      <c r="H293" s="5">
        <v>1.0445245833333332</v>
      </c>
    </row>
    <row r="294" spans="1:8" x14ac:dyDescent="0.2">
      <c r="A294" s="4">
        <v>1.0447295833333334</v>
      </c>
      <c r="B294" s="5">
        <v>1</v>
      </c>
      <c r="C294" s="5">
        <v>0.65500000000000003</v>
      </c>
      <c r="D294" s="5">
        <v>0.53</v>
      </c>
      <c r="E294" s="5">
        <v>0.16500000000000001</v>
      </c>
      <c r="F294" s="5">
        <v>1.2835000000000001</v>
      </c>
      <c r="G294" s="5">
        <v>0.58299999999999996</v>
      </c>
      <c r="H294" s="5">
        <v>1.0447295833333334</v>
      </c>
    </row>
    <row r="295" spans="1:8" x14ac:dyDescent="0.2">
      <c r="A295" s="4">
        <v>1.0450016666666668</v>
      </c>
      <c r="B295" s="5">
        <v>1</v>
      </c>
      <c r="C295" s="5">
        <v>0.68500000000000005</v>
      </c>
      <c r="D295" s="5">
        <v>0.51</v>
      </c>
      <c r="E295" s="5">
        <v>0.18</v>
      </c>
      <c r="F295" s="5">
        <v>1.4544999999999999</v>
      </c>
      <c r="G295" s="5">
        <v>0.63149999999999995</v>
      </c>
      <c r="H295" s="5">
        <v>1.0450016666666668</v>
      </c>
    </row>
    <row r="296" spans="1:8" x14ac:dyDescent="0.2">
      <c r="A296" s="4">
        <v>1.045445</v>
      </c>
      <c r="B296" s="5">
        <v>1</v>
      </c>
      <c r="C296" s="5">
        <v>0.7</v>
      </c>
      <c r="D296" s="5">
        <v>0.57499999999999996</v>
      </c>
      <c r="E296" s="5">
        <v>0.19</v>
      </c>
      <c r="F296" s="5">
        <v>2.2730000000000001</v>
      </c>
      <c r="G296" s="5">
        <v>1.095</v>
      </c>
      <c r="H296" s="5">
        <v>1.045445</v>
      </c>
    </row>
    <row r="297" spans="1:8" x14ac:dyDescent="0.2">
      <c r="A297" s="4">
        <v>1.0456916666666669</v>
      </c>
      <c r="B297" s="5">
        <v>1</v>
      </c>
      <c r="C297" s="5">
        <v>0.68500000000000005</v>
      </c>
      <c r="D297" s="5">
        <v>0.55000000000000004</v>
      </c>
      <c r="E297" s="5">
        <v>0.19</v>
      </c>
      <c r="F297" s="5">
        <v>1.885</v>
      </c>
      <c r="G297" s="5">
        <v>0.89</v>
      </c>
      <c r="H297" s="5">
        <v>1.0456916666666669</v>
      </c>
    </row>
    <row r="298" spans="1:8" x14ac:dyDescent="0.2">
      <c r="A298" s="4">
        <v>1.0457645833333333</v>
      </c>
      <c r="B298" s="5">
        <v>1</v>
      </c>
      <c r="C298" s="5">
        <v>0.68</v>
      </c>
      <c r="D298" s="5">
        <v>0.54</v>
      </c>
      <c r="E298" s="5">
        <v>0.19500000000000001</v>
      </c>
      <c r="F298" s="5">
        <v>1.7825</v>
      </c>
      <c r="G298" s="5">
        <v>0.55649999999999999</v>
      </c>
      <c r="H298" s="5">
        <v>1.0457645833333333</v>
      </c>
    </row>
    <row r="299" spans="1:8" x14ac:dyDescent="0.2">
      <c r="A299" s="4">
        <v>1.0467916666666668</v>
      </c>
      <c r="B299" s="5">
        <v>1</v>
      </c>
      <c r="C299" s="5">
        <v>0.69499999999999995</v>
      </c>
      <c r="D299" s="5">
        <v>0.53</v>
      </c>
      <c r="E299" s="5">
        <v>0.15</v>
      </c>
      <c r="F299" s="5">
        <v>1.4770000000000001</v>
      </c>
      <c r="G299" s="5">
        <v>0.63749999999999996</v>
      </c>
      <c r="H299" s="5">
        <v>1.0467916666666668</v>
      </c>
    </row>
    <row r="300" spans="1:8" x14ac:dyDescent="0.2">
      <c r="A300" s="4">
        <v>1.0468208333333333</v>
      </c>
      <c r="B300" s="5">
        <v>1</v>
      </c>
      <c r="C300" s="5">
        <v>0.71</v>
      </c>
      <c r="D300" s="5">
        <v>0.54500000000000004</v>
      </c>
      <c r="E300" s="5">
        <v>0.17499999999999999</v>
      </c>
      <c r="F300" s="5">
        <v>1.907</v>
      </c>
      <c r="G300" s="5">
        <v>0.87250000000000005</v>
      </c>
      <c r="H300" s="5">
        <v>1.0468208333333333</v>
      </c>
    </row>
    <row r="301" spans="1:8" x14ac:dyDescent="0.2">
      <c r="A301" s="4">
        <v>1.0472700000000001</v>
      </c>
      <c r="B301" s="5">
        <v>1</v>
      </c>
      <c r="C301" s="5">
        <v>0.68</v>
      </c>
      <c r="D301" s="5">
        <v>0.53</v>
      </c>
      <c r="E301" s="5">
        <v>0.18</v>
      </c>
      <c r="F301" s="5">
        <v>1.5289999999999999</v>
      </c>
      <c r="G301" s="5">
        <v>0.76349999999999996</v>
      </c>
      <c r="H301" s="5">
        <v>1.0472700000000001</v>
      </c>
    </row>
    <row r="302" spans="1:8" x14ac:dyDescent="0.2">
      <c r="A302" s="4">
        <v>1.0474158333333332</v>
      </c>
      <c r="B302" s="5">
        <v>1</v>
      </c>
      <c r="C302" s="5">
        <v>0.68</v>
      </c>
      <c r="D302" s="5">
        <v>0.53500000000000003</v>
      </c>
      <c r="E302" s="5">
        <v>0.185</v>
      </c>
      <c r="F302" s="5">
        <v>1.607</v>
      </c>
      <c r="G302" s="5">
        <v>0.72450000000000003</v>
      </c>
      <c r="H302" s="5">
        <v>1.0474158333333332</v>
      </c>
    </row>
    <row r="303" spans="1:8" x14ac:dyDescent="0.2">
      <c r="A303" s="4">
        <v>1.0474229166666666</v>
      </c>
      <c r="B303" s="5">
        <v>1</v>
      </c>
      <c r="C303" s="5">
        <v>0.67500000000000004</v>
      </c>
      <c r="D303" s="5">
        <v>0.53</v>
      </c>
      <c r="E303" s="5">
        <v>0.17499999999999999</v>
      </c>
      <c r="F303" s="5">
        <v>1.4464999999999999</v>
      </c>
      <c r="G303" s="5">
        <v>0.67749999999999999</v>
      </c>
      <c r="H303" s="5">
        <v>1.0474229166666666</v>
      </c>
    </row>
    <row r="304" spans="1:8" x14ac:dyDescent="0.2">
      <c r="A304" s="4">
        <v>1.0475229166666666</v>
      </c>
      <c r="B304" s="5">
        <v>1</v>
      </c>
      <c r="C304" s="5">
        <v>0.67500000000000004</v>
      </c>
      <c r="D304" s="5">
        <v>0.53500000000000003</v>
      </c>
      <c r="E304" s="5">
        <v>0.185</v>
      </c>
      <c r="F304" s="5">
        <v>1.5575000000000001</v>
      </c>
      <c r="G304" s="5">
        <v>0.70350000000000001</v>
      </c>
      <c r="H304" s="5">
        <v>1.0475229166666666</v>
      </c>
    </row>
    <row r="305" spans="1:8" x14ac:dyDescent="0.2">
      <c r="A305" s="4">
        <v>1.0475766666666668</v>
      </c>
      <c r="B305" s="5">
        <v>1</v>
      </c>
      <c r="C305" s="5">
        <v>0.65500000000000003</v>
      </c>
      <c r="D305" s="5">
        <v>0.53</v>
      </c>
      <c r="E305" s="5">
        <v>0.19500000000000001</v>
      </c>
      <c r="F305" s="5">
        <v>1.3879999999999999</v>
      </c>
      <c r="G305" s="5">
        <v>0.56699999999999995</v>
      </c>
      <c r="H305" s="5">
        <v>1.0475766666666668</v>
      </c>
    </row>
    <row r="306" spans="1:8" x14ac:dyDescent="0.2">
      <c r="A306" s="4">
        <v>1.0476999999999999</v>
      </c>
      <c r="B306" s="5">
        <v>1</v>
      </c>
      <c r="C306" s="5">
        <v>0.67</v>
      </c>
      <c r="D306" s="5">
        <v>0.5</v>
      </c>
      <c r="E306" s="5">
        <v>0.2</v>
      </c>
      <c r="F306" s="5">
        <v>1.2689999999999999</v>
      </c>
      <c r="G306" s="5">
        <v>0.57599999999999996</v>
      </c>
      <c r="H306" s="5">
        <v>1.0476999999999999</v>
      </c>
    </row>
    <row r="307" spans="1:8" x14ac:dyDescent="0.2">
      <c r="A307" s="4">
        <v>1.0481829166666665</v>
      </c>
      <c r="B307" s="5">
        <v>1</v>
      </c>
      <c r="C307" s="5">
        <v>0.66</v>
      </c>
      <c r="D307" s="5">
        <v>0.56499999999999995</v>
      </c>
      <c r="E307" s="5">
        <v>0.19500000000000001</v>
      </c>
      <c r="F307" s="5">
        <v>1.7605</v>
      </c>
      <c r="G307" s="5">
        <v>0.69199999999999995</v>
      </c>
      <c r="H307" s="5">
        <v>1.0481829166666665</v>
      </c>
    </row>
    <row r="308" spans="1:8" x14ac:dyDescent="0.2">
      <c r="A308" s="4">
        <v>1.0486600000000001</v>
      </c>
      <c r="B308" s="5">
        <v>1</v>
      </c>
      <c r="C308" s="5">
        <v>0.67500000000000004</v>
      </c>
      <c r="D308" s="5">
        <v>0.52500000000000002</v>
      </c>
      <c r="E308" s="5">
        <v>0.16</v>
      </c>
      <c r="F308" s="5">
        <v>1.2835000000000001</v>
      </c>
      <c r="G308" s="5">
        <v>0.57199999999999995</v>
      </c>
      <c r="H308" s="5">
        <v>1.0486600000000001</v>
      </c>
    </row>
    <row r="309" spans="1:8" x14ac:dyDescent="0.2">
      <c r="A309" s="4">
        <v>1.0490379166666666</v>
      </c>
      <c r="B309" s="5">
        <v>1</v>
      </c>
      <c r="C309" s="5">
        <v>0.67</v>
      </c>
      <c r="D309" s="5">
        <v>0.51500000000000001</v>
      </c>
      <c r="E309" s="5">
        <v>0.16500000000000001</v>
      </c>
      <c r="F309" s="5">
        <v>1.1735</v>
      </c>
      <c r="G309" s="5">
        <v>0.52600000000000002</v>
      </c>
      <c r="H309" s="5">
        <v>1.0490379166666666</v>
      </c>
    </row>
    <row r="310" spans="1:8" x14ac:dyDescent="0.2">
      <c r="A310" s="4">
        <v>1.0492879166666667</v>
      </c>
      <c r="B310" s="5">
        <v>1</v>
      </c>
      <c r="C310" s="5">
        <v>0.71</v>
      </c>
      <c r="D310" s="5">
        <v>0.53</v>
      </c>
      <c r="E310" s="5">
        <v>0.19500000000000001</v>
      </c>
      <c r="F310" s="5">
        <v>1.8745000000000001</v>
      </c>
      <c r="G310" s="5">
        <v>0.67549999999999999</v>
      </c>
      <c r="H310" s="5">
        <v>1.0492879166666667</v>
      </c>
    </row>
    <row r="311" spans="1:8" x14ac:dyDescent="0.2">
      <c r="A311" s="4">
        <v>1.0495166666666667</v>
      </c>
      <c r="B311" s="5">
        <v>1</v>
      </c>
      <c r="C311" s="5">
        <v>0.65</v>
      </c>
      <c r="D311" s="5">
        <v>0.56499999999999995</v>
      </c>
      <c r="E311" s="5">
        <v>0.2</v>
      </c>
      <c r="F311" s="5">
        <v>1.6645000000000001</v>
      </c>
      <c r="G311" s="5">
        <v>0.753</v>
      </c>
      <c r="H311" s="5">
        <v>1.0495166666666667</v>
      </c>
    </row>
    <row r="312" spans="1:8" x14ac:dyDescent="0.2">
      <c r="A312" s="4">
        <v>1.0499020833333335</v>
      </c>
      <c r="B312" s="5">
        <v>1</v>
      </c>
      <c r="C312" s="5">
        <v>0.64500000000000002</v>
      </c>
      <c r="D312" s="5">
        <v>0.55000000000000004</v>
      </c>
      <c r="E312" s="5">
        <v>0.17499999999999999</v>
      </c>
      <c r="F312" s="5">
        <v>1.2915000000000001</v>
      </c>
      <c r="G312" s="5">
        <v>0.56999999999999995</v>
      </c>
      <c r="H312" s="5">
        <v>1.0499020833333335</v>
      </c>
    </row>
    <row r="313" spans="1:8" x14ac:dyDescent="0.2">
      <c r="A313" s="4">
        <v>1.0501329166666666</v>
      </c>
      <c r="B313" s="5">
        <v>1</v>
      </c>
      <c r="C313" s="5">
        <v>0.68500000000000005</v>
      </c>
      <c r="D313" s="5">
        <v>0.53500000000000003</v>
      </c>
      <c r="E313" s="5">
        <v>0.155</v>
      </c>
      <c r="F313" s="5">
        <v>1.3845000000000001</v>
      </c>
      <c r="G313" s="5">
        <v>0.66149999999999998</v>
      </c>
      <c r="H313" s="5">
        <v>1.0501329166666666</v>
      </c>
    </row>
    <row r="314" spans="1:8" x14ac:dyDescent="0.2">
      <c r="A314" s="4">
        <v>1.05030625</v>
      </c>
      <c r="B314" s="5">
        <v>1</v>
      </c>
      <c r="C314" s="5">
        <v>0.64</v>
      </c>
      <c r="D314" s="5">
        <v>0.57499999999999996</v>
      </c>
      <c r="E314" s="5">
        <v>0.17499999999999999</v>
      </c>
      <c r="F314" s="5">
        <v>1.4584999999999999</v>
      </c>
      <c r="G314" s="5">
        <v>0.625</v>
      </c>
      <c r="H314" s="5">
        <v>1.05030625</v>
      </c>
    </row>
    <row r="315" spans="1:8" x14ac:dyDescent="0.2">
      <c r="A315" s="4">
        <v>1.0503333333333336</v>
      </c>
      <c r="B315" s="5">
        <v>1</v>
      </c>
      <c r="C315" s="5">
        <v>0.71499999999999997</v>
      </c>
      <c r="D315" s="5">
        <v>0.52500000000000002</v>
      </c>
      <c r="E315" s="5">
        <v>0.2</v>
      </c>
      <c r="F315" s="5">
        <v>1.89</v>
      </c>
      <c r="G315" s="5">
        <v>0.95</v>
      </c>
      <c r="H315" s="5">
        <v>1.0503333333333336</v>
      </c>
    </row>
    <row r="316" spans="1:8" x14ac:dyDescent="0.2">
      <c r="A316" s="4">
        <v>1.05058875</v>
      </c>
      <c r="B316" s="5">
        <v>1</v>
      </c>
      <c r="C316" s="5">
        <v>0.66</v>
      </c>
      <c r="D316" s="5">
        <v>0.52500000000000002</v>
      </c>
      <c r="E316" s="5">
        <v>0.20499999999999999</v>
      </c>
      <c r="F316" s="5">
        <v>1.3665</v>
      </c>
      <c r="G316" s="5">
        <v>0.50049999999999994</v>
      </c>
      <c r="H316" s="5">
        <v>1.05058875</v>
      </c>
    </row>
    <row r="317" spans="1:8" x14ac:dyDescent="0.2">
      <c r="A317" s="4">
        <v>1.0514845833333331</v>
      </c>
      <c r="B317" s="5">
        <v>1</v>
      </c>
      <c r="C317" s="5">
        <v>0.66</v>
      </c>
      <c r="D317" s="5">
        <v>0.53500000000000003</v>
      </c>
      <c r="E317" s="5">
        <v>0.20499999999999999</v>
      </c>
      <c r="F317" s="5">
        <v>1.4415</v>
      </c>
      <c r="G317" s="5">
        <v>0.59250000000000003</v>
      </c>
      <c r="H317" s="5">
        <v>1.0514845833333331</v>
      </c>
    </row>
    <row r="318" spans="1:8" x14ac:dyDescent="0.2">
      <c r="A318" s="4">
        <v>1.051525</v>
      </c>
      <c r="B318" s="5">
        <v>1</v>
      </c>
      <c r="C318" s="5">
        <v>0.67</v>
      </c>
      <c r="D318" s="5">
        <v>0.52500000000000002</v>
      </c>
      <c r="E318" s="5">
        <v>0.19500000000000001</v>
      </c>
      <c r="F318" s="5">
        <v>1.37</v>
      </c>
      <c r="G318" s="5">
        <v>0.60650000000000004</v>
      </c>
      <c r="H318" s="5">
        <v>1.051525</v>
      </c>
    </row>
    <row r="319" spans="1:8" x14ac:dyDescent="0.2">
      <c r="A319" s="4">
        <v>1.0517133333333335</v>
      </c>
      <c r="B319" s="5">
        <v>1</v>
      </c>
      <c r="C319" s="5">
        <v>0.70499999999999996</v>
      </c>
      <c r="D319" s="5">
        <v>0.53</v>
      </c>
      <c r="E319" s="5">
        <v>0.17</v>
      </c>
      <c r="F319" s="5">
        <v>1.5640000000000001</v>
      </c>
      <c r="G319" s="5">
        <v>0.61199999999999999</v>
      </c>
      <c r="H319" s="5">
        <v>1.0517133333333335</v>
      </c>
    </row>
    <row r="320" spans="1:8" x14ac:dyDescent="0.2">
      <c r="A320" s="4">
        <v>1.0517437500000002</v>
      </c>
      <c r="B320" s="5">
        <v>1</v>
      </c>
      <c r="C320" s="5">
        <v>0.68500000000000005</v>
      </c>
      <c r="D320" s="5">
        <v>0.54500000000000004</v>
      </c>
      <c r="E320" s="5">
        <v>0.20499999999999999</v>
      </c>
      <c r="F320" s="5">
        <v>1.7925</v>
      </c>
      <c r="G320" s="5">
        <v>0.8145</v>
      </c>
      <c r="H320" s="5">
        <v>1.0517437500000002</v>
      </c>
    </row>
    <row r="321" spans="1:8" x14ac:dyDescent="0.2">
      <c r="A321" s="4">
        <v>1.0521133333333335</v>
      </c>
      <c r="B321" s="5">
        <v>1</v>
      </c>
      <c r="C321" s="5">
        <v>0.7</v>
      </c>
      <c r="D321" s="5">
        <v>0.55000000000000004</v>
      </c>
      <c r="E321" s="5">
        <v>0.17</v>
      </c>
      <c r="F321" s="5">
        <v>1.6839999999999999</v>
      </c>
      <c r="G321" s="5">
        <v>0.75349999999999995</v>
      </c>
      <c r="H321" s="5">
        <v>1.0521133333333335</v>
      </c>
    </row>
    <row r="322" spans="1:8" x14ac:dyDescent="0.2">
      <c r="A322" s="4">
        <v>1.0522808333333333</v>
      </c>
      <c r="B322" s="5">
        <v>1</v>
      </c>
      <c r="C322" s="5">
        <v>0.7</v>
      </c>
      <c r="D322" s="5">
        <v>0.52500000000000002</v>
      </c>
      <c r="E322" s="5">
        <v>0.19</v>
      </c>
      <c r="F322" s="5">
        <v>1.6014999999999999</v>
      </c>
      <c r="G322" s="5">
        <v>0.70699999999999996</v>
      </c>
      <c r="H322" s="5">
        <v>1.0522808333333333</v>
      </c>
    </row>
    <row r="323" spans="1:8" x14ac:dyDescent="0.2">
      <c r="A323" s="4">
        <v>1.05278</v>
      </c>
      <c r="B323" s="5">
        <v>1</v>
      </c>
      <c r="C323" s="5">
        <v>0.69</v>
      </c>
      <c r="D323" s="5">
        <v>0.52500000000000002</v>
      </c>
      <c r="E323" s="5">
        <v>0.19</v>
      </c>
      <c r="F323" s="5">
        <v>1.492</v>
      </c>
      <c r="G323" s="5">
        <v>0.64249999999999996</v>
      </c>
      <c r="H323" s="5">
        <v>1.05278</v>
      </c>
    </row>
    <row r="324" spans="1:8" x14ac:dyDescent="0.2">
      <c r="A324" s="4">
        <v>1.0540483333333335</v>
      </c>
      <c r="B324" s="5">
        <v>1</v>
      </c>
      <c r="C324" s="5">
        <v>0.67500000000000004</v>
      </c>
      <c r="D324" s="5">
        <v>0.55000000000000004</v>
      </c>
      <c r="E324" s="5">
        <v>0.19</v>
      </c>
      <c r="F324" s="5">
        <v>1.5509999999999999</v>
      </c>
      <c r="G324" s="5">
        <v>0.71050000000000002</v>
      </c>
      <c r="H324" s="5">
        <v>1.0540483333333335</v>
      </c>
    </row>
    <row r="325" spans="1:8" x14ac:dyDescent="0.2">
      <c r="A325" s="4">
        <v>1.0547133333333334</v>
      </c>
      <c r="B325" s="5">
        <v>1</v>
      </c>
      <c r="C325" s="5">
        <v>0.68</v>
      </c>
      <c r="D325" s="5">
        <v>0.53</v>
      </c>
      <c r="E325" s="5">
        <v>0.20499999999999999</v>
      </c>
      <c r="F325" s="5">
        <v>1.496</v>
      </c>
      <c r="G325" s="5">
        <v>0.58250000000000002</v>
      </c>
      <c r="H325" s="5">
        <v>1.0547133333333334</v>
      </c>
    </row>
    <row r="326" spans="1:8" x14ac:dyDescent="0.2">
      <c r="A326" s="4">
        <v>1.0547575</v>
      </c>
      <c r="B326" s="5">
        <v>1</v>
      </c>
      <c r="C326" s="5">
        <v>0.68</v>
      </c>
      <c r="D326" s="5">
        <v>0.55000000000000004</v>
      </c>
      <c r="E326" s="5">
        <v>0.21</v>
      </c>
      <c r="F326" s="5">
        <v>1.7444999999999999</v>
      </c>
      <c r="G326" s="5">
        <v>0.59750000000000003</v>
      </c>
      <c r="H326" s="5">
        <v>1.0547575</v>
      </c>
    </row>
    <row r="327" spans="1:8" x14ac:dyDescent="0.2">
      <c r="A327" s="4">
        <v>1.0549533333333334</v>
      </c>
      <c r="B327" s="5">
        <v>1</v>
      </c>
      <c r="C327" s="5">
        <v>0.65500000000000003</v>
      </c>
      <c r="D327" s="5">
        <v>0.55000000000000004</v>
      </c>
      <c r="E327" s="5">
        <v>0.18</v>
      </c>
      <c r="F327" s="5">
        <v>1.274</v>
      </c>
      <c r="G327" s="5">
        <v>0.58599999999999997</v>
      </c>
      <c r="H327" s="5">
        <v>1.0549533333333334</v>
      </c>
    </row>
    <row r="328" spans="1:8" x14ac:dyDescent="0.2">
      <c r="A328" s="4">
        <v>1.0550929166666667</v>
      </c>
      <c r="B328" s="5">
        <v>1</v>
      </c>
      <c r="C328" s="5">
        <v>0.71</v>
      </c>
      <c r="D328" s="5">
        <v>0.55500000000000005</v>
      </c>
      <c r="E328" s="5">
        <v>0.19500000000000001</v>
      </c>
      <c r="F328" s="5">
        <v>1.9484999999999999</v>
      </c>
      <c r="G328" s="5">
        <v>0.94550000000000001</v>
      </c>
      <c r="H328" s="5">
        <v>1.0550929166666667</v>
      </c>
    </row>
    <row r="329" spans="1:8" x14ac:dyDescent="0.2">
      <c r="A329" s="4">
        <v>1.0559833333333333</v>
      </c>
      <c r="B329" s="5">
        <v>1</v>
      </c>
      <c r="C329" s="5">
        <v>0.69499999999999995</v>
      </c>
      <c r="D329" s="5">
        <v>0.56000000000000005</v>
      </c>
      <c r="E329" s="5">
        <v>0.185</v>
      </c>
      <c r="F329" s="5">
        <v>1.74</v>
      </c>
      <c r="G329" s="5">
        <v>0.88500000000000001</v>
      </c>
      <c r="H329" s="5">
        <v>1.0559833333333333</v>
      </c>
    </row>
    <row r="330" spans="1:8" x14ac:dyDescent="0.2">
      <c r="A330" s="4">
        <v>1.0560624999999999</v>
      </c>
      <c r="B330" s="5">
        <v>1</v>
      </c>
      <c r="C330" s="5">
        <v>0.70499999999999996</v>
      </c>
      <c r="D330" s="5">
        <v>0.56000000000000005</v>
      </c>
      <c r="E330" s="5">
        <v>0.16500000000000001</v>
      </c>
      <c r="F330" s="5">
        <v>1.675</v>
      </c>
      <c r="G330" s="5">
        <v>0.79700000000000004</v>
      </c>
      <c r="H330" s="5">
        <v>1.0560624999999999</v>
      </c>
    </row>
    <row r="331" spans="1:8" x14ac:dyDescent="0.2">
      <c r="A331" s="4">
        <v>1.0565166666666668</v>
      </c>
      <c r="B331" s="5">
        <v>1</v>
      </c>
      <c r="C331" s="5">
        <v>0.71</v>
      </c>
      <c r="D331" s="5">
        <v>0.55000000000000004</v>
      </c>
      <c r="E331" s="5">
        <v>0.2</v>
      </c>
      <c r="F331" s="5">
        <v>1.9045000000000001</v>
      </c>
      <c r="G331" s="5">
        <v>0.88200000000000001</v>
      </c>
      <c r="H331" s="5">
        <v>1.0565166666666668</v>
      </c>
    </row>
    <row r="332" spans="1:8" x14ac:dyDescent="0.2">
      <c r="A332" s="4">
        <v>1.0571499999999998</v>
      </c>
      <c r="B332" s="5">
        <v>1</v>
      </c>
      <c r="C332" s="5">
        <v>0.69499999999999995</v>
      </c>
      <c r="D332" s="5">
        <v>0.53500000000000003</v>
      </c>
      <c r="E332" s="5">
        <v>0.2</v>
      </c>
      <c r="F332" s="5">
        <v>1.5854999999999999</v>
      </c>
      <c r="G332" s="5">
        <v>0.66700000000000004</v>
      </c>
      <c r="H332" s="5">
        <v>1.0571499999999998</v>
      </c>
    </row>
    <row r="333" spans="1:8" x14ac:dyDescent="0.2">
      <c r="A333" s="4">
        <v>1.0571829166666666</v>
      </c>
      <c r="B333" s="5">
        <v>1</v>
      </c>
      <c r="C333" s="5">
        <v>0.7</v>
      </c>
      <c r="D333" s="5">
        <v>0.54500000000000004</v>
      </c>
      <c r="E333" s="5">
        <v>0.185</v>
      </c>
      <c r="F333" s="5">
        <v>1.6134999999999999</v>
      </c>
      <c r="G333" s="5">
        <v>0.75</v>
      </c>
      <c r="H333" s="5">
        <v>1.0571829166666666</v>
      </c>
    </row>
    <row r="334" spans="1:8" x14ac:dyDescent="0.2">
      <c r="A334" s="4">
        <v>1.0573533333333334</v>
      </c>
      <c r="B334" s="5">
        <v>1</v>
      </c>
      <c r="C334" s="5">
        <v>0.70499999999999996</v>
      </c>
      <c r="D334" s="5">
        <v>0.53500000000000003</v>
      </c>
      <c r="E334" s="5">
        <v>0.22</v>
      </c>
      <c r="F334" s="5">
        <v>1.8660000000000001</v>
      </c>
      <c r="G334" s="5">
        <v>0.92900000000000005</v>
      </c>
      <c r="H334" s="5">
        <v>1.0573533333333334</v>
      </c>
    </row>
    <row r="335" spans="1:8" x14ac:dyDescent="0.2">
      <c r="A335" s="4">
        <v>1.0575179166666666</v>
      </c>
      <c r="B335" s="5">
        <v>1</v>
      </c>
      <c r="C335" s="5">
        <v>0.66500000000000004</v>
      </c>
      <c r="D335" s="5">
        <v>0.55500000000000005</v>
      </c>
      <c r="E335" s="5">
        <v>0.19500000000000001</v>
      </c>
      <c r="F335" s="5">
        <v>1.4384999999999999</v>
      </c>
      <c r="G335" s="5">
        <v>0.58099999999999996</v>
      </c>
      <c r="H335" s="5">
        <v>1.0575179166666666</v>
      </c>
    </row>
    <row r="336" spans="1:8" x14ac:dyDescent="0.2">
      <c r="A336" s="4">
        <v>1.0579991666666666</v>
      </c>
      <c r="B336" s="5">
        <v>1</v>
      </c>
      <c r="C336" s="5">
        <v>0.67</v>
      </c>
      <c r="D336" s="5">
        <v>0.55000000000000004</v>
      </c>
      <c r="E336" s="5">
        <v>0.19</v>
      </c>
      <c r="F336" s="5">
        <v>1.3905000000000001</v>
      </c>
      <c r="G336" s="5">
        <v>0.54249999999999998</v>
      </c>
      <c r="H336" s="5">
        <v>1.0579991666666666</v>
      </c>
    </row>
    <row r="337" spans="1:8" x14ac:dyDescent="0.2">
      <c r="A337" s="4">
        <v>1.0580241666666668</v>
      </c>
      <c r="B337" s="5">
        <v>1</v>
      </c>
      <c r="C337" s="5">
        <v>0.71499999999999997</v>
      </c>
      <c r="D337" s="5">
        <v>0.53500000000000003</v>
      </c>
      <c r="E337" s="5">
        <v>0.19</v>
      </c>
      <c r="F337" s="5">
        <v>1.6755</v>
      </c>
      <c r="G337" s="5">
        <v>0.88900000000000001</v>
      </c>
      <c r="H337" s="5">
        <v>1.0580241666666668</v>
      </c>
    </row>
    <row r="338" spans="1:8" x14ac:dyDescent="0.2">
      <c r="A338" s="4">
        <v>1.0581295833333333</v>
      </c>
      <c r="B338" s="5">
        <v>1</v>
      </c>
      <c r="C338" s="5">
        <v>0.69499999999999995</v>
      </c>
      <c r="D338" s="5">
        <v>0.55000000000000004</v>
      </c>
      <c r="E338" s="5">
        <v>0.19500000000000001</v>
      </c>
      <c r="F338" s="5">
        <v>1.6645000000000001</v>
      </c>
      <c r="G338" s="5">
        <v>0.72699999999999998</v>
      </c>
      <c r="H338" s="5">
        <v>1.0581295833333333</v>
      </c>
    </row>
    <row r="339" spans="1:8" x14ac:dyDescent="0.2">
      <c r="A339" s="4">
        <v>1.05813</v>
      </c>
      <c r="B339" s="5">
        <v>1</v>
      </c>
      <c r="C339" s="5">
        <v>0.71</v>
      </c>
      <c r="D339" s="5">
        <v>0.55000000000000004</v>
      </c>
      <c r="E339" s="5">
        <v>0.17</v>
      </c>
      <c r="F339" s="5">
        <v>1.6140000000000001</v>
      </c>
      <c r="G339" s="5">
        <v>0.74299999999999999</v>
      </c>
      <c r="H339" s="5">
        <v>1.05813</v>
      </c>
    </row>
    <row r="340" spans="1:8" x14ac:dyDescent="0.2">
      <c r="A340" s="4">
        <v>1.0581499999999999</v>
      </c>
      <c r="B340" s="5">
        <v>1</v>
      </c>
      <c r="C340" s="5">
        <v>0.72</v>
      </c>
      <c r="D340" s="5">
        <v>0.56499999999999995</v>
      </c>
      <c r="E340" s="5">
        <v>0.2</v>
      </c>
      <c r="F340" s="5">
        <v>2.1055000000000001</v>
      </c>
      <c r="G340" s="5">
        <v>1.0169999999999999</v>
      </c>
      <c r="H340" s="5">
        <v>1.0581499999999999</v>
      </c>
    </row>
    <row r="341" spans="1:8" x14ac:dyDescent="0.2">
      <c r="A341" s="4">
        <v>1.0585716666666665</v>
      </c>
      <c r="B341" s="5">
        <v>1</v>
      </c>
      <c r="C341" s="5">
        <v>0.64</v>
      </c>
      <c r="D341" s="5">
        <v>0.56499999999999995</v>
      </c>
      <c r="E341" s="5">
        <v>0.23</v>
      </c>
      <c r="F341" s="5">
        <v>1.5209999999999999</v>
      </c>
      <c r="G341" s="5">
        <v>0.64400000000000002</v>
      </c>
      <c r="H341" s="5">
        <v>1.0585716666666665</v>
      </c>
    </row>
    <row r="342" spans="1:8" x14ac:dyDescent="0.2">
      <c r="A342" s="4">
        <v>1.0589995833333334</v>
      </c>
      <c r="B342" s="5">
        <v>1</v>
      </c>
      <c r="C342" s="5">
        <v>0.71</v>
      </c>
      <c r="D342" s="5">
        <v>0.56999999999999995</v>
      </c>
      <c r="E342" s="5">
        <v>0.19500000000000001</v>
      </c>
      <c r="F342" s="5">
        <v>1.9804999999999999</v>
      </c>
      <c r="G342" s="5">
        <v>0.99250000000000005</v>
      </c>
      <c r="H342" s="5">
        <v>1.0589995833333334</v>
      </c>
    </row>
    <row r="343" spans="1:8" x14ac:dyDescent="0.2">
      <c r="A343" s="4">
        <v>1.0600870833333333</v>
      </c>
      <c r="B343" s="5">
        <v>1</v>
      </c>
      <c r="C343" s="5">
        <v>0.72</v>
      </c>
      <c r="D343" s="5">
        <v>0.54500000000000004</v>
      </c>
      <c r="E343" s="5">
        <v>0.185</v>
      </c>
      <c r="F343" s="5">
        <v>1.7184999999999999</v>
      </c>
      <c r="G343" s="5">
        <v>0.79249999999999998</v>
      </c>
      <c r="H343" s="5">
        <v>1.0600870833333333</v>
      </c>
    </row>
    <row r="344" spans="1:8" x14ac:dyDescent="0.2">
      <c r="A344" s="4">
        <v>1.0611629166666667</v>
      </c>
      <c r="B344" s="5">
        <v>1</v>
      </c>
      <c r="C344" s="5">
        <v>0.7</v>
      </c>
      <c r="D344" s="5">
        <v>0.55000000000000004</v>
      </c>
      <c r="E344" s="5">
        <v>0.19500000000000001</v>
      </c>
      <c r="F344" s="5">
        <v>1.6245000000000001</v>
      </c>
      <c r="G344" s="5">
        <v>0.67500000000000004</v>
      </c>
      <c r="H344" s="5">
        <v>1.0611629166666667</v>
      </c>
    </row>
    <row r="345" spans="1:8" x14ac:dyDescent="0.2">
      <c r="A345" s="4">
        <v>1.0618974999999999</v>
      </c>
      <c r="B345" s="5">
        <v>1</v>
      </c>
      <c r="C345" s="5">
        <v>0.70499999999999996</v>
      </c>
      <c r="D345" s="5">
        <v>0.56999999999999995</v>
      </c>
      <c r="E345" s="5">
        <v>0.185</v>
      </c>
      <c r="F345" s="5">
        <v>1.7609999999999999</v>
      </c>
      <c r="G345" s="5">
        <v>0.747</v>
      </c>
      <c r="H345" s="5">
        <v>1.0618974999999999</v>
      </c>
    </row>
    <row r="346" spans="1:8" x14ac:dyDescent="0.2">
      <c r="A346" s="4">
        <v>1.0619229166666664</v>
      </c>
      <c r="B346" s="5">
        <v>1</v>
      </c>
      <c r="C346" s="5">
        <v>0.72</v>
      </c>
      <c r="D346" s="5">
        <v>0.56000000000000005</v>
      </c>
      <c r="E346" s="5">
        <v>0.17499999999999999</v>
      </c>
      <c r="F346" s="5">
        <v>1.7264999999999999</v>
      </c>
      <c r="G346" s="5">
        <v>0.63700000000000001</v>
      </c>
      <c r="H346" s="5">
        <v>1.0619229166666664</v>
      </c>
    </row>
    <row r="347" spans="1:8" x14ac:dyDescent="0.2">
      <c r="A347" s="4">
        <v>1.0620124999999998</v>
      </c>
      <c r="B347" s="5">
        <v>1</v>
      </c>
      <c r="C347" s="5">
        <v>0.73</v>
      </c>
      <c r="D347" s="5">
        <v>0.56000000000000005</v>
      </c>
      <c r="E347" s="5">
        <v>0.19</v>
      </c>
      <c r="F347" s="5">
        <v>1.9424999999999999</v>
      </c>
      <c r="G347" s="5">
        <v>0.79900000000000004</v>
      </c>
      <c r="H347" s="5">
        <v>1.0620124999999998</v>
      </c>
    </row>
    <row r="348" spans="1:8" x14ac:dyDescent="0.2">
      <c r="A348" s="4">
        <v>1.0620166666666666</v>
      </c>
      <c r="B348" s="5">
        <v>1</v>
      </c>
      <c r="C348" s="5">
        <v>0.72</v>
      </c>
      <c r="D348" s="5">
        <v>0.52500000000000002</v>
      </c>
      <c r="E348" s="5">
        <v>0.18</v>
      </c>
      <c r="F348" s="5">
        <v>1.4450000000000001</v>
      </c>
      <c r="G348" s="5">
        <v>0.63100000000000001</v>
      </c>
      <c r="H348" s="5">
        <v>1.0620166666666666</v>
      </c>
    </row>
    <row r="349" spans="1:8" x14ac:dyDescent="0.2">
      <c r="A349" s="4">
        <v>1.0629191666666666</v>
      </c>
      <c r="B349" s="5">
        <v>1</v>
      </c>
      <c r="C349" s="5">
        <v>0.71</v>
      </c>
      <c r="D349" s="5">
        <v>0.56499999999999995</v>
      </c>
      <c r="E349" s="5">
        <v>0.19500000000000001</v>
      </c>
      <c r="F349" s="5">
        <v>1.8169999999999999</v>
      </c>
      <c r="G349" s="5">
        <v>0.78500000000000003</v>
      </c>
      <c r="H349" s="5">
        <v>1.0629191666666666</v>
      </c>
    </row>
    <row r="350" spans="1:8" x14ac:dyDescent="0.2">
      <c r="A350" s="4">
        <v>1.0634833333333333</v>
      </c>
      <c r="B350" s="5">
        <v>1</v>
      </c>
      <c r="C350" s="5">
        <v>0.65500000000000003</v>
      </c>
      <c r="D350" s="5">
        <v>0.59</v>
      </c>
      <c r="E350" s="5">
        <v>0.2</v>
      </c>
      <c r="F350" s="5">
        <v>1.5455000000000001</v>
      </c>
      <c r="G350" s="5">
        <v>0.65400000000000003</v>
      </c>
      <c r="H350" s="5">
        <v>1.0634833333333333</v>
      </c>
    </row>
    <row r="351" spans="1:8" x14ac:dyDescent="0.2">
      <c r="A351" s="4">
        <v>1.06412</v>
      </c>
      <c r="B351" s="5">
        <v>1</v>
      </c>
      <c r="C351" s="5">
        <v>0.72499999999999998</v>
      </c>
      <c r="D351" s="5">
        <v>0.56000000000000005</v>
      </c>
      <c r="E351" s="5">
        <v>0.185</v>
      </c>
      <c r="F351" s="5">
        <v>1.792</v>
      </c>
      <c r="G351" s="5">
        <v>0.873</v>
      </c>
      <c r="H351" s="5">
        <v>1.06412</v>
      </c>
    </row>
    <row r="352" spans="1:8" x14ac:dyDescent="0.2">
      <c r="A352" s="4">
        <v>1.0642091666666667</v>
      </c>
      <c r="B352" s="5">
        <v>1</v>
      </c>
      <c r="C352" s="5">
        <v>0.73499999999999999</v>
      </c>
      <c r="D352" s="5">
        <v>0.56999999999999995</v>
      </c>
      <c r="E352" s="5">
        <v>0.21</v>
      </c>
      <c r="F352" s="5">
        <v>2.2355</v>
      </c>
      <c r="G352" s="5">
        <v>1.1705000000000001</v>
      </c>
      <c r="H352" s="5">
        <v>1.0642091666666667</v>
      </c>
    </row>
    <row r="353" spans="1:8" x14ac:dyDescent="0.2">
      <c r="A353" s="4">
        <v>1.0657958333333333</v>
      </c>
      <c r="B353" s="5">
        <v>1</v>
      </c>
      <c r="C353" s="5">
        <v>0.70499999999999996</v>
      </c>
      <c r="D353" s="5">
        <v>0.56000000000000005</v>
      </c>
      <c r="E353" s="5">
        <v>0.17</v>
      </c>
      <c r="F353" s="5">
        <v>1.4575</v>
      </c>
      <c r="G353" s="5">
        <v>0.60699999999999998</v>
      </c>
      <c r="H353" s="5">
        <v>1.0657958333333333</v>
      </c>
    </row>
    <row r="354" spans="1:8" x14ac:dyDescent="0.2">
      <c r="A354" s="4">
        <v>1.0659000000000001</v>
      </c>
      <c r="B354" s="5">
        <v>1</v>
      </c>
      <c r="C354" s="5">
        <v>0.7</v>
      </c>
      <c r="D354" s="5">
        <v>0.55000000000000004</v>
      </c>
      <c r="E354" s="5">
        <v>0.2</v>
      </c>
      <c r="F354" s="5">
        <v>1.5229999999999999</v>
      </c>
      <c r="G354" s="5">
        <v>0.69299999999999995</v>
      </c>
      <c r="H354" s="5">
        <v>1.0659000000000001</v>
      </c>
    </row>
    <row r="355" spans="1:8" x14ac:dyDescent="0.2">
      <c r="A355" s="4">
        <v>1.0660433333333332</v>
      </c>
      <c r="B355" s="5">
        <v>1</v>
      </c>
      <c r="C355" s="5">
        <v>0.69499999999999995</v>
      </c>
      <c r="D355" s="5">
        <v>0.56000000000000005</v>
      </c>
      <c r="E355" s="5">
        <v>0.19</v>
      </c>
      <c r="F355" s="5">
        <v>1.494</v>
      </c>
      <c r="G355" s="5">
        <v>0.58799999999999997</v>
      </c>
      <c r="H355" s="5">
        <v>1.0660433333333332</v>
      </c>
    </row>
    <row r="356" spans="1:8" x14ac:dyDescent="0.2">
      <c r="A356" s="4">
        <v>1.0671166666666667</v>
      </c>
      <c r="B356" s="5">
        <v>1</v>
      </c>
      <c r="C356" s="5">
        <v>0.7</v>
      </c>
      <c r="D356" s="5">
        <v>0.57499999999999996</v>
      </c>
      <c r="E356" s="5">
        <v>0.2</v>
      </c>
      <c r="F356" s="5">
        <v>1.7364999999999999</v>
      </c>
      <c r="G356" s="5">
        <v>0.77549999999999997</v>
      </c>
      <c r="H356" s="5">
        <v>1.0671166666666667</v>
      </c>
    </row>
    <row r="357" spans="1:8" x14ac:dyDescent="0.2">
      <c r="A357" s="4">
        <v>1.0676512499999999</v>
      </c>
      <c r="B357" s="5">
        <v>1</v>
      </c>
      <c r="C357" s="5">
        <v>0.73</v>
      </c>
      <c r="D357" s="5">
        <v>0.57499999999999996</v>
      </c>
      <c r="E357" s="5">
        <v>0.185</v>
      </c>
      <c r="F357" s="5">
        <v>1.8794999999999999</v>
      </c>
      <c r="G357" s="5">
        <v>0.93100000000000005</v>
      </c>
      <c r="H357" s="5">
        <v>1.0676512499999999</v>
      </c>
    </row>
    <row r="358" spans="1:8" x14ac:dyDescent="0.2">
      <c r="A358" s="4">
        <v>1.0687125</v>
      </c>
      <c r="B358" s="5">
        <v>1</v>
      </c>
      <c r="C358" s="5">
        <v>0.67500000000000004</v>
      </c>
      <c r="D358" s="5">
        <v>0.56999999999999995</v>
      </c>
      <c r="E358" s="5">
        <v>0.22500000000000001</v>
      </c>
      <c r="F358" s="5">
        <v>1.587</v>
      </c>
      <c r="G358" s="5">
        <v>0.73899999999999999</v>
      </c>
      <c r="H358" s="5">
        <v>1.0687125</v>
      </c>
    </row>
    <row r="359" spans="1:8" x14ac:dyDescent="0.2">
      <c r="A359" s="4">
        <v>1.0691933333333332</v>
      </c>
      <c r="B359" s="5">
        <v>1</v>
      </c>
      <c r="C359" s="5">
        <v>0.75</v>
      </c>
      <c r="D359" s="5">
        <v>0.56999999999999995</v>
      </c>
      <c r="E359" s="5">
        <v>0.21</v>
      </c>
      <c r="F359" s="5">
        <v>2.2360000000000002</v>
      </c>
      <c r="G359" s="5">
        <v>1.109</v>
      </c>
      <c r="H359" s="5">
        <v>1.0691933333333332</v>
      </c>
    </row>
    <row r="360" spans="1:8" x14ac:dyDescent="0.2">
      <c r="A360" s="4">
        <v>1.0700208333333334</v>
      </c>
      <c r="B360" s="5">
        <v>1</v>
      </c>
      <c r="C360" s="5">
        <v>0.71</v>
      </c>
      <c r="D360" s="5">
        <v>0.57499999999999996</v>
      </c>
      <c r="E360" s="5">
        <v>0.17499999999999999</v>
      </c>
      <c r="F360" s="5">
        <v>1.5549999999999999</v>
      </c>
      <c r="G360" s="5">
        <v>0.64649999999999996</v>
      </c>
      <c r="H360" s="5">
        <v>1.0700208333333334</v>
      </c>
    </row>
    <row r="361" spans="1:8" x14ac:dyDescent="0.2">
      <c r="A361" s="4">
        <v>1.0704149999999999</v>
      </c>
      <c r="B361" s="5">
        <v>1</v>
      </c>
      <c r="C361" s="5">
        <v>0.72</v>
      </c>
      <c r="D361" s="5">
        <v>0.57499999999999996</v>
      </c>
      <c r="E361" s="5">
        <v>0.18</v>
      </c>
      <c r="F361" s="5">
        <v>1.6705000000000001</v>
      </c>
      <c r="G361" s="5">
        <v>0.73199999999999998</v>
      </c>
      <c r="H361" s="5">
        <v>1.0704149999999999</v>
      </c>
    </row>
    <row r="362" spans="1:8" x14ac:dyDescent="0.2">
      <c r="A362" s="4">
        <v>1.0738391666666667</v>
      </c>
      <c r="B362" s="5">
        <v>1</v>
      </c>
      <c r="C362" s="5">
        <v>0.73499999999999999</v>
      </c>
      <c r="D362" s="5">
        <v>0.59</v>
      </c>
      <c r="E362" s="5">
        <v>0.20499999999999999</v>
      </c>
      <c r="F362" s="5">
        <v>2.0870000000000002</v>
      </c>
      <c r="G362" s="5">
        <v>0.90900000000000003</v>
      </c>
      <c r="H362" s="5">
        <v>1.0738391666666667</v>
      </c>
    </row>
    <row r="363" spans="1:8" x14ac:dyDescent="0.2">
      <c r="A363" s="4">
        <v>1.0746125</v>
      </c>
      <c r="B363" s="5">
        <v>1</v>
      </c>
      <c r="C363" s="5">
        <v>0.71499999999999997</v>
      </c>
      <c r="D363" s="5">
        <v>0.58499999999999996</v>
      </c>
      <c r="E363" s="5">
        <v>0.23</v>
      </c>
      <c r="F363" s="5">
        <v>2.0724999999999998</v>
      </c>
      <c r="G363" s="5">
        <v>0.86550000000000005</v>
      </c>
      <c r="H363" s="5">
        <v>1.0746125</v>
      </c>
    </row>
    <row r="364" spans="1:8" x14ac:dyDescent="0.2">
      <c r="A364" s="4">
        <v>1.0746666666666667</v>
      </c>
      <c r="B364" s="5">
        <v>1</v>
      </c>
      <c r="C364" s="5">
        <v>0.72499999999999998</v>
      </c>
      <c r="D364" s="5">
        <v>0.55000000000000004</v>
      </c>
      <c r="E364" s="5">
        <v>0.2</v>
      </c>
      <c r="F364" s="5">
        <v>1.51</v>
      </c>
      <c r="G364" s="5">
        <v>0.87350000000000005</v>
      </c>
      <c r="H364" s="5">
        <v>1.0746666666666667</v>
      </c>
    </row>
    <row r="365" spans="1:8" x14ac:dyDescent="0.2">
      <c r="A365" s="4">
        <v>1.0761670833333332</v>
      </c>
      <c r="B365" s="5">
        <v>1</v>
      </c>
      <c r="C365" s="5">
        <v>0.75</v>
      </c>
      <c r="D365" s="5">
        <v>0.59499999999999997</v>
      </c>
      <c r="E365" s="5">
        <v>0.20499999999999999</v>
      </c>
      <c r="F365" s="5">
        <v>2.2204999999999999</v>
      </c>
      <c r="G365" s="5">
        <v>1.083</v>
      </c>
      <c r="H365" s="5">
        <v>1.0761670833333332</v>
      </c>
    </row>
    <row r="366" spans="1:8" x14ac:dyDescent="0.2">
      <c r="A366" s="4">
        <v>1.0771274999999998</v>
      </c>
      <c r="B366" s="5">
        <v>1</v>
      </c>
      <c r="C366" s="5">
        <v>0.745</v>
      </c>
      <c r="D366" s="5">
        <v>0.56499999999999995</v>
      </c>
      <c r="E366" s="5">
        <v>0.215</v>
      </c>
      <c r="F366" s="5">
        <v>1.931</v>
      </c>
      <c r="G366" s="5">
        <v>0.89600000000000002</v>
      </c>
      <c r="H366" s="5">
        <v>1.0771274999999998</v>
      </c>
    </row>
    <row r="367" spans="1:8" x14ac:dyDescent="0.2">
      <c r="A367" s="4">
        <v>1.0790329166666666</v>
      </c>
      <c r="B367" s="5">
        <v>1</v>
      </c>
      <c r="C367" s="5">
        <v>0.72499999999999998</v>
      </c>
      <c r="D367" s="5">
        <v>0.56999999999999995</v>
      </c>
      <c r="E367" s="5">
        <v>0.20499999999999999</v>
      </c>
      <c r="F367" s="5">
        <v>1.6194999999999999</v>
      </c>
      <c r="G367" s="5">
        <v>0.74399999999999999</v>
      </c>
      <c r="H367" s="5">
        <v>1.0790329166666666</v>
      </c>
    </row>
    <row r="368" spans="1:8" x14ac:dyDescent="0.2">
      <c r="A368" s="4">
        <v>1.0798079166666665</v>
      </c>
      <c r="B368" s="5">
        <v>1</v>
      </c>
      <c r="C368" s="5">
        <v>0.72</v>
      </c>
      <c r="D368" s="5">
        <v>0.59</v>
      </c>
      <c r="E368" s="5">
        <v>0.20499999999999999</v>
      </c>
      <c r="F368" s="5">
        <v>1.7495000000000001</v>
      </c>
      <c r="G368" s="5">
        <v>0.77549999999999997</v>
      </c>
      <c r="H368" s="5">
        <v>1.0798079166666665</v>
      </c>
    </row>
    <row r="369" spans="1:8" x14ac:dyDescent="0.2">
      <c r="A369" s="4">
        <v>1.0804258333333334</v>
      </c>
      <c r="B369" s="5">
        <v>1</v>
      </c>
      <c r="C369" s="5">
        <v>0.72499999999999998</v>
      </c>
      <c r="D369" s="5">
        <v>0.57999999999999996</v>
      </c>
      <c r="E369" s="5">
        <v>0.185</v>
      </c>
      <c r="F369" s="5">
        <v>1.5229999999999999</v>
      </c>
      <c r="G369" s="5">
        <v>0.80449999999999999</v>
      </c>
      <c r="H369" s="5">
        <v>1.0804258333333334</v>
      </c>
    </row>
    <row r="370" spans="1:8" x14ac:dyDescent="0.2">
      <c r="A370" s="4">
        <v>1.0837666666666665</v>
      </c>
      <c r="B370" s="5">
        <v>1</v>
      </c>
      <c r="C370" s="5">
        <v>0.72499999999999998</v>
      </c>
      <c r="D370" s="5">
        <v>0.6</v>
      </c>
      <c r="E370" s="5">
        <v>0.2</v>
      </c>
      <c r="F370" s="5">
        <v>1.7370000000000001</v>
      </c>
      <c r="G370" s="5">
        <v>0.69699999999999995</v>
      </c>
      <c r="H370" s="5">
        <v>1.0837666666666665</v>
      </c>
    </row>
    <row r="371" spans="1:8" x14ac:dyDescent="0.2">
      <c r="A371" s="4">
        <v>1.0878008333333333</v>
      </c>
      <c r="B371" s="5">
        <v>1</v>
      </c>
      <c r="C371" s="5">
        <v>0.73499999999999999</v>
      </c>
      <c r="D371" s="5">
        <v>0.59</v>
      </c>
      <c r="E371" s="5">
        <v>0.215</v>
      </c>
      <c r="F371" s="5">
        <v>1.7470000000000001</v>
      </c>
      <c r="G371" s="5">
        <v>0.72750000000000004</v>
      </c>
      <c r="H371" s="5">
        <v>1.0878008333333333</v>
      </c>
    </row>
    <row r="372" spans="1:8" x14ac:dyDescent="0.2">
      <c r="A372" s="4">
        <v>1.1319583333333332</v>
      </c>
      <c r="B372" s="5">
        <v>1</v>
      </c>
      <c r="C372" s="5">
        <v>0.81499999999999995</v>
      </c>
      <c r="D372" s="5">
        <v>0.65</v>
      </c>
      <c r="E372" s="5">
        <v>0.25</v>
      </c>
      <c r="F372" s="5">
        <v>2.2549999999999999</v>
      </c>
      <c r="G372" s="5">
        <v>0.89049999999999996</v>
      </c>
      <c r="H372" s="5">
        <v>1.1319583333333332</v>
      </c>
    </row>
    <row r="373" spans="1:8" x14ac:dyDescent="0.2">
      <c r="A373" s="4" t="s">
        <v>82</v>
      </c>
      <c r="B373" s="5">
        <v>357</v>
      </c>
      <c r="C373" s="5">
        <v>225.42500000000001</v>
      </c>
      <c r="D373" s="5">
        <v>177.39500000000001</v>
      </c>
      <c r="E373" s="5">
        <v>60.644999999999989</v>
      </c>
      <c r="F373" s="5">
        <v>460.43850000000026</v>
      </c>
      <c r="G373" s="5">
        <v>205.91649999999996</v>
      </c>
      <c r="H373" s="5">
        <v>366.77504333333326</v>
      </c>
    </row>
  </sheetData>
  <pageMargins left="0.7" right="0.7" top="0.75" bottom="0.75" header="0.3" footer="0.3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7EEF1-1CC3-7F4B-A6D7-F2DE5336EE71}">
  <dimension ref="A1:Z1001"/>
  <sheetViews>
    <sheetView tabSelected="1" zoomScale="89" workbookViewId="0">
      <selection sqref="A1:Z1"/>
    </sheetView>
  </sheetViews>
  <sheetFormatPr baseColWidth="10" defaultRowHeight="15" x14ac:dyDescent="0.2"/>
  <cols>
    <col min="1" max="1" width="12.1640625" bestFit="1" customWidth="1"/>
    <col min="2" max="2" width="17" bestFit="1" customWidth="1"/>
    <col min="3" max="3" width="12" bestFit="1" customWidth="1"/>
    <col min="4" max="4" width="14" bestFit="1" customWidth="1"/>
    <col min="5" max="5" width="11.83203125" bestFit="1" customWidth="1"/>
    <col min="6" max="6" width="18.1640625" bestFit="1" customWidth="1"/>
    <col min="7" max="7" width="19.5" bestFit="1" customWidth="1"/>
    <col min="8" max="8" width="18.6640625" bestFit="1" customWidth="1"/>
    <col min="9" max="9" width="16.83203125" bestFit="1" customWidth="1"/>
    <col min="10" max="10" width="10.6640625" bestFit="1" customWidth="1"/>
    <col min="11" max="11" width="15.1640625" bestFit="1" customWidth="1"/>
    <col min="12" max="12" width="19.5" bestFit="1" customWidth="1"/>
    <col min="13" max="13" width="18.83203125" bestFit="1" customWidth="1"/>
    <col min="14" max="14" width="25.83203125" bestFit="1" customWidth="1"/>
    <col min="15" max="15" width="12.83203125" bestFit="1" customWidth="1"/>
    <col min="16" max="16" width="18.83203125" bestFit="1" customWidth="1"/>
    <col min="17" max="17" width="14.5" bestFit="1" customWidth="1"/>
    <col min="18" max="18" width="17.5" bestFit="1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75</v>
      </c>
      <c r="S1" t="s">
        <v>72</v>
      </c>
      <c r="T1" t="s">
        <v>73</v>
      </c>
      <c r="U1" t="s">
        <v>74</v>
      </c>
      <c r="V1" t="s">
        <v>90</v>
      </c>
      <c r="W1" t="s">
        <v>89</v>
      </c>
      <c r="X1" t="s">
        <v>86</v>
      </c>
      <c r="Y1" t="s">
        <v>87</v>
      </c>
      <c r="Z1" t="s">
        <v>88</v>
      </c>
    </row>
    <row r="2" spans="1:26" x14ac:dyDescent="0.2">
      <c r="A2">
        <v>152</v>
      </c>
      <c r="B2" t="s">
        <v>17</v>
      </c>
      <c r="C2">
        <v>0.60499999999999998</v>
      </c>
      <c r="D2">
        <v>0.5</v>
      </c>
      <c r="E2">
        <v>0.185</v>
      </c>
      <c r="F2">
        <v>1.1185</v>
      </c>
      <c r="G2">
        <v>0.46899999999999997</v>
      </c>
      <c r="H2">
        <v>0.25850000000000001</v>
      </c>
      <c r="I2">
        <v>0.33500000000000002</v>
      </c>
      <c r="J2">
        <v>9</v>
      </c>
      <c r="K2">
        <v>12</v>
      </c>
      <c r="L2" t="s">
        <v>18</v>
      </c>
      <c r="M2" t="s">
        <v>19</v>
      </c>
      <c r="N2" t="s">
        <v>20</v>
      </c>
      <c r="O2">
        <v>1</v>
      </c>
      <c r="P2" t="s">
        <v>21</v>
      </c>
      <c r="Q2">
        <v>22.1</v>
      </c>
      <c r="R2" s="1" t="str" cm="1">
        <f t="array" ref="R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" t="e">
        <f>IF(Table13[[#This Row],[Category All]]="Category 1", "Yes",NA())</f>
        <v>#N/A</v>
      </c>
      <c r="T2" t="e">
        <f>IF(Table13[[#This Row],[Category All]]="Category 2", "Yes",NA())</f>
        <v>#N/A</v>
      </c>
      <c r="U2" t="str">
        <f>IF(Table13[[#This Row],[Category All]]="Category 3", "Yes",NA())</f>
        <v>Yes</v>
      </c>
      <c r="V2" s="3">
        <f>SUM(1,(1/3)*(Table13[[#This Row],[Length]]-0.5),(1/3)*(Table13[[#This Row],[Diameter]]-0.4),(1/3)*(Table13[[#This Row],[Height]]-0.4)*Table13[[#This Row],[Whole_weight]]*0.5)</f>
        <v>1.02825375</v>
      </c>
      <c r="W2" s="3" cm="1">
        <f t="array" ref="W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1.02825375</v>
      </c>
      <c r="X2" s="3" t="e">
        <f>IF(Table13[[#This Row],[Category All]]="Category 1",Table13[[#This Row],[Base Abalone Value]]*1.5,NA())</f>
        <v>#N/A</v>
      </c>
      <c r="Y2" s="3" t="e">
        <f>IF(Table13[[#This Row],[Category All]]="Category 2",Table13[[#This Row],[Base Abalone Value]]*0.8,NA())</f>
        <v>#N/A</v>
      </c>
      <c r="Z2" s="3">
        <f>IF(Table13[[#This Row],[Category All]]="Category 3",Table13[[#This Row],[Base Abalone Value]],NA())</f>
        <v>1.02825375</v>
      </c>
    </row>
    <row r="3" spans="1:26" x14ac:dyDescent="0.2">
      <c r="A3">
        <v>3344</v>
      </c>
      <c r="B3" t="s">
        <v>17</v>
      </c>
      <c r="C3">
        <v>0.45500000000000002</v>
      </c>
      <c r="D3">
        <v>0.36499999999999999</v>
      </c>
      <c r="E3">
        <v>0.11</v>
      </c>
      <c r="F3">
        <v>0.38500000000000001</v>
      </c>
      <c r="G3">
        <v>0.16600000000000001</v>
      </c>
      <c r="H3">
        <v>4.5999999999999999E-2</v>
      </c>
      <c r="I3">
        <v>0.13450000000000001</v>
      </c>
      <c r="J3">
        <v>13</v>
      </c>
      <c r="K3">
        <v>11</v>
      </c>
      <c r="L3" t="s">
        <v>22</v>
      </c>
      <c r="M3" t="s">
        <v>23</v>
      </c>
      <c r="N3" t="s">
        <v>20</v>
      </c>
      <c r="O3">
        <v>2</v>
      </c>
      <c r="P3" t="s">
        <v>24</v>
      </c>
      <c r="Q3">
        <v>18</v>
      </c>
      <c r="R3" t="str" cm="1">
        <f t="array" ref="R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" t="e">
        <f>IF(Table13[[#This Row],[Category All]]="Category 1", "Yes",NA())</f>
        <v>#N/A</v>
      </c>
      <c r="T3" t="str">
        <f>IF(Table13[[#This Row],[Category All]]="Category 2", "Yes",NA())</f>
        <v>Yes</v>
      </c>
      <c r="U3" t="e">
        <f>IF(Table13[[#This Row],[Category All]]="Category 3", "Yes",NA())</f>
        <v>#N/A</v>
      </c>
      <c r="V3" s="3">
        <f>SUM(1,(1/3)*(Table13[[#This Row],[Length]]-0.5),(1/3)*(Table13[[#This Row],[Diameter]]-0.4),(1/3)*(Table13[[#This Row],[Height]]-0.4)*Table13[[#This Row],[Whole_weight]]*0.5)</f>
        <v>0.95472499999999993</v>
      </c>
      <c r="W3" s="3" cm="1">
        <f t="array" ref="W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0.76378000000000001</v>
      </c>
      <c r="X3" s="3" t="e">
        <f>IF(Table13[[#This Row],[Category All]]="Category 1",Table13[[#This Row],[Base Abalone Value]]*1.5,NA())</f>
        <v>#N/A</v>
      </c>
      <c r="Y3" s="3">
        <f>IF(Table13[[#This Row],[Category All]]="Category 2",Table13[[#This Row],[Base Abalone Value]]*0.8,NA())</f>
        <v>0.76378000000000001</v>
      </c>
      <c r="Z3" s="3" t="e">
        <f>IF(Table13[[#This Row],[Category All]]="Category 3",Table13[[#This Row],[Base Abalone Value]],NA())</f>
        <v>#N/A</v>
      </c>
    </row>
    <row r="4" spans="1:26" x14ac:dyDescent="0.2">
      <c r="A4">
        <v>1424</v>
      </c>
      <c r="B4" t="s">
        <v>17</v>
      </c>
      <c r="C4">
        <v>0.72499999999999998</v>
      </c>
      <c r="D4">
        <v>0.6</v>
      </c>
      <c r="E4">
        <v>0.2</v>
      </c>
      <c r="F4">
        <v>1.7370000000000001</v>
      </c>
      <c r="G4">
        <v>0.69699999999999995</v>
      </c>
      <c r="H4">
        <v>0.35849999999999999</v>
      </c>
      <c r="I4">
        <v>0.59499999999999997</v>
      </c>
      <c r="J4">
        <v>11</v>
      </c>
      <c r="K4">
        <v>1</v>
      </c>
      <c r="L4" t="s">
        <v>25</v>
      </c>
      <c r="M4" t="s">
        <v>26</v>
      </c>
      <c r="N4" t="s">
        <v>20</v>
      </c>
      <c r="O4">
        <v>4</v>
      </c>
      <c r="P4" t="s">
        <v>27</v>
      </c>
      <c r="Q4">
        <v>6.1</v>
      </c>
      <c r="R4" t="str" cm="1">
        <f t="array" ref="R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" t="e">
        <f>IF(Table13[[#This Row],[Category All]]="Category 1", "Yes",NA())</f>
        <v>#N/A</v>
      </c>
      <c r="T4" t="e">
        <f>IF(Table13[[#This Row],[Category All]]="Category 2", "Yes",NA())</f>
        <v>#N/A</v>
      </c>
      <c r="U4" t="str">
        <f>IF(Table13[[#This Row],[Category All]]="Category 3", "Yes",NA())</f>
        <v>Yes</v>
      </c>
      <c r="V4" s="3">
        <f>SUM(1,(1/3)*(Table13[[#This Row],[Length]]-0.5),(1/3)*(Table13[[#This Row],[Diameter]]-0.4),(1/3)*(Table13[[#This Row],[Height]]-0.4)*Table13[[#This Row],[Whole_weight]]*0.5)</f>
        <v>1.0837666666666665</v>
      </c>
      <c r="W4" s="3" cm="1">
        <f t="array" ref="W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1.0837666666666665</v>
      </c>
      <c r="X4" s="3" t="e">
        <f>IF(Table13[[#This Row],[Category All]]="Category 1",Table13[[#This Row],[Base Abalone Value]]*1.5,NA())</f>
        <v>#N/A</v>
      </c>
      <c r="Y4" s="3" t="e">
        <f>IF(Table13[[#This Row],[Category All]]="Category 2",Table13[[#This Row],[Base Abalone Value]]*0.8,NA())</f>
        <v>#N/A</v>
      </c>
      <c r="Z4" s="3">
        <f>IF(Table13[[#This Row],[Category All]]="Category 3",Table13[[#This Row],[Base Abalone Value]],NA())</f>
        <v>1.0837666666666665</v>
      </c>
    </row>
    <row r="5" spans="1:26" x14ac:dyDescent="0.2">
      <c r="A5">
        <v>3755</v>
      </c>
      <c r="B5" t="s">
        <v>28</v>
      </c>
      <c r="C5">
        <v>0.48499999999999999</v>
      </c>
      <c r="D5">
        <v>0.37</v>
      </c>
      <c r="E5">
        <v>0.14000000000000001</v>
      </c>
      <c r="F5">
        <v>0.50649999999999995</v>
      </c>
      <c r="G5">
        <v>0.24249999999999999</v>
      </c>
      <c r="H5">
        <v>8.7999999999999995E-2</v>
      </c>
      <c r="I5">
        <v>0.14649999999999999</v>
      </c>
      <c r="J5">
        <v>8</v>
      </c>
      <c r="K5">
        <v>13</v>
      </c>
      <c r="L5" t="s">
        <v>29</v>
      </c>
      <c r="M5" t="s">
        <v>30</v>
      </c>
      <c r="N5" t="s">
        <v>20</v>
      </c>
      <c r="O5">
        <v>5</v>
      </c>
      <c r="P5" t="s">
        <v>31</v>
      </c>
      <c r="Q5">
        <v>12.8</v>
      </c>
      <c r="R5" t="str" cm="1">
        <f t="array" ref="R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" t="e">
        <f>IF(Table13[[#This Row],[Category All]]="Category 1", "Yes",NA())</f>
        <v>#N/A</v>
      </c>
      <c r="T5" t="str">
        <f>IF(Table13[[#This Row],[Category All]]="Category 2", "Yes",NA())</f>
        <v>Yes</v>
      </c>
      <c r="U5" t="e">
        <f>IF(Table13[[#This Row],[Category All]]="Category 3", "Yes",NA())</f>
        <v>#N/A</v>
      </c>
      <c r="V5" s="3">
        <f>SUM(1,(1/3)*(Table13[[#This Row],[Length]]-0.5),(1/3)*(Table13[[#This Row],[Diameter]]-0.4),(1/3)*(Table13[[#This Row],[Height]]-0.4)*Table13[[#This Row],[Whole_weight]]*0.5)</f>
        <v>0.96305166666666664</v>
      </c>
      <c r="W5" s="3" cm="1">
        <f t="array" ref="W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0.77044133333333331</v>
      </c>
      <c r="X5" s="3" t="e">
        <f>IF(Table13[[#This Row],[Category All]]="Category 1",Table13[[#This Row],[Base Abalone Value]]*1.5,NA())</f>
        <v>#N/A</v>
      </c>
      <c r="Y5" s="3">
        <f>IF(Table13[[#This Row],[Category All]]="Category 2",Table13[[#This Row],[Base Abalone Value]]*0.8,NA())</f>
        <v>0.77044133333333331</v>
      </c>
      <c r="Z5" s="3" t="e">
        <f>IF(Table13[[#This Row],[Category All]]="Category 3",Table13[[#This Row],[Base Abalone Value]],NA())</f>
        <v>#N/A</v>
      </c>
    </row>
    <row r="6" spans="1:26" x14ac:dyDescent="0.2">
      <c r="A6">
        <v>884</v>
      </c>
      <c r="B6" t="s">
        <v>32</v>
      </c>
      <c r="C6">
        <v>0.66</v>
      </c>
      <c r="D6">
        <v>0.53</v>
      </c>
      <c r="E6">
        <v>0.17</v>
      </c>
      <c r="F6">
        <v>1.3905000000000001</v>
      </c>
      <c r="G6">
        <v>0.59050000000000002</v>
      </c>
      <c r="H6">
        <v>0.21199999999999999</v>
      </c>
      <c r="I6">
        <v>0.45300000000000001</v>
      </c>
      <c r="J6">
        <v>15</v>
      </c>
      <c r="K6">
        <v>10</v>
      </c>
      <c r="L6" t="s">
        <v>33</v>
      </c>
      <c r="M6" t="s">
        <v>34</v>
      </c>
      <c r="N6" t="s">
        <v>35</v>
      </c>
      <c r="O6">
        <v>8</v>
      </c>
      <c r="P6" t="s">
        <v>36</v>
      </c>
      <c r="Q6">
        <v>12.3</v>
      </c>
      <c r="R6" t="str" cm="1">
        <f t="array" ref="R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" t="e">
        <f>IF(Table13[[#This Row],[Category All]]="Category 1", "Yes",NA())</f>
        <v>#N/A</v>
      </c>
      <c r="T6" t="e">
        <f>IF(Table13[[#This Row],[Category All]]="Category 2", "Yes",NA())</f>
        <v>#N/A</v>
      </c>
      <c r="U6" t="str">
        <f>IF(Table13[[#This Row],[Category All]]="Category 3", "Yes",NA())</f>
        <v>Yes</v>
      </c>
      <c r="V6" s="3">
        <f>SUM(1,(1/3)*(Table13[[#This Row],[Length]]-0.5),(1/3)*(Table13[[#This Row],[Diameter]]-0.4),(1/3)*(Table13[[#This Row],[Height]]-0.4)*Table13[[#This Row],[Whole_weight]]*0.5)</f>
        <v>1.0433641666666666</v>
      </c>
      <c r="W6" s="3" cm="1">
        <f t="array" ref="W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1.0433641666666666</v>
      </c>
      <c r="X6" s="3" t="e">
        <f>IF(Table13[[#This Row],[Category All]]="Category 1",Table13[[#This Row],[Base Abalone Value]]*1.5,NA())</f>
        <v>#N/A</v>
      </c>
      <c r="Y6" s="3" t="e">
        <f>IF(Table13[[#This Row],[Category All]]="Category 2",Table13[[#This Row],[Base Abalone Value]]*0.8,NA())</f>
        <v>#N/A</v>
      </c>
      <c r="Z6" s="3">
        <f>IF(Table13[[#This Row],[Category All]]="Category 3",Table13[[#This Row],[Base Abalone Value]],NA())</f>
        <v>1.0433641666666666</v>
      </c>
    </row>
    <row r="7" spans="1:26" x14ac:dyDescent="0.2">
      <c r="A7">
        <v>2797</v>
      </c>
      <c r="B7" t="s">
        <v>32</v>
      </c>
      <c r="C7">
        <v>0.63</v>
      </c>
      <c r="D7">
        <v>0.52500000000000002</v>
      </c>
      <c r="E7">
        <v>0.19500000000000001</v>
      </c>
      <c r="F7">
        <v>1.3134999999999999</v>
      </c>
      <c r="G7">
        <v>0.49349999999999999</v>
      </c>
      <c r="H7">
        <v>0.25650000000000001</v>
      </c>
      <c r="I7">
        <v>0.46500000000000002</v>
      </c>
      <c r="J7">
        <v>10</v>
      </c>
      <c r="K7">
        <v>9</v>
      </c>
      <c r="L7" t="s">
        <v>37</v>
      </c>
      <c r="M7" t="s">
        <v>38</v>
      </c>
      <c r="N7" t="s">
        <v>39</v>
      </c>
      <c r="O7">
        <v>2</v>
      </c>
      <c r="P7" t="s">
        <v>24</v>
      </c>
      <c r="Q7">
        <v>18</v>
      </c>
      <c r="R7" t="str" cm="1">
        <f t="array" ref="R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" t="e">
        <f>IF(Table13[[#This Row],[Category All]]="Category 1", "Yes",NA())</f>
        <v>#N/A</v>
      </c>
      <c r="T7" t="e">
        <f>IF(Table13[[#This Row],[Category All]]="Category 2", "Yes",NA())</f>
        <v>#N/A</v>
      </c>
      <c r="U7" t="str">
        <f>IF(Table13[[#This Row],[Category All]]="Category 3", "Yes",NA())</f>
        <v>Yes</v>
      </c>
      <c r="V7" s="3">
        <f>SUM(1,(1/3)*(Table13[[#This Row],[Length]]-0.5),(1/3)*(Table13[[#This Row],[Diameter]]-0.4),(1/3)*(Table13[[#This Row],[Height]]-0.4)*Table13[[#This Row],[Whole_weight]]*0.5)</f>
        <v>1.0401220833333336</v>
      </c>
      <c r="W7" s="3" cm="1">
        <f t="array" ref="W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1.0401220833333336</v>
      </c>
      <c r="X7" s="3" t="e">
        <f>IF(Table13[[#This Row],[Category All]]="Category 1",Table13[[#This Row],[Base Abalone Value]]*1.5,NA())</f>
        <v>#N/A</v>
      </c>
      <c r="Y7" s="3" t="e">
        <f>IF(Table13[[#This Row],[Category All]]="Category 2",Table13[[#This Row],[Base Abalone Value]]*0.8,NA())</f>
        <v>#N/A</v>
      </c>
      <c r="Z7" s="3">
        <f>IF(Table13[[#This Row],[Category All]]="Category 3",Table13[[#This Row],[Base Abalone Value]],NA())</f>
        <v>1.0401220833333336</v>
      </c>
    </row>
    <row r="8" spans="1:26" x14ac:dyDescent="0.2">
      <c r="A8">
        <v>618</v>
      </c>
      <c r="B8" t="s">
        <v>32</v>
      </c>
      <c r="C8">
        <v>0.32</v>
      </c>
      <c r="D8">
        <v>0.24</v>
      </c>
      <c r="E8">
        <v>8.5000000000000006E-2</v>
      </c>
      <c r="F8">
        <v>0.17</v>
      </c>
      <c r="G8">
        <v>6.5500000000000003E-2</v>
      </c>
      <c r="H8">
        <v>4.7E-2</v>
      </c>
      <c r="I8">
        <v>4.9000000000000002E-2</v>
      </c>
      <c r="J8">
        <v>7</v>
      </c>
      <c r="K8">
        <v>11</v>
      </c>
      <c r="L8" t="s">
        <v>22</v>
      </c>
      <c r="M8" t="s">
        <v>23</v>
      </c>
      <c r="N8" t="s">
        <v>20</v>
      </c>
      <c r="O8">
        <v>4</v>
      </c>
      <c r="P8" t="s">
        <v>27</v>
      </c>
      <c r="Q8">
        <v>6.1</v>
      </c>
      <c r="R8" t="str" cm="1">
        <f t="array" ref="R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" t="e">
        <f>IF(Table13[[#This Row],[Category All]]="Category 1", "Yes",NA())</f>
        <v>#N/A</v>
      </c>
      <c r="T8" t="str">
        <f>IF(Table13[[#This Row],[Category All]]="Category 2", "Yes",NA())</f>
        <v>Yes</v>
      </c>
      <c r="U8" t="e">
        <f>IF(Table13[[#This Row],[Category All]]="Category 3", "Yes",NA())</f>
        <v>#N/A</v>
      </c>
      <c r="V8" s="3">
        <f>SUM(1,(1/3)*(Table13[[#This Row],[Length]]-0.5),(1/3)*(Table13[[#This Row],[Diameter]]-0.4),(1/3)*(Table13[[#This Row],[Height]]-0.4)*Table13[[#This Row],[Whole_weight]]*0.5)</f>
        <v>0.87774166666666664</v>
      </c>
      <c r="W8" s="3" cm="1">
        <f t="array" ref="W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0.70219333333333334</v>
      </c>
      <c r="X8" s="3" t="e">
        <f>IF(Table13[[#This Row],[Category All]]="Category 1",Table13[[#This Row],[Base Abalone Value]]*1.5,NA())</f>
        <v>#N/A</v>
      </c>
      <c r="Y8" s="3">
        <f>IF(Table13[[#This Row],[Category All]]="Category 2",Table13[[#This Row],[Base Abalone Value]]*0.8,NA())</f>
        <v>0.70219333333333334</v>
      </c>
      <c r="Z8" s="3" t="e">
        <f>IF(Table13[[#This Row],[Category All]]="Category 3",Table13[[#This Row],[Base Abalone Value]],NA())</f>
        <v>#N/A</v>
      </c>
    </row>
    <row r="9" spans="1:26" x14ac:dyDescent="0.2">
      <c r="A9">
        <v>1078</v>
      </c>
      <c r="B9" t="s">
        <v>28</v>
      </c>
      <c r="C9">
        <v>0.42</v>
      </c>
      <c r="D9">
        <v>0.32</v>
      </c>
      <c r="E9">
        <v>0.11</v>
      </c>
      <c r="F9">
        <v>0.36249999999999999</v>
      </c>
      <c r="G9">
        <v>0.17399999999999999</v>
      </c>
      <c r="H9">
        <v>6.3500000000000001E-2</v>
      </c>
      <c r="I9">
        <v>0.105</v>
      </c>
      <c r="J9">
        <v>7</v>
      </c>
      <c r="K9">
        <v>14</v>
      </c>
      <c r="L9" t="s">
        <v>40</v>
      </c>
      <c r="M9" t="s">
        <v>41</v>
      </c>
      <c r="N9" t="s">
        <v>42</v>
      </c>
      <c r="O9">
        <v>1</v>
      </c>
      <c r="P9" t="s">
        <v>21</v>
      </c>
      <c r="Q9">
        <v>22.1</v>
      </c>
      <c r="R9" t="str" cm="1">
        <f t="array" ref="R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" t="e">
        <f>IF(Table13[[#This Row],[Category All]]="Category 1", "Yes",NA())</f>
        <v>#N/A</v>
      </c>
      <c r="T9" t="str">
        <f>IF(Table13[[#This Row],[Category All]]="Category 2", "Yes",NA())</f>
        <v>Yes</v>
      </c>
      <c r="U9" t="e">
        <f>IF(Table13[[#This Row],[Category All]]="Category 3", "Yes",NA())</f>
        <v>#N/A</v>
      </c>
      <c r="V9" s="3">
        <f>SUM(1,(1/3)*(Table13[[#This Row],[Length]]-0.5),(1/3)*(Table13[[#This Row],[Diameter]]-0.4),(1/3)*(Table13[[#This Row],[Height]]-0.4)*Table13[[#This Row],[Whole_weight]]*0.5)</f>
        <v>0.92914583333333345</v>
      </c>
      <c r="W9" s="3" cm="1">
        <f t="array" ref="W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0.74331666666666685</v>
      </c>
      <c r="X9" s="3" t="e">
        <f>IF(Table13[[#This Row],[Category All]]="Category 1",Table13[[#This Row],[Base Abalone Value]]*1.5,NA())</f>
        <v>#N/A</v>
      </c>
      <c r="Y9" s="3">
        <f>IF(Table13[[#This Row],[Category All]]="Category 2",Table13[[#This Row],[Base Abalone Value]]*0.8,NA())</f>
        <v>0.74331666666666685</v>
      </c>
      <c r="Z9" s="3" t="e">
        <f>IF(Table13[[#This Row],[Category All]]="Category 3",Table13[[#This Row],[Base Abalone Value]],NA())</f>
        <v>#N/A</v>
      </c>
    </row>
    <row r="10" spans="1:26" x14ac:dyDescent="0.2">
      <c r="A10">
        <v>1982</v>
      </c>
      <c r="B10" t="s">
        <v>17</v>
      </c>
      <c r="C10">
        <v>0.72</v>
      </c>
      <c r="D10">
        <v>0.57499999999999996</v>
      </c>
      <c r="E10">
        <v>0.18</v>
      </c>
      <c r="F10">
        <v>1.6705000000000001</v>
      </c>
      <c r="G10">
        <v>0.73199999999999998</v>
      </c>
      <c r="H10">
        <v>0.36049999999999999</v>
      </c>
      <c r="I10">
        <v>0.501</v>
      </c>
      <c r="J10">
        <v>12</v>
      </c>
      <c r="K10">
        <v>5</v>
      </c>
      <c r="L10" t="s">
        <v>43</v>
      </c>
      <c r="M10" t="s">
        <v>44</v>
      </c>
      <c r="N10" t="s">
        <v>45</v>
      </c>
      <c r="O10">
        <v>2</v>
      </c>
      <c r="P10" t="s">
        <v>24</v>
      </c>
      <c r="Q10">
        <v>18</v>
      </c>
      <c r="R10" t="str" cm="1">
        <f t="array" ref="R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" t="e">
        <f>IF(Table13[[#This Row],[Category All]]="Category 1", "Yes",NA())</f>
        <v>#N/A</v>
      </c>
      <c r="T10" t="e">
        <f>IF(Table13[[#This Row],[Category All]]="Category 2", "Yes",NA())</f>
        <v>#N/A</v>
      </c>
      <c r="U10" t="str">
        <f>IF(Table13[[#This Row],[Category All]]="Category 3", "Yes",NA())</f>
        <v>Yes</v>
      </c>
      <c r="V10" s="3">
        <f>SUM(1,(1/3)*(Table13[[#This Row],[Length]]-0.5),(1/3)*(Table13[[#This Row],[Diameter]]-0.4),(1/3)*(Table13[[#This Row],[Height]]-0.4)*Table13[[#This Row],[Whole_weight]]*0.5)</f>
        <v>1.0704149999999999</v>
      </c>
      <c r="W10" s="3" cm="1">
        <f t="array" ref="W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1.0704149999999999</v>
      </c>
      <c r="X10" s="3" t="e">
        <f>IF(Table13[[#This Row],[Category All]]="Category 1",Table13[[#This Row],[Base Abalone Value]]*1.5,NA())</f>
        <v>#N/A</v>
      </c>
      <c r="Y10" s="3" t="e">
        <f>IF(Table13[[#This Row],[Category All]]="Category 2",Table13[[#This Row],[Base Abalone Value]]*0.8,NA())</f>
        <v>#N/A</v>
      </c>
      <c r="Z10" s="3">
        <f>IF(Table13[[#This Row],[Category All]]="Category 3",Table13[[#This Row],[Base Abalone Value]],NA())</f>
        <v>1.0704149999999999</v>
      </c>
    </row>
    <row r="11" spans="1:26" x14ac:dyDescent="0.2">
      <c r="A11">
        <v>729</v>
      </c>
      <c r="B11" t="s">
        <v>32</v>
      </c>
      <c r="C11">
        <v>0.505</v>
      </c>
      <c r="D11">
        <v>0.4</v>
      </c>
      <c r="E11">
        <v>0.125</v>
      </c>
      <c r="F11">
        <v>0.77</v>
      </c>
      <c r="G11">
        <v>0.27350000000000002</v>
      </c>
      <c r="H11">
        <v>0.159</v>
      </c>
      <c r="I11">
        <v>0.255</v>
      </c>
      <c r="J11">
        <v>13</v>
      </c>
      <c r="K11">
        <v>11</v>
      </c>
      <c r="L11" t="s">
        <v>22</v>
      </c>
      <c r="M11" t="s">
        <v>23</v>
      </c>
      <c r="N11" t="s">
        <v>20</v>
      </c>
      <c r="O11">
        <v>5</v>
      </c>
      <c r="P11" t="s">
        <v>31</v>
      </c>
      <c r="Q11">
        <v>12.8</v>
      </c>
      <c r="R11" t="str" cm="1">
        <f t="array" ref="R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" t="e">
        <f>IF(Table13[[#This Row],[Category All]]="Category 1", "Yes",NA())</f>
        <v>#N/A</v>
      </c>
      <c r="T11" t="str">
        <f>IF(Table13[[#This Row],[Category All]]="Category 2", "Yes",NA())</f>
        <v>Yes</v>
      </c>
      <c r="U11" t="e">
        <f>IF(Table13[[#This Row],[Category All]]="Category 3", "Yes",NA())</f>
        <v>#N/A</v>
      </c>
      <c r="V11" s="3">
        <f>SUM(1,(1/3)*(Table13[[#This Row],[Length]]-0.5),(1/3)*(Table13[[#This Row],[Diameter]]-0.4),(1/3)*(Table13[[#This Row],[Height]]-0.4)*Table13[[#This Row],[Whole_weight]]*0.5)</f>
        <v>0.96637499999999998</v>
      </c>
      <c r="W11" s="3" cm="1">
        <f t="array" ref="W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0.77310000000000001</v>
      </c>
      <c r="X11" s="3" t="e">
        <f>IF(Table13[[#This Row],[Category All]]="Category 1",Table13[[#This Row],[Base Abalone Value]]*1.5,NA())</f>
        <v>#N/A</v>
      </c>
      <c r="Y11" s="3">
        <f>IF(Table13[[#This Row],[Category All]]="Category 2",Table13[[#This Row],[Base Abalone Value]]*0.8,NA())</f>
        <v>0.77310000000000001</v>
      </c>
      <c r="Z11" s="3" t="e">
        <f>IF(Table13[[#This Row],[Category All]]="Category 3",Table13[[#This Row],[Base Abalone Value]],NA())</f>
        <v>#N/A</v>
      </c>
    </row>
    <row r="12" spans="1:26" x14ac:dyDescent="0.2">
      <c r="A12">
        <v>2050</v>
      </c>
      <c r="B12" t="s">
        <v>28</v>
      </c>
      <c r="C12">
        <v>0.44500000000000001</v>
      </c>
      <c r="D12">
        <v>0.32</v>
      </c>
      <c r="E12">
        <v>0.12</v>
      </c>
      <c r="F12">
        <v>0.378</v>
      </c>
      <c r="G12">
        <v>0.152</v>
      </c>
      <c r="H12">
        <v>8.2500000000000004E-2</v>
      </c>
      <c r="I12">
        <v>0.12</v>
      </c>
      <c r="J12">
        <v>8</v>
      </c>
      <c r="K12">
        <v>8</v>
      </c>
      <c r="L12" t="s">
        <v>46</v>
      </c>
      <c r="M12" t="s">
        <v>47</v>
      </c>
      <c r="N12" t="s">
        <v>48</v>
      </c>
      <c r="O12">
        <v>5</v>
      </c>
      <c r="P12" t="s">
        <v>31</v>
      </c>
      <c r="Q12">
        <v>12.8</v>
      </c>
      <c r="R12" t="str" cm="1">
        <f t="array" ref="R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" t="e">
        <f>IF(Table13[[#This Row],[Category All]]="Category 1", "Yes",NA())</f>
        <v>#N/A</v>
      </c>
      <c r="T12" t="str">
        <f>IF(Table13[[#This Row],[Category All]]="Category 2", "Yes",NA())</f>
        <v>Yes</v>
      </c>
      <c r="U12" t="e">
        <f>IF(Table13[[#This Row],[Category All]]="Category 3", "Yes",NA())</f>
        <v>#N/A</v>
      </c>
      <c r="V12" s="3">
        <f>SUM(1,(1/3)*(Table13[[#This Row],[Length]]-0.5),(1/3)*(Table13[[#This Row],[Diameter]]-0.4),(1/3)*(Table13[[#This Row],[Height]]-0.4)*Table13[[#This Row],[Whole_weight]]*0.5)</f>
        <v>0.93736000000000008</v>
      </c>
      <c r="W12" s="3" cm="1">
        <f t="array" ref="W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0.74988800000000011</v>
      </c>
      <c r="X12" s="3" t="e">
        <f>IF(Table13[[#This Row],[Category All]]="Category 1",Table13[[#This Row],[Base Abalone Value]]*1.5,NA())</f>
        <v>#N/A</v>
      </c>
      <c r="Y12" s="3">
        <f>IF(Table13[[#This Row],[Category All]]="Category 2",Table13[[#This Row],[Base Abalone Value]]*0.8,NA())</f>
        <v>0.74988800000000011</v>
      </c>
      <c r="Z12" s="3" t="e">
        <f>IF(Table13[[#This Row],[Category All]]="Category 3",Table13[[#This Row],[Base Abalone Value]],NA())</f>
        <v>#N/A</v>
      </c>
    </row>
    <row r="13" spans="1:26" x14ac:dyDescent="0.2">
      <c r="A13">
        <v>2642</v>
      </c>
      <c r="B13" t="s">
        <v>28</v>
      </c>
      <c r="C13">
        <v>0.47499999999999998</v>
      </c>
      <c r="D13">
        <v>0.36499999999999999</v>
      </c>
      <c r="E13">
        <v>0.1</v>
      </c>
      <c r="F13">
        <v>0.13150000000000001</v>
      </c>
      <c r="G13">
        <v>0.20250000000000001</v>
      </c>
      <c r="H13">
        <v>8.7499999999999994E-2</v>
      </c>
      <c r="I13">
        <v>0.123</v>
      </c>
      <c r="J13">
        <v>7</v>
      </c>
      <c r="K13">
        <v>2</v>
      </c>
      <c r="L13" t="s">
        <v>49</v>
      </c>
      <c r="M13" t="s">
        <v>50</v>
      </c>
      <c r="N13" t="s">
        <v>51</v>
      </c>
      <c r="O13">
        <v>1</v>
      </c>
      <c r="P13" t="s">
        <v>21</v>
      </c>
      <c r="Q13">
        <v>22.1</v>
      </c>
      <c r="R13" t="str" cm="1">
        <f t="array" ref="R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" t="e">
        <f>IF(Table13[[#This Row],[Category All]]="Category 1", "Yes",NA())</f>
        <v>#N/A</v>
      </c>
      <c r="T13" t="str">
        <f>IF(Table13[[#This Row],[Category All]]="Category 2", "Yes",NA())</f>
        <v>Yes</v>
      </c>
      <c r="U13" t="e">
        <f>IF(Table13[[#This Row],[Category All]]="Category 3", "Yes",NA())</f>
        <v>#N/A</v>
      </c>
      <c r="V13" s="3">
        <f>SUM(1,(1/3)*(Table13[[#This Row],[Length]]-0.5),(1/3)*(Table13[[#This Row],[Diameter]]-0.4),(1/3)*(Table13[[#This Row],[Height]]-0.4)*Table13[[#This Row],[Whole_weight]]*0.5)</f>
        <v>0.97342499999999998</v>
      </c>
      <c r="W13" s="3" cm="1">
        <f t="array" ref="W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13" s="3" t="e">
        <f>IF(Table13[[#This Row],[Category All]]="Category 1",Table13[[#This Row],[Base Abalone Value]]*1.5,NA())</f>
        <v>#N/A</v>
      </c>
      <c r="Y13" s="3">
        <f>IF(Table13[[#This Row],[Category All]]="Category 2",Table13[[#This Row],[Base Abalone Value]]*0.8,NA())</f>
        <v>0.77873999999999999</v>
      </c>
      <c r="Z13" s="3" t="e">
        <f>IF(Table13[[#This Row],[Category All]]="Category 3",Table13[[#This Row],[Base Abalone Value]],NA())</f>
        <v>#N/A</v>
      </c>
    </row>
    <row r="14" spans="1:26" x14ac:dyDescent="0.2">
      <c r="A14">
        <v>2044</v>
      </c>
      <c r="B14" t="s">
        <v>28</v>
      </c>
      <c r="C14">
        <v>0.39500000000000002</v>
      </c>
      <c r="D14">
        <v>0.29499999999999998</v>
      </c>
      <c r="E14">
        <v>0.1</v>
      </c>
      <c r="F14">
        <v>0.29299999999999998</v>
      </c>
      <c r="G14">
        <v>0.14000000000000001</v>
      </c>
      <c r="H14">
        <v>6.2E-2</v>
      </c>
      <c r="I14">
        <v>8.2000000000000003E-2</v>
      </c>
      <c r="J14">
        <v>7</v>
      </c>
      <c r="K14">
        <v>7</v>
      </c>
      <c r="L14" t="s">
        <v>52</v>
      </c>
      <c r="M14" t="s">
        <v>53</v>
      </c>
      <c r="N14" t="s">
        <v>54</v>
      </c>
      <c r="O14">
        <v>10</v>
      </c>
      <c r="P14" t="s">
        <v>55</v>
      </c>
      <c r="Q14">
        <v>24.1</v>
      </c>
      <c r="R14" t="str" cm="1">
        <f t="array" ref="R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" t="e">
        <f>IF(Table13[[#This Row],[Category All]]="Category 1", "Yes",NA())</f>
        <v>#N/A</v>
      </c>
      <c r="T14" t="str">
        <f>IF(Table13[[#This Row],[Category All]]="Category 2", "Yes",NA())</f>
        <v>Yes</v>
      </c>
      <c r="U14" t="e">
        <f>IF(Table13[[#This Row],[Category All]]="Category 3", "Yes",NA())</f>
        <v>#N/A</v>
      </c>
      <c r="V14" s="3">
        <f>SUM(1,(1/3)*(Table13[[#This Row],[Length]]-0.5),(1/3)*(Table13[[#This Row],[Diameter]]-0.4),(1/3)*(Table13[[#This Row],[Height]]-0.4)*Table13[[#This Row],[Whole_weight]]*0.5)</f>
        <v>0.91534999999999989</v>
      </c>
      <c r="W14" s="3" cm="1">
        <f t="array" ref="W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0.73227999999999993</v>
      </c>
      <c r="X14" s="3" t="e">
        <f>IF(Table13[[#This Row],[Category All]]="Category 1",Table13[[#This Row],[Base Abalone Value]]*1.5,NA())</f>
        <v>#N/A</v>
      </c>
      <c r="Y14" s="3">
        <f>IF(Table13[[#This Row],[Category All]]="Category 2",Table13[[#This Row],[Base Abalone Value]]*0.8,NA())</f>
        <v>0.73227999999999993</v>
      </c>
      <c r="Z14" s="3" t="e">
        <f>IF(Table13[[#This Row],[Category All]]="Category 3",Table13[[#This Row],[Base Abalone Value]],NA())</f>
        <v>#N/A</v>
      </c>
    </row>
    <row r="15" spans="1:26" x14ac:dyDescent="0.2">
      <c r="A15">
        <v>1527</v>
      </c>
      <c r="B15" t="s">
        <v>32</v>
      </c>
      <c r="C15">
        <v>0.70499999999999996</v>
      </c>
      <c r="D15">
        <v>0.56000000000000005</v>
      </c>
      <c r="E15">
        <v>0.16500000000000001</v>
      </c>
      <c r="F15">
        <v>1.675</v>
      </c>
      <c r="G15">
        <v>0.79700000000000004</v>
      </c>
      <c r="H15">
        <v>0.40949999999999998</v>
      </c>
      <c r="I15">
        <v>0.38800000000000001</v>
      </c>
      <c r="J15">
        <v>10</v>
      </c>
      <c r="K15">
        <v>13</v>
      </c>
      <c r="L15" t="s">
        <v>29</v>
      </c>
      <c r="M15" t="s">
        <v>30</v>
      </c>
      <c r="N15" t="s">
        <v>20</v>
      </c>
      <c r="O15">
        <v>8</v>
      </c>
      <c r="P15" t="s">
        <v>36</v>
      </c>
      <c r="Q15">
        <v>12.3</v>
      </c>
      <c r="R15" t="str" cm="1">
        <f t="array" ref="R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" t="e">
        <f>IF(Table13[[#This Row],[Category All]]="Category 1", "Yes",NA())</f>
        <v>#N/A</v>
      </c>
      <c r="T15" t="e">
        <f>IF(Table13[[#This Row],[Category All]]="Category 2", "Yes",NA())</f>
        <v>#N/A</v>
      </c>
      <c r="U15" t="str">
        <f>IF(Table13[[#This Row],[Category All]]="Category 3", "Yes",NA())</f>
        <v>Yes</v>
      </c>
      <c r="V15" s="3">
        <f>SUM(1,(1/3)*(Table13[[#This Row],[Length]]-0.5),(1/3)*(Table13[[#This Row],[Diameter]]-0.4),(1/3)*(Table13[[#This Row],[Height]]-0.4)*Table13[[#This Row],[Whole_weight]]*0.5)</f>
        <v>1.0560624999999999</v>
      </c>
      <c r="W15" s="3" cm="1">
        <f t="array" ref="W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1.0560624999999999</v>
      </c>
      <c r="X15" s="3" t="e">
        <f>IF(Table13[[#This Row],[Category All]]="Category 1",Table13[[#This Row],[Base Abalone Value]]*1.5,NA())</f>
        <v>#N/A</v>
      </c>
      <c r="Y15" s="3" t="e">
        <f>IF(Table13[[#This Row],[Category All]]="Category 2",Table13[[#This Row],[Base Abalone Value]]*0.8,NA())</f>
        <v>#N/A</v>
      </c>
      <c r="Z15" s="3">
        <f>IF(Table13[[#This Row],[Category All]]="Category 3",Table13[[#This Row],[Base Abalone Value]],NA())</f>
        <v>1.0560624999999999</v>
      </c>
    </row>
    <row r="16" spans="1:26" x14ac:dyDescent="0.2">
      <c r="A16">
        <v>1678</v>
      </c>
      <c r="B16" t="s">
        <v>32</v>
      </c>
      <c r="C16">
        <v>0.61499999999999999</v>
      </c>
      <c r="D16">
        <v>0.47499999999999998</v>
      </c>
      <c r="E16">
        <v>0.17499999999999999</v>
      </c>
      <c r="F16">
        <v>1.224</v>
      </c>
      <c r="G16">
        <v>0.60350000000000004</v>
      </c>
      <c r="H16">
        <v>0.26100000000000001</v>
      </c>
      <c r="I16">
        <v>0.311</v>
      </c>
      <c r="J16">
        <v>9</v>
      </c>
      <c r="K16">
        <v>1</v>
      </c>
      <c r="L16" t="s">
        <v>25</v>
      </c>
      <c r="M16" t="s">
        <v>26</v>
      </c>
      <c r="N16" t="s">
        <v>20</v>
      </c>
      <c r="O16">
        <v>2</v>
      </c>
      <c r="P16" t="s">
        <v>24</v>
      </c>
      <c r="Q16">
        <v>18</v>
      </c>
      <c r="R16" t="str" cm="1">
        <f t="array" ref="R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" t="e">
        <f>IF(Table13[[#This Row],[Category All]]="Category 1", "Yes",NA())</f>
        <v>#N/A</v>
      </c>
      <c r="T16" t="e">
        <f>IF(Table13[[#This Row],[Category All]]="Category 2", "Yes",NA())</f>
        <v>#N/A</v>
      </c>
      <c r="U16" t="str">
        <f>IF(Table13[[#This Row],[Category All]]="Category 3", "Yes",NA())</f>
        <v>Yes</v>
      </c>
      <c r="V16" s="3">
        <f>SUM(1,(1/3)*(Table13[[#This Row],[Length]]-0.5),(1/3)*(Table13[[#This Row],[Diameter]]-0.4),(1/3)*(Table13[[#This Row],[Height]]-0.4)*Table13[[#This Row],[Whole_weight]]*0.5)</f>
        <v>1.0174333333333332</v>
      </c>
      <c r="W16" s="3" cm="1">
        <f t="array" ref="W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1.0174333333333332</v>
      </c>
      <c r="X16" s="3" t="e">
        <f>IF(Table13[[#This Row],[Category All]]="Category 1",Table13[[#This Row],[Base Abalone Value]]*1.5,NA())</f>
        <v>#N/A</v>
      </c>
      <c r="Y16" s="3" t="e">
        <f>IF(Table13[[#This Row],[Category All]]="Category 2",Table13[[#This Row],[Base Abalone Value]]*0.8,NA())</f>
        <v>#N/A</v>
      </c>
      <c r="Z16" s="3">
        <f>IF(Table13[[#This Row],[Category All]]="Category 3",Table13[[#This Row],[Base Abalone Value]],NA())</f>
        <v>1.0174333333333332</v>
      </c>
    </row>
    <row r="17" spans="1:26" x14ac:dyDescent="0.2">
      <c r="A17">
        <v>726</v>
      </c>
      <c r="B17" t="s">
        <v>17</v>
      </c>
      <c r="C17">
        <v>0.49</v>
      </c>
      <c r="D17">
        <v>0.36</v>
      </c>
      <c r="E17">
        <v>0.11</v>
      </c>
      <c r="F17">
        <v>0.50049999999999994</v>
      </c>
      <c r="G17">
        <v>0.161</v>
      </c>
      <c r="H17">
        <v>0.107</v>
      </c>
      <c r="I17">
        <v>0.19500000000000001</v>
      </c>
      <c r="J17">
        <v>17</v>
      </c>
      <c r="K17">
        <v>5</v>
      </c>
      <c r="L17" t="s">
        <v>43</v>
      </c>
      <c r="M17" t="s">
        <v>44</v>
      </c>
      <c r="N17" t="s">
        <v>45</v>
      </c>
      <c r="O17">
        <v>1</v>
      </c>
      <c r="P17" t="s">
        <v>21</v>
      </c>
      <c r="Q17">
        <v>22.1</v>
      </c>
      <c r="R17" t="str" cm="1">
        <f t="array" ref="R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" t="e">
        <f>IF(Table13[[#This Row],[Category All]]="Category 1", "Yes",NA())</f>
        <v>#N/A</v>
      </c>
      <c r="T17" t="str">
        <f>IF(Table13[[#This Row],[Category All]]="Category 2", "Yes",NA())</f>
        <v>Yes</v>
      </c>
      <c r="U17" t="e">
        <f>IF(Table13[[#This Row],[Category All]]="Category 3", "Yes",NA())</f>
        <v>#N/A</v>
      </c>
      <c r="V17" s="3">
        <f>SUM(1,(1/3)*(Table13[[#This Row],[Length]]-0.5),(1/3)*(Table13[[#This Row],[Diameter]]-0.4),(1/3)*(Table13[[#This Row],[Height]]-0.4)*Table13[[#This Row],[Whole_weight]]*0.5)</f>
        <v>0.95914250000000001</v>
      </c>
      <c r="W17" s="3" cm="1">
        <f t="array" ref="W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0.76731400000000005</v>
      </c>
      <c r="X17" s="3" t="e">
        <f>IF(Table13[[#This Row],[Category All]]="Category 1",Table13[[#This Row],[Base Abalone Value]]*1.5,NA())</f>
        <v>#N/A</v>
      </c>
      <c r="Y17" s="3">
        <f>IF(Table13[[#This Row],[Category All]]="Category 2",Table13[[#This Row],[Base Abalone Value]]*0.8,NA())</f>
        <v>0.76731400000000005</v>
      </c>
      <c r="Z17" s="3" t="e">
        <f>IF(Table13[[#This Row],[Category All]]="Category 3",Table13[[#This Row],[Base Abalone Value]],NA())</f>
        <v>#N/A</v>
      </c>
    </row>
    <row r="18" spans="1:26" x14ac:dyDescent="0.2">
      <c r="A18">
        <v>3548</v>
      </c>
      <c r="B18" t="s">
        <v>28</v>
      </c>
      <c r="C18">
        <v>0.48</v>
      </c>
      <c r="D18">
        <v>0.35499999999999998</v>
      </c>
      <c r="E18">
        <v>0.125</v>
      </c>
      <c r="F18">
        <v>0.49399999999999999</v>
      </c>
      <c r="G18">
        <v>0.23849999999999999</v>
      </c>
      <c r="H18">
        <v>8.3500000000000005E-2</v>
      </c>
      <c r="I18">
        <v>0.15</v>
      </c>
      <c r="J18">
        <v>9</v>
      </c>
      <c r="K18">
        <v>6</v>
      </c>
      <c r="L18" t="s">
        <v>56</v>
      </c>
      <c r="M18" t="s">
        <v>57</v>
      </c>
      <c r="N18" t="s">
        <v>58</v>
      </c>
      <c r="O18">
        <v>8</v>
      </c>
      <c r="P18" t="s">
        <v>36</v>
      </c>
      <c r="Q18">
        <v>12.3</v>
      </c>
      <c r="R18" t="str" cm="1">
        <f t="array" ref="R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" t="e">
        <f>IF(Table13[[#This Row],[Category All]]="Category 1", "Yes",NA())</f>
        <v>#N/A</v>
      </c>
      <c r="T18" t="str">
        <f>IF(Table13[[#This Row],[Category All]]="Category 2", "Yes",NA())</f>
        <v>Yes</v>
      </c>
      <c r="U18" t="e">
        <f>IF(Table13[[#This Row],[Category All]]="Category 3", "Yes",NA())</f>
        <v>#N/A</v>
      </c>
      <c r="V18" s="3">
        <f>SUM(1,(1/3)*(Table13[[#This Row],[Length]]-0.5),(1/3)*(Table13[[#This Row],[Diameter]]-0.4),(1/3)*(Table13[[#This Row],[Height]]-0.4)*Table13[[#This Row],[Whole_weight]]*0.5)</f>
        <v>0.95569166666666661</v>
      </c>
      <c r="W18" s="3" cm="1">
        <f t="array" ref="W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0.76455333333333331</v>
      </c>
      <c r="X18" s="3" t="e">
        <f>IF(Table13[[#This Row],[Category All]]="Category 1",Table13[[#This Row],[Base Abalone Value]]*1.5,NA())</f>
        <v>#N/A</v>
      </c>
      <c r="Y18" s="3">
        <f>IF(Table13[[#This Row],[Category All]]="Category 2",Table13[[#This Row],[Base Abalone Value]]*0.8,NA())</f>
        <v>0.76455333333333331</v>
      </c>
      <c r="Z18" s="3" t="e">
        <f>IF(Table13[[#This Row],[Category All]]="Category 3",Table13[[#This Row],[Base Abalone Value]],NA())</f>
        <v>#N/A</v>
      </c>
    </row>
    <row r="19" spans="1:26" x14ac:dyDescent="0.2">
      <c r="A19">
        <v>1172</v>
      </c>
      <c r="B19" t="s">
        <v>32</v>
      </c>
      <c r="C19">
        <v>0.625</v>
      </c>
      <c r="D19">
        <v>0.48</v>
      </c>
      <c r="E19">
        <v>0.185</v>
      </c>
      <c r="F19">
        <v>1.2064999999999999</v>
      </c>
      <c r="G19">
        <v>0.58699999999999997</v>
      </c>
      <c r="H19">
        <v>0.28999999999999998</v>
      </c>
      <c r="I19">
        <v>0.28599999999999998</v>
      </c>
      <c r="J19">
        <v>8</v>
      </c>
      <c r="K19">
        <v>12</v>
      </c>
      <c r="L19" t="s">
        <v>18</v>
      </c>
      <c r="M19" t="s">
        <v>19</v>
      </c>
      <c r="N19" t="s">
        <v>20</v>
      </c>
      <c r="O19">
        <v>7</v>
      </c>
      <c r="P19" t="s">
        <v>59</v>
      </c>
      <c r="Q19">
        <v>2.5</v>
      </c>
      <c r="R19" t="str" cm="1">
        <f t="array" ref="R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" t="e">
        <f>IF(Table13[[#This Row],[Category All]]="Category 1", "Yes",NA())</f>
        <v>#N/A</v>
      </c>
      <c r="T19" t="e">
        <f>IF(Table13[[#This Row],[Category All]]="Category 2", "Yes",NA())</f>
        <v>#N/A</v>
      </c>
      <c r="U19" t="str">
        <f>IF(Table13[[#This Row],[Category All]]="Category 3", "Yes",NA())</f>
        <v>Yes</v>
      </c>
      <c r="V19" s="3">
        <f>SUM(1,(1/3)*(Table13[[#This Row],[Length]]-0.5),(1/3)*(Table13[[#This Row],[Diameter]]-0.4),(1/3)*(Table13[[#This Row],[Height]]-0.4)*Table13[[#This Row],[Whole_weight]]*0.5)</f>
        <v>1.0251004166666666</v>
      </c>
      <c r="W19" s="3" cm="1">
        <f t="array" ref="W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1.0251004166666666</v>
      </c>
      <c r="X19" s="3" t="e">
        <f>IF(Table13[[#This Row],[Category All]]="Category 1",Table13[[#This Row],[Base Abalone Value]]*1.5,NA())</f>
        <v>#N/A</v>
      </c>
      <c r="Y19" s="3" t="e">
        <f>IF(Table13[[#This Row],[Category All]]="Category 2",Table13[[#This Row],[Base Abalone Value]]*0.8,NA())</f>
        <v>#N/A</v>
      </c>
      <c r="Z19" s="3">
        <f>IF(Table13[[#This Row],[Category All]]="Category 3",Table13[[#This Row],[Base Abalone Value]],NA())</f>
        <v>1.0251004166666666</v>
      </c>
    </row>
    <row r="20" spans="1:26" x14ac:dyDescent="0.2">
      <c r="A20">
        <v>2287</v>
      </c>
      <c r="B20" t="s">
        <v>17</v>
      </c>
      <c r="C20">
        <v>0.5</v>
      </c>
      <c r="D20">
        <v>0.39500000000000002</v>
      </c>
      <c r="E20">
        <v>0.15</v>
      </c>
      <c r="F20">
        <v>0.71450000000000002</v>
      </c>
      <c r="G20">
        <v>0.32350000000000001</v>
      </c>
      <c r="H20">
        <v>0.17299999999999999</v>
      </c>
      <c r="I20">
        <v>0.19500000000000001</v>
      </c>
      <c r="J20">
        <v>9</v>
      </c>
      <c r="K20">
        <v>9</v>
      </c>
      <c r="L20" t="s">
        <v>37</v>
      </c>
      <c r="M20" t="s">
        <v>38</v>
      </c>
      <c r="N20" t="s">
        <v>39</v>
      </c>
      <c r="O20">
        <v>4</v>
      </c>
      <c r="P20" t="s">
        <v>27</v>
      </c>
      <c r="Q20">
        <v>6.1</v>
      </c>
      <c r="R20" t="str" cm="1">
        <f t="array" ref="R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" t="e">
        <f>IF(Table13[[#This Row],[Category All]]="Category 1", "Yes",NA())</f>
        <v>#N/A</v>
      </c>
      <c r="T20" t="str">
        <f>IF(Table13[[#This Row],[Category All]]="Category 2", "Yes",NA())</f>
        <v>Yes</v>
      </c>
      <c r="U20" t="e">
        <f>IF(Table13[[#This Row],[Category All]]="Category 3", "Yes",NA())</f>
        <v>#N/A</v>
      </c>
      <c r="V20" s="3">
        <f>SUM(1,(1/3)*(Table13[[#This Row],[Length]]-0.5),(1/3)*(Table13[[#This Row],[Diameter]]-0.4),(1/3)*(Table13[[#This Row],[Height]]-0.4)*Table13[[#This Row],[Whole_weight]]*0.5)</f>
        <v>0.96856249999999999</v>
      </c>
      <c r="W20" s="3" cm="1">
        <f t="array" ref="W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0.77485000000000004</v>
      </c>
      <c r="X20" s="3" t="e">
        <f>IF(Table13[[#This Row],[Category All]]="Category 1",Table13[[#This Row],[Base Abalone Value]]*1.5,NA())</f>
        <v>#N/A</v>
      </c>
      <c r="Y20" s="3">
        <f>IF(Table13[[#This Row],[Category All]]="Category 2",Table13[[#This Row],[Base Abalone Value]]*0.8,NA())</f>
        <v>0.77485000000000004</v>
      </c>
      <c r="Z20" s="3" t="e">
        <f>IF(Table13[[#This Row],[Category All]]="Category 3",Table13[[#This Row],[Base Abalone Value]],NA())</f>
        <v>#N/A</v>
      </c>
    </row>
    <row r="21" spans="1:26" x14ac:dyDescent="0.2">
      <c r="A21">
        <v>2886</v>
      </c>
      <c r="B21" t="s">
        <v>28</v>
      </c>
      <c r="C21">
        <v>0.505</v>
      </c>
      <c r="D21">
        <v>0.4</v>
      </c>
      <c r="E21">
        <v>0.125</v>
      </c>
      <c r="F21">
        <v>0.5605</v>
      </c>
      <c r="G21">
        <v>0.22550000000000001</v>
      </c>
      <c r="H21">
        <v>0.14349999999999999</v>
      </c>
      <c r="I21">
        <v>0.17</v>
      </c>
      <c r="J21">
        <v>8</v>
      </c>
      <c r="K21">
        <v>3</v>
      </c>
      <c r="L21" t="s">
        <v>60</v>
      </c>
      <c r="M21" t="s">
        <v>61</v>
      </c>
      <c r="N21" t="s">
        <v>62</v>
      </c>
      <c r="O21">
        <v>1</v>
      </c>
      <c r="P21" t="s">
        <v>21</v>
      </c>
      <c r="Q21">
        <v>22.1</v>
      </c>
      <c r="R21" t="str" cm="1">
        <f t="array" ref="R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" t="e">
        <f>IF(Table13[[#This Row],[Category All]]="Category 1", "Yes",NA())</f>
        <v>#N/A</v>
      </c>
      <c r="T21" t="str">
        <f>IF(Table13[[#This Row],[Category All]]="Category 2", "Yes",NA())</f>
        <v>Yes</v>
      </c>
      <c r="U21" t="e">
        <f>IF(Table13[[#This Row],[Category All]]="Category 3", "Yes",NA())</f>
        <v>#N/A</v>
      </c>
      <c r="V21" s="3">
        <f>SUM(1,(1/3)*(Table13[[#This Row],[Length]]-0.5),(1/3)*(Table13[[#This Row],[Diameter]]-0.4),(1/3)*(Table13[[#This Row],[Height]]-0.4)*Table13[[#This Row],[Whole_weight]]*0.5)</f>
        <v>0.97597708333333333</v>
      </c>
      <c r="W21" s="3" cm="1">
        <f t="array" ref="W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0.78078166666666671</v>
      </c>
      <c r="X21" s="3" t="e">
        <f>IF(Table13[[#This Row],[Category All]]="Category 1",Table13[[#This Row],[Base Abalone Value]]*1.5,NA())</f>
        <v>#N/A</v>
      </c>
      <c r="Y21" s="3">
        <f>IF(Table13[[#This Row],[Category All]]="Category 2",Table13[[#This Row],[Base Abalone Value]]*0.8,NA())</f>
        <v>0.78078166666666671</v>
      </c>
      <c r="Z21" s="3" t="e">
        <f>IF(Table13[[#This Row],[Category All]]="Category 3",Table13[[#This Row],[Base Abalone Value]],NA())</f>
        <v>#N/A</v>
      </c>
    </row>
    <row r="22" spans="1:26" x14ac:dyDescent="0.2">
      <c r="A22">
        <v>3347</v>
      </c>
      <c r="B22" t="s">
        <v>28</v>
      </c>
      <c r="C22">
        <v>0.47</v>
      </c>
      <c r="D22">
        <v>0.4</v>
      </c>
      <c r="E22">
        <v>0.16</v>
      </c>
      <c r="F22">
        <v>0.51</v>
      </c>
      <c r="G22">
        <v>0.1615</v>
      </c>
      <c r="H22">
        <v>7.2999999999999995E-2</v>
      </c>
      <c r="I22">
        <v>0.19800000000000001</v>
      </c>
      <c r="J22">
        <v>14</v>
      </c>
      <c r="K22">
        <v>10</v>
      </c>
      <c r="L22" t="s">
        <v>33</v>
      </c>
      <c r="M22" t="s">
        <v>34</v>
      </c>
      <c r="N22" t="s">
        <v>35</v>
      </c>
      <c r="O22">
        <v>9</v>
      </c>
      <c r="P22" t="s">
        <v>63</v>
      </c>
      <c r="Q22">
        <v>1.9</v>
      </c>
      <c r="R22" t="str" cm="1">
        <f t="array" ref="R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" t="e">
        <f>IF(Table13[[#This Row],[Category All]]="Category 1", "Yes",NA())</f>
        <v>#N/A</v>
      </c>
      <c r="T22" t="str">
        <f>IF(Table13[[#This Row],[Category All]]="Category 2", "Yes",NA())</f>
        <v>Yes</v>
      </c>
      <c r="U22" t="e">
        <f>IF(Table13[[#This Row],[Category All]]="Category 3", "Yes",NA())</f>
        <v>#N/A</v>
      </c>
      <c r="V22" s="3">
        <f>SUM(1,(1/3)*(Table13[[#This Row],[Length]]-0.5),(1/3)*(Table13[[#This Row],[Diameter]]-0.4),(1/3)*(Table13[[#This Row],[Height]]-0.4)*Table13[[#This Row],[Whole_weight]]*0.5)</f>
        <v>0.96960000000000002</v>
      </c>
      <c r="W22" s="3" cm="1">
        <f t="array" ref="W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0.77568000000000004</v>
      </c>
      <c r="X22" s="3" t="e">
        <f>IF(Table13[[#This Row],[Category All]]="Category 1",Table13[[#This Row],[Base Abalone Value]]*1.5,NA())</f>
        <v>#N/A</v>
      </c>
      <c r="Y22" s="3">
        <f>IF(Table13[[#This Row],[Category All]]="Category 2",Table13[[#This Row],[Base Abalone Value]]*0.8,NA())</f>
        <v>0.77568000000000004</v>
      </c>
      <c r="Z22" s="3" t="e">
        <f>IF(Table13[[#This Row],[Category All]]="Category 3",Table13[[#This Row],[Base Abalone Value]],NA())</f>
        <v>#N/A</v>
      </c>
    </row>
    <row r="23" spans="1:26" x14ac:dyDescent="0.2">
      <c r="A23">
        <v>2640</v>
      </c>
      <c r="B23" t="s">
        <v>28</v>
      </c>
      <c r="C23">
        <v>0.46</v>
      </c>
      <c r="D23">
        <v>0.37</v>
      </c>
      <c r="E23">
        <v>0.12</v>
      </c>
      <c r="F23">
        <v>0.53349999999999997</v>
      </c>
      <c r="G23">
        <v>0.26450000000000001</v>
      </c>
      <c r="H23">
        <v>0.108</v>
      </c>
      <c r="I23">
        <v>0.13450000000000001</v>
      </c>
      <c r="J23">
        <v>6</v>
      </c>
      <c r="K23">
        <v>6</v>
      </c>
      <c r="L23" t="s">
        <v>56</v>
      </c>
      <c r="M23" t="s">
        <v>57</v>
      </c>
      <c r="N23" t="s">
        <v>58</v>
      </c>
      <c r="O23">
        <v>2</v>
      </c>
      <c r="P23" t="s">
        <v>24</v>
      </c>
      <c r="Q23">
        <v>18</v>
      </c>
      <c r="R23" t="str" cm="1">
        <f t="array" ref="R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" t="e">
        <f>IF(Table13[[#This Row],[Category All]]="Category 1", "Yes",NA())</f>
        <v>#N/A</v>
      </c>
      <c r="T23" t="str">
        <f>IF(Table13[[#This Row],[Category All]]="Category 2", "Yes",NA())</f>
        <v>Yes</v>
      </c>
      <c r="U23" t="e">
        <f>IF(Table13[[#This Row],[Category All]]="Category 3", "Yes",NA())</f>
        <v>#N/A</v>
      </c>
      <c r="V23" s="3">
        <f>SUM(1,(1/3)*(Table13[[#This Row],[Length]]-0.5),(1/3)*(Table13[[#This Row],[Diameter]]-0.4),(1/3)*(Table13[[#This Row],[Height]]-0.4)*Table13[[#This Row],[Whole_weight]]*0.5)</f>
        <v>0.95177</v>
      </c>
      <c r="W23" s="3" cm="1">
        <f t="array" ref="W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0.76141600000000009</v>
      </c>
      <c r="X23" s="3" t="e">
        <f>IF(Table13[[#This Row],[Category All]]="Category 1",Table13[[#This Row],[Base Abalone Value]]*1.5,NA())</f>
        <v>#N/A</v>
      </c>
      <c r="Y23" s="3">
        <f>IF(Table13[[#This Row],[Category All]]="Category 2",Table13[[#This Row],[Base Abalone Value]]*0.8,NA())</f>
        <v>0.76141600000000009</v>
      </c>
      <c r="Z23" s="3" t="e">
        <f>IF(Table13[[#This Row],[Category All]]="Category 3",Table13[[#This Row],[Base Abalone Value]],NA())</f>
        <v>#N/A</v>
      </c>
    </row>
    <row r="24" spans="1:26" x14ac:dyDescent="0.2">
      <c r="A24">
        <v>3951</v>
      </c>
      <c r="B24" t="s">
        <v>17</v>
      </c>
      <c r="C24">
        <v>0.53</v>
      </c>
      <c r="D24">
        <v>0.42499999999999999</v>
      </c>
      <c r="E24">
        <v>0.13</v>
      </c>
      <c r="F24">
        <v>0.71699999999999997</v>
      </c>
      <c r="G24">
        <v>0.21149999999999999</v>
      </c>
      <c r="H24">
        <v>0.16600000000000001</v>
      </c>
      <c r="I24">
        <v>0.255</v>
      </c>
      <c r="J24">
        <v>13</v>
      </c>
      <c r="K24">
        <v>6</v>
      </c>
      <c r="L24" t="s">
        <v>56</v>
      </c>
      <c r="M24" t="s">
        <v>57</v>
      </c>
      <c r="N24" t="s">
        <v>58</v>
      </c>
      <c r="O24">
        <v>2</v>
      </c>
      <c r="P24" t="s">
        <v>24</v>
      </c>
      <c r="Q24">
        <v>18</v>
      </c>
      <c r="R24" t="str" cm="1">
        <f t="array" ref="R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" t="e">
        <f>IF(Table13[[#This Row],[Category All]]="Category 1", "Yes",NA())</f>
        <v>#N/A</v>
      </c>
      <c r="T24" t="str">
        <f>IF(Table13[[#This Row],[Category All]]="Category 2", "Yes",NA())</f>
        <v>Yes</v>
      </c>
      <c r="U24" t="e">
        <f>IF(Table13[[#This Row],[Category All]]="Category 3", "Yes",NA())</f>
        <v>#N/A</v>
      </c>
      <c r="V24" s="3">
        <f>SUM(1,(1/3)*(Table13[[#This Row],[Length]]-0.5),(1/3)*(Table13[[#This Row],[Diameter]]-0.4),(1/3)*(Table13[[#This Row],[Height]]-0.4)*Table13[[#This Row],[Whole_weight]]*0.5)</f>
        <v>0.98606833333333332</v>
      </c>
      <c r="W24" s="3" cm="1">
        <f t="array" ref="W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0.7888546666666667</v>
      </c>
      <c r="X24" s="3" t="e">
        <f>IF(Table13[[#This Row],[Category All]]="Category 1",Table13[[#This Row],[Base Abalone Value]]*1.5,NA())</f>
        <v>#N/A</v>
      </c>
      <c r="Y24" s="3">
        <f>IF(Table13[[#This Row],[Category All]]="Category 2",Table13[[#This Row],[Base Abalone Value]]*0.8,NA())</f>
        <v>0.7888546666666667</v>
      </c>
      <c r="Z24" s="3" t="e">
        <f>IF(Table13[[#This Row],[Category All]]="Category 3",Table13[[#This Row],[Base Abalone Value]],NA())</f>
        <v>#N/A</v>
      </c>
    </row>
    <row r="25" spans="1:26" x14ac:dyDescent="0.2">
      <c r="A25">
        <v>1571</v>
      </c>
      <c r="B25" t="s">
        <v>32</v>
      </c>
      <c r="C25">
        <v>0.47499999999999998</v>
      </c>
      <c r="D25">
        <v>0.36</v>
      </c>
      <c r="E25">
        <v>0.1</v>
      </c>
      <c r="F25">
        <v>0.42849999999999999</v>
      </c>
      <c r="G25">
        <v>0.19650000000000001</v>
      </c>
      <c r="H25">
        <v>9.9000000000000005E-2</v>
      </c>
      <c r="I25">
        <v>0.112</v>
      </c>
      <c r="J25">
        <v>7</v>
      </c>
      <c r="K25">
        <v>5</v>
      </c>
      <c r="L25" t="s">
        <v>43</v>
      </c>
      <c r="M25" t="s">
        <v>44</v>
      </c>
      <c r="N25" t="s">
        <v>45</v>
      </c>
      <c r="O25">
        <v>6</v>
      </c>
      <c r="P25" t="s">
        <v>64</v>
      </c>
      <c r="Q25">
        <v>14.1</v>
      </c>
      <c r="R25" t="str" cm="1">
        <f t="array" ref="R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" t="e">
        <f>IF(Table13[[#This Row],[Category All]]="Category 1", "Yes",NA())</f>
        <v>#N/A</v>
      </c>
      <c r="T25" t="str">
        <f>IF(Table13[[#This Row],[Category All]]="Category 2", "Yes",NA())</f>
        <v>Yes</v>
      </c>
      <c r="U25" t="e">
        <f>IF(Table13[[#This Row],[Category All]]="Category 3", "Yes",NA())</f>
        <v>#N/A</v>
      </c>
      <c r="V25" s="3">
        <f>SUM(1,(1/3)*(Table13[[#This Row],[Length]]-0.5),(1/3)*(Table13[[#This Row],[Diameter]]-0.4),(1/3)*(Table13[[#This Row],[Height]]-0.4)*Table13[[#This Row],[Whole_weight]]*0.5)</f>
        <v>0.95690833333333336</v>
      </c>
      <c r="W25" s="3" cm="1">
        <f t="array" ref="W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0.76552666666666669</v>
      </c>
      <c r="X25" s="3" t="e">
        <f>IF(Table13[[#This Row],[Category All]]="Category 1",Table13[[#This Row],[Base Abalone Value]]*1.5,NA())</f>
        <v>#N/A</v>
      </c>
      <c r="Y25" s="3">
        <f>IF(Table13[[#This Row],[Category All]]="Category 2",Table13[[#This Row],[Base Abalone Value]]*0.8,NA())</f>
        <v>0.76552666666666669</v>
      </c>
      <c r="Z25" s="3" t="e">
        <f>IF(Table13[[#This Row],[Category All]]="Category 3",Table13[[#This Row],[Base Abalone Value]],NA())</f>
        <v>#N/A</v>
      </c>
    </row>
    <row r="26" spans="1:26" x14ac:dyDescent="0.2">
      <c r="A26">
        <v>1035</v>
      </c>
      <c r="B26" t="s">
        <v>17</v>
      </c>
      <c r="C26">
        <v>0.65500000000000003</v>
      </c>
      <c r="D26">
        <v>0.46</v>
      </c>
      <c r="E26">
        <v>0.16</v>
      </c>
      <c r="F26">
        <v>1.494</v>
      </c>
      <c r="G26">
        <v>0.6895</v>
      </c>
      <c r="H26">
        <v>0.33100000000000002</v>
      </c>
      <c r="I26">
        <v>0.1825</v>
      </c>
      <c r="J26">
        <v>9</v>
      </c>
      <c r="K26">
        <v>1</v>
      </c>
      <c r="L26" t="s">
        <v>25</v>
      </c>
      <c r="M26" t="s">
        <v>26</v>
      </c>
      <c r="N26" t="s">
        <v>20</v>
      </c>
      <c r="O26">
        <v>8</v>
      </c>
      <c r="P26" t="s">
        <v>36</v>
      </c>
      <c r="Q26">
        <v>12.3</v>
      </c>
      <c r="R26" t="str" cm="1">
        <f t="array" ref="R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" t="e">
        <f>IF(Table13[[#This Row],[Category All]]="Category 1", "Yes",NA())</f>
        <v>#N/A</v>
      </c>
      <c r="T26" t="e">
        <f>IF(Table13[[#This Row],[Category All]]="Category 2", "Yes",NA())</f>
        <v>#N/A</v>
      </c>
      <c r="U26" t="str">
        <f>IF(Table13[[#This Row],[Category All]]="Category 3", "Yes",NA())</f>
        <v>Yes</v>
      </c>
      <c r="V26" s="3">
        <f>SUM(1,(1/3)*(Table13[[#This Row],[Length]]-0.5),(1/3)*(Table13[[#This Row],[Diameter]]-0.4),(1/3)*(Table13[[#This Row],[Height]]-0.4)*Table13[[#This Row],[Whole_weight]]*0.5)</f>
        <v>1.0119066666666667</v>
      </c>
      <c r="W26" s="3" cm="1">
        <f t="array" ref="W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1.0119066666666667</v>
      </c>
      <c r="X26" s="3" t="e">
        <f>IF(Table13[[#This Row],[Category All]]="Category 1",Table13[[#This Row],[Base Abalone Value]]*1.5,NA())</f>
        <v>#N/A</v>
      </c>
      <c r="Y26" s="3" t="e">
        <f>IF(Table13[[#This Row],[Category All]]="Category 2",Table13[[#This Row],[Base Abalone Value]]*0.8,NA())</f>
        <v>#N/A</v>
      </c>
      <c r="Z26" s="3">
        <f>IF(Table13[[#This Row],[Category All]]="Category 3",Table13[[#This Row],[Base Abalone Value]],NA())</f>
        <v>1.0119066666666667</v>
      </c>
    </row>
    <row r="27" spans="1:26" x14ac:dyDescent="0.2">
      <c r="A27">
        <v>4165</v>
      </c>
      <c r="B27" t="s">
        <v>28</v>
      </c>
      <c r="C27">
        <v>0.39</v>
      </c>
      <c r="D27">
        <v>0.28999999999999998</v>
      </c>
      <c r="E27">
        <v>0.1</v>
      </c>
      <c r="F27">
        <v>0.28449999999999998</v>
      </c>
      <c r="G27">
        <v>0.1255</v>
      </c>
      <c r="H27">
        <v>6.3500000000000001E-2</v>
      </c>
      <c r="I27">
        <v>8.1000000000000003E-2</v>
      </c>
      <c r="J27">
        <v>7</v>
      </c>
      <c r="K27">
        <v>10</v>
      </c>
      <c r="L27" t="s">
        <v>33</v>
      </c>
      <c r="M27" t="s">
        <v>34</v>
      </c>
      <c r="N27" t="s">
        <v>35</v>
      </c>
      <c r="O27">
        <v>5</v>
      </c>
      <c r="P27" t="s">
        <v>31</v>
      </c>
      <c r="Q27">
        <v>12.8</v>
      </c>
      <c r="R27" t="str" cm="1">
        <f t="array" ref="R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" t="e">
        <f>IF(Table13[[#This Row],[Category All]]="Category 1", "Yes",NA())</f>
        <v>#N/A</v>
      </c>
      <c r="T27" t="str">
        <f>IF(Table13[[#This Row],[Category All]]="Category 2", "Yes",NA())</f>
        <v>Yes</v>
      </c>
      <c r="U27" t="e">
        <f>IF(Table13[[#This Row],[Category All]]="Category 3", "Yes",NA())</f>
        <v>#N/A</v>
      </c>
      <c r="V27" s="3">
        <f>SUM(1,(1/3)*(Table13[[#This Row],[Length]]-0.5),(1/3)*(Table13[[#This Row],[Diameter]]-0.4),(1/3)*(Table13[[#This Row],[Height]]-0.4)*Table13[[#This Row],[Whole_weight]]*0.5)</f>
        <v>0.91244166666666671</v>
      </c>
      <c r="W27" s="3" cm="1">
        <f t="array" ref="W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0.72995333333333345</v>
      </c>
      <c r="X27" s="3" t="e">
        <f>IF(Table13[[#This Row],[Category All]]="Category 1",Table13[[#This Row],[Base Abalone Value]]*1.5,NA())</f>
        <v>#N/A</v>
      </c>
      <c r="Y27" s="3">
        <f>IF(Table13[[#This Row],[Category All]]="Category 2",Table13[[#This Row],[Base Abalone Value]]*0.8,NA())</f>
        <v>0.72995333333333345</v>
      </c>
      <c r="Z27" s="3" t="e">
        <f>IF(Table13[[#This Row],[Category All]]="Category 3",Table13[[#This Row],[Base Abalone Value]],NA())</f>
        <v>#N/A</v>
      </c>
    </row>
    <row r="28" spans="1:26" x14ac:dyDescent="0.2">
      <c r="A28">
        <v>2818</v>
      </c>
      <c r="B28" t="s">
        <v>28</v>
      </c>
      <c r="C28">
        <v>0.33</v>
      </c>
      <c r="D28">
        <v>0.22500000000000001</v>
      </c>
      <c r="E28">
        <v>7.4999999999999997E-2</v>
      </c>
      <c r="F28">
        <v>0.187</v>
      </c>
      <c r="G28">
        <v>9.4500000000000001E-2</v>
      </c>
      <c r="H28">
        <v>3.95E-2</v>
      </c>
      <c r="I28">
        <v>4.2500000000000003E-2</v>
      </c>
      <c r="J28">
        <v>7</v>
      </c>
      <c r="K28">
        <v>1</v>
      </c>
      <c r="L28" t="s">
        <v>25</v>
      </c>
      <c r="M28" t="s">
        <v>26</v>
      </c>
      <c r="N28" t="s">
        <v>20</v>
      </c>
      <c r="O28">
        <v>8</v>
      </c>
      <c r="P28" t="s">
        <v>36</v>
      </c>
      <c r="Q28">
        <v>12.3</v>
      </c>
      <c r="R28" t="str" cm="1">
        <f t="array" ref="R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" t="e">
        <f>IF(Table13[[#This Row],[Category All]]="Category 1", "Yes",NA())</f>
        <v>#N/A</v>
      </c>
      <c r="T28" t="str">
        <f>IF(Table13[[#This Row],[Category All]]="Category 2", "Yes",NA())</f>
        <v>Yes</v>
      </c>
      <c r="U28" t="e">
        <f>IF(Table13[[#This Row],[Category All]]="Category 3", "Yes",NA())</f>
        <v>#N/A</v>
      </c>
      <c r="V28" s="3">
        <f>SUM(1,(1/3)*(Table13[[#This Row],[Length]]-0.5),(1/3)*(Table13[[#This Row],[Diameter]]-0.4),(1/3)*(Table13[[#This Row],[Height]]-0.4)*Table13[[#This Row],[Whole_weight]]*0.5)</f>
        <v>0.87487083333333338</v>
      </c>
      <c r="W28" s="3" cm="1">
        <f t="array" ref="W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0.69989666666666672</v>
      </c>
      <c r="X28" s="3" t="e">
        <f>IF(Table13[[#This Row],[Category All]]="Category 1",Table13[[#This Row],[Base Abalone Value]]*1.5,NA())</f>
        <v>#N/A</v>
      </c>
      <c r="Y28" s="3">
        <f>IF(Table13[[#This Row],[Category All]]="Category 2",Table13[[#This Row],[Base Abalone Value]]*0.8,NA())</f>
        <v>0.69989666666666672</v>
      </c>
      <c r="Z28" s="3" t="e">
        <f>IF(Table13[[#This Row],[Category All]]="Category 3",Table13[[#This Row],[Base Abalone Value]],NA())</f>
        <v>#N/A</v>
      </c>
    </row>
    <row r="29" spans="1:26" x14ac:dyDescent="0.2">
      <c r="A29">
        <v>1274</v>
      </c>
      <c r="B29" t="s">
        <v>28</v>
      </c>
      <c r="C29">
        <v>0.47499999999999998</v>
      </c>
      <c r="D29">
        <v>0.38</v>
      </c>
      <c r="E29">
        <v>0.12</v>
      </c>
      <c r="F29">
        <v>0.441</v>
      </c>
      <c r="G29">
        <v>0.17849999999999999</v>
      </c>
      <c r="H29">
        <v>8.8499999999999995E-2</v>
      </c>
      <c r="I29">
        <v>0.15049999999999999</v>
      </c>
      <c r="J29">
        <v>8</v>
      </c>
      <c r="K29">
        <v>3</v>
      </c>
      <c r="L29" t="s">
        <v>60</v>
      </c>
      <c r="M29" t="s">
        <v>61</v>
      </c>
      <c r="N29" t="s">
        <v>62</v>
      </c>
      <c r="O29">
        <v>8</v>
      </c>
      <c r="P29" t="s">
        <v>36</v>
      </c>
      <c r="Q29">
        <v>12.3</v>
      </c>
      <c r="R29" t="str" cm="1">
        <f t="array" ref="R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" t="e">
        <f>IF(Table13[[#This Row],[Category All]]="Category 1", "Yes",NA())</f>
        <v>#N/A</v>
      </c>
      <c r="T29" t="str">
        <f>IF(Table13[[#This Row],[Category All]]="Category 2", "Yes",NA())</f>
        <v>Yes</v>
      </c>
      <c r="U29" t="e">
        <f>IF(Table13[[#This Row],[Category All]]="Category 3", "Yes",NA())</f>
        <v>#N/A</v>
      </c>
      <c r="V29" s="3">
        <f>SUM(1,(1/3)*(Table13[[#This Row],[Length]]-0.5),(1/3)*(Table13[[#This Row],[Diameter]]-0.4),(1/3)*(Table13[[#This Row],[Height]]-0.4)*Table13[[#This Row],[Whole_weight]]*0.5)</f>
        <v>0.96441999999999994</v>
      </c>
      <c r="W29" s="3" cm="1">
        <f t="array" ref="W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0.771536</v>
      </c>
      <c r="X29" s="3" t="e">
        <f>IF(Table13[[#This Row],[Category All]]="Category 1",Table13[[#This Row],[Base Abalone Value]]*1.5,NA())</f>
        <v>#N/A</v>
      </c>
      <c r="Y29" s="3">
        <f>IF(Table13[[#This Row],[Category All]]="Category 2",Table13[[#This Row],[Base Abalone Value]]*0.8,NA())</f>
        <v>0.771536</v>
      </c>
      <c r="Z29" s="3" t="e">
        <f>IF(Table13[[#This Row],[Category All]]="Category 3",Table13[[#This Row],[Base Abalone Value]],NA())</f>
        <v>#N/A</v>
      </c>
    </row>
    <row r="30" spans="1:26" x14ac:dyDescent="0.2">
      <c r="A30">
        <v>386</v>
      </c>
      <c r="B30" t="s">
        <v>17</v>
      </c>
      <c r="C30">
        <v>0.45500000000000002</v>
      </c>
      <c r="D30">
        <v>0.37</v>
      </c>
      <c r="E30">
        <v>0.105</v>
      </c>
      <c r="F30">
        <v>0.49249999999999999</v>
      </c>
      <c r="G30">
        <v>0.216</v>
      </c>
      <c r="H30">
        <v>0.1245</v>
      </c>
      <c r="I30">
        <v>0.13500000000000001</v>
      </c>
      <c r="J30">
        <v>9</v>
      </c>
      <c r="K30">
        <v>10</v>
      </c>
      <c r="L30" t="s">
        <v>33</v>
      </c>
      <c r="M30" t="s">
        <v>34</v>
      </c>
      <c r="N30" t="s">
        <v>35</v>
      </c>
      <c r="O30">
        <v>7</v>
      </c>
      <c r="P30" t="s">
        <v>59</v>
      </c>
      <c r="Q30">
        <v>2.5</v>
      </c>
      <c r="R30" t="str" cm="1">
        <f t="array" ref="R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" t="e">
        <f>IF(Table13[[#This Row],[Category All]]="Category 1", "Yes",NA())</f>
        <v>#N/A</v>
      </c>
      <c r="T30" t="str">
        <f>IF(Table13[[#This Row],[Category All]]="Category 2", "Yes",NA())</f>
        <v>Yes</v>
      </c>
      <c r="U30" t="e">
        <f>IF(Table13[[#This Row],[Category All]]="Category 3", "Yes",NA())</f>
        <v>#N/A</v>
      </c>
      <c r="V30" s="3">
        <f>SUM(1,(1/3)*(Table13[[#This Row],[Length]]-0.5),(1/3)*(Table13[[#This Row],[Diameter]]-0.4),(1/3)*(Table13[[#This Row],[Height]]-0.4)*Table13[[#This Row],[Whole_weight]]*0.5)</f>
        <v>0.95078541666666661</v>
      </c>
      <c r="W30" s="3" cm="1">
        <f t="array" ref="W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0.76062833333333335</v>
      </c>
      <c r="X30" s="3" t="e">
        <f>IF(Table13[[#This Row],[Category All]]="Category 1",Table13[[#This Row],[Base Abalone Value]]*1.5,NA())</f>
        <v>#N/A</v>
      </c>
      <c r="Y30" s="3">
        <f>IF(Table13[[#This Row],[Category All]]="Category 2",Table13[[#This Row],[Base Abalone Value]]*0.8,NA())</f>
        <v>0.76062833333333335</v>
      </c>
      <c r="Z30" s="3" t="e">
        <f>IF(Table13[[#This Row],[Category All]]="Category 3",Table13[[#This Row],[Base Abalone Value]],NA())</f>
        <v>#N/A</v>
      </c>
    </row>
    <row r="31" spans="1:26" x14ac:dyDescent="0.2">
      <c r="A31">
        <v>3488</v>
      </c>
      <c r="B31" t="s">
        <v>28</v>
      </c>
      <c r="C31">
        <v>0.51</v>
      </c>
      <c r="D31">
        <v>0.40500000000000003</v>
      </c>
      <c r="E31">
        <v>0.13</v>
      </c>
      <c r="F31">
        <v>0.59899999999999998</v>
      </c>
      <c r="G31">
        <v>0.30649999999999999</v>
      </c>
      <c r="H31">
        <v>0.11550000000000001</v>
      </c>
      <c r="I31">
        <v>0.14849999999999999</v>
      </c>
      <c r="J31">
        <v>8</v>
      </c>
      <c r="K31">
        <v>10</v>
      </c>
      <c r="L31" t="s">
        <v>33</v>
      </c>
      <c r="M31" t="s">
        <v>34</v>
      </c>
      <c r="N31" t="s">
        <v>35</v>
      </c>
      <c r="O31">
        <v>9</v>
      </c>
      <c r="P31" t="s">
        <v>63</v>
      </c>
      <c r="Q31">
        <v>1.9</v>
      </c>
      <c r="R31" t="str" cm="1">
        <f t="array" ref="R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" t="e">
        <f>IF(Table13[[#This Row],[Category All]]="Category 1", "Yes",NA())</f>
        <v>#N/A</v>
      </c>
      <c r="T31" t="str">
        <f>IF(Table13[[#This Row],[Category All]]="Category 2", "Yes",NA())</f>
        <v>Yes</v>
      </c>
      <c r="U31" t="e">
        <f>IF(Table13[[#This Row],[Category All]]="Category 3", "Yes",NA())</f>
        <v>#N/A</v>
      </c>
      <c r="V31" s="3">
        <f>SUM(1,(1/3)*(Table13[[#This Row],[Length]]-0.5),(1/3)*(Table13[[#This Row],[Diameter]]-0.4),(1/3)*(Table13[[#This Row],[Height]]-0.4)*Table13[[#This Row],[Whole_weight]]*0.5)</f>
        <v>0.97804500000000016</v>
      </c>
      <c r="W31" s="3" cm="1">
        <f t="array" ref="W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0.78243600000000013</v>
      </c>
      <c r="X31" s="3" t="e">
        <f>IF(Table13[[#This Row],[Category All]]="Category 1",Table13[[#This Row],[Base Abalone Value]]*1.5,NA())</f>
        <v>#N/A</v>
      </c>
      <c r="Y31" s="3">
        <f>IF(Table13[[#This Row],[Category All]]="Category 2",Table13[[#This Row],[Base Abalone Value]]*0.8,NA())</f>
        <v>0.78243600000000013</v>
      </c>
      <c r="Z31" s="3" t="e">
        <f>IF(Table13[[#This Row],[Category All]]="Category 3",Table13[[#This Row],[Base Abalone Value]],NA())</f>
        <v>#N/A</v>
      </c>
    </row>
    <row r="32" spans="1:26" x14ac:dyDescent="0.2">
      <c r="A32">
        <v>3526</v>
      </c>
      <c r="B32" t="s">
        <v>28</v>
      </c>
      <c r="C32">
        <v>0.33</v>
      </c>
      <c r="D32">
        <v>0.23</v>
      </c>
      <c r="E32">
        <v>8.5000000000000006E-2</v>
      </c>
      <c r="F32">
        <v>0.16950000000000001</v>
      </c>
      <c r="G32">
        <v>7.9000000000000001E-2</v>
      </c>
      <c r="H32">
        <v>2.5999999999999999E-2</v>
      </c>
      <c r="I32">
        <v>5.0500000000000003E-2</v>
      </c>
      <c r="J32">
        <v>6</v>
      </c>
      <c r="K32">
        <v>5</v>
      </c>
      <c r="L32" t="s">
        <v>43</v>
      </c>
      <c r="M32" t="s">
        <v>44</v>
      </c>
      <c r="N32" t="s">
        <v>45</v>
      </c>
      <c r="O32">
        <v>3</v>
      </c>
      <c r="P32" t="s">
        <v>65</v>
      </c>
      <c r="Q32">
        <v>3.6</v>
      </c>
      <c r="R32" t="str" cm="1">
        <f t="array" ref="R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" t="e">
        <f>IF(Table13[[#This Row],[Category All]]="Category 1", "Yes",NA())</f>
        <v>#N/A</v>
      </c>
      <c r="T32" t="str">
        <f>IF(Table13[[#This Row],[Category All]]="Category 2", "Yes",NA())</f>
        <v>Yes</v>
      </c>
      <c r="U32" t="e">
        <f>IF(Table13[[#This Row],[Category All]]="Category 3", "Yes",NA())</f>
        <v>#N/A</v>
      </c>
      <c r="V32" s="3">
        <f>SUM(1,(1/3)*(Table13[[#This Row],[Length]]-0.5),(1/3)*(Table13[[#This Row],[Diameter]]-0.4),(1/3)*(Table13[[#This Row],[Height]]-0.4)*Table13[[#This Row],[Whole_weight]]*0.5)</f>
        <v>0.87776791666666676</v>
      </c>
      <c r="W32" s="3" cm="1">
        <f t="array" ref="W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0.7022143333333335</v>
      </c>
      <c r="X32" s="3" t="e">
        <f>IF(Table13[[#This Row],[Category All]]="Category 1",Table13[[#This Row],[Base Abalone Value]]*1.5,NA())</f>
        <v>#N/A</v>
      </c>
      <c r="Y32" s="3">
        <f>IF(Table13[[#This Row],[Category All]]="Category 2",Table13[[#This Row],[Base Abalone Value]]*0.8,NA())</f>
        <v>0.7022143333333335</v>
      </c>
      <c r="Z32" s="3" t="e">
        <f>IF(Table13[[#This Row],[Category All]]="Category 3",Table13[[#This Row],[Base Abalone Value]],NA())</f>
        <v>#N/A</v>
      </c>
    </row>
    <row r="33" spans="1:26" x14ac:dyDescent="0.2">
      <c r="A33">
        <v>3412</v>
      </c>
      <c r="B33" t="s">
        <v>28</v>
      </c>
      <c r="C33">
        <v>0.43</v>
      </c>
      <c r="D33">
        <v>0.32</v>
      </c>
      <c r="E33">
        <v>0.1</v>
      </c>
      <c r="F33">
        <v>0.38550000000000001</v>
      </c>
      <c r="G33">
        <v>0.192</v>
      </c>
      <c r="H33">
        <v>7.4499999999999997E-2</v>
      </c>
      <c r="I33">
        <v>0.1</v>
      </c>
      <c r="J33">
        <v>7</v>
      </c>
      <c r="K33">
        <v>11</v>
      </c>
      <c r="L33" t="s">
        <v>22</v>
      </c>
      <c r="M33" t="s">
        <v>23</v>
      </c>
      <c r="N33" t="s">
        <v>20</v>
      </c>
      <c r="O33">
        <v>6</v>
      </c>
      <c r="P33" t="s">
        <v>64</v>
      </c>
      <c r="Q33">
        <v>14.1</v>
      </c>
      <c r="R33" t="str" cm="1">
        <f t="array" ref="R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" t="e">
        <f>IF(Table13[[#This Row],[Category All]]="Category 1", "Yes",NA())</f>
        <v>#N/A</v>
      </c>
      <c r="T33" t="str">
        <f>IF(Table13[[#This Row],[Category All]]="Category 2", "Yes",NA())</f>
        <v>Yes</v>
      </c>
      <c r="U33" t="e">
        <f>IF(Table13[[#This Row],[Category All]]="Category 3", "Yes",NA())</f>
        <v>#N/A</v>
      </c>
      <c r="V33" s="3">
        <f>SUM(1,(1/3)*(Table13[[#This Row],[Length]]-0.5),(1/3)*(Table13[[#This Row],[Diameter]]-0.4),(1/3)*(Table13[[#This Row],[Height]]-0.4)*Table13[[#This Row],[Whole_weight]]*0.5)</f>
        <v>0.93072499999999991</v>
      </c>
      <c r="W33" s="3" cm="1">
        <f t="array" ref="W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0.74458000000000002</v>
      </c>
      <c r="X33" s="3" t="e">
        <f>IF(Table13[[#This Row],[Category All]]="Category 1",Table13[[#This Row],[Base Abalone Value]]*1.5,NA())</f>
        <v>#N/A</v>
      </c>
      <c r="Y33" s="3">
        <f>IF(Table13[[#This Row],[Category All]]="Category 2",Table13[[#This Row],[Base Abalone Value]]*0.8,NA())</f>
        <v>0.74458000000000002</v>
      </c>
      <c r="Z33" s="3" t="e">
        <f>IF(Table13[[#This Row],[Category All]]="Category 3",Table13[[#This Row],[Base Abalone Value]],NA())</f>
        <v>#N/A</v>
      </c>
    </row>
    <row r="34" spans="1:26" x14ac:dyDescent="0.2">
      <c r="A34">
        <v>1075</v>
      </c>
      <c r="B34" t="s">
        <v>28</v>
      </c>
      <c r="C34">
        <v>0.41</v>
      </c>
      <c r="D34">
        <v>0.3</v>
      </c>
      <c r="E34">
        <v>0.1</v>
      </c>
      <c r="F34">
        <v>0.28199999999999997</v>
      </c>
      <c r="G34">
        <v>0.1255</v>
      </c>
      <c r="H34">
        <v>5.7000000000000002E-2</v>
      </c>
      <c r="I34">
        <v>8.7499999999999994E-2</v>
      </c>
      <c r="J34">
        <v>7</v>
      </c>
      <c r="K34">
        <v>12</v>
      </c>
      <c r="L34" t="s">
        <v>18</v>
      </c>
      <c r="M34" t="s">
        <v>19</v>
      </c>
      <c r="N34" t="s">
        <v>20</v>
      </c>
      <c r="O34">
        <v>1</v>
      </c>
      <c r="P34" t="s">
        <v>21</v>
      </c>
      <c r="Q34">
        <v>22.1</v>
      </c>
      <c r="R34" t="str" cm="1">
        <f t="array" ref="R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" t="e">
        <f>IF(Table13[[#This Row],[Category All]]="Category 1", "Yes",NA())</f>
        <v>#N/A</v>
      </c>
      <c r="T34" t="str">
        <f>IF(Table13[[#This Row],[Category All]]="Category 2", "Yes",NA())</f>
        <v>Yes</v>
      </c>
      <c r="U34" t="e">
        <f>IF(Table13[[#This Row],[Category All]]="Category 3", "Yes",NA())</f>
        <v>#N/A</v>
      </c>
      <c r="V34" s="3">
        <f>SUM(1,(1/3)*(Table13[[#This Row],[Length]]-0.5),(1/3)*(Table13[[#This Row],[Diameter]]-0.4),(1/3)*(Table13[[#This Row],[Height]]-0.4)*Table13[[#This Row],[Whole_weight]]*0.5)</f>
        <v>0.92256666666666665</v>
      </c>
      <c r="W34" s="3" cm="1">
        <f t="array" ref="W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0.73805333333333334</v>
      </c>
      <c r="X34" s="3" t="e">
        <f>IF(Table13[[#This Row],[Category All]]="Category 1",Table13[[#This Row],[Base Abalone Value]]*1.5,NA())</f>
        <v>#N/A</v>
      </c>
      <c r="Y34" s="3">
        <f>IF(Table13[[#This Row],[Category All]]="Category 2",Table13[[#This Row],[Base Abalone Value]]*0.8,NA())</f>
        <v>0.73805333333333334</v>
      </c>
      <c r="Z34" s="3" t="e">
        <f>IF(Table13[[#This Row],[Category All]]="Category 3",Table13[[#This Row],[Base Abalone Value]],NA())</f>
        <v>#N/A</v>
      </c>
    </row>
    <row r="35" spans="1:26" x14ac:dyDescent="0.2">
      <c r="A35">
        <v>426</v>
      </c>
      <c r="B35" t="s">
        <v>32</v>
      </c>
      <c r="C35">
        <v>0.57999999999999996</v>
      </c>
      <c r="D35">
        <v>0.45</v>
      </c>
      <c r="E35">
        <v>0.17499999999999999</v>
      </c>
      <c r="F35">
        <v>1.0680000000000001</v>
      </c>
      <c r="G35">
        <v>0.42499999999999999</v>
      </c>
      <c r="H35">
        <v>0.20300000000000001</v>
      </c>
      <c r="I35">
        <v>0.32</v>
      </c>
      <c r="J35">
        <v>13</v>
      </c>
      <c r="K35">
        <v>11</v>
      </c>
      <c r="L35" t="s">
        <v>22</v>
      </c>
      <c r="M35" t="s">
        <v>23</v>
      </c>
      <c r="N35" t="s">
        <v>20</v>
      </c>
      <c r="O35">
        <v>3</v>
      </c>
      <c r="P35" t="s">
        <v>65</v>
      </c>
      <c r="Q35">
        <v>3.6</v>
      </c>
      <c r="R35" t="str" cm="1">
        <f t="array" ref="R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" t="e">
        <f>IF(Table13[[#This Row],[Category All]]="Category 1", "Yes",NA())</f>
        <v>#N/A</v>
      </c>
      <c r="T35" t="e">
        <f>IF(Table13[[#This Row],[Category All]]="Category 2", "Yes",NA())</f>
        <v>#N/A</v>
      </c>
      <c r="U35" t="str">
        <f>IF(Table13[[#This Row],[Category All]]="Category 3", "Yes",NA())</f>
        <v>Yes</v>
      </c>
      <c r="V35" s="3">
        <f>SUM(1,(1/3)*(Table13[[#This Row],[Length]]-0.5),(1/3)*(Table13[[#This Row],[Diameter]]-0.4),(1/3)*(Table13[[#This Row],[Height]]-0.4)*Table13[[#This Row],[Whole_weight]]*0.5)</f>
        <v>1.0032833333333333</v>
      </c>
      <c r="W35" s="3" cm="1">
        <f t="array" ref="W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1.0032833333333333</v>
      </c>
      <c r="X35" s="3" t="e">
        <f>IF(Table13[[#This Row],[Category All]]="Category 1",Table13[[#This Row],[Base Abalone Value]]*1.5,NA())</f>
        <v>#N/A</v>
      </c>
      <c r="Y35" s="3" t="e">
        <f>IF(Table13[[#This Row],[Category All]]="Category 2",Table13[[#This Row],[Base Abalone Value]]*0.8,NA())</f>
        <v>#N/A</v>
      </c>
      <c r="Z35" s="3">
        <f>IF(Table13[[#This Row],[Category All]]="Category 3",Table13[[#This Row],[Base Abalone Value]],NA())</f>
        <v>1.0032833333333333</v>
      </c>
    </row>
    <row r="36" spans="1:26" x14ac:dyDescent="0.2">
      <c r="A36">
        <v>3722</v>
      </c>
      <c r="B36" t="s">
        <v>32</v>
      </c>
      <c r="C36">
        <v>0.43</v>
      </c>
      <c r="D36">
        <v>0.31</v>
      </c>
      <c r="E36">
        <v>0.13</v>
      </c>
      <c r="F36">
        <v>0.64849999999999997</v>
      </c>
      <c r="G36">
        <v>0.27350000000000002</v>
      </c>
      <c r="H36">
        <v>0.16300000000000001</v>
      </c>
      <c r="I36">
        <v>0.184</v>
      </c>
      <c r="J36">
        <v>9</v>
      </c>
      <c r="K36">
        <v>15</v>
      </c>
      <c r="L36" t="s">
        <v>66</v>
      </c>
      <c r="M36" t="s">
        <v>67</v>
      </c>
      <c r="N36" t="s">
        <v>20</v>
      </c>
      <c r="O36">
        <v>10</v>
      </c>
      <c r="P36" t="s">
        <v>55</v>
      </c>
      <c r="Q36">
        <v>24.1</v>
      </c>
      <c r="R36" t="str" cm="1">
        <f t="array" ref="R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" t="e">
        <f>IF(Table13[[#This Row],[Category All]]="Category 1", "Yes",NA())</f>
        <v>#N/A</v>
      </c>
      <c r="T36" t="str">
        <f>IF(Table13[[#This Row],[Category All]]="Category 2", "Yes",NA())</f>
        <v>Yes</v>
      </c>
      <c r="U36" t="e">
        <f>IF(Table13[[#This Row],[Category All]]="Category 3", "Yes",NA())</f>
        <v>#N/A</v>
      </c>
      <c r="V36" s="3">
        <f>SUM(1,(1/3)*(Table13[[#This Row],[Length]]-0.5),(1/3)*(Table13[[#This Row],[Diameter]]-0.4),(1/3)*(Table13[[#This Row],[Height]]-0.4)*Table13[[#This Row],[Whole_weight]]*0.5)</f>
        <v>0.91748416666666666</v>
      </c>
      <c r="W36" s="3" cm="1">
        <f t="array" ref="W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0.73398733333333332</v>
      </c>
      <c r="X36" s="3" t="e">
        <f>IF(Table13[[#This Row],[Category All]]="Category 1",Table13[[#This Row],[Base Abalone Value]]*1.5,NA())</f>
        <v>#N/A</v>
      </c>
      <c r="Y36" s="3">
        <f>IF(Table13[[#This Row],[Category All]]="Category 2",Table13[[#This Row],[Base Abalone Value]]*0.8,NA())</f>
        <v>0.73398733333333332</v>
      </c>
      <c r="Z36" s="3" t="e">
        <f>IF(Table13[[#This Row],[Category All]]="Category 3",Table13[[#This Row],[Base Abalone Value]],NA())</f>
        <v>#N/A</v>
      </c>
    </row>
    <row r="37" spans="1:26" x14ac:dyDescent="0.2">
      <c r="A37">
        <v>2305</v>
      </c>
      <c r="B37" t="s">
        <v>32</v>
      </c>
      <c r="C37">
        <v>0.59</v>
      </c>
      <c r="D37">
        <v>0.49</v>
      </c>
      <c r="E37">
        <v>0.13500000000000001</v>
      </c>
      <c r="F37">
        <v>1.008</v>
      </c>
      <c r="G37">
        <v>0.42199999999999999</v>
      </c>
      <c r="H37">
        <v>0.22450000000000001</v>
      </c>
      <c r="I37">
        <v>0.28499999999999998</v>
      </c>
      <c r="J37">
        <v>11</v>
      </c>
      <c r="K37">
        <v>3</v>
      </c>
      <c r="L37" t="s">
        <v>60</v>
      </c>
      <c r="M37" t="s">
        <v>61</v>
      </c>
      <c r="N37" t="s">
        <v>62</v>
      </c>
      <c r="O37">
        <v>1</v>
      </c>
      <c r="P37" t="s">
        <v>21</v>
      </c>
      <c r="Q37">
        <v>22.1</v>
      </c>
      <c r="R37" t="str" cm="1">
        <f t="array" ref="R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" t="e">
        <f>IF(Table13[[#This Row],[Category All]]="Category 1", "Yes",NA())</f>
        <v>#N/A</v>
      </c>
      <c r="T37" t="e">
        <f>IF(Table13[[#This Row],[Category All]]="Category 2", "Yes",NA())</f>
        <v>#N/A</v>
      </c>
      <c r="U37" t="str">
        <f>IF(Table13[[#This Row],[Category All]]="Category 3", "Yes",NA())</f>
        <v>Yes</v>
      </c>
      <c r="V37" s="3">
        <f>SUM(1,(1/3)*(Table13[[#This Row],[Length]]-0.5),(1/3)*(Table13[[#This Row],[Diameter]]-0.4),(1/3)*(Table13[[#This Row],[Height]]-0.4)*Table13[[#This Row],[Whole_weight]]*0.5)</f>
        <v>1.0154800000000002</v>
      </c>
      <c r="W37" s="3" cm="1">
        <f t="array" ref="W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1.0154800000000002</v>
      </c>
      <c r="X37" s="3" t="e">
        <f>IF(Table13[[#This Row],[Category All]]="Category 1",Table13[[#This Row],[Base Abalone Value]]*1.5,NA())</f>
        <v>#N/A</v>
      </c>
      <c r="Y37" s="3" t="e">
        <f>IF(Table13[[#This Row],[Category All]]="Category 2",Table13[[#This Row],[Base Abalone Value]]*0.8,NA())</f>
        <v>#N/A</v>
      </c>
      <c r="Z37" s="3">
        <f>IF(Table13[[#This Row],[Category All]]="Category 3",Table13[[#This Row],[Base Abalone Value]],NA())</f>
        <v>1.0154800000000002</v>
      </c>
    </row>
    <row r="38" spans="1:26" x14ac:dyDescent="0.2">
      <c r="A38">
        <v>2320</v>
      </c>
      <c r="B38" t="s">
        <v>17</v>
      </c>
      <c r="C38">
        <v>0.505</v>
      </c>
      <c r="D38">
        <v>0.39500000000000002</v>
      </c>
      <c r="E38">
        <v>0.14499999999999999</v>
      </c>
      <c r="F38">
        <v>0.65149999999999997</v>
      </c>
      <c r="G38">
        <v>0.26950000000000002</v>
      </c>
      <c r="H38">
        <v>0.153</v>
      </c>
      <c r="I38">
        <v>0.20499999999999999</v>
      </c>
      <c r="J38">
        <v>15</v>
      </c>
      <c r="K38">
        <v>10</v>
      </c>
      <c r="L38" t="s">
        <v>33</v>
      </c>
      <c r="M38" t="s">
        <v>34</v>
      </c>
      <c r="N38" t="s">
        <v>35</v>
      </c>
      <c r="O38">
        <v>3</v>
      </c>
      <c r="P38" t="s">
        <v>65</v>
      </c>
      <c r="Q38">
        <v>3.6</v>
      </c>
      <c r="R38" t="str" cm="1">
        <f t="array" ref="R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" t="e">
        <f>IF(Table13[[#This Row],[Category All]]="Category 1", "Yes",NA())</f>
        <v>#N/A</v>
      </c>
      <c r="T38" t="str">
        <f>IF(Table13[[#This Row],[Category All]]="Category 2", "Yes",NA())</f>
        <v>Yes</v>
      </c>
      <c r="U38" t="e">
        <f>IF(Table13[[#This Row],[Category All]]="Category 3", "Yes",NA())</f>
        <v>#N/A</v>
      </c>
      <c r="V38" s="3">
        <f>SUM(1,(1/3)*(Table13[[#This Row],[Length]]-0.5),(1/3)*(Table13[[#This Row],[Diameter]]-0.4),(1/3)*(Table13[[#This Row],[Height]]-0.4)*Table13[[#This Row],[Whole_weight]]*0.5)</f>
        <v>0.97231124999999996</v>
      </c>
      <c r="W38" s="3" cm="1">
        <f t="array" ref="W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0.77784900000000001</v>
      </c>
      <c r="X38" s="3" t="e">
        <f>IF(Table13[[#This Row],[Category All]]="Category 1",Table13[[#This Row],[Base Abalone Value]]*1.5,NA())</f>
        <v>#N/A</v>
      </c>
      <c r="Y38" s="3">
        <f>IF(Table13[[#This Row],[Category All]]="Category 2",Table13[[#This Row],[Base Abalone Value]]*0.8,NA())</f>
        <v>0.77784900000000001</v>
      </c>
      <c r="Z38" s="3" t="e">
        <f>IF(Table13[[#This Row],[Category All]]="Category 3",Table13[[#This Row],[Base Abalone Value]],NA())</f>
        <v>#N/A</v>
      </c>
    </row>
    <row r="39" spans="1:26" x14ac:dyDescent="0.2">
      <c r="A39">
        <v>2189</v>
      </c>
      <c r="B39" t="s">
        <v>32</v>
      </c>
      <c r="C39">
        <v>0.47</v>
      </c>
      <c r="D39">
        <v>0.37</v>
      </c>
      <c r="E39">
        <v>0.13500000000000001</v>
      </c>
      <c r="F39">
        <v>0.54700000000000004</v>
      </c>
      <c r="G39">
        <v>0.222</v>
      </c>
      <c r="H39">
        <v>0.13250000000000001</v>
      </c>
      <c r="I39">
        <v>0.17</v>
      </c>
      <c r="J39">
        <v>12</v>
      </c>
      <c r="K39">
        <v>13</v>
      </c>
      <c r="L39" t="s">
        <v>29</v>
      </c>
      <c r="M39" t="s">
        <v>30</v>
      </c>
      <c r="N39" t="s">
        <v>20</v>
      </c>
      <c r="O39">
        <v>4</v>
      </c>
      <c r="P39" t="s">
        <v>27</v>
      </c>
      <c r="Q39">
        <v>6.1</v>
      </c>
      <c r="R39" t="str" cm="1">
        <f t="array" ref="R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" t="e">
        <f>IF(Table13[[#This Row],[Category All]]="Category 1", "Yes",NA())</f>
        <v>#N/A</v>
      </c>
      <c r="T39" t="str">
        <f>IF(Table13[[#This Row],[Category All]]="Category 2", "Yes",NA())</f>
        <v>Yes</v>
      </c>
      <c r="U39" t="e">
        <f>IF(Table13[[#This Row],[Category All]]="Category 3", "Yes",NA())</f>
        <v>#N/A</v>
      </c>
      <c r="V39" s="3">
        <f>SUM(1,(1/3)*(Table13[[#This Row],[Length]]-0.5),(1/3)*(Table13[[#This Row],[Diameter]]-0.4),(1/3)*(Table13[[#This Row],[Height]]-0.4)*Table13[[#This Row],[Whole_weight]]*0.5)</f>
        <v>0.95584083333333336</v>
      </c>
      <c r="W39" s="3" cm="1">
        <f t="array" ref="W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0.76467266666666678</v>
      </c>
      <c r="X39" s="3" t="e">
        <f>IF(Table13[[#This Row],[Category All]]="Category 1",Table13[[#This Row],[Base Abalone Value]]*1.5,NA())</f>
        <v>#N/A</v>
      </c>
      <c r="Y39" s="3">
        <f>IF(Table13[[#This Row],[Category All]]="Category 2",Table13[[#This Row],[Base Abalone Value]]*0.8,NA())</f>
        <v>0.76467266666666678</v>
      </c>
      <c r="Z39" s="3" t="e">
        <f>IF(Table13[[#This Row],[Category All]]="Category 3",Table13[[#This Row],[Base Abalone Value]],NA())</f>
        <v>#N/A</v>
      </c>
    </row>
    <row r="40" spans="1:26" x14ac:dyDescent="0.2">
      <c r="A40">
        <v>3462</v>
      </c>
      <c r="B40" t="s">
        <v>17</v>
      </c>
      <c r="C40">
        <v>0.625</v>
      </c>
      <c r="D40">
        <v>0.495</v>
      </c>
      <c r="E40">
        <v>0.16</v>
      </c>
      <c r="F40">
        <v>1.1114999999999999</v>
      </c>
      <c r="G40">
        <v>0.44950000000000001</v>
      </c>
      <c r="H40">
        <v>0.28249999999999997</v>
      </c>
      <c r="I40">
        <v>0.34499999999999997</v>
      </c>
      <c r="J40">
        <v>11</v>
      </c>
      <c r="K40">
        <v>10</v>
      </c>
      <c r="L40" t="s">
        <v>33</v>
      </c>
      <c r="M40" t="s">
        <v>34</v>
      </c>
      <c r="N40" t="s">
        <v>35</v>
      </c>
      <c r="O40">
        <v>1</v>
      </c>
      <c r="P40" t="s">
        <v>21</v>
      </c>
      <c r="Q40">
        <v>22.1</v>
      </c>
      <c r="R40" t="str" cm="1">
        <f t="array" ref="R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" t="e">
        <f>IF(Table13[[#This Row],[Category All]]="Category 1", "Yes",NA())</f>
        <v>#N/A</v>
      </c>
      <c r="T40" t="e">
        <f>IF(Table13[[#This Row],[Category All]]="Category 2", "Yes",NA())</f>
        <v>#N/A</v>
      </c>
      <c r="U40" t="str">
        <f>IF(Table13[[#This Row],[Category All]]="Category 3", "Yes",NA())</f>
        <v>Yes</v>
      </c>
      <c r="V40" s="3">
        <f>SUM(1,(1/3)*(Table13[[#This Row],[Length]]-0.5),(1/3)*(Table13[[#This Row],[Diameter]]-0.4),(1/3)*(Table13[[#This Row],[Height]]-0.4)*Table13[[#This Row],[Whole_weight]]*0.5)</f>
        <v>1.0288733333333335</v>
      </c>
      <c r="W40" s="3" cm="1">
        <f t="array" ref="W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1.0288733333333335</v>
      </c>
      <c r="X40" s="3" t="e">
        <f>IF(Table13[[#This Row],[Category All]]="Category 1",Table13[[#This Row],[Base Abalone Value]]*1.5,NA())</f>
        <v>#N/A</v>
      </c>
      <c r="Y40" s="3" t="e">
        <f>IF(Table13[[#This Row],[Category All]]="Category 2",Table13[[#This Row],[Base Abalone Value]]*0.8,NA())</f>
        <v>#N/A</v>
      </c>
      <c r="Z40" s="3">
        <f>IF(Table13[[#This Row],[Category All]]="Category 3",Table13[[#This Row],[Base Abalone Value]],NA())</f>
        <v>1.0288733333333335</v>
      </c>
    </row>
    <row r="41" spans="1:26" x14ac:dyDescent="0.2">
      <c r="A41">
        <v>3891</v>
      </c>
      <c r="B41" t="s">
        <v>32</v>
      </c>
      <c r="C41">
        <v>0.51500000000000001</v>
      </c>
      <c r="D41">
        <v>0.4</v>
      </c>
      <c r="E41">
        <v>0.14000000000000001</v>
      </c>
      <c r="F41">
        <v>0.73650000000000004</v>
      </c>
      <c r="G41">
        <v>0.29549999999999998</v>
      </c>
      <c r="H41">
        <v>0.184</v>
      </c>
      <c r="I41">
        <v>0.185</v>
      </c>
      <c r="J41">
        <v>16</v>
      </c>
      <c r="K41">
        <v>3</v>
      </c>
      <c r="L41" t="s">
        <v>60</v>
      </c>
      <c r="M41" t="s">
        <v>61</v>
      </c>
      <c r="N41" t="s">
        <v>62</v>
      </c>
      <c r="O41">
        <v>4</v>
      </c>
      <c r="P41" t="s">
        <v>27</v>
      </c>
      <c r="Q41">
        <v>6.1</v>
      </c>
      <c r="R41" t="str" cm="1">
        <f t="array" ref="R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" t="e">
        <f>IF(Table13[[#This Row],[Category All]]="Category 1", "Yes",NA())</f>
        <v>#N/A</v>
      </c>
      <c r="T41" t="str">
        <f>IF(Table13[[#This Row],[Category All]]="Category 2", "Yes",NA())</f>
        <v>Yes</v>
      </c>
      <c r="U41" t="e">
        <f>IF(Table13[[#This Row],[Category All]]="Category 3", "Yes",NA())</f>
        <v>#N/A</v>
      </c>
      <c r="V41" s="3">
        <f>SUM(1,(1/3)*(Table13[[#This Row],[Length]]-0.5),(1/3)*(Table13[[#This Row],[Diameter]]-0.4),(1/3)*(Table13[[#This Row],[Height]]-0.4)*Table13[[#This Row],[Whole_weight]]*0.5)</f>
        <v>0.97308499999999987</v>
      </c>
      <c r="W41" s="3" cm="1">
        <f t="array" ref="W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0.77846799999999994</v>
      </c>
      <c r="X41" s="3" t="e">
        <f>IF(Table13[[#This Row],[Category All]]="Category 1",Table13[[#This Row],[Base Abalone Value]]*1.5,NA())</f>
        <v>#N/A</v>
      </c>
      <c r="Y41" s="3">
        <f>IF(Table13[[#This Row],[Category All]]="Category 2",Table13[[#This Row],[Base Abalone Value]]*0.8,NA())</f>
        <v>0.77846799999999994</v>
      </c>
      <c r="Z41" s="3" t="e">
        <f>IF(Table13[[#This Row],[Category All]]="Category 3",Table13[[#This Row],[Base Abalone Value]],NA())</f>
        <v>#N/A</v>
      </c>
    </row>
    <row r="42" spans="1:26" x14ac:dyDescent="0.2">
      <c r="A42">
        <v>2126</v>
      </c>
      <c r="B42" t="s">
        <v>32</v>
      </c>
      <c r="C42">
        <v>0.47</v>
      </c>
      <c r="D42">
        <v>0.375</v>
      </c>
      <c r="E42">
        <v>0.115</v>
      </c>
      <c r="F42">
        <v>0.42649999999999999</v>
      </c>
      <c r="G42">
        <v>0.16850000000000001</v>
      </c>
      <c r="H42">
        <v>7.5499999999999998E-2</v>
      </c>
      <c r="I42">
        <v>0.15</v>
      </c>
      <c r="J42">
        <v>8</v>
      </c>
      <c r="K42">
        <v>11</v>
      </c>
      <c r="L42" t="s">
        <v>22</v>
      </c>
      <c r="M42" t="s">
        <v>23</v>
      </c>
      <c r="N42" t="s">
        <v>20</v>
      </c>
      <c r="O42">
        <v>2</v>
      </c>
      <c r="P42" t="s">
        <v>24</v>
      </c>
      <c r="Q42">
        <v>18</v>
      </c>
      <c r="R42" t="str" cm="1">
        <f t="array" ref="R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" t="e">
        <f>IF(Table13[[#This Row],[Category All]]="Category 1", "Yes",NA())</f>
        <v>#N/A</v>
      </c>
      <c r="T42" t="str">
        <f>IF(Table13[[#This Row],[Category All]]="Category 2", "Yes",NA())</f>
        <v>Yes</v>
      </c>
      <c r="U42" t="e">
        <f>IF(Table13[[#This Row],[Category All]]="Category 3", "Yes",NA())</f>
        <v>#N/A</v>
      </c>
      <c r="V42" s="3">
        <f>SUM(1,(1/3)*(Table13[[#This Row],[Length]]-0.5),(1/3)*(Table13[[#This Row],[Diameter]]-0.4),(1/3)*(Table13[[#This Row],[Height]]-0.4)*Table13[[#This Row],[Whole_weight]]*0.5)</f>
        <v>0.9614079166666667</v>
      </c>
      <c r="W42" s="3" cm="1">
        <f t="array" ref="W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0.76912633333333336</v>
      </c>
      <c r="X42" s="3" t="e">
        <f>IF(Table13[[#This Row],[Category All]]="Category 1",Table13[[#This Row],[Base Abalone Value]]*1.5,NA())</f>
        <v>#N/A</v>
      </c>
      <c r="Y42" s="3">
        <f>IF(Table13[[#This Row],[Category All]]="Category 2",Table13[[#This Row],[Base Abalone Value]]*0.8,NA())</f>
        <v>0.76912633333333336</v>
      </c>
      <c r="Z42" s="3" t="e">
        <f>IF(Table13[[#This Row],[Category All]]="Category 3",Table13[[#This Row],[Base Abalone Value]],NA())</f>
        <v>#N/A</v>
      </c>
    </row>
    <row r="43" spans="1:26" x14ac:dyDescent="0.2">
      <c r="A43">
        <v>1792</v>
      </c>
      <c r="B43" t="s">
        <v>32</v>
      </c>
      <c r="C43">
        <v>0.55000000000000004</v>
      </c>
      <c r="D43">
        <v>0.42</v>
      </c>
      <c r="E43">
        <v>0.16</v>
      </c>
      <c r="F43">
        <v>1.3405</v>
      </c>
      <c r="G43">
        <v>0.63249999999999995</v>
      </c>
      <c r="H43">
        <v>0.311</v>
      </c>
      <c r="I43">
        <v>0.34399999999999997</v>
      </c>
      <c r="J43">
        <v>10</v>
      </c>
      <c r="K43">
        <v>6</v>
      </c>
      <c r="L43" t="s">
        <v>56</v>
      </c>
      <c r="M43" t="s">
        <v>57</v>
      </c>
      <c r="N43" t="s">
        <v>58</v>
      </c>
      <c r="O43">
        <v>5</v>
      </c>
      <c r="P43" t="s">
        <v>31</v>
      </c>
      <c r="Q43">
        <v>12.8</v>
      </c>
      <c r="R43" t="str" cm="1">
        <f t="array" ref="R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3" t="e">
        <f>IF(Table13[[#This Row],[Category All]]="Category 1", "Yes",NA())</f>
        <v>#N/A</v>
      </c>
      <c r="T43" t="e">
        <f>IF(Table13[[#This Row],[Category All]]="Category 2", "Yes",NA())</f>
        <v>#N/A</v>
      </c>
      <c r="U43" t="str">
        <f>IF(Table13[[#This Row],[Category All]]="Category 3", "Yes",NA())</f>
        <v>Yes</v>
      </c>
      <c r="V43" s="3">
        <f>SUM(1,(1/3)*(Table13[[#This Row],[Length]]-0.5),(1/3)*(Table13[[#This Row],[Diameter]]-0.4),(1/3)*(Table13[[#This Row],[Height]]-0.4)*Table13[[#This Row],[Whole_weight]]*0.5)</f>
        <v>0.96971333333333321</v>
      </c>
      <c r="W43" s="3" cm="1">
        <f t="array" ref="W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0.96971333333333321</v>
      </c>
      <c r="X43" s="3" t="e">
        <f>IF(Table13[[#This Row],[Category All]]="Category 1",Table13[[#This Row],[Base Abalone Value]]*1.5,NA())</f>
        <v>#N/A</v>
      </c>
      <c r="Y43" s="3" t="e">
        <f>IF(Table13[[#This Row],[Category All]]="Category 2",Table13[[#This Row],[Base Abalone Value]]*0.8,NA())</f>
        <v>#N/A</v>
      </c>
      <c r="Z43" s="3">
        <f>IF(Table13[[#This Row],[Category All]]="Category 3",Table13[[#This Row],[Base Abalone Value]],NA())</f>
        <v>0.96971333333333321</v>
      </c>
    </row>
    <row r="44" spans="1:26" x14ac:dyDescent="0.2">
      <c r="A44">
        <v>2197</v>
      </c>
      <c r="B44" t="s">
        <v>28</v>
      </c>
      <c r="C44">
        <v>0.37</v>
      </c>
      <c r="D44">
        <v>0.28000000000000003</v>
      </c>
      <c r="E44">
        <v>0.09</v>
      </c>
      <c r="F44">
        <v>0.23300000000000001</v>
      </c>
      <c r="G44">
        <v>9.0499999999999997E-2</v>
      </c>
      <c r="H44">
        <v>5.45E-2</v>
      </c>
      <c r="I44">
        <v>7.0000000000000007E-2</v>
      </c>
      <c r="J44">
        <v>11</v>
      </c>
      <c r="K44">
        <v>3</v>
      </c>
      <c r="L44" t="s">
        <v>60</v>
      </c>
      <c r="M44" t="s">
        <v>61</v>
      </c>
      <c r="N44" t="s">
        <v>62</v>
      </c>
      <c r="O44">
        <v>3</v>
      </c>
      <c r="P44" t="s">
        <v>65</v>
      </c>
      <c r="Q44">
        <v>3.6</v>
      </c>
      <c r="R44" t="str" cm="1">
        <f t="array" ref="R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" t="e">
        <f>IF(Table13[[#This Row],[Category All]]="Category 1", "Yes",NA())</f>
        <v>#N/A</v>
      </c>
      <c r="T44" t="str">
        <f>IF(Table13[[#This Row],[Category All]]="Category 2", "Yes",NA())</f>
        <v>Yes</v>
      </c>
      <c r="U44" t="e">
        <f>IF(Table13[[#This Row],[Category All]]="Category 3", "Yes",NA())</f>
        <v>#N/A</v>
      </c>
      <c r="V44" s="3">
        <f>SUM(1,(1/3)*(Table13[[#This Row],[Length]]-0.5),(1/3)*(Table13[[#This Row],[Diameter]]-0.4),(1/3)*(Table13[[#This Row],[Height]]-0.4)*Table13[[#This Row],[Whole_weight]]*0.5)</f>
        <v>0.90462833333333326</v>
      </c>
      <c r="W44" s="3" cm="1">
        <f t="array" ref="W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0.72370266666666661</v>
      </c>
      <c r="X44" s="3" t="e">
        <f>IF(Table13[[#This Row],[Category All]]="Category 1",Table13[[#This Row],[Base Abalone Value]]*1.5,NA())</f>
        <v>#N/A</v>
      </c>
      <c r="Y44" s="3">
        <f>IF(Table13[[#This Row],[Category All]]="Category 2",Table13[[#This Row],[Base Abalone Value]]*0.8,NA())</f>
        <v>0.72370266666666661</v>
      </c>
      <c r="Z44" s="3" t="e">
        <f>IF(Table13[[#This Row],[Category All]]="Category 3",Table13[[#This Row],[Base Abalone Value]],NA())</f>
        <v>#N/A</v>
      </c>
    </row>
    <row r="45" spans="1:26" x14ac:dyDescent="0.2">
      <c r="A45">
        <v>1865</v>
      </c>
      <c r="B45" t="s">
        <v>28</v>
      </c>
      <c r="C45">
        <v>0.52</v>
      </c>
      <c r="D45">
        <v>0.39500000000000002</v>
      </c>
      <c r="E45">
        <v>0.125</v>
      </c>
      <c r="F45">
        <v>0.58050000000000002</v>
      </c>
      <c r="G45">
        <v>0.2445</v>
      </c>
      <c r="H45">
        <v>0.14599999999999999</v>
      </c>
      <c r="I45">
        <v>0.16500000000000001</v>
      </c>
      <c r="J45">
        <v>9</v>
      </c>
      <c r="K45">
        <v>2</v>
      </c>
      <c r="L45" t="s">
        <v>49</v>
      </c>
      <c r="M45" t="s">
        <v>50</v>
      </c>
      <c r="N45" t="s">
        <v>51</v>
      </c>
      <c r="O45">
        <v>1</v>
      </c>
      <c r="P45" t="s">
        <v>21</v>
      </c>
      <c r="Q45">
        <v>22.1</v>
      </c>
      <c r="R45" t="str" cm="1">
        <f t="array" ref="R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" t="e">
        <f>IF(Table13[[#This Row],[Category All]]="Category 1", "Yes",NA())</f>
        <v>#N/A</v>
      </c>
      <c r="T45" t="str">
        <f>IF(Table13[[#This Row],[Category All]]="Category 2", "Yes",NA())</f>
        <v>Yes</v>
      </c>
      <c r="U45" t="e">
        <f>IF(Table13[[#This Row],[Category All]]="Category 3", "Yes",NA())</f>
        <v>#N/A</v>
      </c>
      <c r="V45" s="3">
        <f>SUM(1,(1/3)*(Table13[[#This Row],[Length]]-0.5),(1/3)*(Table13[[#This Row],[Diameter]]-0.4),(1/3)*(Table13[[#This Row],[Height]]-0.4)*Table13[[#This Row],[Whole_weight]]*0.5)</f>
        <v>0.97839374999999984</v>
      </c>
      <c r="W45" s="3" cm="1">
        <f t="array" ref="W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0.78271499999999994</v>
      </c>
      <c r="X45" s="3" t="e">
        <f>IF(Table13[[#This Row],[Category All]]="Category 1",Table13[[#This Row],[Base Abalone Value]]*1.5,NA())</f>
        <v>#N/A</v>
      </c>
      <c r="Y45" s="3">
        <f>IF(Table13[[#This Row],[Category All]]="Category 2",Table13[[#This Row],[Base Abalone Value]]*0.8,NA())</f>
        <v>0.78271499999999994</v>
      </c>
      <c r="Z45" s="3" t="e">
        <f>IF(Table13[[#This Row],[Category All]]="Category 3",Table13[[#This Row],[Base Abalone Value]],NA())</f>
        <v>#N/A</v>
      </c>
    </row>
    <row r="46" spans="1:26" x14ac:dyDescent="0.2">
      <c r="A46">
        <v>2863</v>
      </c>
      <c r="B46" t="s">
        <v>32</v>
      </c>
      <c r="C46">
        <v>0.73499999999999999</v>
      </c>
      <c r="D46">
        <v>0.56999999999999995</v>
      </c>
      <c r="E46">
        <v>0.21</v>
      </c>
      <c r="F46">
        <v>2.2355</v>
      </c>
      <c r="G46">
        <v>1.1705000000000001</v>
      </c>
      <c r="H46">
        <v>0.46300000000000002</v>
      </c>
      <c r="I46">
        <v>0.53149999999999997</v>
      </c>
      <c r="J46">
        <v>10</v>
      </c>
      <c r="K46">
        <v>2</v>
      </c>
      <c r="L46" t="s">
        <v>49</v>
      </c>
      <c r="M46" t="s">
        <v>50</v>
      </c>
      <c r="N46" t="s">
        <v>51</v>
      </c>
      <c r="O46">
        <v>5</v>
      </c>
      <c r="P46" t="s">
        <v>31</v>
      </c>
      <c r="Q46">
        <v>12.8</v>
      </c>
      <c r="R46" t="str" cm="1">
        <f t="array" ref="R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" t="e">
        <f>IF(Table13[[#This Row],[Category All]]="Category 1", "Yes",NA())</f>
        <v>#N/A</v>
      </c>
      <c r="T46" t="e">
        <f>IF(Table13[[#This Row],[Category All]]="Category 2", "Yes",NA())</f>
        <v>#N/A</v>
      </c>
      <c r="U46" t="str">
        <f>IF(Table13[[#This Row],[Category All]]="Category 3", "Yes",NA())</f>
        <v>Yes</v>
      </c>
      <c r="V46" s="3">
        <f>SUM(1,(1/3)*(Table13[[#This Row],[Length]]-0.5),(1/3)*(Table13[[#This Row],[Diameter]]-0.4),(1/3)*(Table13[[#This Row],[Height]]-0.4)*Table13[[#This Row],[Whole_weight]]*0.5)</f>
        <v>1.0642091666666667</v>
      </c>
      <c r="W46" s="3" cm="1">
        <f t="array" ref="W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1.0642091666666667</v>
      </c>
      <c r="X46" s="3" t="e">
        <f>IF(Table13[[#This Row],[Category All]]="Category 1",Table13[[#This Row],[Base Abalone Value]]*1.5,NA())</f>
        <v>#N/A</v>
      </c>
      <c r="Y46" s="3" t="e">
        <f>IF(Table13[[#This Row],[Category All]]="Category 2",Table13[[#This Row],[Base Abalone Value]]*0.8,NA())</f>
        <v>#N/A</v>
      </c>
      <c r="Z46" s="3">
        <f>IF(Table13[[#This Row],[Category All]]="Category 3",Table13[[#This Row],[Base Abalone Value]],NA())</f>
        <v>1.0642091666666667</v>
      </c>
    </row>
    <row r="47" spans="1:26" x14ac:dyDescent="0.2">
      <c r="A47">
        <v>924</v>
      </c>
      <c r="B47" t="s">
        <v>28</v>
      </c>
      <c r="C47">
        <v>0.42499999999999999</v>
      </c>
      <c r="D47">
        <v>0.34</v>
      </c>
      <c r="E47">
        <v>0.1</v>
      </c>
      <c r="F47">
        <v>0.38200000000000001</v>
      </c>
      <c r="G47">
        <v>0.16400000000000001</v>
      </c>
      <c r="H47">
        <v>9.6000000000000002E-2</v>
      </c>
      <c r="I47">
        <v>0.1</v>
      </c>
      <c r="J47">
        <v>6</v>
      </c>
      <c r="K47">
        <v>3</v>
      </c>
      <c r="L47" t="s">
        <v>60</v>
      </c>
      <c r="M47" t="s">
        <v>61</v>
      </c>
      <c r="N47" t="s">
        <v>62</v>
      </c>
      <c r="O47">
        <v>7</v>
      </c>
      <c r="P47" t="s">
        <v>59</v>
      </c>
      <c r="Q47">
        <v>2.5</v>
      </c>
      <c r="R47" t="str" cm="1">
        <f t="array" ref="R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" t="e">
        <f>IF(Table13[[#This Row],[Category All]]="Category 1", "Yes",NA())</f>
        <v>#N/A</v>
      </c>
      <c r="T47" t="str">
        <f>IF(Table13[[#This Row],[Category All]]="Category 2", "Yes",NA())</f>
        <v>Yes</v>
      </c>
      <c r="U47" t="e">
        <f>IF(Table13[[#This Row],[Category All]]="Category 3", "Yes",NA())</f>
        <v>#N/A</v>
      </c>
      <c r="V47" s="3">
        <f>SUM(1,(1/3)*(Table13[[#This Row],[Length]]-0.5),(1/3)*(Table13[[#This Row],[Diameter]]-0.4),(1/3)*(Table13[[#This Row],[Height]]-0.4)*Table13[[#This Row],[Whole_weight]]*0.5)</f>
        <v>0.93589999999999995</v>
      </c>
      <c r="W47" s="3" cm="1">
        <f t="array" ref="W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0.74872000000000005</v>
      </c>
      <c r="X47" s="3" t="e">
        <f>IF(Table13[[#This Row],[Category All]]="Category 1",Table13[[#This Row],[Base Abalone Value]]*1.5,NA())</f>
        <v>#N/A</v>
      </c>
      <c r="Y47" s="3">
        <f>IF(Table13[[#This Row],[Category All]]="Category 2",Table13[[#This Row],[Base Abalone Value]]*0.8,NA())</f>
        <v>0.74872000000000005</v>
      </c>
      <c r="Z47" s="3" t="e">
        <f>IF(Table13[[#This Row],[Category All]]="Category 3",Table13[[#This Row],[Base Abalone Value]],NA())</f>
        <v>#N/A</v>
      </c>
    </row>
    <row r="48" spans="1:26" x14ac:dyDescent="0.2">
      <c r="A48">
        <v>3611</v>
      </c>
      <c r="B48" t="s">
        <v>32</v>
      </c>
      <c r="C48">
        <v>0.57999999999999996</v>
      </c>
      <c r="D48">
        <v>0.45</v>
      </c>
      <c r="E48">
        <v>0.16</v>
      </c>
      <c r="F48">
        <v>0.86750000000000005</v>
      </c>
      <c r="G48">
        <v>0.39350000000000002</v>
      </c>
      <c r="H48">
        <v>0.221</v>
      </c>
      <c r="I48">
        <v>0.215</v>
      </c>
      <c r="J48">
        <v>9</v>
      </c>
      <c r="K48">
        <v>11</v>
      </c>
      <c r="L48" t="s">
        <v>22</v>
      </c>
      <c r="M48" t="s">
        <v>23</v>
      </c>
      <c r="N48" t="s">
        <v>20</v>
      </c>
      <c r="O48">
        <v>1</v>
      </c>
      <c r="P48" t="s">
        <v>21</v>
      </c>
      <c r="Q48">
        <v>22.1</v>
      </c>
      <c r="R48" t="str" cm="1">
        <f t="array" ref="R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" t="e">
        <f>IF(Table13[[#This Row],[Category All]]="Category 1", "Yes",NA())</f>
        <v>#N/A</v>
      </c>
      <c r="T48" t="str">
        <f>IF(Table13[[#This Row],[Category All]]="Category 2", "Yes",NA())</f>
        <v>Yes</v>
      </c>
      <c r="U48" t="e">
        <f>IF(Table13[[#This Row],[Category All]]="Category 3", "Yes",NA())</f>
        <v>#N/A</v>
      </c>
      <c r="V48" s="3">
        <f>SUM(1,(1/3)*(Table13[[#This Row],[Length]]-0.5),(1/3)*(Table13[[#This Row],[Diameter]]-0.4),(1/3)*(Table13[[#This Row],[Height]]-0.4)*Table13[[#This Row],[Whole_weight]]*0.5)</f>
        <v>1.0086333333333333</v>
      </c>
      <c r="W48" s="3" cm="1">
        <f t="array" ref="W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0.80690666666666666</v>
      </c>
      <c r="X48" s="3" t="e">
        <f>IF(Table13[[#This Row],[Category All]]="Category 1",Table13[[#This Row],[Base Abalone Value]]*1.5,NA())</f>
        <v>#N/A</v>
      </c>
      <c r="Y48" s="3">
        <f>IF(Table13[[#This Row],[Category All]]="Category 2",Table13[[#This Row],[Base Abalone Value]]*0.8,NA())</f>
        <v>0.80690666666666666</v>
      </c>
      <c r="Z48" s="3" t="e">
        <f>IF(Table13[[#This Row],[Category All]]="Category 3",Table13[[#This Row],[Base Abalone Value]],NA())</f>
        <v>#N/A</v>
      </c>
    </row>
    <row r="49" spans="1:26" x14ac:dyDescent="0.2">
      <c r="A49">
        <v>1399</v>
      </c>
      <c r="B49" t="s">
        <v>32</v>
      </c>
      <c r="C49">
        <v>0.64500000000000002</v>
      </c>
      <c r="D49">
        <v>0.52500000000000002</v>
      </c>
      <c r="E49">
        <v>0.16</v>
      </c>
      <c r="F49">
        <v>1.5075000000000001</v>
      </c>
      <c r="G49">
        <v>0.74550000000000005</v>
      </c>
      <c r="H49">
        <v>0.245</v>
      </c>
      <c r="I49">
        <v>0.4325</v>
      </c>
      <c r="J49">
        <v>11</v>
      </c>
      <c r="K49">
        <v>13</v>
      </c>
      <c r="L49" t="s">
        <v>29</v>
      </c>
      <c r="M49" t="s">
        <v>30</v>
      </c>
      <c r="N49" t="s">
        <v>20</v>
      </c>
      <c r="O49">
        <v>9</v>
      </c>
      <c r="P49" t="s">
        <v>63</v>
      </c>
      <c r="Q49">
        <v>1.9</v>
      </c>
      <c r="R49" t="str" cm="1">
        <f t="array" ref="R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" t="e">
        <f>IF(Table13[[#This Row],[Category All]]="Category 1", "Yes",NA())</f>
        <v>#N/A</v>
      </c>
      <c r="T49" t="e">
        <f>IF(Table13[[#This Row],[Category All]]="Category 2", "Yes",NA())</f>
        <v>#N/A</v>
      </c>
      <c r="U49" t="str">
        <f>IF(Table13[[#This Row],[Category All]]="Category 3", "Yes",NA())</f>
        <v>Yes</v>
      </c>
      <c r="V49" s="3">
        <f>SUM(1,(1/3)*(Table13[[#This Row],[Length]]-0.5),(1/3)*(Table13[[#This Row],[Diameter]]-0.4),(1/3)*(Table13[[#This Row],[Height]]-0.4)*Table13[[#This Row],[Whole_weight]]*0.5)</f>
        <v>1.0297000000000001</v>
      </c>
      <c r="W49" s="3" cm="1">
        <f t="array" ref="W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1.0297000000000001</v>
      </c>
      <c r="X49" s="3" t="e">
        <f>IF(Table13[[#This Row],[Category All]]="Category 1",Table13[[#This Row],[Base Abalone Value]]*1.5,NA())</f>
        <v>#N/A</v>
      </c>
      <c r="Y49" s="3" t="e">
        <f>IF(Table13[[#This Row],[Category All]]="Category 2",Table13[[#This Row],[Base Abalone Value]]*0.8,NA())</f>
        <v>#N/A</v>
      </c>
      <c r="Z49" s="3">
        <f>IF(Table13[[#This Row],[Category All]]="Category 3",Table13[[#This Row],[Base Abalone Value]],NA())</f>
        <v>1.0297000000000001</v>
      </c>
    </row>
    <row r="50" spans="1:26" x14ac:dyDescent="0.2">
      <c r="A50">
        <v>3492</v>
      </c>
      <c r="B50" t="s">
        <v>32</v>
      </c>
      <c r="C50">
        <v>0.55000000000000004</v>
      </c>
      <c r="D50">
        <v>0.44</v>
      </c>
      <c r="E50">
        <v>0.16</v>
      </c>
      <c r="F50">
        <v>0.98499999999999999</v>
      </c>
      <c r="G50">
        <v>0.46450000000000002</v>
      </c>
      <c r="H50">
        <v>0.20100000000000001</v>
      </c>
      <c r="I50">
        <v>0.27</v>
      </c>
      <c r="J50">
        <v>8</v>
      </c>
      <c r="K50">
        <v>9</v>
      </c>
      <c r="L50" t="s">
        <v>37</v>
      </c>
      <c r="M50" t="s">
        <v>38</v>
      </c>
      <c r="N50" t="s">
        <v>39</v>
      </c>
      <c r="O50">
        <v>4</v>
      </c>
      <c r="P50" t="s">
        <v>27</v>
      </c>
      <c r="Q50">
        <v>6.1</v>
      </c>
      <c r="R50" t="str" cm="1">
        <f t="array" ref="R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" t="e">
        <f>IF(Table13[[#This Row],[Category All]]="Category 1", "Yes",NA())</f>
        <v>#N/A</v>
      </c>
      <c r="T50" t="e">
        <f>IF(Table13[[#This Row],[Category All]]="Category 2", "Yes",NA())</f>
        <v>#N/A</v>
      </c>
      <c r="U50" t="str">
        <f>IF(Table13[[#This Row],[Category All]]="Category 3", "Yes",NA())</f>
        <v>Yes</v>
      </c>
      <c r="V50" s="3">
        <f>SUM(1,(1/3)*(Table13[[#This Row],[Length]]-0.5),(1/3)*(Table13[[#This Row],[Diameter]]-0.4),(1/3)*(Table13[[#This Row],[Height]]-0.4)*Table13[[#This Row],[Whole_weight]]*0.5)</f>
        <v>0.99060000000000004</v>
      </c>
      <c r="W50" s="3" cm="1">
        <f t="array" ref="W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0.99060000000000004</v>
      </c>
      <c r="X50" s="3" t="e">
        <f>IF(Table13[[#This Row],[Category All]]="Category 1",Table13[[#This Row],[Base Abalone Value]]*1.5,NA())</f>
        <v>#N/A</v>
      </c>
      <c r="Y50" s="3" t="e">
        <f>IF(Table13[[#This Row],[Category All]]="Category 2",Table13[[#This Row],[Base Abalone Value]]*0.8,NA())</f>
        <v>#N/A</v>
      </c>
      <c r="Z50" s="3">
        <f>IF(Table13[[#This Row],[Category All]]="Category 3",Table13[[#This Row],[Base Abalone Value]],NA())</f>
        <v>0.99060000000000004</v>
      </c>
    </row>
    <row r="51" spans="1:26" x14ac:dyDescent="0.2">
      <c r="A51">
        <v>2176</v>
      </c>
      <c r="B51" t="s">
        <v>32</v>
      </c>
      <c r="C51">
        <v>0.57499999999999996</v>
      </c>
      <c r="D51">
        <v>0.45</v>
      </c>
      <c r="E51">
        <v>0.185</v>
      </c>
      <c r="F51">
        <v>0.92500000000000004</v>
      </c>
      <c r="G51">
        <v>0.34200000000000003</v>
      </c>
      <c r="H51">
        <v>0.19700000000000001</v>
      </c>
      <c r="I51">
        <v>0.35</v>
      </c>
      <c r="J51">
        <v>12</v>
      </c>
      <c r="K51">
        <v>12</v>
      </c>
      <c r="L51" t="s">
        <v>18</v>
      </c>
      <c r="M51" t="s">
        <v>19</v>
      </c>
      <c r="N51" t="s">
        <v>20</v>
      </c>
      <c r="O51">
        <v>1</v>
      </c>
      <c r="P51" t="s">
        <v>21</v>
      </c>
      <c r="Q51">
        <v>22.1</v>
      </c>
      <c r="R51" t="str" cm="1">
        <f t="array" ref="R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" t="e">
        <f>IF(Table13[[#This Row],[Category All]]="Category 1", "Yes",NA())</f>
        <v>#N/A</v>
      </c>
      <c r="T51" t="str">
        <f>IF(Table13[[#This Row],[Category All]]="Category 2", "Yes",NA())</f>
        <v>Yes</v>
      </c>
      <c r="U51" t="e">
        <f>IF(Table13[[#This Row],[Category All]]="Category 3", "Yes",NA())</f>
        <v>#N/A</v>
      </c>
      <c r="V51" s="3">
        <f>SUM(1,(1/3)*(Table13[[#This Row],[Length]]-0.5),(1/3)*(Table13[[#This Row],[Diameter]]-0.4),(1/3)*(Table13[[#This Row],[Height]]-0.4)*Table13[[#This Row],[Whole_weight]]*0.5)</f>
        <v>1.0085208333333331</v>
      </c>
      <c r="W51" s="3" cm="1">
        <f t="array" ref="W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0.80681666666666652</v>
      </c>
      <c r="X51" s="3" t="e">
        <f>IF(Table13[[#This Row],[Category All]]="Category 1",Table13[[#This Row],[Base Abalone Value]]*1.5,NA())</f>
        <v>#N/A</v>
      </c>
      <c r="Y51" s="3">
        <f>IF(Table13[[#This Row],[Category All]]="Category 2",Table13[[#This Row],[Base Abalone Value]]*0.8,NA())</f>
        <v>0.80681666666666652</v>
      </c>
      <c r="Z51" s="3" t="e">
        <f>IF(Table13[[#This Row],[Category All]]="Category 3",Table13[[#This Row],[Base Abalone Value]],NA())</f>
        <v>#N/A</v>
      </c>
    </row>
    <row r="52" spans="1:26" x14ac:dyDescent="0.2">
      <c r="A52">
        <v>2708</v>
      </c>
      <c r="B52" t="s">
        <v>32</v>
      </c>
      <c r="C52">
        <v>0.72499999999999998</v>
      </c>
      <c r="D52">
        <v>0.55000000000000004</v>
      </c>
      <c r="E52">
        <v>0.2</v>
      </c>
      <c r="F52">
        <v>1.51</v>
      </c>
      <c r="G52">
        <v>0.87350000000000005</v>
      </c>
      <c r="H52">
        <v>0.42649999999999999</v>
      </c>
      <c r="I52">
        <v>0.50849999999999995</v>
      </c>
      <c r="J52">
        <v>9</v>
      </c>
      <c r="K52">
        <v>2</v>
      </c>
      <c r="L52" t="s">
        <v>49</v>
      </c>
      <c r="M52" t="s">
        <v>50</v>
      </c>
      <c r="N52" t="s">
        <v>51</v>
      </c>
      <c r="O52">
        <v>4</v>
      </c>
      <c r="P52" t="s">
        <v>27</v>
      </c>
      <c r="Q52">
        <v>6.1</v>
      </c>
      <c r="R52" t="str" cm="1">
        <f t="array" ref="R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" t="e">
        <f>IF(Table13[[#This Row],[Category All]]="Category 1", "Yes",NA())</f>
        <v>#N/A</v>
      </c>
      <c r="T52" t="e">
        <f>IF(Table13[[#This Row],[Category All]]="Category 2", "Yes",NA())</f>
        <v>#N/A</v>
      </c>
      <c r="U52" t="str">
        <f>IF(Table13[[#This Row],[Category All]]="Category 3", "Yes",NA())</f>
        <v>Yes</v>
      </c>
      <c r="V52" s="3">
        <f>SUM(1,(1/3)*(Table13[[#This Row],[Length]]-0.5),(1/3)*(Table13[[#This Row],[Diameter]]-0.4),(1/3)*(Table13[[#This Row],[Height]]-0.4)*Table13[[#This Row],[Whole_weight]]*0.5)</f>
        <v>1.0746666666666667</v>
      </c>
      <c r="W52" s="3" cm="1">
        <f t="array" ref="W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1.0746666666666667</v>
      </c>
      <c r="X52" s="3" t="e">
        <f>IF(Table13[[#This Row],[Category All]]="Category 1",Table13[[#This Row],[Base Abalone Value]]*1.5,NA())</f>
        <v>#N/A</v>
      </c>
      <c r="Y52" s="3" t="e">
        <f>IF(Table13[[#This Row],[Category All]]="Category 2",Table13[[#This Row],[Base Abalone Value]]*0.8,NA())</f>
        <v>#N/A</v>
      </c>
      <c r="Z52" s="3">
        <f>IF(Table13[[#This Row],[Category All]]="Category 3",Table13[[#This Row],[Base Abalone Value]],NA())</f>
        <v>1.0746666666666667</v>
      </c>
    </row>
    <row r="53" spans="1:26" x14ac:dyDescent="0.2">
      <c r="A53">
        <v>4140</v>
      </c>
      <c r="B53" t="s">
        <v>17</v>
      </c>
      <c r="C53">
        <v>0.63500000000000001</v>
      </c>
      <c r="D53">
        <v>0.495</v>
      </c>
      <c r="E53">
        <v>0.17499999999999999</v>
      </c>
      <c r="F53">
        <v>1.2355</v>
      </c>
      <c r="G53">
        <v>0.52049999999999996</v>
      </c>
      <c r="H53">
        <v>0.3085</v>
      </c>
      <c r="I53">
        <v>0.34699999999999998</v>
      </c>
      <c r="J53">
        <v>10</v>
      </c>
      <c r="K53">
        <v>5</v>
      </c>
      <c r="L53" t="s">
        <v>43</v>
      </c>
      <c r="M53" t="s">
        <v>44</v>
      </c>
      <c r="N53" t="s">
        <v>45</v>
      </c>
      <c r="O53">
        <v>1</v>
      </c>
      <c r="P53" t="s">
        <v>21</v>
      </c>
      <c r="Q53">
        <v>22.1</v>
      </c>
      <c r="R53" t="str" cm="1">
        <f t="array" ref="R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" t="e">
        <f>IF(Table13[[#This Row],[Category All]]="Category 1", "Yes",NA())</f>
        <v>#N/A</v>
      </c>
      <c r="T53" t="e">
        <f>IF(Table13[[#This Row],[Category All]]="Category 2", "Yes",NA())</f>
        <v>#N/A</v>
      </c>
      <c r="U53" t="str">
        <f>IF(Table13[[#This Row],[Category All]]="Category 3", "Yes",NA())</f>
        <v>Yes</v>
      </c>
      <c r="V53" s="3">
        <f>SUM(1,(1/3)*(Table13[[#This Row],[Length]]-0.5),(1/3)*(Table13[[#This Row],[Diameter]]-0.4),(1/3)*(Table13[[#This Row],[Height]]-0.4)*Table13[[#This Row],[Whole_weight]]*0.5)</f>
        <v>1.0303354166666667</v>
      </c>
      <c r="W53" s="3" cm="1">
        <f t="array" ref="W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1.0303354166666667</v>
      </c>
      <c r="X53" s="3" t="e">
        <f>IF(Table13[[#This Row],[Category All]]="Category 1",Table13[[#This Row],[Base Abalone Value]]*1.5,NA())</f>
        <v>#N/A</v>
      </c>
      <c r="Y53" s="3" t="e">
        <f>IF(Table13[[#This Row],[Category All]]="Category 2",Table13[[#This Row],[Base Abalone Value]]*0.8,NA())</f>
        <v>#N/A</v>
      </c>
      <c r="Z53" s="3">
        <f>IF(Table13[[#This Row],[Category All]]="Category 3",Table13[[#This Row],[Base Abalone Value]],NA())</f>
        <v>1.0303354166666667</v>
      </c>
    </row>
    <row r="54" spans="1:26" x14ac:dyDescent="0.2">
      <c r="A54">
        <v>3559</v>
      </c>
      <c r="B54" t="s">
        <v>28</v>
      </c>
      <c r="C54">
        <v>0.55000000000000004</v>
      </c>
      <c r="D54">
        <v>0.42499999999999999</v>
      </c>
      <c r="E54">
        <v>0.155</v>
      </c>
      <c r="F54">
        <v>0.87250000000000005</v>
      </c>
      <c r="G54">
        <v>0.41199999999999998</v>
      </c>
      <c r="H54">
        <v>0.187</v>
      </c>
      <c r="I54">
        <v>0.24249999999999999</v>
      </c>
      <c r="J54">
        <v>10</v>
      </c>
      <c r="K54">
        <v>14</v>
      </c>
      <c r="L54" t="s">
        <v>40</v>
      </c>
      <c r="M54" t="s">
        <v>41</v>
      </c>
      <c r="N54" t="s">
        <v>42</v>
      </c>
      <c r="O54">
        <v>4</v>
      </c>
      <c r="P54" t="s">
        <v>27</v>
      </c>
      <c r="Q54">
        <v>6.1</v>
      </c>
      <c r="R54" t="str" cm="1">
        <f t="array" ref="R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" t="e">
        <f>IF(Table13[[#This Row],[Category All]]="Category 1", "Yes",NA())</f>
        <v>#N/A</v>
      </c>
      <c r="T54" t="e">
        <f>IF(Table13[[#This Row],[Category All]]="Category 2", "Yes",NA())</f>
        <v>#N/A</v>
      </c>
      <c r="U54" t="str">
        <f>IF(Table13[[#This Row],[Category All]]="Category 3", "Yes",NA())</f>
        <v>Yes</v>
      </c>
      <c r="V54" s="3">
        <f>SUM(1,(1/3)*(Table13[[#This Row],[Length]]-0.5),(1/3)*(Table13[[#This Row],[Diameter]]-0.4),(1/3)*(Table13[[#This Row],[Height]]-0.4)*Table13[[#This Row],[Whole_weight]]*0.5)</f>
        <v>0.9893729166666666</v>
      </c>
      <c r="W54" s="3" cm="1">
        <f t="array" ref="W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0.9893729166666666</v>
      </c>
      <c r="X54" s="3" t="e">
        <f>IF(Table13[[#This Row],[Category All]]="Category 1",Table13[[#This Row],[Base Abalone Value]]*1.5,NA())</f>
        <v>#N/A</v>
      </c>
      <c r="Y54" s="3" t="e">
        <f>IF(Table13[[#This Row],[Category All]]="Category 2",Table13[[#This Row],[Base Abalone Value]]*0.8,NA())</f>
        <v>#N/A</v>
      </c>
      <c r="Z54" s="3">
        <f>IF(Table13[[#This Row],[Category All]]="Category 3",Table13[[#This Row],[Base Abalone Value]],NA())</f>
        <v>0.9893729166666666</v>
      </c>
    </row>
    <row r="55" spans="1:26" x14ac:dyDescent="0.2">
      <c r="A55" t="s">
        <v>68</v>
      </c>
      <c r="B55" t="s">
        <v>32</v>
      </c>
      <c r="C55">
        <v>0.71</v>
      </c>
      <c r="D55">
        <v>0.55500000000000005</v>
      </c>
      <c r="E55">
        <v>0.19500000000000001</v>
      </c>
      <c r="F55">
        <v>1.9484999999999999</v>
      </c>
      <c r="G55">
        <v>0.94550000000000001</v>
      </c>
      <c r="H55">
        <v>0.3765</v>
      </c>
      <c r="I55">
        <v>0.495</v>
      </c>
      <c r="J55">
        <v>12</v>
      </c>
      <c r="K55" t="s">
        <v>68</v>
      </c>
      <c r="L55" t="s">
        <v>25</v>
      </c>
      <c r="M55" t="s">
        <v>26</v>
      </c>
      <c r="N55" t="s">
        <v>20</v>
      </c>
      <c r="O55" t="s">
        <v>68</v>
      </c>
      <c r="P55" t="s">
        <v>21</v>
      </c>
      <c r="Q55">
        <v>22.1</v>
      </c>
      <c r="R55" t="str" cm="1">
        <f t="array" ref="R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" t="e">
        <f>IF(Table13[[#This Row],[Category All]]="Category 1", "Yes",NA())</f>
        <v>#N/A</v>
      </c>
      <c r="T55" t="e">
        <f>IF(Table13[[#This Row],[Category All]]="Category 2", "Yes",NA())</f>
        <v>#N/A</v>
      </c>
      <c r="U55" t="str">
        <f>IF(Table13[[#This Row],[Category All]]="Category 3", "Yes",NA())</f>
        <v>Yes</v>
      </c>
      <c r="V55" s="3">
        <f>SUM(1,(1/3)*(Table13[[#This Row],[Length]]-0.5),(1/3)*(Table13[[#This Row],[Diameter]]-0.4),(1/3)*(Table13[[#This Row],[Height]]-0.4)*Table13[[#This Row],[Whole_weight]]*0.5)</f>
        <v>1.0550929166666667</v>
      </c>
      <c r="W55" s="3" cm="1">
        <f t="array" ref="W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1.0550929166666667</v>
      </c>
      <c r="X55" s="3" t="e">
        <f>IF(Table13[[#This Row],[Category All]]="Category 1",Table13[[#This Row],[Base Abalone Value]]*1.5,NA())</f>
        <v>#N/A</v>
      </c>
      <c r="Y55" s="3" t="e">
        <f>IF(Table13[[#This Row],[Category All]]="Category 2",Table13[[#This Row],[Base Abalone Value]]*0.8,NA())</f>
        <v>#N/A</v>
      </c>
      <c r="Z55" s="3">
        <f>IF(Table13[[#This Row],[Category All]]="Category 3",Table13[[#This Row],[Base Abalone Value]],NA())</f>
        <v>1.0550929166666667</v>
      </c>
    </row>
    <row r="56" spans="1:26" x14ac:dyDescent="0.2">
      <c r="A56">
        <v>1787</v>
      </c>
      <c r="B56" t="s">
        <v>28</v>
      </c>
      <c r="C56">
        <v>0.53500000000000003</v>
      </c>
      <c r="D56">
        <v>0.38500000000000001</v>
      </c>
      <c r="E56">
        <v>0.18</v>
      </c>
      <c r="F56">
        <v>1.0834999999999999</v>
      </c>
      <c r="G56">
        <v>0.4955</v>
      </c>
      <c r="H56">
        <v>0.22950000000000001</v>
      </c>
      <c r="I56">
        <v>0.30399999999999999</v>
      </c>
      <c r="J56">
        <v>8</v>
      </c>
      <c r="K56">
        <v>7</v>
      </c>
      <c r="L56" t="s">
        <v>52</v>
      </c>
      <c r="M56" t="s">
        <v>53</v>
      </c>
      <c r="N56" t="s">
        <v>54</v>
      </c>
      <c r="O56">
        <v>5</v>
      </c>
      <c r="P56" t="s">
        <v>31</v>
      </c>
      <c r="Q56">
        <v>12.8</v>
      </c>
      <c r="R56" t="str" cm="1">
        <f t="array" ref="R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" t="e">
        <f>IF(Table13[[#This Row],[Category All]]="Category 1", "Yes",NA())</f>
        <v>#N/A</v>
      </c>
      <c r="T56" t="e">
        <f>IF(Table13[[#This Row],[Category All]]="Category 2", "Yes",NA())</f>
        <v>#N/A</v>
      </c>
      <c r="U56" t="str">
        <f>IF(Table13[[#This Row],[Category All]]="Category 3", "Yes",NA())</f>
        <v>Yes</v>
      </c>
      <c r="V56" s="3">
        <f>SUM(1,(1/3)*(Table13[[#This Row],[Length]]-0.5),(1/3)*(Table13[[#This Row],[Diameter]]-0.4),(1/3)*(Table13[[#This Row],[Height]]-0.4)*Table13[[#This Row],[Whole_weight]]*0.5)</f>
        <v>0.96693833333333346</v>
      </c>
      <c r="W56" s="3" cm="1">
        <f t="array" ref="W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0.96693833333333346</v>
      </c>
      <c r="X56" s="3" t="e">
        <f>IF(Table13[[#This Row],[Category All]]="Category 1",Table13[[#This Row],[Base Abalone Value]]*1.5,NA())</f>
        <v>#N/A</v>
      </c>
      <c r="Y56" s="3" t="e">
        <f>IF(Table13[[#This Row],[Category All]]="Category 2",Table13[[#This Row],[Base Abalone Value]]*0.8,NA())</f>
        <v>#N/A</v>
      </c>
      <c r="Z56" s="3">
        <f>IF(Table13[[#This Row],[Category All]]="Category 3",Table13[[#This Row],[Base Abalone Value]],NA())</f>
        <v>0.96693833333333346</v>
      </c>
    </row>
    <row r="57" spans="1:26" x14ac:dyDescent="0.2">
      <c r="A57">
        <v>1999</v>
      </c>
      <c r="B57" t="s">
        <v>28</v>
      </c>
      <c r="C57">
        <v>0.35</v>
      </c>
      <c r="D57">
        <v>0.23499999999999999</v>
      </c>
      <c r="E57">
        <v>0.08</v>
      </c>
      <c r="F57">
        <v>0.17</v>
      </c>
      <c r="G57">
        <v>7.2499999999999995E-2</v>
      </c>
      <c r="H57">
        <v>4.65E-2</v>
      </c>
      <c r="I57">
        <v>4.9500000000000002E-2</v>
      </c>
      <c r="J57">
        <v>7</v>
      </c>
      <c r="K57">
        <v>3</v>
      </c>
      <c r="L57" t="s">
        <v>60</v>
      </c>
      <c r="M57" t="s">
        <v>61</v>
      </c>
      <c r="N57" t="s">
        <v>62</v>
      </c>
      <c r="O57">
        <v>4</v>
      </c>
      <c r="P57" t="s">
        <v>27</v>
      </c>
      <c r="Q57">
        <v>6.1</v>
      </c>
      <c r="R57" t="str" cm="1">
        <f t="array" ref="R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" t="e">
        <f>IF(Table13[[#This Row],[Category All]]="Category 1", "Yes",NA())</f>
        <v>#N/A</v>
      </c>
      <c r="T57" t="str">
        <f>IF(Table13[[#This Row],[Category All]]="Category 2", "Yes",NA())</f>
        <v>Yes</v>
      </c>
      <c r="U57" t="e">
        <f>IF(Table13[[#This Row],[Category All]]="Category 3", "Yes",NA())</f>
        <v>#N/A</v>
      </c>
      <c r="V57" s="3">
        <f>SUM(1,(1/3)*(Table13[[#This Row],[Length]]-0.5),(1/3)*(Table13[[#This Row],[Diameter]]-0.4),(1/3)*(Table13[[#This Row],[Height]]-0.4)*Table13[[#This Row],[Whole_weight]]*0.5)</f>
        <v>0.88593333333333324</v>
      </c>
      <c r="W57" s="3" cm="1">
        <f t="array" ref="W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0.70874666666666664</v>
      </c>
      <c r="X57" s="3" t="e">
        <f>IF(Table13[[#This Row],[Category All]]="Category 1",Table13[[#This Row],[Base Abalone Value]]*1.5,NA())</f>
        <v>#N/A</v>
      </c>
      <c r="Y57" s="3">
        <f>IF(Table13[[#This Row],[Category All]]="Category 2",Table13[[#This Row],[Base Abalone Value]]*0.8,NA())</f>
        <v>0.70874666666666664</v>
      </c>
      <c r="Z57" s="3" t="e">
        <f>IF(Table13[[#This Row],[Category All]]="Category 3",Table13[[#This Row],[Base Abalone Value]],NA())</f>
        <v>#N/A</v>
      </c>
    </row>
    <row r="58" spans="1:26" x14ac:dyDescent="0.2">
      <c r="A58">
        <v>4134</v>
      </c>
      <c r="B58" t="s">
        <v>32</v>
      </c>
      <c r="C58">
        <v>0.58499999999999996</v>
      </c>
      <c r="D58">
        <v>0.45</v>
      </c>
      <c r="E58">
        <v>0.15</v>
      </c>
      <c r="F58">
        <v>0.997</v>
      </c>
      <c r="G58">
        <v>0.40550000000000003</v>
      </c>
      <c r="H58">
        <v>0.28299999999999997</v>
      </c>
      <c r="I58">
        <v>0.251</v>
      </c>
      <c r="J58">
        <v>11</v>
      </c>
      <c r="K58">
        <v>5</v>
      </c>
      <c r="L58" t="s">
        <v>43</v>
      </c>
      <c r="M58" t="s">
        <v>44</v>
      </c>
      <c r="N58" t="s">
        <v>45</v>
      </c>
      <c r="O58">
        <v>1</v>
      </c>
      <c r="P58" t="s">
        <v>21</v>
      </c>
      <c r="Q58">
        <v>22.1</v>
      </c>
      <c r="R58" t="str" cm="1">
        <f t="array" ref="R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" t="e">
        <f>IF(Table13[[#This Row],[Category All]]="Category 1", "Yes",NA())</f>
        <v>#N/A</v>
      </c>
      <c r="T58" t="e">
        <f>IF(Table13[[#This Row],[Category All]]="Category 2", "Yes",NA())</f>
        <v>#N/A</v>
      </c>
      <c r="U58" t="str">
        <f>IF(Table13[[#This Row],[Category All]]="Category 3", "Yes",NA())</f>
        <v>Yes</v>
      </c>
      <c r="V58" s="3">
        <f>SUM(1,(1/3)*(Table13[[#This Row],[Length]]-0.5),(1/3)*(Table13[[#This Row],[Diameter]]-0.4),(1/3)*(Table13[[#This Row],[Height]]-0.4)*Table13[[#This Row],[Whole_weight]]*0.5)</f>
        <v>1.0034583333333333</v>
      </c>
      <c r="W58" s="3" cm="1">
        <f t="array" ref="W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1.0034583333333333</v>
      </c>
      <c r="X58" s="3" t="e">
        <f>IF(Table13[[#This Row],[Category All]]="Category 1",Table13[[#This Row],[Base Abalone Value]]*1.5,NA())</f>
        <v>#N/A</v>
      </c>
      <c r="Y58" s="3" t="e">
        <f>IF(Table13[[#This Row],[Category All]]="Category 2",Table13[[#This Row],[Base Abalone Value]]*0.8,NA())</f>
        <v>#N/A</v>
      </c>
      <c r="Z58" s="3">
        <f>IF(Table13[[#This Row],[Category All]]="Category 3",Table13[[#This Row],[Base Abalone Value]],NA())</f>
        <v>1.0034583333333333</v>
      </c>
    </row>
    <row r="59" spans="1:26" x14ac:dyDescent="0.2">
      <c r="A59">
        <v>3987</v>
      </c>
      <c r="B59" t="s">
        <v>17</v>
      </c>
      <c r="C59">
        <v>0.64500000000000002</v>
      </c>
      <c r="D59">
        <v>0.52500000000000002</v>
      </c>
      <c r="E59">
        <v>0.17</v>
      </c>
      <c r="F59">
        <v>1.37</v>
      </c>
      <c r="G59">
        <v>0.61350000000000005</v>
      </c>
      <c r="H59">
        <v>0.28299999999999997</v>
      </c>
      <c r="I59">
        <v>0.34</v>
      </c>
      <c r="J59">
        <v>10</v>
      </c>
      <c r="K59">
        <v>7</v>
      </c>
      <c r="L59" t="s">
        <v>52</v>
      </c>
      <c r="M59" t="s">
        <v>53</v>
      </c>
      <c r="N59" t="s">
        <v>54</v>
      </c>
      <c r="O59">
        <v>5</v>
      </c>
      <c r="P59" t="s">
        <v>31</v>
      </c>
      <c r="Q59">
        <v>12.8</v>
      </c>
      <c r="R59" t="str" cm="1">
        <f t="array" ref="R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" t="e">
        <f>IF(Table13[[#This Row],[Category All]]="Category 1", "Yes",NA())</f>
        <v>#N/A</v>
      </c>
      <c r="T59" t="e">
        <f>IF(Table13[[#This Row],[Category All]]="Category 2", "Yes",NA())</f>
        <v>#N/A</v>
      </c>
      <c r="U59" t="str">
        <f>IF(Table13[[#This Row],[Category All]]="Category 3", "Yes",NA())</f>
        <v>Yes</v>
      </c>
      <c r="V59" s="3">
        <f>SUM(1,(1/3)*(Table13[[#This Row],[Length]]-0.5),(1/3)*(Table13[[#This Row],[Diameter]]-0.4),(1/3)*(Table13[[#This Row],[Height]]-0.4)*Table13[[#This Row],[Whole_weight]]*0.5)</f>
        <v>1.0374833333333333</v>
      </c>
      <c r="W59" s="3" cm="1">
        <f t="array" ref="W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1.0374833333333333</v>
      </c>
      <c r="X59" s="3" t="e">
        <f>IF(Table13[[#This Row],[Category All]]="Category 1",Table13[[#This Row],[Base Abalone Value]]*1.5,NA())</f>
        <v>#N/A</v>
      </c>
      <c r="Y59" s="3" t="e">
        <f>IF(Table13[[#This Row],[Category All]]="Category 2",Table13[[#This Row],[Base Abalone Value]]*0.8,NA())</f>
        <v>#N/A</v>
      </c>
      <c r="Z59" s="3">
        <f>IF(Table13[[#This Row],[Category All]]="Category 3",Table13[[#This Row],[Base Abalone Value]],NA())</f>
        <v>1.0374833333333333</v>
      </c>
    </row>
    <row r="60" spans="1:26" x14ac:dyDescent="0.2">
      <c r="A60">
        <v>3217</v>
      </c>
      <c r="B60" t="s">
        <v>32</v>
      </c>
      <c r="C60">
        <v>0.63</v>
      </c>
      <c r="D60">
        <v>0.51</v>
      </c>
      <c r="E60">
        <v>0.19</v>
      </c>
      <c r="F60">
        <v>1.4984999999999999</v>
      </c>
      <c r="G60">
        <v>0.41249999999999998</v>
      </c>
      <c r="H60">
        <v>0.3075</v>
      </c>
      <c r="I60">
        <v>0.54500000000000004</v>
      </c>
      <c r="J60">
        <v>16</v>
      </c>
      <c r="K60">
        <v>1</v>
      </c>
      <c r="L60" t="s">
        <v>25</v>
      </c>
      <c r="M60" t="s">
        <v>26</v>
      </c>
      <c r="N60" t="s">
        <v>20</v>
      </c>
      <c r="O60">
        <v>8</v>
      </c>
      <c r="P60" t="s">
        <v>36</v>
      </c>
      <c r="Q60">
        <v>12.3</v>
      </c>
      <c r="R60" t="str" cm="1">
        <f t="array" ref="R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" t="e">
        <f>IF(Table13[[#This Row],[Category All]]="Category 1", "Yes",NA())</f>
        <v>#N/A</v>
      </c>
      <c r="T60" t="str">
        <f>IF(Table13[[#This Row],[Category All]]="Category 2", "Yes",NA())</f>
        <v>Yes</v>
      </c>
      <c r="U60" t="e">
        <f>IF(Table13[[#This Row],[Category All]]="Category 3", "Yes",NA())</f>
        <v>#N/A</v>
      </c>
      <c r="V60" s="3">
        <f>SUM(1,(1/3)*(Table13[[#This Row],[Length]]-0.5),(1/3)*(Table13[[#This Row],[Diameter]]-0.4),(1/3)*(Table13[[#This Row],[Height]]-0.4)*Table13[[#This Row],[Whole_weight]]*0.5)</f>
        <v>1.0275525000000001</v>
      </c>
      <c r="W60" s="3" cm="1">
        <f t="array" ref="W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0.82204200000000016</v>
      </c>
      <c r="X60" s="3" t="e">
        <f>IF(Table13[[#This Row],[Category All]]="Category 1",Table13[[#This Row],[Base Abalone Value]]*1.5,NA())</f>
        <v>#N/A</v>
      </c>
      <c r="Y60" s="3">
        <f>IF(Table13[[#This Row],[Category All]]="Category 2",Table13[[#This Row],[Base Abalone Value]]*0.8,NA())</f>
        <v>0.82204200000000016</v>
      </c>
      <c r="Z60" s="3" t="e">
        <f>IF(Table13[[#This Row],[Category All]]="Category 3",Table13[[#This Row],[Base Abalone Value]],NA())</f>
        <v>#N/A</v>
      </c>
    </row>
    <row r="61" spans="1:26" x14ac:dyDescent="0.2">
      <c r="A61">
        <v>3111</v>
      </c>
      <c r="B61" t="s">
        <v>28</v>
      </c>
      <c r="C61">
        <v>0.39500000000000002</v>
      </c>
      <c r="D61">
        <v>0.3</v>
      </c>
      <c r="E61">
        <v>0.12</v>
      </c>
      <c r="F61">
        <v>0.29949999999999999</v>
      </c>
      <c r="G61">
        <v>0.1265</v>
      </c>
      <c r="H61">
        <v>6.8000000000000005E-2</v>
      </c>
      <c r="I61">
        <v>8.9499999999999996E-2</v>
      </c>
      <c r="J61">
        <v>8</v>
      </c>
      <c r="K61">
        <v>1</v>
      </c>
      <c r="L61" t="s">
        <v>25</v>
      </c>
      <c r="M61" t="s">
        <v>26</v>
      </c>
      <c r="N61" t="s">
        <v>20</v>
      </c>
      <c r="O61">
        <v>3</v>
      </c>
      <c r="P61" t="s">
        <v>65</v>
      </c>
      <c r="Q61">
        <v>3.6</v>
      </c>
      <c r="R61" t="str" cm="1">
        <f t="array" ref="R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" t="e">
        <f>IF(Table13[[#This Row],[Category All]]="Category 1", "Yes",NA())</f>
        <v>#N/A</v>
      </c>
      <c r="T61" t="str">
        <f>IF(Table13[[#This Row],[Category All]]="Category 2", "Yes",NA())</f>
        <v>Yes</v>
      </c>
      <c r="U61" t="e">
        <f>IF(Table13[[#This Row],[Category All]]="Category 3", "Yes",NA())</f>
        <v>#N/A</v>
      </c>
      <c r="V61" s="3">
        <f>SUM(1,(1/3)*(Table13[[#This Row],[Length]]-0.5),(1/3)*(Table13[[#This Row],[Diameter]]-0.4),(1/3)*(Table13[[#This Row],[Height]]-0.4)*Table13[[#This Row],[Whole_weight]]*0.5)</f>
        <v>0.91769000000000001</v>
      </c>
      <c r="W61" s="3" cm="1">
        <f t="array" ref="W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0.73415200000000003</v>
      </c>
      <c r="X61" s="3" t="e">
        <f>IF(Table13[[#This Row],[Category All]]="Category 1",Table13[[#This Row],[Base Abalone Value]]*1.5,NA())</f>
        <v>#N/A</v>
      </c>
      <c r="Y61" s="3">
        <f>IF(Table13[[#This Row],[Category All]]="Category 2",Table13[[#This Row],[Base Abalone Value]]*0.8,NA())</f>
        <v>0.73415200000000003</v>
      </c>
      <c r="Z61" s="3" t="e">
        <f>IF(Table13[[#This Row],[Category All]]="Category 3",Table13[[#This Row],[Base Abalone Value]],NA())</f>
        <v>#N/A</v>
      </c>
    </row>
    <row r="62" spans="1:26" x14ac:dyDescent="0.2">
      <c r="A62">
        <v>3836</v>
      </c>
      <c r="B62" t="s">
        <v>17</v>
      </c>
      <c r="C62">
        <v>0.42499999999999999</v>
      </c>
      <c r="D62">
        <v>0.35</v>
      </c>
      <c r="E62">
        <v>0.1</v>
      </c>
      <c r="F62">
        <v>0.4425</v>
      </c>
      <c r="G62">
        <v>0.17499999999999999</v>
      </c>
      <c r="H62">
        <v>7.5499999999999998E-2</v>
      </c>
      <c r="I62">
        <v>0.17499999999999999</v>
      </c>
      <c r="J62">
        <v>7</v>
      </c>
      <c r="K62">
        <v>2</v>
      </c>
      <c r="L62" t="s">
        <v>49</v>
      </c>
      <c r="M62" t="s">
        <v>50</v>
      </c>
      <c r="N62" t="s">
        <v>51</v>
      </c>
      <c r="O62">
        <v>3</v>
      </c>
      <c r="P62" t="s">
        <v>65</v>
      </c>
      <c r="Q62">
        <v>3.6</v>
      </c>
      <c r="R62" t="str" cm="1">
        <f t="array" ref="R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" t="e">
        <f>IF(Table13[[#This Row],[Category All]]="Category 1", "Yes",NA())</f>
        <v>#N/A</v>
      </c>
      <c r="T62" t="str">
        <f>IF(Table13[[#This Row],[Category All]]="Category 2", "Yes",NA())</f>
        <v>Yes</v>
      </c>
      <c r="U62" t="e">
        <f>IF(Table13[[#This Row],[Category All]]="Category 3", "Yes",NA())</f>
        <v>#N/A</v>
      </c>
      <c r="V62" s="3">
        <f>SUM(1,(1/3)*(Table13[[#This Row],[Length]]-0.5),(1/3)*(Table13[[#This Row],[Diameter]]-0.4),(1/3)*(Table13[[#This Row],[Height]]-0.4)*Table13[[#This Row],[Whole_weight]]*0.5)</f>
        <v>0.93620833333333331</v>
      </c>
      <c r="W62" s="3" cm="1">
        <f t="array" ref="W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0.74896666666666667</v>
      </c>
      <c r="X62" s="3" t="e">
        <f>IF(Table13[[#This Row],[Category All]]="Category 1",Table13[[#This Row],[Base Abalone Value]]*1.5,NA())</f>
        <v>#N/A</v>
      </c>
      <c r="Y62" s="3">
        <f>IF(Table13[[#This Row],[Category All]]="Category 2",Table13[[#This Row],[Base Abalone Value]]*0.8,NA())</f>
        <v>0.74896666666666667</v>
      </c>
      <c r="Z62" s="3" t="e">
        <f>IF(Table13[[#This Row],[Category All]]="Category 3",Table13[[#This Row],[Base Abalone Value]],NA())</f>
        <v>#N/A</v>
      </c>
    </row>
    <row r="63" spans="1:26" x14ac:dyDescent="0.2">
      <c r="A63">
        <v>156</v>
      </c>
      <c r="B63" t="s">
        <v>32</v>
      </c>
      <c r="C63">
        <v>0.51500000000000001</v>
      </c>
      <c r="D63">
        <v>0.40500000000000003</v>
      </c>
      <c r="E63">
        <v>0.13</v>
      </c>
      <c r="F63">
        <v>0.72199999999999998</v>
      </c>
      <c r="G63">
        <v>0.32</v>
      </c>
      <c r="H63">
        <v>0.13100000000000001</v>
      </c>
      <c r="I63">
        <v>0.21</v>
      </c>
      <c r="J63">
        <v>10</v>
      </c>
      <c r="K63">
        <v>15</v>
      </c>
      <c r="L63" t="s">
        <v>66</v>
      </c>
      <c r="M63" t="s">
        <v>67</v>
      </c>
      <c r="N63" t="s">
        <v>20</v>
      </c>
      <c r="O63">
        <v>2</v>
      </c>
      <c r="P63" t="s">
        <v>24</v>
      </c>
      <c r="Q63">
        <v>18</v>
      </c>
      <c r="R63" t="str" cm="1">
        <f t="array" ref="R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" t="e">
        <f>IF(Table13[[#This Row],[Category All]]="Category 1", "Yes",NA())</f>
        <v>#N/A</v>
      </c>
      <c r="T63" t="str">
        <f>IF(Table13[[#This Row],[Category All]]="Category 2", "Yes",NA())</f>
        <v>Yes</v>
      </c>
      <c r="U63" t="e">
        <f>IF(Table13[[#This Row],[Category All]]="Category 3", "Yes",NA())</f>
        <v>#N/A</v>
      </c>
      <c r="V63" s="3">
        <f>SUM(1,(1/3)*(Table13[[#This Row],[Length]]-0.5),(1/3)*(Table13[[#This Row],[Diameter]]-0.4),(1/3)*(Table13[[#This Row],[Height]]-0.4)*Table13[[#This Row],[Whole_weight]]*0.5)</f>
        <v>0.97417666666666658</v>
      </c>
      <c r="W63" s="3" cm="1">
        <f t="array" ref="W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0.77934133333333333</v>
      </c>
      <c r="X63" s="3" t="e">
        <f>IF(Table13[[#This Row],[Category All]]="Category 1",Table13[[#This Row],[Base Abalone Value]]*1.5,NA())</f>
        <v>#N/A</v>
      </c>
      <c r="Y63" s="3">
        <f>IF(Table13[[#This Row],[Category All]]="Category 2",Table13[[#This Row],[Base Abalone Value]]*0.8,NA())</f>
        <v>0.77934133333333333</v>
      </c>
      <c r="Z63" s="3" t="e">
        <f>IF(Table13[[#This Row],[Category All]]="Category 3",Table13[[#This Row],[Base Abalone Value]],NA())</f>
        <v>#N/A</v>
      </c>
    </row>
    <row r="64" spans="1:26" x14ac:dyDescent="0.2">
      <c r="A64">
        <v>1825</v>
      </c>
      <c r="B64" t="s">
        <v>28</v>
      </c>
      <c r="C64">
        <v>0.185</v>
      </c>
      <c r="D64">
        <v>0.13500000000000001</v>
      </c>
      <c r="E64">
        <v>0.04</v>
      </c>
      <c r="F64">
        <v>2.7E-2</v>
      </c>
      <c r="G64">
        <v>1.0500000000000001E-2</v>
      </c>
      <c r="H64">
        <v>5.4999999999999997E-3</v>
      </c>
      <c r="I64">
        <v>8.9999999999999993E-3</v>
      </c>
      <c r="J64">
        <v>5</v>
      </c>
      <c r="K64">
        <v>9</v>
      </c>
      <c r="L64" t="s">
        <v>37</v>
      </c>
      <c r="M64" t="s">
        <v>38</v>
      </c>
      <c r="N64" t="s">
        <v>39</v>
      </c>
      <c r="O64">
        <v>10</v>
      </c>
      <c r="P64" t="s">
        <v>55</v>
      </c>
      <c r="Q64">
        <v>24.1</v>
      </c>
      <c r="R64" t="str" cm="1">
        <f t="array" ref="R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" t="e">
        <f>IF(Table13[[#This Row],[Category All]]="Category 1", "Yes",NA())</f>
        <v>#N/A</v>
      </c>
      <c r="T64" t="str">
        <f>IF(Table13[[#This Row],[Category All]]="Category 2", "Yes",NA())</f>
        <v>Yes</v>
      </c>
      <c r="U64" t="e">
        <f>IF(Table13[[#This Row],[Category All]]="Category 3", "Yes",NA())</f>
        <v>#N/A</v>
      </c>
      <c r="V64" s="3">
        <f>SUM(1,(1/3)*(Table13[[#This Row],[Length]]-0.5),(1/3)*(Table13[[#This Row],[Diameter]]-0.4),(1/3)*(Table13[[#This Row],[Height]]-0.4)*Table13[[#This Row],[Whole_weight]]*0.5)</f>
        <v>0.80504666666666669</v>
      </c>
      <c r="W64" s="3" cm="1">
        <f t="array" ref="W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0.64403733333333335</v>
      </c>
      <c r="X64" s="3" t="e">
        <f>IF(Table13[[#This Row],[Category All]]="Category 1",Table13[[#This Row],[Base Abalone Value]]*1.5,NA())</f>
        <v>#N/A</v>
      </c>
      <c r="Y64" s="3">
        <f>IF(Table13[[#This Row],[Category All]]="Category 2",Table13[[#This Row],[Base Abalone Value]]*0.8,NA())</f>
        <v>0.64403733333333335</v>
      </c>
      <c r="Z64" s="3" t="e">
        <f>IF(Table13[[#This Row],[Category All]]="Category 3",Table13[[#This Row],[Base Abalone Value]],NA())</f>
        <v>#N/A</v>
      </c>
    </row>
    <row r="65" spans="1:26" x14ac:dyDescent="0.2">
      <c r="A65">
        <v>3941</v>
      </c>
      <c r="B65" t="s">
        <v>32</v>
      </c>
      <c r="C65">
        <v>0.505</v>
      </c>
      <c r="D65">
        <v>0.39</v>
      </c>
      <c r="E65">
        <v>0.105</v>
      </c>
      <c r="F65">
        <v>0.65549999999999997</v>
      </c>
      <c r="G65">
        <v>0.25950000000000001</v>
      </c>
      <c r="H65">
        <v>0.18</v>
      </c>
      <c r="I65">
        <v>0.19</v>
      </c>
      <c r="J65">
        <v>11</v>
      </c>
      <c r="K65">
        <v>4</v>
      </c>
      <c r="L65" t="s">
        <v>69</v>
      </c>
      <c r="M65" t="s">
        <v>70</v>
      </c>
      <c r="N65" t="s">
        <v>71</v>
      </c>
      <c r="O65">
        <v>6</v>
      </c>
      <c r="P65" t="s">
        <v>64</v>
      </c>
      <c r="Q65">
        <v>14.1</v>
      </c>
      <c r="R65" t="str" cm="1">
        <f t="array" ref="R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" t="e">
        <f>IF(Table13[[#This Row],[Category All]]="Category 1", "Yes",NA())</f>
        <v>#N/A</v>
      </c>
      <c r="T65" t="str">
        <f>IF(Table13[[#This Row],[Category All]]="Category 2", "Yes",NA())</f>
        <v>Yes</v>
      </c>
      <c r="U65" t="e">
        <f>IF(Table13[[#This Row],[Category All]]="Category 3", "Yes",NA())</f>
        <v>#N/A</v>
      </c>
      <c r="V65" s="3">
        <f>SUM(1,(1/3)*(Table13[[#This Row],[Length]]-0.5),(1/3)*(Table13[[#This Row],[Diameter]]-0.4),(1/3)*(Table13[[#This Row],[Height]]-0.4)*Table13[[#This Row],[Whole_weight]]*0.5)</f>
        <v>0.96610458333333338</v>
      </c>
      <c r="W65" s="3" cm="1">
        <f t="array" ref="W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0.77288366666666675</v>
      </c>
      <c r="X65" s="3" t="e">
        <f>IF(Table13[[#This Row],[Category All]]="Category 1",Table13[[#This Row],[Base Abalone Value]]*1.5,NA())</f>
        <v>#N/A</v>
      </c>
      <c r="Y65" s="3">
        <f>IF(Table13[[#This Row],[Category All]]="Category 2",Table13[[#This Row],[Base Abalone Value]]*0.8,NA())</f>
        <v>0.77288366666666675</v>
      </c>
      <c r="Z65" s="3" t="e">
        <f>IF(Table13[[#This Row],[Category All]]="Category 3",Table13[[#This Row],[Base Abalone Value]],NA())</f>
        <v>#N/A</v>
      </c>
    </row>
    <row r="66" spans="1:26" x14ac:dyDescent="0.2">
      <c r="A66">
        <v>481</v>
      </c>
      <c r="B66" t="s">
        <v>17</v>
      </c>
      <c r="C66">
        <v>0.7</v>
      </c>
      <c r="D66">
        <v>0.58499999999999996</v>
      </c>
      <c r="E66">
        <v>0.185</v>
      </c>
      <c r="F66">
        <v>1.8075000000000001</v>
      </c>
      <c r="G66">
        <v>0.70550000000000002</v>
      </c>
      <c r="H66">
        <v>0.32150000000000001</v>
      </c>
      <c r="I66">
        <v>0.47499999999999998</v>
      </c>
      <c r="J66">
        <v>29</v>
      </c>
      <c r="K66">
        <v>11</v>
      </c>
      <c r="L66" t="s">
        <v>22</v>
      </c>
      <c r="M66" t="s">
        <v>23</v>
      </c>
      <c r="N66" t="s">
        <v>20</v>
      </c>
      <c r="O66">
        <v>5</v>
      </c>
      <c r="P66" t="s">
        <v>31</v>
      </c>
      <c r="Q66">
        <v>12.8</v>
      </c>
      <c r="R66" t="str" cm="1">
        <f t="array" ref="R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" t="e">
        <f>IF(Table13[[#This Row],[Category All]]="Category 1", "Yes",NA())</f>
        <v>#N/A</v>
      </c>
      <c r="T66" t="str">
        <f>IF(Table13[[#This Row],[Category All]]="Category 2", "Yes",NA())</f>
        <v>Yes</v>
      </c>
      <c r="U66" t="e">
        <f>IF(Table13[[#This Row],[Category All]]="Category 3", "Yes",NA())</f>
        <v>#N/A</v>
      </c>
      <c r="V66" s="3">
        <f>SUM(1,(1/3)*(Table13[[#This Row],[Length]]-0.5),(1/3)*(Table13[[#This Row],[Diameter]]-0.4),(1/3)*(Table13[[#This Row],[Height]]-0.4)*Table13[[#This Row],[Whole_weight]]*0.5)</f>
        <v>1.0635645833333334</v>
      </c>
      <c r="W66" s="3" cm="1">
        <f t="array" ref="W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0.85085166666666678</v>
      </c>
      <c r="X66" s="3" t="e">
        <f>IF(Table13[[#This Row],[Category All]]="Category 1",Table13[[#This Row],[Base Abalone Value]]*1.5,NA())</f>
        <v>#N/A</v>
      </c>
      <c r="Y66" s="3">
        <f>IF(Table13[[#This Row],[Category All]]="Category 2",Table13[[#This Row],[Base Abalone Value]]*0.8,NA())</f>
        <v>0.85085166666666678</v>
      </c>
      <c r="Z66" s="3" t="e">
        <f>IF(Table13[[#This Row],[Category All]]="Category 3",Table13[[#This Row],[Base Abalone Value]],NA())</f>
        <v>#N/A</v>
      </c>
    </row>
    <row r="67" spans="1:26" x14ac:dyDescent="0.2">
      <c r="A67">
        <v>3516</v>
      </c>
      <c r="B67" t="s">
        <v>17</v>
      </c>
      <c r="C67">
        <v>0.69</v>
      </c>
      <c r="D67">
        <v>0.52500000000000002</v>
      </c>
      <c r="E67">
        <v>0.19</v>
      </c>
      <c r="F67">
        <v>1.492</v>
      </c>
      <c r="G67">
        <v>0.64249999999999996</v>
      </c>
      <c r="H67">
        <v>0.39050000000000001</v>
      </c>
      <c r="I67">
        <v>0.42</v>
      </c>
      <c r="J67">
        <v>12</v>
      </c>
      <c r="K67">
        <v>4</v>
      </c>
      <c r="L67" t="s">
        <v>69</v>
      </c>
      <c r="M67" t="s">
        <v>70</v>
      </c>
      <c r="N67" t="s">
        <v>71</v>
      </c>
      <c r="O67">
        <v>9</v>
      </c>
      <c r="P67" t="s">
        <v>63</v>
      </c>
      <c r="Q67">
        <v>1.9</v>
      </c>
      <c r="R67" t="str" cm="1">
        <f t="array" ref="R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" t="e">
        <f>IF(Table13[[#This Row],[Category All]]="Category 1", "Yes",NA())</f>
        <v>#N/A</v>
      </c>
      <c r="T67" t="e">
        <f>IF(Table13[[#This Row],[Category All]]="Category 2", "Yes",NA())</f>
        <v>#N/A</v>
      </c>
      <c r="U67" t="str">
        <f>IF(Table13[[#This Row],[Category All]]="Category 3", "Yes",NA())</f>
        <v>Yes</v>
      </c>
      <c r="V67" s="3">
        <f>SUM(1,(1/3)*(Table13[[#This Row],[Length]]-0.5),(1/3)*(Table13[[#This Row],[Diameter]]-0.4),(1/3)*(Table13[[#This Row],[Height]]-0.4)*Table13[[#This Row],[Whole_weight]]*0.5)</f>
        <v>1.05278</v>
      </c>
      <c r="W67" s="3" cm="1">
        <f t="array" ref="W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1.05278</v>
      </c>
      <c r="X67" s="3" t="e">
        <f>IF(Table13[[#This Row],[Category All]]="Category 1",Table13[[#This Row],[Base Abalone Value]]*1.5,NA())</f>
        <v>#N/A</v>
      </c>
      <c r="Y67" s="3" t="e">
        <f>IF(Table13[[#This Row],[Category All]]="Category 2",Table13[[#This Row],[Base Abalone Value]]*0.8,NA())</f>
        <v>#N/A</v>
      </c>
      <c r="Z67" s="3">
        <f>IF(Table13[[#This Row],[Category All]]="Category 3",Table13[[#This Row],[Base Abalone Value]],NA())</f>
        <v>1.05278</v>
      </c>
    </row>
    <row r="68" spans="1:26" x14ac:dyDescent="0.2">
      <c r="A68">
        <v>2672</v>
      </c>
      <c r="B68" t="s">
        <v>17</v>
      </c>
      <c r="C68">
        <v>0.59</v>
      </c>
      <c r="D68">
        <v>0.46</v>
      </c>
      <c r="E68">
        <v>0.16</v>
      </c>
      <c r="F68">
        <v>1.0115000000000001</v>
      </c>
      <c r="G68">
        <v>0.44500000000000001</v>
      </c>
      <c r="H68">
        <v>0.26150000000000001</v>
      </c>
      <c r="I68">
        <v>0.25650000000000001</v>
      </c>
      <c r="J68">
        <v>8</v>
      </c>
      <c r="K68">
        <v>4</v>
      </c>
      <c r="L68" t="s">
        <v>69</v>
      </c>
      <c r="M68" t="s">
        <v>70</v>
      </c>
      <c r="N68" t="s">
        <v>71</v>
      </c>
      <c r="O68">
        <v>9</v>
      </c>
      <c r="P68" t="s">
        <v>63</v>
      </c>
      <c r="Q68">
        <v>1.9</v>
      </c>
      <c r="R68" t="str" cm="1">
        <f t="array" ref="R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" t="e">
        <f>IF(Table13[[#This Row],[Category All]]="Category 1", "Yes",NA())</f>
        <v>#N/A</v>
      </c>
      <c r="T68" t="e">
        <f>IF(Table13[[#This Row],[Category All]]="Category 2", "Yes",NA())</f>
        <v>#N/A</v>
      </c>
      <c r="U68" t="str">
        <f>IF(Table13[[#This Row],[Category All]]="Category 3", "Yes",NA())</f>
        <v>Yes</v>
      </c>
      <c r="V68" s="3">
        <f>SUM(1,(1/3)*(Table13[[#This Row],[Length]]-0.5),(1/3)*(Table13[[#This Row],[Diameter]]-0.4),(1/3)*(Table13[[#This Row],[Height]]-0.4)*Table13[[#This Row],[Whole_weight]]*0.5)</f>
        <v>1.0095400000000001</v>
      </c>
      <c r="W68" s="3" cm="1">
        <f t="array" ref="W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1.0095400000000001</v>
      </c>
      <c r="X68" s="3" t="e">
        <f>IF(Table13[[#This Row],[Category All]]="Category 1",Table13[[#This Row],[Base Abalone Value]]*1.5,NA())</f>
        <v>#N/A</v>
      </c>
      <c r="Y68" s="3" t="e">
        <f>IF(Table13[[#This Row],[Category All]]="Category 2",Table13[[#This Row],[Base Abalone Value]]*0.8,NA())</f>
        <v>#N/A</v>
      </c>
      <c r="Z68" s="3">
        <f>IF(Table13[[#This Row],[Category All]]="Category 3",Table13[[#This Row],[Base Abalone Value]],NA())</f>
        <v>1.0095400000000001</v>
      </c>
    </row>
    <row r="69" spans="1:26" x14ac:dyDescent="0.2">
      <c r="A69">
        <v>3499</v>
      </c>
      <c r="B69" t="s">
        <v>32</v>
      </c>
      <c r="C69">
        <v>0.59</v>
      </c>
      <c r="D69">
        <v>0.46</v>
      </c>
      <c r="E69">
        <v>0.14499999999999999</v>
      </c>
      <c r="F69">
        <v>0.92900000000000005</v>
      </c>
      <c r="G69">
        <v>0.38</v>
      </c>
      <c r="H69">
        <v>0.24</v>
      </c>
      <c r="I69">
        <v>0.255</v>
      </c>
      <c r="J69">
        <v>10</v>
      </c>
      <c r="K69">
        <v>5</v>
      </c>
      <c r="L69" t="s">
        <v>43</v>
      </c>
      <c r="M69" t="s">
        <v>44</v>
      </c>
      <c r="N69" t="s">
        <v>45</v>
      </c>
      <c r="O69">
        <v>1</v>
      </c>
      <c r="P69" t="s">
        <v>21</v>
      </c>
      <c r="Q69">
        <v>22.1</v>
      </c>
      <c r="R69" t="str" cm="1">
        <f t="array" ref="R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" t="e">
        <f>IF(Table13[[#This Row],[Category All]]="Category 1", "Yes",NA())</f>
        <v>#N/A</v>
      </c>
      <c r="T69" t="str">
        <f>IF(Table13[[#This Row],[Category All]]="Category 2", "Yes",NA())</f>
        <v>Yes</v>
      </c>
      <c r="U69" t="e">
        <f>IF(Table13[[#This Row],[Category All]]="Category 3", "Yes",NA())</f>
        <v>#N/A</v>
      </c>
      <c r="V69" s="3">
        <f>SUM(1,(1/3)*(Table13[[#This Row],[Length]]-0.5),(1/3)*(Table13[[#This Row],[Diameter]]-0.4),(1/3)*(Table13[[#This Row],[Height]]-0.4)*Table13[[#This Row],[Whole_weight]]*0.5)</f>
        <v>1.0105175</v>
      </c>
      <c r="W69" s="3" cm="1">
        <f t="array" ref="W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0.80841399999999997</v>
      </c>
      <c r="X69" s="3" t="e">
        <f>IF(Table13[[#This Row],[Category All]]="Category 1",Table13[[#This Row],[Base Abalone Value]]*1.5,NA())</f>
        <v>#N/A</v>
      </c>
      <c r="Y69" s="3">
        <f>IF(Table13[[#This Row],[Category All]]="Category 2",Table13[[#This Row],[Base Abalone Value]]*0.8,NA())</f>
        <v>0.80841399999999997</v>
      </c>
      <c r="Z69" s="3" t="e">
        <f>IF(Table13[[#This Row],[Category All]]="Category 3",Table13[[#This Row],[Base Abalone Value]],NA())</f>
        <v>#N/A</v>
      </c>
    </row>
    <row r="70" spans="1:26" x14ac:dyDescent="0.2">
      <c r="A70">
        <v>2568</v>
      </c>
      <c r="B70" t="s">
        <v>17</v>
      </c>
      <c r="C70">
        <v>0.46</v>
      </c>
      <c r="D70">
        <v>0.35</v>
      </c>
      <c r="E70">
        <v>0.115</v>
      </c>
      <c r="F70">
        <v>0.46</v>
      </c>
      <c r="G70">
        <v>0.20250000000000001</v>
      </c>
      <c r="H70">
        <v>0.1115</v>
      </c>
      <c r="I70">
        <v>0.11650000000000001</v>
      </c>
      <c r="J70">
        <v>6</v>
      </c>
      <c r="K70">
        <v>13</v>
      </c>
      <c r="L70" t="s">
        <v>29</v>
      </c>
      <c r="M70" t="s">
        <v>30</v>
      </c>
      <c r="N70" t="s">
        <v>20</v>
      </c>
      <c r="O70">
        <v>1</v>
      </c>
      <c r="P70" t="s">
        <v>21</v>
      </c>
      <c r="Q70">
        <v>22.1</v>
      </c>
      <c r="R70" t="str" cm="1">
        <f t="array" ref="R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" t="e">
        <f>IF(Table13[[#This Row],[Category All]]="Category 1", "Yes",NA())</f>
        <v>#N/A</v>
      </c>
      <c r="T70" t="str">
        <f>IF(Table13[[#This Row],[Category All]]="Category 2", "Yes",NA())</f>
        <v>Yes</v>
      </c>
      <c r="U70" t="e">
        <f>IF(Table13[[#This Row],[Category All]]="Category 3", "Yes",NA())</f>
        <v>#N/A</v>
      </c>
      <c r="V70" s="3">
        <f>SUM(1,(1/3)*(Table13[[#This Row],[Length]]-0.5),(1/3)*(Table13[[#This Row],[Diameter]]-0.4),(1/3)*(Table13[[#This Row],[Height]]-0.4)*Table13[[#This Row],[Whole_weight]]*0.5)</f>
        <v>0.94814999999999994</v>
      </c>
      <c r="W70" s="3" cm="1">
        <f t="array" ref="W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0.75851999999999997</v>
      </c>
      <c r="X70" s="3" t="e">
        <f>IF(Table13[[#This Row],[Category All]]="Category 1",Table13[[#This Row],[Base Abalone Value]]*1.5,NA())</f>
        <v>#N/A</v>
      </c>
      <c r="Y70" s="3">
        <f>IF(Table13[[#This Row],[Category All]]="Category 2",Table13[[#This Row],[Base Abalone Value]]*0.8,NA())</f>
        <v>0.75851999999999997</v>
      </c>
      <c r="Z70" s="3" t="e">
        <f>IF(Table13[[#This Row],[Category All]]="Category 3",Table13[[#This Row],[Base Abalone Value]],NA())</f>
        <v>#N/A</v>
      </c>
    </row>
    <row r="71" spans="1:26" x14ac:dyDescent="0.2">
      <c r="A71">
        <v>3590</v>
      </c>
      <c r="B71" t="s">
        <v>32</v>
      </c>
      <c r="C71">
        <v>0.65</v>
      </c>
      <c r="D71">
        <v>0.51500000000000001</v>
      </c>
      <c r="E71">
        <v>0.18</v>
      </c>
      <c r="F71">
        <v>1.4630000000000001</v>
      </c>
      <c r="G71">
        <v>0.65800000000000003</v>
      </c>
      <c r="H71">
        <v>0.3135</v>
      </c>
      <c r="I71">
        <v>0.41149999999999998</v>
      </c>
      <c r="J71">
        <v>11</v>
      </c>
      <c r="K71">
        <v>13</v>
      </c>
      <c r="L71" t="s">
        <v>29</v>
      </c>
      <c r="M71" t="s">
        <v>30</v>
      </c>
      <c r="N71" t="s">
        <v>20</v>
      </c>
      <c r="O71">
        <v>3</v>
      </c>
      <c r="P71" t="s">
        <v>65</v>
      </c>
      <c r="Q71">
        <v>3.6</v>
      </c>
      <c r="R71" t="str" cm="1">
        <f t="array" ref="R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" t="e">
        <f>IF(Table13[[#This Row],[Category All]]="Category 1", "Yes",NA())</f>
        <v>#N/A</v>
      </c>
      <c r="T71" t="e">
        <f>IF(Table13[[#This Row],[Category All]]="Category 2", "Yes",NA())</f>
        <v>#N/A</v>
      </c>
      <c r="U71" t="str">
        <f>IF(Table13[[#This Row],[Category All]]="Category 3", "Yes",NA())</f>
        <v>Yes</v>
      </c>
      <c r="V71" s="3">
        <f>SUM(1,(1/3)*(Table13[[#This Row],[Length]]-0.5),(1/3)*(Table13[[#This Row],[Diameter]]-0.4),(1/3)*(Table13[[#This Row],[Height]]-0.4)*Table13[[#This Row],[Whole_weight]]*0.5)</f>
        <v>1.0346900000000001</v>
      </c>
      <c r="W71" s="3" cm="1">
        <f t="array" ref="W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1.0346900000000001</v>
      </c>
      <c r="X71" s="3" t="e">
        <f>IF(Table13[[#This Row],[Category All]]="Category 1",Table13[[#This Row],[Base Abalone Value]]*1.5,NA())</f>
        <v>#N/A</v>
      </c>
      <c r="Y71" s="3" t="e">
        <f>IF(Table13[[#This Row],[Category All]]="Category 2",Table13[[#This Row],[Base Abalone Value]]*0.8,NA())</f>
        <v>#N/A</v>
      </c>
      <c r="Z71" s="3">
        <f>IF(Table13[[#This Row],[Category All]]="Category 3",Table13[[#This Row],[Base Abalone Value]],NA())</f>
        <v>1.0346900000000001</v>
      </c>
    </row>
    <row r="72" spans="1:26" x14ac:dyDescent="0.2">
      <c r="A72">
        <v>1722</v>
      </c>
      <c r="B72" t="s">
        <v>32</v>
      </c>
      <c r="C72">
        <v>0.65500000000000003</v>
      </c>
      <c r="D72">
        <v>0.55000000000000004</v>
      </c>
      <c r="E72">
        <v>0.18</v>
      </c>
      <c r="F72">
        <v>1.274</v>
      </c>
      <c r="G72">
        <v>0.58599999999999997</v>
      </c>
      <c r="H72">
        <v>0.28100000000000003</v>
      </c>
      <c r="I72">
        <v>0.36499999999999999</v>
      </c>
      <c r="J72">
        <v>10</v>
      </c>
      <c r="K72">
        <v>15</v>
      </c>
      <c r="L72" t="s">
        <v>66</v>
      </c>
      <c r="M72" t="s">
        <v>67</v>
      </c>
      <c r="N72" t="s">
        <v>20</v>
      </c>
      <c r="O72">
        <v>4</v>
      </c>
      <c r="P72" t="s">
        <v>27</v>
      </c>
      <c r="Q72">
        <v>6.1</v>
      </c>
      <c r="R72" t="str" cm="1">
        <f t="array" ref="R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" t="e">
        <f>IF(Table13[[#This Row],[Category All]]="Category 1", "Yes",NA())</f>
        <v>#N/A</v>
      </c>
      <c r="T72" t="e">
        <f>IF(Table13[[#This Row],[Category All]]="Category 2", "Yes",NA())</f>
        <v>#N/A</v>
      </c>
      <c r="U72" t="str">
        <f>IF(Table13[[#This Row],[Category All]]="Category 3", "Yes",NA())</f>
        <v>Yes</v>
      </c>
      <c r="V72" s="3">
        <f>SUM(1,(1/3)*(Table13[[#This Row],[Length]]-0.5),(1/3)*(Table13[[#This Row],[Diameter]]-0.4),(1/3)*(Table13[[#This Row],[Height]]-0.4)*Table13[[#This Row],[Whole_weight]]*0.5)</f>
        <v>1.0549533333333334</v>
      </c>
      <c r="W72" s="3" cm="1">
        <f t="array" ref="W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1.0549533333333334</v>
      </c>
      <c r="X72" s="3" t="e">
        <f>IF(Table13[[#This Row],[Category All]]="Category 1",Table13[[#This Row],[Base Abalone Value]]*1.5,NA())</f>
        <v>#N/A</v>
      </c>
      <c r="Y72" s="3" t="e">
        <f>IF(Table13[[#This Row],[Category All]]="Category 2",Table13[[#This Row],[Base Abalone Value]]*0.8,NA())</f>
        <v>#N/A</v>
      </c>
      <c r="Z72" s="3">
        <f>IF(Table13[[#This Row],[Category All]]="Category 3",Table13[[#This Row],[Base Abalone Value]],NA())</f>
        <v>1.0549533333333334</v>
      </c>
    </row>
    <row r="73" spans="1:26" x14ac:dyDescent="0.2">
      <c r="A73">
        <v>2324</v>
      </c>
      <c r="B73" t="s">
        <v>28</v>
      </c>
      <c r="C73">
        <v>0.39500000000000002</v>
      </c>
      <c r="D73">
        <v>0.32500000000000001</v>
      </c>
      <c r="E73">
        <v>0.105</v>
      </c>
      <c r="F73">
        <v>0.30599999999999999</v>
      </c>
      <c r="G73">
        <v>0.111</v>
      </c>
      <c r="H73">
        <v>7.3499999999999996E-2</v>
      </c>
      <c r="I73">
        <v>9.5000000000000001E-2</v>
      </c>
      <c r="J73">
        <v>8</v>
      </c>
      <c r="K73">
        <v>2</v>
      </c>
      <c r="L73" t="s">
        <v>49</v>
      </c>
      <c r="M73" t="s">
        <v>50</v>
      </c>
      <c r="N73" t="s">
        <v>51</v>
      </c>
      <c r="O73">
        <v>10</v>
      </c>
      <c r="P73" t="s">
        <v>55</v>
      </c>
      <c r="Q73">
        <v>24.1</v>
      </c>
      <c r="R73" t="str" cm="1">
        <f t="array" ref="R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" t="e">
        <f>IF(Table13[[#This Row],[Category All]]="Category 1", "Yes",NA())</f>
        <v>#N/A</v>
      </c>
      <c r="T73" t="str">
        <f>IF(Table13[[#This Row],[Category All]]="Category 2", "Yes",NA())</f>
        <v>Yes</v>
      </c>
      <c r="U73" t="e">
        <f>IF(Table13[[#This Row],[Category All]]="Category 3", "Yes",NA())</f>
        <v>#N/A</v>
      </c>
      <c r="V73" s="3">
        <f>SUM(1,(1/3)*(Table13[[#This Row],[Length]]-0.5),(1/3)*(Table13[[#This Row],[Diameter]]-0.4),(1/3)*(Table13[[#This Row],[Height]]-0.4)*Table13[[#This Row],[Whole_weight]]*0.5)</f>
        <v>0.92495499999999997</v>
      </c>
      <c r="W73" s="3" cm="1">
        <f t="array" ref="W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0.73996400000000007</v>
      </c>
      <c r="X73" s="3" t="e">
        <f>IF(Table13[[#This Row],[Category All]]="Category 1",Table13[[#This Row],[Base Abalone Value]]*1.5,NA())</f>
        <v>#N/A</v>
      </c>
      <c r="Y73" s="3">
        <f>IF(Table13[[#This Row],[Category All]]="Category 2",Table13[[#This Row],[Base Abalone Value]]*0.8,NA())</f>
        <v>0.73996400000000007</v>
      </c>
      <c r="Z73" s="3" t="e">
        <f>IF(Table13[[#This Row],[Category All]]="Category 3",Table13[[#This Row],[Base Abalone Value]],NA())</f>
        <v>#N/A</v>
      </c>
    </row>
    <row r="74" spans="1:26" x14ac:dyDescent="0.2">
      <c r="A74">
        <v>2644</v>
      </c>
      <c r="B74" t="s">
        <v>28</v>
      </c>
      <c r="C74">
        <v>0.48499999999999999</v>
      </c>
      <c r="D74">
        <v>0.375</v>
      </c>
      <c r="E74">
        <v>0.13</v>
      </c>
      <c r="F74">
        <v>0.55349999999999999</v>
      </c>
      <c r="G74">
        <v>0.26600000000000001</v>
      </c>
      <c r="H74">
        <v>0.112</v>
      </c>
      <c r="I74">
        <v>0.157</v>
      </c>
      <c r="J74">
        <v>8</v>
      </c>
      <c r="K74">
        <v>2</v>
      </c>
      <c r="L74" t="s">
        <v>49</v>
      </c>
      <c r="M74" t="s">
        <v>50</v>
      </c>
      <c r="N74" t="s">
        <v>51</v>
      </c>
      <c r="O74">
        <v>8</v>
      </c>
      <c r="P74" t="s">
        <v>36</v>
      </c>
      <c r="Q74">
        <v>12.3</v>
      </c>
      <c r="R74" t="str" cm="1">
        <f t="array" ref="R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" t="e">
        <f>IF(Table13[[#This Row],[Category All]]="Category 1", "Yes",NA())</f>
        <v>#N/A</v>
      </c>
      <c r="T74" t="str">
        <f>IF(Table13[[#This Row],[Category All]]="Category 2", "Yes",NA())</f>
        <v>Yes</v>
      </c>
      <c r="U74" t="e">
        <f>IF(Table13[[#This Row],[Category All]]="Category 3", "Yes",NA())</f>
        <v>#N/A</v>
      </c>
      <c r="V74" s="3">
        <f>SUM(1,(1/3)*(Table13[[#This Row],[Length]]-0.5),(1/3)*(Table13[[#This Row],[Diameter]]-0.4),(1/3)*(Table13[[#This Row],[Height]]-0.4)*Table13[[#This Row],[Whole_weight]]*0.5)</f>
        <v>0.96175916666666672</v>
      </c>
      <c r="W74" s="3" cm="1">
        <f t="array" ref="W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0.76940733333333344</v>
      </c>
      <c r="X74" s="3" t="e">
        <f>IF(Table13[[#This Row],[Category All]]="Category 1",Table13[[#This Row],[Base Abalone Value]]*1.5,NA())</f>
        <v>#N/A</v>
      </c>
      <c r="Y74" s="3">
        <f>IF(Table13[[#This Row],[Category All]]="Category 2",Table13[[#This Row],[Base Abalone Value]]*0.8,NA())</f>
        <v>0.76940733333333344</v>
      </c>
      <c r="Z74" s="3" t="e">
        <f>IF(Table13[[#This Row],[Category All]]="Category 3",Table13[[#This Row],[Base Abalone Value]],NA())</f>
        <v>#N/A</v>
      </c>
    </row>
    <row r="75" spans="1:26" x14ac:dyDescent="0.2">
      <c r="A75">
        <v>328</v>
      </c>
      <c r="B75" t="s">
        <v>32</v>
      </c>
      <c r="C75">
        <v>0.51</v>
      </c>
      <c r="D75">
        <v>0.4</v>
      </c>
      <c r="E75">
        <v>0.13</v>
      </c>
      <c r="F75">
        <v>0.64349999999999996</v>
      </c>
      <c r="G75">
        <v>0.27</v>
      </c>
      <c r="H75">
        <v>0.16650000000000001</v>
      </c>
      <c r="I75">
        <v>0.20499999999999999</v>
      </c>
      <c r="J75">
        <v>12</v>
      </c>
      <c r="K75">
        <v>7</v>
      </c>
      <c r="L75" t="s">
        <v>52</v>
      </c>
      <c r="M75" t="s">
        <v>53</v>
      </c>
      <c r="N75" t="s">
        <v>54</v>
      </c>
      <c r="O75">
        <v>2</v>
      </c>
      <c r="P75" t="s">
        <v>24</v>
      </c>
      <c r="Q75">
        <v>18</v>
      </c>
      <c r="R75" t="str" cm="1">
        <f t="array" ref="R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" t="e">
        <f>IF(Table13[[#This Row],[Category All]]="Category 1", "Yes",NA())</f>
        <v>#N/A</v>
      </c>
      <c r="T75" t="str">
        <f>IF(Table13[[#This Row],[Category All]]="Category 2", "Yes",NA())</f>
        <v>Yes</v>
      </c>
      <c r="U75" t="e">
        <f>IF(Table13[[#This Row],[Category All]]="Category 3", "Yes",NA())</f>
        <v>#N/A</v>
      </c>
      <c r="V75" s="3">
        <f>SUM(1,(1/3)*(Table13[[#This Row],[Length]]-0.5),(1/3)*(Table13[[#This Row],[Diameter]]-0.4),(1/3)*(Table13[[#This Row],[Height]]-0.4)*Table13[[#This Row],[Whole_weight]]*0.5)</f>
        <v>0.97437583333333344</v>
      </c>
      <c r="W75" s="3" cm="1">
        <f t="array" ref="W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0.77950066666666684</v>
      </c>
      <c r="X75" s="3" t="e">
        <f>IF(Table13[[#This Row],[Category All]]="Category 1",Table13[[#This Row],[Base Abalone Value]]*1.5,NA())</f>
        <v>#N/A</v>
      </c>
      <c r="Y75" s="3">
        <f>IF(Table13[[#This Row],[Category All]]="Category 2",Table13[[#This Row],[Base Abalone Value]]*0.8,NA())</f>
        <v>0.77950066666666684</v>
      </c>
      <c r="Z75" s="3" t="e">
        <f>IF(Table13[[#This Row],[Category All]]="Category 3",Table13[[#This Row],[Base Abalone Value]],NA())</f>
        <v>#N/A</v>
      </c>
    </row>
    <row r="76" spans="1:26" x14ac:dyDescent="0.2">
      <c r="A76">
        <v>915</v>
      </c>
      <c r="B76" t="s">
        <v>28</v>
      </c>
      <c r="C76">
        <v>0.37</v>
      </c>
      <c r="D76">
        <v>0.28000000000000003</v>
      </c>
      <c r="E76">
        <v>9.5000000000000001E-2</v>
      </c>
      <c r="F76">
        <v>0.28649999999999998</v>
      </c>
      <c r="G76">
        <v>0.15049999999999999</v>
      </c>
      <c r="H76">
        <v>6.9000000000000006E-2</v>
      </c>
      <c r="I76">
        <v>7.9500000000000001E-2</v>
      </c>
      <c r="J76">
        <v>7</v>
      </c>
      <c r="K76">
        <v>12</v>
      </c>
      <c r="L76" t="s">
        <v>18</v>
      </c>
      <c r="M76" t="s">
        <v>19</v>
      </c>
      <c r="N76" t="s">
        <v>20</v>
      </c>
      <c r="O76">
        <v>1</v>
      </c>
      <c r="P76" t="s">
        <v>21</v>
      </c>
      <c r="Q76">
        <v>22.1</v>
      </c>
      <c r="R76" t="str" cm="1">
        <f t="array" ref="R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" t="e">
        <f>IF(Table13[[#This Row],[Category All]]="Category 1", "Yes",NA())</f>
        <v>#N/A</v>
      </c>
      <c r="T76" t="str">
        <f>IF(Table13[[#This Row],[Category All]]="Category 2", "Yes",NA())</f>
        <v>Yes</v>
      </c>
      <c r="U76" t="e">
        <f>IF(Table13[[#This Row],[Category All]]="Category 3", "Yes",NA())</f>
        <v>#N/A</v>
      </c>
      <c r="V76" s="3">
        <f>SUM(1,(1/3)*(Table13[[#This Row],[Length]]-0.5),(1/3)*(Table13[[#This Row],[Diameter]]-0.4),(1/3)*(Table13[[#This Row],[Height]]-0.4)*Table13[[#This Row],[Whole_weight]]*0.5)</f>
        <v>0.90210291666666664</v>
      </c>
      <c r="W76" s="3" cm="1">
        <f t="array" ref="W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0.72168233333333331</v>
      </c>
      <c r="X76" s="3" t="e">
        <f>IF(Table13[[#This Row],[Category All]]="Category 1",Table13[[#This Row],[Base Abalone Value]]*1.5,NA())</f>
        <v>#N/A</v>
      </c>
      <c r="Y76" s="3">
        <f>IF(Table13[[#This Row],[Category All]]="Category 2",Table13[[#This Row],[Base Abalone Value]]*0.8,NA())</f>
        <v>0.72168233333333331</v>
      </c>
      <c r="Z76" s="3" t="e">
        <f>IF(Table13[[#This Row],[Category All]]="Category 3",Table13[[#This Row],[Base Abalone Value]],NA())</f>
        <v>#N/A</v>
      </c>
    </row>
    <row r="77" spans="1:26" x14ac:dyDescent="0.2">
      <c r="A77">
        <v>2781</v>
      </c>
      <c r="B77" t="s">
        <v>32</v>
      </c>
      <c r="C77">
        <v>0.59</v>
      </c>
      <c r="D77">
        <v>0.47499999999999998</v>
      </c>
      <c r="E77">
        <v>0.14000000000000001</v>
      </c>
      <c r="F77">
        <v>0.97699999999999998</v>
      </c>
      <c r="G77">
        <v>0.46250000000000002</v>
      </c>
      <c r="H77">
        <v>0.20250000000000001</v>
      </c>
      <c r="I77">
        <v>0.27500000000000002</v>
      </c>
      <c r="J77">
        <v>10</v>
      </c>
      <c r="K77">
        <v>5</v>
      </c>
      <c r="L77" t="s">
        <v>43</v>
      </c>
      <c r="M77" t="s">
        <v>44</v>
      </c>
      <c r="N77" t="s">
        <v>45</v>
      </c>
      <c r="O77">
        <v>9</v>
      </c>
      <c r="P77" t="s">
        <v>63</v>
      </c>
      <c r="Q77">
        <v>1.9</v>
      </c>
      <c r="R77" t="str" cm="1">
        <f t="array" ref="R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" t="e">
        <f>IF(Table13[[#This Row],[Category All]]="Category 1", "Yes",NA())</f>
        <v>#N/A</v>
      </c>
      <c r="T77" t="e">
        <f>IF(Table13[[#This Row],[Category All]]="Category 2", "Yes",NA())</f>
        <v>#N/A</v>
      </c>
      <c r="U77" t="str">
        <f>IF(Table13[[#This Row],[Category All]]="Category 3", "Yes",NA())</f>
        <v>Yes</v>
      </c>
      <c r="V77" s="3">
        <f>SUM(1,(1/3)*(Table13[[#This Row],[Length]]-0.5),(1/3)*(Table13[[#This Row],[Diameter]]-0.4),(1/3)*(Table13[[#This Row],[Height]]-0.4)*Table13[[#This Row],[Whole_weight]]*0.5)</f>
        <v>1.0126633333333332</v>
      </c>
      <c r="W77" s="3" cm="1">
        <f t="array" ref="W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1.0126633333333332</v>
      </c>
      <c r="X77" s="3" t="e">
        <f>IF(Table13[[#This Row],[Category All]]="Category 1",Table13[[#This Row],[Base Abalone Value]]*1.5,NA())</f>
        <v>#N/A</v>
      </c>
      <c r="Y77" s="3" t="e">
        <f>IF(Table13[[#This Row],[Category All]]="Category 2",Table13[[#This Row],[Base Abalone Value]]*0.8,NA())</f>
        <v>#N/A</v>
      </c>
      <c r="Z77" s="3">
        <f>IF(Table13[[#This Row],[Category All]]="Category 3",Table13[[#This Row],[Base Abalone Value]],NA())</f>
        <v>1.0126633333333332</v>
      </c>
    </row>
    <row r="78" spans="1:26" x14ac:dyDescent="0.2">
      <c r="A78">
        <v>2042</v>
      </c>
      <c r="B78" t="s">
        <v>28</v>
      </c>
      <c r="C78">
        <v>0.32500000000000001</v>
      </c>
      <c r="D78">
        <v>0.24</v>
      </c>
      <c r="E78">
        <v>7.0000000000000007E-2</v>
      </c>
      <c r="F78">
        <v>0.152</v>
      </c>
      <c r="G78">
        <v>5.6500000000000002E-2</v>
      </c>
      <c r="H78">
        <v>3.0499999999999999E-2</v>
      </c>
      <c r="I78">
        <v>5.3999999999999999E-2</v>
      </c>
      <c r="J78">
        <v>8</v>
      </c>
      <c r="K78">
        <v>1</v>
      </c>
      <c r="L78" t="s">
        <v>25</v>
      </c>
      <c r="M78" t="s">
        <v>26</v>
      </c>
      <c r="N78" t="s">
        <v>20</v>
      </c>
      <c r="O78">
        <v>9</v>
      </c>
      <c r="P78" t="s">
        <v>63</v>
      </c>
      <c r="Q78">
        <v>1.9</v>
      </c>
      <c r="R78" t="str" cm="1">
        <f t="array" ref="R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" t="e">
        <f>IF(Table13[[#This Row],[Category All]]="Category 1", "Yes",NA())</f>
        <v>#N/A</v>
      </c>
      <c r="T78" t="str">
        <f>IF(Table13[[#This Row],[Category All]]="Category 2", "Yes",NA())</f>
        <v>Yes</v>
      </c>
      <c r="U78" t="e">
        <f>IF(Table13[[#This Row],[Category All]]="Category 3", "Yes",NA())</f>
        <v>#N/A</v>
      </c>
      <c r="V78" s="3">
        <f>SUM(1,(1/3)*(Table13[[#This Row],[Length]]-0.5),(1/3)*(Table13[[#This Row],[Diameter]]-0.4),(1/3)*(Table13[[#This Row],[Height]]-0.4)*Table13[[#This Row],[Whole_weight]]*0.5)</f>
        <v>0.87997333333333327</v>
      </c>
      <c r="W78" s="3" cm="1">
        <f t="array" ref="W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0.70397866666666664</v>
      </c>
      <c r="X78" s="3" t="e">
        <f>IF(Table13[[#This Row],[Category All]]="Category 1",Table13[[#This Row],[Base Abalone Value]]*1.5,NA())</f>
        <v>#N/A</v>
      </c>
      <c r="Y78" s="3">
        <f>IF(Table13[[#This Row],[Category All]]="Category 2",Table13[[#This Row],[Base Abalone Value]]*0.8,NA())</f>
        <v>0.70397866666666664</v>
      </c>
      <c r="Z78" s="3" t="e">
        <f>IF(Table13[[#This Row],[Category All]]="Category 3",Table13[[#This Row],[Base Abalone Value]],NA())</f>
        <v>#N/A</v>
      </c>
    </row>
    <row r="79" spans="1:26" x14ac:dyDescent="0.2">
      <c r="A79">
        <v>3790</v>
      </c>
      <c r="B79" t="s">
        <v>17</v>
      </c>
      <c r="C79">
        <v>0.64500000000000002</v>
      </c>
      <c r="D79">
        <v>0.51</v>
      </c>
      <c r="E79">
        <v>0.155</v>
      </c>
      <c r="F79">
        <v>1.129</v>
      </c>
      <c r="G79">
        <v>0.50149999999999995</v>
      </c>
      <c r="H79">
        <v>0.24</v>
      </c>
      <c r="I79">
        <v>0.34200000000000003</v>
      </c>
      <c r="J79">
        <v>10</v>
      </c>
      <c r="K79">
        <v>14</v>
      </c>
      <c r="L79" t="s">
        <v>40</v>
      </c>
      <c r="M79" t="s">
        <v>41</v>
      </c>
      <c r="N79" t="s">
        <v>42</v>
      </c>
      <c r="O79">
        <v>10</v>
      </c>
      <c r="P79" t="s">
        <v>55</v>
      </c>
      <c r="Q79">
        <v>24.1</v>
      </c>
      <c r="R79" t="str" cm="1">
        <f t="array" ref="R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" t="e">
        <f>IF(Table13[[#This Row],[Category All]]="Category 1", "Yes",NA())</f>
        <v>#N/A</v>
      </c>
      <c r="T79" t="e">
        <f>IF(Table13[[#This Row],[Category All]]="Category 2", "Yes",NA())</f>
        <v>#N/A</v>
      </c>
      <c r="U79" t="str">
        <f>IF(Table13[[#This Row],[Category All]]="Category 3", "Yes",NA())</f>
        <v>Yes</v>
      </c>
      <c r="V79" s="3">
        <f>SUM(1,(1/3)*(Table13[[#This Row],[Length]]-0.5),(1/3)*(Table13[[#This Row],[Diameter]]-0.4),(1/3)*(Table13[[#This Row],[Height]]-0.4)*Table13[[#This Row],[Whole_weight]]*0.5)</f>
        <v>1.0388991666666667</v>
      </c>
      <c r="W79" s="3" cm="1">
        <f t="array" ref="W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1.0388991666666667</v>
      </c>
      <c r="X79" s="3" t="e">
        <f>IF(Table13[[#This Row],[Category All]]="Category 1",Table13[[#This Row],[Base Abalone Value]]*1.5,NA())</f>
        <v>#N/A</v>
      </c>
      <c r="Y79" s="3" t="e">
        <f>IF(Table13[[#This Row],[Category All]]="Category 2",Table13[[#This Row],[Base Abalone Value]]*0.8,NA())</f>
        <v>#N/A</v>
      </c>
      <c r="Z79" s="3">
        <f>IF(Table13[[#This Row],[Category All]]="Category 3",Table13[[#This Row],[Base Abalone Value]],NA())</f>
        <v>1.0388991666666667</v>
      </c>
    </row>
    <row r="80" spans="1:26" x14ac:dyDescent="0.2">
      <c r="A80">
        <v>3860</v>
      </c>
      <c r="B80" t="s">
        <v>17</v>
      </c>
      <c r="C80">
        <v>0.56999999999999995</v>
      </c>
      <c r="D80">
        <v>0.44</v>
      </c>
      <c r="E80">
        <v>0.19</v>
      </c>
      <c r="F80">
        <v>1.018</v>
      </c>
      <c r="G80">
        <v>0.44700000000000001</v>
      </c>
      <c r="H80">
        <v>0.20699999999999999</v>
      </c>
      <c r="I80">
        <v>0.26500000000000001</v>
      </c>
      <c r="J80">
        <v>9</v>
      </c>
      <c r="K80">
        <v>6</v>
      </c>
      <c r="L80" t="s">
        <v>56</v>
      </c>
      <c r="M80" t="s">
        <v>57</v>
      </c>
      <c r="N80" t="s">
        <v>58</v>
      </c>
      <c r="O80">
        <v>1</v>
      </c>
      <c r="P80" t="s">
        <v>21</v>
      </c>
      <c r="Q80">
        <v>22.1</v>
      </c>
      <c r="R80" t="str" cm="1">
        <f t="array" ref="R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" t="e">
        <f>IF(Table13[[#This Row],[Category All]]="Category 1", "Yes",NA())</f>
        <v>#N/A</v>
      </c>
      <c r="T80" t="e">
        <f>IF(Table13[[#This Row],[Category All]]="Category 2", "Yes",NA())</f>
        <v>#N/A</v>
      </c>
      <c r="U80" t="str">
        <f>IF(Table13[[#This Row],[Category All]]="Category 3", "Yes",NA())</f>
        <v>Yes</v>
      </c>
      <c r="V80" s="3">
        <f>SUM(1,(1/3)*(Table13[[#This Row],[Length]]-0.5),(1/3)*(Table13[[#This Row],[Diameter]]-0.4),(1/3)*(Table13[[#This Row],[Height]]-0.4)*Table13[[#This Row],[Whole_weight]]*0.5)</f>
        <v>1.0010366666666668</v>
      </c>
      <c r="W80" s="3" cm="1">
        <f t="array" ref="W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1.0010366666666668</v>
      </c>
      <c r="X80" s="3" t="e">
        <f>IF(Table13[[#This Row],[Category All]]="Category 1",Table13[[#This Row],[Base Abalone Value]]*1.5,NA())</f>
        <v>#N/A</v>
      </c>
      <c r="Y80" s="3" t="e">
        <f>IF(Table13[[#This Row],[Category All]]="Category 2",Table13[[#This Row],[Base Abalone Value]]*0.8,NA())</f>
        <v>#N/A</v>
      </c>
      <c r="Z80" s="3">
        <f>IF(Table13[[#This Row],[Category All]]="Category 3",Table13[[#This Row],[Base Abalone Value]],NA())</f>
        <v>1.0010366666666668</v>
      </c>
    </row>
    <row r="81" spans="1:26" x14ac:dyDescent="0.2">
      <c r="A81">
        <v>71</v>
      </c>
      <c r="B81" t="s">
        <v>32</v>
      </c>
      <c r="C81">
        <v>0.55500000000000005</v>
      </c>
      <c r="D81">
        <v>0.42499999999999999</v>
      </c>
      <c r="E81">
        <v>0.13</v>
      </c>
      <c r="F81">
        <v>0.76649999999999996</v>
      </c>
      <c r="G81">
        <v>0.26400000000000001</v>
      </c>
      <c r="H81">
        <v>0.16800000000000001</v>
      </c>
      <c r="I81">
        <v>0.27500000000000002</v>
      </c>
      <c r="J81">
        <v>13</v>
      </c>
      <c r="K81">
        <v>9</v>
      </c>
      <c r="L81" t="s">
        <v>37</v>
      </c>
      <c r="M81" t="s">
        <v>38</v>
      </c>
      <c r="N81" t="s">
        <v>39</v>
      </c>
      <c r="O81">
        <v>2</v>
      </c>
      <c r="P81" t="s">
        <v>24</v>
      </c>
      <c r="Q81">
        <v>18</v>
      </c>
      <c r="R81" t="str" cm="1">
        <f t="array" ref="R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" t="e">
        <f>IF(Table13[[#This Row],[Category All]]="Category 1", "Yes",NA())</f>
        <v>#N/A</v>
      </c>
      <c r="T81" t="str">
        <f>IF(Table13[[#This Row],[Category All]]="Category 2", "Yes",NA())</f>
        <v>Yes</v>
      </c>
      <c r="U81" t="e">
        <f>IF(Table13[[#This Row],[Category All]]="Category 3", "Yes",NA())</f>
        <v>#N/A</v>
      </c>
      <c r="V81" s="3">
        <f>SUM(1,(1/3)*(Table13[[#This Row],[Length]]-0.5),(1/3)*(Table13[[#This Row],[Diameter]]-0.4),(1/3)*(Table13[[#This Row],[Height]]-0.4)*Table13[[#This Row],[Whole_weight]]*0.5)</f>
        <v>0.99217416666666658</v>
      </c>
      <c r="W81" s="3" cm="1">
        <f t="array" ref="W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0.79373933333333335</v>
      </c>
      <c r="X81" s="3" t="e">
        <f>IF(Table13[[#This Row],[Category All]]="Category 1",Table13[[#This Row],[Base Abalone Value]]*1.5,NA())</f>
        <v>#N/A</v>
      </c>
      <c r="Y81" s="3">
        <f>IF(Table13[[#This Row],[Category All]]="Category 2",Table13[[#This Row],[Base Abalone Value]]*0.8,NA())</f>
        <v>0.79373933333333335</v>
      </c>
      <c r="Z81" s="3" t="e">
        <f>IF(Table13[[#This Row],[Category All]]="Category 3",Table13[[#This Row],[Base Abalone Value]],NA())</f>
        <v>#N/A</v>
      </c>
    </row>
    <row r="82" spans="1:26" x14ac:dyDescent="0.2">
      <c r="A82">
        <v>3592</v>
      </c>
      <c r="B82" t="s">
        <v>17</v>
      </c>
      <c r="C82">
        <v>0.65</v>
      </c>
      <c r="D82">
        <v>0.47499999999999998</v>
      </c>
      <c r="E82">
        <v>0.16500000000000001</v>
      </c>
      <c r="F82">
        <v>1.3875</v>
      </c>
      <c r="G82">
        <v>0.57999999999999996</v>
      </c>
      <c r="H82">
        <v>0.34849999999999998</v>
      </c>
      <c r="I82">
        <v>0.3095</v>
      </c>
      <c r="J82">
        <v>9</v>
      </c>
      <c r="K82">
        <v>4</v>
      </c>
      <c r="L82" t="s">
        <v>69</v>
      </c>
      <c r="M82" t="s">
        <v>70</v>
      </c>
      <c r="N82" t="s">
        <v>71</v>
      </c>
      <c r="O82">
        <v>1</v>
      </c>
      <c r="P82" t="s">
        <v>21</v>
      </c>
      <c r="Q82">
        <v>22.1</v>
      </c>
      <c r="R82" t="str" cm="1">
        <f t="array" ref="R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" t="e">
        <f>IF(Table13[[#This Row],[Category All]]="Category 1", "Yes",NA())</f>
        <v>#N/A</v>
      </c>
      <c r="T82" t="e">
        <f>IF(Table13[[#This Row],[Category All]]="Category 2", "Yes",NA())</f>
        <v>#N/A</v>
      </c>
      <c r="U82" t="str">
        <f>IF(Table13[[#This Row],[Category All]]="Category 3", "Yes",NA())</f>
        <v>Yes</v>
      </c>
      <c r="V82" s="3">
        <f>SUM(1,(1/3)*(Table13[[#This Row],[Length]]-0.5),(1/3)*(Table13[[#This Row],[Diameter]]-0.4),(1/3)*(Table13[[#This Row],[Height]]-0.4)*Table13[[#This Row],[Whole_weight]]*0.5)</f>
        <v>1.02065625</v>
      </c>
      <c r="W82" s="3" cm="1">
        <f t="array" ref="W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1.02065625</v>
      </c>
      <c r="X82" s="3" t="e">
        <f>IF(Table13[[#This Row],[Category All]]="Category 1",Table13[[#This Row],[Base Abalone Value]]*1.5,NA())</f>
        <v>#N/A</v>
      </c>
      <c r="Y82" s="3" t="e">
        <f>IF(Table13[[#This Row],[Category All]]="Category 2",Table13[[#This Row],[Base Abalone Value]]*0.8,NA())</f>
        <v>#N/A</v>
      </c>
      <c r="Z82" s="3">
        <f>IF(Table13[[#This Row],[Category All]]="Category 3",Table13[[#This Row],[Base Abalone Value]],NA())</f>
        <v>1.02065625</v>
      </c>
    </row>
    <row r="83" spans="1:26" x14ac:dyDescent="0.2">
      <c r="A83">
        <v>150</v>
      </c>
      <c r="B83" t="s">
        <v>28</v>
      </c>
      <c r="C83">
        <v>0.17</v>
      </c>
      <c r="D83">
        <v>0.13</v>
      </c>
      <c r="E83">
        <v>9.5000000000000001E-2</v>
      </c>
      <c r="F83">
        <v>0.03</v>
      </c>
      <c r="G83">
        <v>1.2999999999999999E-2</v>
      </c>
      <c r="H83">
        <v>8.0000000000000002E-3</v>
      </c>
      <c r="I83">
        <v>0.01</v>
      </c>
      <c r="J83">
        <v>4</v>
      </c>
      <c r="K83">
        <v>7</v>
      </c>
      <c r="L83" t="s">
        <v>52</v>
      </c>
      <c r="M83" t="s">
        <v>53</v>
      </c>
      <c r="N83" t="s">
        <v>54</v>
      </c>
      <c r="O83">
        <v>6</v>
      </c>
      <c r="P83" t="s">
        <v>64</v>
      </c>
      <c r="Q83">
        <v>14.1</v>
      </c>
      <c r="R83" t="str" cm="1">
        <f t="array" ref="R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" t="e">
        <f>IF(Table13[[#This Row],[Category All]]="Category 1", "Yes",NA())</f>
        <v>#N/A</v>
      </c>
      <c r="T83" t="str">
        <f>IF(Table13[[#This Row],[Category All]]="Category 2", "Yes",NA())</f>
        <v>Yes</v>
      </c>
      <c r="U83" t="e">
        <f>IF(Table13[[#This Row],[Category All]]="Category 3", "Yes",NA())</f>
        <v>#N/A</v>
      </c>
      <c r="V83" s="3">
        <f>SUM(1,(1/3)*(Table13[[#This Row],[Length]]-0.5),(1/3)*(Table13[[#This Row],[Diameter]]-0.4),(1/3)*(Table13[[#This Row],[Height]]-0.4)*Table13[[#This Row],[Whole_weight]]*0.5)</f>
        <v>0.79847500000000005</v>
      </c>
      <c r="W83" s="3" cm="1">
        <f t="array" ref="W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0.63878000000000013</v>
      </c>
      <c r="X83" s="3" t="e">
        <f>IF(Table13[[#This Row],[Category All]]="Category 1",Table13[[#This Row],[Base Abalone Value]]*1.5,NA())</f>
        <v>#N/A</v>
      </c>
      <c r="Y83" s="3">
        <f>IF(Table13[[#This Row],[Category All]]="Category 2",Table13[[#This Row],[Base Abalone Value]]*0.8,NA())</f>
        <v>0.63878000000000013</v>
      </c>
      <c r="Z83" s="3" t="e">
        <f>IF(Table13[[#This Row],[Category All]]="Category 3",Table13[[#This Row],[Base Abalone Value]],NA())</f>
        <v>#N/A</v>
      </c>
    </row>
    <row r="84" spans="1:26" x14ac:dyDescent="0.2">
      <c r="A84">
        <v>2027</v>
      </c>
      <c r="B84" t="s">
        <v>17</v>
      </c>
      <c r="C84">
        <v>0.56000000000000005</v>
      </c>
      <c r="D84">
        <v>0.41</v>
      </c>
      <c r="E84">
        <v>0.16</v>
      </c>
      <c r="F84">
        <v>0.82150000000000001</v>
      </c>
      <c r="G84">
        <v>0.34200000000000003</v>
      </c>
      <c r="H84">
        <v>0.184</v>
      </c>
      <c r="I84">
        <v>0.253</v>
      </c>
      <c r="J84">
        <v>9</v>
      </c>
      <c r="K84">
        <v>4</v>
      </c>
      <c r="L84" t="s">
        <v>69</v>
      </c>
      <c r="M84" t="s">
        <v>70</v>
      </c>
      <c r="N84" t="s">
        <v>71</v>
      </c>
      <c r="O84">
        <v>5</v>
      </c>
      <c r="P84" t="s">
        <v>31</v>
      </c>
      <c r="Q84">
        <v>12.8</v>
      </c>
      <c r="R84" t="str" cm="1">
        <f t="array" ref="R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" t="e">
        <f>IF(Table13[[#This Row],[Category All]]="Category 1", "Yes",NA())</f>
        <v>#N/A</v>
      </c>
      <c r="T84" t="str">
        <f>IF(Table13[[#This Row],[Category All]]="Category 2", "Yes",NA())</f>
        <v>Yes</v>
      </c>
      <c r="U84" t="e">
        <f>IF(Table13[[#This Row],[Category All]]="Category 3", "Yes",NA())</f>
        <v>#N/A</v>
      </c>
      <c r="V84" s="3">
        <f>SUM(1,(1/3)*(Table13[[#This Row],[Length]]-0.5),(1/3)*(Table13[[#This Row],[Diameter]]-0.4),(1/3)*(Table13[[#This Row],[Height]]-0.4)*Table13[[#This Row],[Whole_weight]]*0.5)</f>
        <v>0.99047333333333343</v>
      </c>
      <c r="W84" s="3" cm="1">
        <f t="array" ref="W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0.79237866666666679</v>
      </c>
      <c r="X84" s="3" t="e">
        <f>IF(Table13[[#This Row],[Category All]]="Category 1",Table13[[#This Row],[Base Abalone Value]]*1.5,NA())</f>
        <v>#N/A</v>
      </c>
      <c r="Y84" s="3">
        <f>IF(Table13[[#This Row],[Category All]]="Category 2",Table13[[#This Row],[Base Abalone Value]]*0.8,NA())</f>
        <v>0.79237866666666679</v>
      </c>
      <c r="Z84" s="3" t="e">
        <f>IF(Table13[[#This Row],[Category All]]="Category 3",Table13[[#This Row],[Base Abalone Value]],NA())</f>
        <v>#N/A</v>
      </c>
    </row>
    <row r="85" spans="1:26" x14ac:dyDescent="0.2">
      <c r="A85">
        <v>3119</v>
      </c>
      <c r="B85" t="s">
        <v>32</v>
      </c>
      <c r="C85">
        <v>0.51</v>
      </c>
      <c r="D85">
        <v>0.41499999999999998</v>
      </c>
      <c r="E85">
        <v>0.14499999999999999</v>
      </c>
      <c r="F85">
        <v>0.751</v>
      </c>
      <c r="G85">
        <v>0.32950000000000002</v>
      </c>
      <c r="H85">
        <v>0.1835</v>
      </c>
      <c r="I85">
        <v>0.20300000000000001</v>
      </c>
      <c r="J85">
        <v>8</v>
      </c>
      <c r="K85">
        <v>11</v>
      </c>
      <c r="L85" t="s">
        <v>22</v>
      </c>
      <c r="M85" t="s">
        <v>23</v>
      </c>
      <c r="N85" t="s">
        <v>20</v>
      </c>
      <c r="O85">
        <v>8</v>
      </c>
      <c r="P85" t="s">
        <v>36</v>
      </c>
      <c r="Q85">
        <v>12.3</v>
      </c>
      <c r="R85" t="str" cm="1">
        <f t="array" ref="R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" t="e">
        <f>IF(Table13[[#This Row],[Category All]]="Category 1", "Yes",NA())</f>
        <v>#N/A</v>
      </c>
      <c r="T85" t="str">
        <f>IF(Table13[[#This Row],[Category All]]="Category 2", "Yes",NA())</f>
        <v>Yes</v>
      </c>
      <c r="U85" t="e">
        <f>IF(Table13[[#This Row],[Category All]]="Category 3", "Yes",NA())</f>
        <v>#N/A</v>
      </c>
      <c r="V85" s="3">
        <f>SUM(1,(1/3)*(Table13[[#This Row],[Length]]-0.5),(1/3)*(Table13[[#This Row],[Diameter]]-0.4),(1/3)*(Table13[[#This Row],[Height]]-0.4)*Table13[[#This Row],[Whole_weight]]*0.5)</f>
        <v>0.97641583333333326</v>
      </c>
      <c r="W85" s="3" cm="1">
        <f t="array" ref="W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0.7811326666666667</v>
      </c>
      <c r="X85" s="3" t="e">
        <f>IF(Table13[[#This Row],[Category All]]="Category 1",Table13[[#This Row],[Base Abalone Value]]*1.5,NA())</f>
        <v>#N/A</v>
      </c>
      <c r="Y85" s="3">
        <f>IF(Table13[[#This Row],[Category All]]="Category 2",Table13[[#This Row],[Base Abalone Value]]*0.8,NA())</f>
        <v>0.7811326666666667</v>
      </c>
      <c r="Z85" s="3" t="e">
        <f>IF(Table13[[#This Row],[Category All]]="Category 3",Table13[[#This Row],[Base Abalone Value]],NA())</f>
        <v>#N/A</v>
      </c>
    </row>
    <row r="86" spans="1:26" x14ac:dyDescent="0.2">
      <c r="A86">
        <v>4045</v>
      </c>
      <c r="B86" t="s">
        <v>17</v>
      </c>
      <c r="C86">
        <v>0.57999999999999996</v>
      </c>
      <c r="D86">
        <v>0.42499999999999999</v>
      </c>
      <c r="E86">
        <v>0.155</v>
      </c>
      <c r="F86">
        <v>0.873</v>
      </c>
      <c r="G86">
        <v>0.36149999999999999</v>
      </c>
      <c r="H86">
        <v>0.249</v>
      </c>
      <c r="I86">
        <v>0.23899999999999999</v>
      </c>
      <c r="J86">
        <v>10</v>
      </c>
      <c r="K86">
        <v>9</v>
      </c>
      <c r="L86" t="s">
        <v>37</v>
      </c>
      <c r="M86" t="s">
        <v>38</v>
      </c>
      <c r="N86" t="s">
        <v>39</v>
      </c>
      <c r="O86">
        <v>5</v>
      </c>
      <c r="P86" t="s">
        <v>31</v>
      </c>
      <c r="Q86">
        <v>12.8</v>
      </c>
      <c r="R86" t="str" cm="1">
        <f t="array" ref="R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" t="e">
        <f>IF(Table13[[#This Row],[Category All]]="Category 1", "Yes",NA())</f>
        <v>#N/A</v>
      </c>
      <c r="T86" t="str">
        <f>IF(Table13[[#This Row],[Category All]]="Category 2", "Yes",NA())</f>
        <v>Yes</v>
      </c>
      <c r="U86" t="e">
        <f>IF(Table13[[#This Row],[Category All]]="Category 3", "Yes",NA())</f>
        <v>#N/A</v>
      </c>
      <c r="V86" s="3">
        <f>SUM(1,(1/3)*(Table13[[#This Row],[Length]]-0.5),(1/3)*(Table13[[#This Row],[Diameter]]-0.4),(1/3)*(Table13[[#This Row],[Height]]-0.4)*Table13[[#This Row],[Whole_weight]]*0.5)</f>
        <v>0.99935249999999987</v>
      </c>
      <c r="W86" s="3" cm="1">
        <f t="array" ref="W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0.79948199999999991</v>
      </c>
      <c r="X86" s="3" t="e">
        <f>IF(Table13[[#This Row],[Category All]]="Category 1",Table13[[#This Row],[Base Abalone Value]]*1.5,NA())</f>
        <v>#N/A</v>
      </c>
      <c r="Y86" s="3">
        <f>IF(Table13[[#This Row],[Category All]]="Category 2",Table13[[#This Row],[Base Abalone Value]]*0.8,NA())</f>
        <v>0.79948199999999991</v>
      </c>
      <c r="Z86" s="3" t="e">
        <f>IF(Table13[[#This Row],[Category All]]="Category 3",Table13[[#This Row],[Base Abalone Value]],NA())</f>
        <v>#N/A</v>
      </c>
    </row>
    <row r="87" spans="1:26" x14ac:dyDescent="0.2">
      <c r="A87">
        <v>1652</v>
      </c>
      <c r="B87" t="s">
        <v>17</v>
      </c>
      <c r="C87">
        <v>0.59499999999999997</v>
      </c>
      <c r="D87">
        <v>0.435</v>
      </c>
      <c r="E87">
        <v>0.15</v>
      </c>
      <c r="F87">
        <v>0.9</v>
      </c>
      <c r="G87">
        <v>0.41749999999999998</v>
      </c>
      <c r="H87">
        <v>0.17</v>
      </c>
      <c r="I87">
        <v>0.26500000000000001</v>
      </c>
      <c r="J87">
        <v>8</v>
      </c>
      <c r="K87">
        <v>14</v>
      </c>
      <c r="L87" t="s">
        <v>40</v>
      </c>
      <c r="M87" t="s">
        <v>41</v>
      </c>
      <c r="N87" t="s">
        <v>42</v>
      </c>
      <c r="O87">
        <v>8</v>
      </c>
      <c r="P87" t="s">
        <v>36</v>
      </c>
      <c r="Q87">
        <v>12.3</v>
      </c>
      <c r="R87" t="str" cm="1">
        <f t="array" ref="R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" t="e">
        <f>IF(Table13[[#This Row],[Category All]]="Category 1", "Yes",NA())</f>
        <v>#N/A</v>
      </c>
      <c r="T87" t="e">
        <f>IF(Table13[[#This Row],[Category All]]="Category 2", "Yes",NA())</f>
        <v>#N/A</v>
      </c>
      <c r="U87" t="str">
        <f>IF(Table13[[#This Row],[Category All]]="Category 3", "Yes",NA())</f>
        <v>Yes</v>
      </c>
      <c r="V87" s="3">
        <f>SUM(1,(1/3)*(Table13[[#This Row],[Length]]-0.5),(1/3)*(Table13[[#This Row],[Diameter]]-0.4),(1/3)*(Table13[[#This Row],[Height]]-0.4)*Table13[[#This Row],[Whole_weight]]*0.5)</f>
        <v>1.0058333333333334</v>
      </c>
      <c r="W87" s="3" cm="1">
        <f t="array" ref="W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1.0058333333333334</v>
      </c>
      <c r="X87" s="3" t="e">
        <f>IF(Table13[[#This Row],[Category All]]="Category 1",Table13[[#This Row],[Base Abalone Value]]*1.5,NA())</f>
        <v>#N/A</v>
      </c>
      <c r="Y87" s="3" t="e">
        <f>IF(Table13[[#This Row],[Category All]]="Category 2",Table13[[#This Row],[Base Abalone Value]]*0.8,NA())</f>
        <v>#N/A</v>
      </c>
      <c r="Z87" s="3">
        <f>IF(Table13[[#This Row],[Category All]]="Category 3",Table13[[#This Row],[Base Abalone Value]],NA())</f>
        <v>1.0058333333333334</v>
      </c>
    </row>
    <row r="88" spans="1:26" x14ac:dyDescent="0.2">
      <c r="A88">
        <v>3163</v>
      </c>
      <c r="B88" t="s">
        <v>32</v>
      </c>
      <c r="C88">
        <v>0.64</v>
      </c>
      <c r="D88">
        <v>0.49</v>
      </c>
      <c r="E88">
        <v>0.14000000000000001</v>
      </c>
      <c r="F88">
        <v>1.194</v>
      </c>
      <c r="G88">
        <v>0.44450000000000001</v>
      </c>
      <c r="H88">
        <v>0.23799999999999999</v>
      </c>
      <c r="I88">
        <v>0.375</v>
      </c>
      <c r="J88">
        <v>15</v>
      </c>
      <c r="K88">
        <v>14</v>
      </c>
      <c r="L88" t="s">
        <v>40</v>
      </c>
      <c r="M88" t="s">
        <v>41</v>
      </c>
      <c r="N88" t="s">
        <v>42</v>
      </c>
      <c r="O88">
        <v>2</v>
      </c>
      <c r="P88" t="s">
        <v>24</v>
      </c>
      <c r="Q88">
        <v>18</v>
      </c>
      <c r="R88" t="str" cm="1">
        <f t="array" ref="R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" t="e">
        <f>IF(Table13[[#This Row],[Category All]]="Category 1", "Yes",NA())</f>
        <v>#N/A</v>
      </c>
      <c r="T88" t="e">
        <f>IF(Table13[[#This Row],[Category All]]="Category 2", "Yes",NA())</f>
        <v>#N/A</v>
      </c>
      <c r="U88" t="str">
        <f>IF(Table13[[#This Row],[Category All]]="Category 3", "Yes",NA())</f>
        <v>Yes</v>
      </c>
      <c r="V88" s="3">
        <f>SUM(1,(1/3)*(Table13[[#This Row],[Length]]-0.5),(1/3)*(Table13[[#This Row],[Diameter]]-0.4),(1/3)*(Table13[[#This Row],[Height]]-0.4)*Table13[[#This Row],[Whole_weight]]*0.5)</f>
        <v>1.0249266666666668</v>
      </c>
      <c r="W88" s="3" cm="1">
        <f t="array" ref="W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1.0249266666666668</v>
      </c>
      <c r="X88" s="3" t="e">
        <f>IF(Table13[[#This Row],[Category All]]="Category 1",Table13[[#This Row],[Base Abalone Value]]*1.5,NA())</f>
        <v>#N/A</v>
      </c>
      <c r="Y88" s="3" t="e">
        <f>IF(Table13[[#This Row],[Category All]]="Category 2",Table13[[#This Row],[Base Abalone Value]]*0.8,NA())</f>
        <v>#N/A</v>
      </c>
      <c r="Z88" s="3">
        <f>IF(Table13[[#This Row],[Category All]]="Category 3",Table13[[#This Row],[Base Abalone Value]],NA())</f>
        <v>1.0249266666666668</v>
      </c>
    </row>
    <row r="89" spans="1:26" x14ac:dyDescent="0.2">
      <c r="A89">
        <v>3066</v>
      </c>
      <c r="B89" t="s">
        <v>17</v>
      </c>
      <c r="C89">
        <v>0.64</v>
      </c>
      <c r="D89">
        <v>0.48499999999999999</v>
      </c>
      <c r="E89">
        <v>0.14499999999999999</v>
      </c>
      <c r="F89">
        <v>1.1335</v>
      </c>
      <c r="G89">
        <v>0.55249999999999999</v>
      </c>
      <c r="H89">
        <v>0.2505</v>
      </c>
      <c r="I89">
        <v>0.30149999999999999</v>
      </c>
      <c r="J89">
        <v>11</v>
      </c>
      <c r="K89">
        <v>3</v>
      </c>
      <c r="L89" t="s">
        <v>60</v>
      </c>
      <c r="M89" t="s">
        <v>61</v>
      </c>
      <c r="N89" t="s">
        <v>62</v>
      </c>
      <c r="O89">
        <v>10</v>
      </c>
      <c r="P89" t="s">
        <v>55</v>
      </c>
      <c r="Q89">
        <v>24.1</v>
      </c>
      <c r="R89" t="str" cm="1">
        <f t="array" ref="R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" t="e">
        <f>IF(Table13[[#This Row],[Category All]]="Category 1", "Yes",NA())</f>
        <v>#N/A</v>
      </c>
      <c r="T89" t="e">
        <f>IF(Table13[[#This Row],[Category All]]="Category 2", "Yes",NA())</f>
        <v>#N/A</v>
      </c>
      <c r="U89" t="str">
        <f>IF(Table13[[#This Row],[Category All]]="Category 3", "Yes",NA())</f>
        <v>Yes</v>
      </c>
      <c r="V89" s="3">
        <f>SUM(1,(1/3)*(Table13[[#This Row],[Length]]-0.5),(1/3)*(Table13[[#This Row],[Diameter]]-0.4),(1/3)*(Table13[[#This Row],[Height]]-0.4)*Table13[[#This Row],[Whole_weight]]*0.5)</f>
        <v>1.0268262500000001</v>
      </c>
      <c r="W89" s="3" cm="1">
        <f t="array" ref="W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1.0268262500000001</v>
      </c>
      <c r="X89" s="3" t="e">
        <f>IF(Table13[[#This Row],[Category All]]="Category 1",Table13[[#This Row],[Base Abalone Value]]*1.5,NA())</f>
        <v>#N/A</v>
      </c>
      <c r="Y89" s="3" t="e">
        <f>IF(Table13[[#This Row],[Category All]]="Category 2",Table13[[#This Row],[Base Abalone Value]]*0.8,NA())</f>
        <v>#N/A</v>
      </c>
      <c r="Z89" s="3">
        <f>IF(Table13[[#This Row],[Category All]]="Category 3",Table13[[#This Row],[Base Abalone Value]],NA())</f>
        <v>1.0268262500000001</v>
      </c>
    </row>
    <row r="90" spans="1:26" x14ac:dyDescent="0.2">
      <c r="A90">
        <v>2103</v>
      </c>
      <c r="B90" t="s">
        <v>28</v>
      </c>
      <c r="C90">
        <v>0.41</v>
      </c>
      <c r="D90">
        <v>0.31</v>
      </c>
      <c r="E90">
        <v>0.11</v>
      </c>
      <c r="F90">
        <v>0.315</v>
      </c>
      <c r="G90">
        <v>0.124</v>
      </c>
      <c r="H90">
        <v>8.2000000000000003E-2</v>
      </c>
      <c r="I90">
        <v>9.5000000000000001E-2</v>
      </c>
      <c r="J90">
        <v>9</v>
      </c>
      <c r="K90">
        <v>7</v>
      </c>
      <c r="L90" t="s">
        <v>52</v>
      </c>
      <c r="M90" t="s">
        <v>53</v>
      </c>
      <c r="N90" t="s">
        <v>54</v>
      </c>
      <c r="O90">
        <v>6</v>
      </c>
      <c r="P90" t="s">
        <v>64</v>
      </c>
      <c r="Q90">
        <v>14.1</v>
      </c>
      <c r="R90" t="str" cm="1">
        <f t="array" ref="R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" t="e">
        <f>IF(Table13[[#This Row],[Category All]]="Category 1", "Yes",NA())</f>
        <v>#N/A</v>
      </c>
      <c r="T90" t="str">
        <f>IF(Table13[[#This Row],[Category All]]="Category 2", "Yes",NA())</f>
        <v>Yes</v>
      </c>
      <c r="U90" t="e">
        <f>IF(Table13[[#This Row],[Category All]]="Category 3", "Yes",NA())</f>
        <v>#N/A</v>
      </c>
      <c r="V90" s="3">
        <f>SUM(1,(1/3)*(Table13[[#This Row],[Length]]-0.5),(1/3)*(Table13[[#This Row],[Diameter]]-0.4),(1/3)*(Table13[[#This Row],[Height]]-0.4)*Table13[[#This Row],[Whole_weight]]*0.5)</f>
        <v>0.9247749999999999</v>
      </c>
      <c r="W90" s="3" cm="1">
        <f t="array" ref="W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0.73981999999999992</v>
      </c>
      <c r="X90" s="3" t="e">
        <f>IF(Table13[[#This Row],[Category All]]="Category 1",Table13[[#This Row],[Base Abalone Value]]*1.5,NA())</f>
        <v>#N/A</v>
      </c>
      <c r="Y90" s="3">
        <f>IF(Table13[[#This Row],[Category All]]="Category 2",Table13[[#This Row],[Base Abalone Value]]*0.8,NA())</f>
        <v>0.73981999999999992</v>
      </c>
      <c r="Z90" s="3" t="e">
        <f>IF(Table13[[#This Row],[Category All]]="Category 3",Table13[[#This Row],[Base Abalone Value]],NA())</f>
        <v>#N/A</v>
      </c>
    </row>
    <row r="91" spans="1:26" x14ac:dyDescent="0.2">
      <c r="A91">
        <v>1465</v>
      </c>
      <c r="B91" t="s">
        <v>17</v>
      </c>
      <c r="C91">
        <v>0.505</v>
      </c>
      <c r="D91">
        <v>0.38</v>
      </c>
      <c r="E91">
        <v>0.13500000000000001</v>
      </c>
      <c r="F91">
        <v>0.6855</v>
      </c>
      <c r="G91">
        <v>0.36099999999999999</v>
      </c>
      <c r="H91">
        <v>0.1565</v>
      </c>
      <c r="I91">
        <v>0.161</v>
      </c>
      <c r="J91">
        <v>9</v>
      </c>
      <c r="K91">
        <v>15</v>
      </c>
      <c r="L91" t="s">
        <v>66</v>
      </c>
      <c r="M91" t="s">
        <v>67</v>
      </c>
      <c r="N91" t="s">
        <v>20</v>
      </c>
      <c r="O91">
        <v>3</v>
      </c>
      <c r="P91" t="s">
        <v>65</v>
      </c>
      <c r="Q91">
        <v>3.6</v>
      </c>
      <c r="R91" t="str" cm="1">
        <f t="array" ref="R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" t="e">
        <f>IF(Table13[[#This Row],[Category All]]="Category 1", "Yes",NA())</f>
        <v>#N/A</v>
      </c>
      <c r="T91" t="str">
        <f>IF(Table13[[#This Row],[Category All]]="Category 2", "Yes",NA())</f>
        <v>Yes</v>
      </c>
      <c r="U91" t="e">
        <f>IF(Table13[[#This Row],[Category All]]="Category 3", "Yes",NA())</f>
        <v>#N/A</v>
      </c>
      <c r="V91" s="3">
        <f>SUM(1,(1/3)*(Table13[[#This Row],[Length]]-0.5),(1/3)*(Table13[[#This Row],[Diameter]]-0.4),(1/3)*(Table13[[#This Row],[Height]]-0.4)*Table13[[#This Row],[Whole_weight]]*0.5)</f>
        <v>0.96472374999999999</v>
      </c>
      <c r="W91" s="3" cm="1">
        <f t="array" ref="W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0.77177899999999999</v>
      </c>
      <c r="X91" s="3" t="e">
        <f>IF(Table13[[#This Row],[Category All]]="Category 1",Table13[[#This Row],[Base Abalone Value]]*1.5,NA())</f>
        <v>#N/A</v>
      </c>
      <c r="Y91" s="3">
        <f>IF(Table13[[#This Row],[Category All]]="Category 2",Table13[[#This Row],[Base Abalone Value]]*0.8,NA())</f>
        <v>0.77177899999999999</v>
      </c>
      <c r="Z91" s="3" t="e">
        <f>IF(Table13[[#This Row],[Category All]]="Category 3",Table13[[#This Row],[Base Abalone Value]],NA())</f>
        <v>#N/A</v>
      </c>
    </row>
    <row r="92" spans="1:26" x14ac:dyDescent="0.2">
      <c r="A92">
        <v>2998</v>
      </c>
      <c r="B92" t="s">
        <v>17</v>
      </c>
      <c r="C92">
        <v>0.625</v>
      </c>
      <c r="D92">
        <v>0.49</v>
      </c>
      <c r="E92">
        <v>0.11</v>
      </c>
      <c r="F92">
        <v>1.1359999999999999</v>
      </c>
      <c r="G92">
        <v>0.52649999999999997</v>
      </c>
      <c r="H92">
        <v>0.1915</v>
      </c>
      <c r="I92">
        <v>0.29249999999999998</v>
      </c>
      <c r="J92">
        <v>9</v>
      </c>
      <c r="K92">
        <v>4</v>
      </c>
      <c r="L92" t="s">
        <v>69</v>
      </c>
      <c r="M92" t="s">
        <v>70</v>
      </c>
      <c r="N92" t="s">
        <v>71</v>
      </c>
      <c r="O92">
        <v>1</v>
      </c>
      <c r="P92" t="s">
        <v>21</v>
      </c>
      <c r="Q92">
        <v>22.1</v>
      </c>
      <c r="R92" t="str" cm="1">
        <f t="array" ref="R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" t="e">
        <f>IF(Table13[[#This Row],[Category All]]="Category 1", "Yes",NA())</f>
        <v>#N/A</v>
      </c>
      <c r="T92" t="e">
        <f>IF(Table13[[#This Row],[Category All]]="Category 2", "Yes",NA())</f>
        <v>#N/A</v>
      </c>
      <c r="U92" t="str">
        <f>IF(Table13[[#This Row],[Category All]]="Category 3", "Yes",NA())</f>
        <v>Yes</v>
      </c>
      <c r="V92" s="3">
        <f>SUM(1,(1/3)*(Table13[[#This Row],[Length]]-0.5),(1/3)*(Table13[[#This Row],[Diameter]]-0.4),(1/3)*(Table13[[#This Row],[Height]]-0.4)*Table13[[#This Row],[Whole_weight]]*0.5)</f>
        <v>1.0167600000000001</v>
      </c>
      <c r="W92" s="3" cm="1">
        <f t="array" ref="W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1.0167600000000001</v>
      </c>
      <c r="X92" s="3" t="e">
        <f>IF(Table13[[#This Row],[Category All]]="Category 1",Table13[[#This Row],[Base Abalone Value]]*1.5,NA())</f>
        <v>#N/A</v>
      </c>
      <c r="Y92" s="3" t="e">
        <f>IF(Table13[[#This Row],[Category All]]="Category 2",Table13[[#This Row],[Base Abalone Value]]*0.8,NA())</f>
        <v>#N/A</v>
      </c>
      <c r="Z92" s="3">
        <f>IF(Table13[[#This Row],[Category All]]="Category 3",Table13[[#This Row],[Base Abalone Value]],NA())</f>
        <v>1.0167600000000001</v>
      </c>
    </row>
    <row r="93" spans="1:26" x14ac:dyDescent="0.2">
      <c r="A93">
        <v>1501</v>
      </c>
      <c r="B93" t="s">
        <v>17</v>
      </c>
      <c r="C93">
        <v>0.63</v>
      </c>
      <c r="D93">
        <v>0.5</v>
      </c>
      <c r="E93">
        <v>0.17499999999999999</v>
      </c>
      <c r="F93">
        <v>1.1105</v>
      </c>
      <c r="G93">
        <v>0.46700000000000003</v>
      </c>
      <c r="H93">
        <v>0.26800000000000002</v>
      </c>
      <c r="I93">
        <v>0.32900000000000001</v>
      </c>
      <c r="J93">
        <v>10</v>
      </c>
      <c r="K93">
        <v>6</v>
      </c>
      <c r="L93" t="s">
        <v>56</v>
      </c>
      <c r="M93" t="s">
        <v>57</v>
      </c>
      <c r="N93" t="s">
        <v>58</v>
      </c>
      <c r="O93">
        <v>6</v>
      </c>
      <c r="P93" t="s">
        <v>64</v>
      </c>
      <c r="Q93">
        <v>14.1</v>
      </c>
      <c r="R93" t="str" cm="1">
        <f t="array" ref="R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" t="e">
        <f>IF(Table13[[#This Row],[Category All]]="Category 1", "Yes",NA())</f>
        <v>#N/A</v>
      </c>
      <c r="T93" t="e">
        <f>IF(Table13[[#This Row],[Category All]]="Category 2", "Yes",NA())</f>
        <v>#N/A</v>
      </c>
      <c r="U93" t="str">
        <f>IF(Table13[[#This Row],[Category All]]="Category 3", "Yes",NA())</f>
        <v>Yes</v>
      </c>
      <c r="V93" s="3">
        <f>SUM(1,(1/3)*(Table13[[#This Row],[Length]]-0.5),(1/3)*(Table13[[#This Row],[Diameter]]-0.4),(1/3)*(Table13[[#This Row],[Height]]-0.4)*Table13[[#This Row],[Whole_weight]]*0.5)</f>
        <v>1.0350229166666667</v>
      </c>
      <c r="W93" s="3" cm="1">
        <f t="array" ref="W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1.0350229166666667</v>
      </c>
      <c r="X93" s="3" t="e">
        <f>IF(Table13[[#This Row],[Category All]]="Category 1",Table13[[#This Row],[Base Abalone Value]]*1.5,NA())</f>
        <v>#N/A</v>
      </c>
      <c r="Y93" s="3" t="e">
        <f>IF(Table13[[#This Row],[Category All]]="Category 2",Table13[[#This Row],[Base Abalone Value]]*0.8,NA())</f>
        <v>#N/A</v>
      </c>
      <c r="Z93" s="3">
        <f>IF(Table13[[#This Row],[Category All]]="Category 3",Table13[[#This Row],[Base Abalone Value]],NA())</f>
        <v>1.0350229166666667</v>
      </c>
    </row>
    <row r="94" spans="1:26" x14ac:dyDescent="0.2">
      <c r="A94">
        <v>3413</v>
      </c>
      <c r="B94" t="s">
        <v>28</v>
      </c>
      <c r="C94">
        <v>0.48</v>
      </c>
      <c r="D94">
        <v>0.35499999999999998</v>
      </c>
      <c r="E94">
        <v>0.115</v>
      </c>
      <c r="F94">
        <v>0.57850000000000001</v>
      </c>
      <c r="G94">
        <v>0.25</v>
      </c>
      <c r="H94">
        <v>0.106</v>
      </c>
      <c r="I94">
        <v>0.184</v>
      </c>
      <c r="J94">
        <v>8</v>
      </c>
      <c r="K94">
        <v>9</v>
      </c>
      <c r="L94" t="s">
        <v>37</v>
      </c>
      <c r="M94" t="s">
        <v>38</v>
      </c>
      <c r="N94" t="s">
        <v>39</v>
      </c>
      <c r="O94">
        <v>6</v>
      </c>
      <c r="P94" t="s">
        <v>64</v>
      </c>
      <c r="Q94">
        <v>14.1</v>
      </c>
      <c r="R94" t="str" cm="1">
        <f t="array" ref="R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" t="e">
        <f>IF(Table13[[#This Row],[Category All]]="Category 1", "Yes",NA())</f>
        <v>#N/A</v>
      </c>
      <c r="T94" t="str">
        <f>IF(Table13[[#This Row],[Category All]]="Category 2", "Yes",NA())</f>
        <v>Yes</v>
      </c>
      <c r="U94" t="e">
        <f>IF(Table13[[#This Row],[Category All]]="Category 3", "Yes",NA())</f>
        <v>#N/A</v>
      </c>
      <c r="V94" s="3">
        <f>SUM(1,(1/3)*(Table13[[#This Row],[Length]]-0.5),(1/3)*(Table13[[#This Row],[Diameter]]-0.4),(1/3)*(Table13[[#This Row],[Height]]-0.4)*Table13[[#This Row],[Whole_weight]]*0.5)</f>
        <v>0.95085458333333328</v>
      </c>
      <c r="W94" s="3" cm="1">
        <f t="array" ref="W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0.76068366666666665</v>
      </c>
      <c r="X94" s="3" t="e">
        <f>IF(Table13[[#This Row],[Category All]]="Category 1",Table13[[#This Row],[Base Abalone Value]]*1.5,NA())</f>
        <v>#N/A</v>
      </c>
      <c r="Y94" s="3">
        <f>IF(Table13[[#This Row],[Category All]]="Category 2",Table13[[#This Row],[Base Abalone Value]]*0.8,NA())</f>
        <v>0.76068366666666665</v>
      </c>
      <c r="Z94" s="3" t="e">
        <f>IF(Table13[[#This Row],[Category All]]="Category 3",Table13[[#This Row],[Base Abalone Value]],NA())</f>
        <v>#N/A</v>
      </c>
    </row>
    <row r="95" spans="1:26" x14ac:dyDescent="0.2">
      <c r="A95">
        <v>372</v>
      </c>
      <c r="B95" t="s">
        <v>17</v>
      </c>
      <c r="C95">
        <v>0.66</v>
      </c>
      <c r="D95">
        <v>0.56499999999999995</v>
      </c>
      <c r="E95">
        <v>0.19500000000000001</v>
      </c>
      <c r="F95">
        <v>1.7605</v>
      </c>
      <c r="G95">
        <v>0.69199999999999995</v>
      </c>
      <c r="H95">
        <v>0.32650000000000001</v>
      </c>
      <c r="I95">
        <v>0.5</v>
      </c>
      <c r="J95">
        <v>16</v>
      </c>
      <c r="K95">
        <v>8</v>
      </c>
      <c r="L95" t="s">
        <v>46</v>
      </c>
      <c r="M95" t="s">
        <v>47</v>
      </c>
      <c r="N95" t="s">
        <v>48</v>
      </c>
      <c r="O95">
        <v>1</v>
      </c>
      <c r="P95" t="s">
        <v>21</v>
      </c>
      <c r="Q95">
        <v>22.1</v>
      </c>
      <c r="R95" t="str" cm="1">
        <f t="array" ref="R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" t="e">
        <f>IF(Table13[[#This Row],[Category All]]="Category 1", "Yes",NA())</f>
        <v>#N/A</v>
      </c>
      <c r="T95" t="e">
        <f>IF(Table13[[#This Row],[Category All]]="Category 2", "Yes",NA())</f>
        <v>#N/A</v>
      </c>
      <c r="U95" t="str">
        <f>IF(Table13[[#This Row],[Category All]]="Category 3", "Yes",NA())</f>
        <v>Yes</v>
      </c>
      <c r="V95" s="3">
        <f>SUM(1,(1/3)*(Table13[[#This Row],[Length]]-0.5),(1/3)*(Table13[[#This Row],[Diameter]]-0.4),(1/3)*(Table13[[#This Row],[Height]]-0.4)*Table13[[#This Row],[Whole_weight]]*0.5)</f>
        <v>1.0481829166666665</v>
      </c>
      <c r="W95" s="3" cm="1">
        <f t="array" ref="W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1.0481829166666665</v>
      </c>
      <c r="X95" s="3" t="e">
        <f>IF(Table13[[#This Row],[Category All]]="Category 1",Table13[[#This Row],[Base Abalone Value]]*1.5,NA())</f>
        <v>#N/A</v>
      </c>
      <c r="Y95" s="3" t="e">
        <f>IF(Table13[[#This Row],[Category All]]="Category 2",Table13[[#This Row],[Base Abalone Value]]*0.8,NA())</f>
        <v>#N/A</v>
      </c>
      <c r="Z95" s="3">
        <f>IF(Table13[[#This Row],[Category All]]="Category 3",Table13[[#This Row],[Base Abalone Value]],NA())</f>
        <v>1.0481829166666665</v>
      </c>
    </row>
    <row r="96" spans="1:26" x14ac:dyDescent="0.2">
      <c r="A96">
        <v>3833</v>
      </c>
      <c r="B96" t="s">
        <v>17</v>
      </c>
      <c r="C96">
        <v>0.46</v>
      </c>
      <c r="D96">
        <v>0.36499999999999999</v>
      </c>
      <c r="E96">
        <v>0.115</v>
      </c>
      <c r="F96">
        <v>0.44850000000000001</v>
      </c>
      <c r="G96">
        <v>0.16500000000000001</v>
      </c>
      <c r="H96">
        <v>8.3000000000000004E-2</v>
      </c>
      <c r="I96">
        <v>0.17</v>
      </c>
      <c r="J96">
        <v>14</v>
      </c>
      <c r="K96">
        <v>14</v>
      </c>
      <c r="L96" t="s">
        <v>40</v>
      </c>
      <c r="M96" t="s">
        <v>41</v>
      </c>
      <c r="N96" t="s">
        <v>42</v>
      </c>
      <c r="O96">
        <v>2</v>
      </c>
      <c r="P96" t="s">
        <v>24</v>
      </c>
      <c r="Q96">
        <v>18</v>
      </c>
      <c r="R96" t="str" cm="1">
        <f t="array" ref="R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" t="e">
        <f>IF(Table13[[#This Row],[Category All]]="Category 1", "Yes",NA())</f>
        <v>#N/A</v>
      </c>
      <c r="T96" t="str">
        <f>IF(Table13[[#This Row],[Category All]]="Category 2", "Yes",NA())</f>
        <v>Yes</v>
      </c>
      <c r="U96" t="e">
        <f>IF(Table13[[#This Row],[Category All]]="Category 3", "Yes",NA())</f>
        <v>#N/A</v>
      </c>
      <c r="V96" s="3">
        <f>SUM(1,(1/3)*(Table13[[#This Row],[Length]]-0.5),(1/3)*(Table13[[#This Row],[Diameter]]-0.4),(1/3)*(Table13[[#This Row],[Height]]-0.4)*Table13[[#This Row],[Whole_weight]]*0.5)</f>
        <v>0.95369625000000002</v>
      </c>
      <c r="W96" s="3" cm="1">
        <f t="array" ref="W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0.76295700000000011</v>
      </c>
      <c r="X96" s="3" t="e">
        <f>IF(Table13[[#This Row],[Category All]]="Category 1",Table13[[#This Row],[Base Abalone Value]]*1.5,NA())</f>
        <v>#N/A</v>
      </c>
      <c r="Y96" s="3">
        <f>IF(Table13[[#This Row],[Category All]]="Category 2",Table13[[#This Row],[Base Abalone Value]]*0.8,NA())</f>
        <v>0.76295700000000011</v>
      </c>
      <c r="Z96" s="3" t="e">
        <f>IF(Table13[[#This Row],[Category All]]="Category 3",Table13[[#This Row],[Base Abalone Value]],NA())</f>
        <v>#N/A</v>
      </c>
    </row>
    <row r="97" spans="1:26" x14ac:dyDescent="0.2">
      <c r="A97">
        <v>1710</v>
      </c>
      <c r="B97" t="s">
        <v>32</v>
      </c>
      <c r="C97">
        <v>0.64500000000000002</v>
      </c>
      <c r="D97">
        <v>0.51</v>
      </c>
      <c r="E97">
        <v>0.19</v>
      </c>
      <c r="F97">
        <v>1.4744999999999999</v>
      </c>
      <c r="G97">
        <v>0.60499999999999998</v>
      </c>
      <c r="H97">
        <v>0.34499999999999997</v>
      </c>
      <c r="I97">
        <v>0.48</v>
      </c>
      <c r="J97">
        <v>9</v>
      </c>
      <c r="K97">
        <v>13</v>
      </c>
      <c r="L97" t="s">
        <v>29</v>
      </c>
      <c r="M97" t="s">
        <v>30</v>
      </c>
      <c r="N97" t="s">
        <v>20</v>
      </c>
      <c r="O97">
        <v>1</v>
      </c>
      <c r="P97" t="s">
        <v>21</v>
      </c>
      <c r="Q97">
        <v>22.1</v>
      </c>
      <c r="R97" t="str" cm="1">
        <f t="array" ref="R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" t="e">
        <f>IF(Table13[[#This Row],[Category All]]="Category 1", "Yes",NA())</f>
        <v>#N/A</v>
      </c>
      <c r="T97" t="e">
        <f>IF(Table13[[#This Row],[Category All]]="Category 2", "Yes",NA())</f>
        <v>#N/A</v>
      </c>
      <c r="U97" t="str">
        <f>IF(Table13[[#This Row],[Category All]]="Category 3", "Yes",NA())</f>
        <v>Yes</v>
      </c>
      <c r="V97" s="3">
        <f>SUM(1,(1/3)*(Table13[[#This Row],[Length]]-0.5),(1/3)*(Table13[[#This Row],[Diameter]]-0.4),(1/3)*(Table13[[#This Row],[Height]]-0.4)*Table13[[#This Row],[Whole_weight]]*0.5)</f>
        <v>1.0333924999999999</v>
      </c>
      <c r="W97" s="3" cm="1">
        <f t="array" ref="W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1.0333924999999999</v>
      </c>
      <c r="X97" s="3" t="e">
        <f>IF(Table13[[#This Row],[Category All]]="Category 1",Table13[[#This Row],[Base Abalone Value]]*1.5,NA())</f>
        <v>#N/A</v>
      </c>
      <c r="Y97" s="3" t="e">
        <f>IF(Table13[[#This Row],[Category All]]="Category 2",Table13[[#This Row],[Base Abalone Value]]*0.8,NA())</f>
        <v>#N/A</v>
      </c>
      <c r="Z97" s="3">
        <f>IF(Table13[[#This Row],[Category All]]="Category 3",Table13[[#This Row],[Base Abalone Value]],NA())</f>
        <v>1.0333924999999999</v>
      </c>
    </row>
    <row r="98" spans="1:26" x14ac:dyDescent="0.2">
      <c r="A98">
        <v>2434</v>
      </c>
      <c r="B98" t="s">
        <v>17</v>
      </c>
      <c r="C98">
        <v>0.66</v>
      </c>
      <c r="D98">
        <v>0.51500000000000001</v>
      </c>
      <c r="E98">
        <v>0.18</v>
      </c>
      <c r="F98">
        <v>1.5229999999999999</v>
      </c>
      <c r="G98">
        <v>0.54</v>
      </c>
      <c r="H98">
        <v>0.33650000000000002</v>
      </c>
      <c r="I98">
        <v>0.55500000000000005</v>
      </c>
      <c r="J98">
        <v>16</v>
      </c>
      <c r="K98">
        <v>15</v>
      </c>
      <c r="L98" t="s">
        <v>66</v>
      </c>
      <c r="M98" t="s">
        <v>67</v>
      </c>
      <c r="N98" t="s">
        <v>20</v>
      </c>
      <c r="O98">
        <v>4</v>
      </c>
      <c r="P98" t="s">
        <v>27</v>
      </c>
      <c r="Q98">
        <v>6.1</v>
      </c>
      <c r="R98" t="str" cm="1">
        <f t="array" ref="R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" t="e">
        <f>IF(Table13[[#This Row],[Category All]]="Category 1", "Yes",NA())</f>
        <v>#N/A</v>
      </c>
      <c r="T98" t="e">
        <f>IF(Table13[[#This Row],[Category All]]="Category 2", "Yes",NA())</f>
        <v>#N/A</v>
      </c>
      <c r="U98" t="str">
        <f>IF(Table13[[#This Row],[Category All]]="Category 3", "Yes",NA())</f>
        <v>Yes</v>
      </c>
      <c r="V98" s="3">
        <f>SUM(1,(1/3)*(Table13[[#This Row],[Length]]-0.5),(1/3)*(Table13[[#This Row],[Diameter]]-0.4),(1/3)*(Table13[[#This Row],[Height]]-0.4)*Table13[[#This Row],[Whole_weight]]*0.5)</f>
        <v>1.0358233333333333</v>
      </c>
      <c r="W98" s="3" cm="1">
        <f t="array" ref="W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1.0358233333333333</v>
      </c>
      <c r="X98" s="3" t="e">
        <f>IF(Table13[[#This Row],[Category All]]="Category 1",Table13[[#This Row],[Base Abalone Value]]*1.5,NA())</f>
        <v>#N/A</v>
      </c>
      <c r="Y98" s="3" t="e">
        <f>IF(Table13[[#This Row],[Category All]]="Category 2",Table13[[#This Row],[Base Abalone Value]]*0.8,NA())</f>
        <v>#N/A</v>
      </c>
      <c r="Z98" s="3">
        <f>IF(Table13[[#This Row],[Category All]]="Category 3",Table13[[#This Row],[Base Abalone Value]],NA())</f>
        <v>1.0358233333333333</v>
      </c>
    </row>
    <row r="99" spans="1:26" x14ac:dyDescent="0.2">
      <c r="A99">
        <v>137</v>
      </c>
      <c r="B99" t="s">
        <v>17</v>
      </c>
      <c r="C99">
        <v>0.30499999999999999</v>
      </c>
      <c r="D99">
        <v>0.23</v>
      </c>
      <c r="E99">
        <v>0.08</v>
      </c>
      <c r="F99">
        <v>0.156</v>
      </c>
      <c r="G99">
        <v>6.7500000000000004E-2</v>
      </c>
      <c r="H99">
        <v>3.4500000000000003E-2</v>
      </c>
      <c r="I99">
        <v>4.8000000000000001E-2</v>
      </c>
      <c r="J99">
        <v>7</v>
      </c>
      <c r="K99">
        <v>4</v>
      </c>
      <c r="L99" t="s">
        <v>69</v>
      </c>
      <c r="M99" t="s">
        <v>70</v>
      </c>
      <c r="N99" t="s">
        <v>71</v>
      </c>
      <c r="O99">
        <v>7</v>
      </c>
      <c r="P99" t="s">
        <v>59</v>
      </c>
      <c r="Q99">
        <v>2.5</v>
      </c>
      <c r="R99" t="str" cm="1">
        <f t="array" ref="R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" t="e">
        <f>IF(Table13[[#This Row],[Category All]]="Category 1", "Yes",NA())</f>
        <v>#N/A</v>
      </c>
      <c r="T99" t="str">
        <f>IF(Table13[[#This Row],[Category All]]="Category 2", "Yes",NA())</f>
        <v>Yes</v>
      </c>
      <c r="U99" t="e">
        <f>IF(Table13[[#This Row],[Category All]]="Category 3", "Yes",NA())</f>
        <v>#N/A</v>
      </c>
      <c r="V99" s="3">
        <f>SUM(1,(1/3)*(Table13[[#This Row],[Length]]-0.5),(1/3)*(Table13[[#This Row],[Diameter]]-0.4),(1/3)*(Table13[[#This Row],[Height]]-0.4)*Table13[[#This Row],[Whole_weight]]*0.5)</f>
        <v>0.87001333333333342</v>
      </c>
      <c r="W99" s="3" cm="1">
        <f t="array" ref="W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0.69601066666666678</v>
      </c>
      <c r="X99" s="3" t="e">
        <f>IF(Table13[[#This Row],[Category All]]="Category 1",Table13[[#This Row],[Base Abalone Value]]*1.5,NA())</f>
        <v>#N/A</v>
      </c>
      <c r="Y99" s="3">
        <f>IF(Table13[[#This Row],[Category All]]="Category 2",Table13[[#This Row],[Base Abalone Value]]*0.8,NA())</f>
        <v>0.69601066666666678</v>
      </c>
      <c r="Z99" s="3" t="e">
        <f>IF(Table13[[#This Row],[Category All]]="Category 3",Table13[[#This Row],[Base Abalone Value]],NA())</f>
        <v>#N/A</v>
      </c>
    </row>
    <row r="100" spans="1:26" x14ac:dyDescent="0.2">
      <c r="A100">
        <v>3018</v>
      </c>
      <c r="B100" t="s">
        <v>28</v>
      </c>
      <c r="C100">
        <v>0.435</v>
      </c>
      <c r="D100">
        <v>0.32500000000000001</v>
      </c>
      <c r="E100">
        <v>0.105</v>
      </c>
      <c r="F100">
        <v>0.33500000000000002</v>
      </c>
      <c r="G100">
        <v>0.13600000000000001</v>
      </c>
      <c r="H100">
        <v>6.5000000000000002E-2</v>
      </c>
      <c r="I100">
        <v>0.115</v>
      </c>
      <c r="J100">
        <v>8</v>
      </c>
      <c r="K100">
        <v>1</v>
      </c>
      <c r="L100" t="s">
        <v>25</v>
      </c>
      <c r="M100" t="s">
        <v>26</v>
      </c>
      <c r="N100" t="s">
        <v>20</v>
      </c>
      <c r="O100">
        <v>10</v>
      </c>
      <c r="P100" t="s">
        <v>55</v>
      </c>
      <c r="Q100">
        <v>24.1</v>
      </c>
      <c r="R100" t="str" cm="1">
        <f t="array" ref="R1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" t="e">
        <f>IF(Table13[[#This Row],[Category All]]="Category 1", "Yes",NA())</f>
        <v>#N/A</v>
      </c>
      <c r="T100" t="str">
        <f>IF(Table13[[#This Row],[Category All]]="Category 2", "Yes",NA())</f>
        <v>Yes</v>
      </c>
      <c r="U100" t="e">
        <f>IF(Table13[[#This Row],[Category All]]="Category 3", "Yes",NA())</f>
        <v>#N/A</v>
      </c>
      <c r="V100" s="3">
        <f>SUM(1,(1/3)*(Table13[[#This Row],[Length]]-0.5),(1/3)*(Table13[[#This Row],[Diameter]]-0.4),(1/3)*(Table13[[#This Row],[Height]]-0.4)*Table13[[#This Row],[Whole_weight]]*0.5)</f>
        <v>0.93686249999999993</v>
      </c>
      <c r="W100" s="3" cm="1">
        <f t="array" ref="W1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0.74948999999999999</v>
      </c>
      <c r="X100" s="3" t="e">
        <f>IF(Table13[[#This Row],[Category All]]="Category 1",Table13[[#This Row],[Base Abalone Value]]*1.5,NA())</f>
        <v>#N/A</v>
      </c>
      <c r="Y100" s="3">
        <f>IF(Table13[[#This Row],[Category All]]="Category 2",Table13[[#This Row],[Base Abalone Value]]*0.8,NA())</f>
        <v>0.74948999999999999</v>
      </c>
      <c r="Z100" s="3" t="e">
        <f>IF(Table13[[#This Row],[Category All]]="Category 3",Table13[[#This Row],[Base Abalone Value]],NA())</f>
        <v>#N/A</v>
      </c>
    </row>
    <row r="101" spans="1:26" x14ac:dyDescent="0.2">
      <c r="A101">
        <v>3427</v>
      </c>
      <c r="B101" t="s">
        <v>32</v>
      </c>
      <c r="C101">
        <v>0.71</v>
      </c>
      <c r="D101">
        <v>0.55000000000000004</v>
      </c>
      <c r="E101">
        <v>0.2</v>
      </c>
      <c r="F101">
        <v>1.9045000000000001</v>
      </c>
      <c r="G101">
        <v>0.88200000000000001</v>
      </c>
      <c r="H101">
        <v>0.44</v>
      </c>
      <c r="I101">
        <v>0.5</v>
      </c>
      <c r="J101">
        <v>13</v>
      </c>
      <c r="K101">
        <v>3</v>
      </c>
      <c r="L101" t="s">
        <v>60</v>
      </c>
      <c r="M101" t="s">
        <v>61</v>
      </c>
      <c r="N101" t="s">
        <v>62</v>
      </c>
      <c r="O101">
        <v>5</v>
      </c>
      <c r="P101" t="s">
        <v>31</v>
      </c>
      <c r="Q101">
        <v>12.8</v>
      </c>
      <c r="R101" t="str" cm="1">
        <f t="array" ref="R1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1" t="e">
        <f>IF(Table13[[#This Row],[Category All]]="Category 1", "Yes",NA())</f>
        <v>#N/A</v>
      </c>
      <c r="T101" t="e">
        <f>IF(Table13[[#This Row],[Category All]]="Category 2", "Yes",NA())</f>
        <v>#N/A</v>
      </c>
      <c r="U101" t="str">
        <f>IF(Table13[[#This Row],[Category All]]="Category 3", "Yes",NA())</f>
        <v>Yes</v>
      </c>
      <c r="V101" s="3">
        <f>SUM(1,(1/3)*(Table13[[#This Row],[Length]]-0.5),(1/3)*(Table13[[#This Row],[Diameter]]-0.4),(1/3)*(Table13[[#This Row],[Height]]-0.4)*Table13[[#This Row],[Whole_weight]]*0.5)</f>
        <v>1.0565166666666668</v>
      </c>
      <c r="W101" s="3" cm="1">
        <f t="array" ref="W1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1.0565166666666668</v>
      </c>
      <c r="X101" s="3" t="e">
        <f>IF(Table13[[#This Row],[Category All]]="Category 1",Table13[[#This Row],[Base Abalone Value]]*1.5,NA())</f>
        <v>#N/A</v>
      </c>
      <c r="Y101" s="3" t="e">
        <f>IF(Table13[[#This Row],[Category All]]="Category 2",Table13[[#This Row],[Base Abalone Value]]*0.8,NA())</f>
        <v>#N/A</v>
      </c>
      <c r="Z101" s="3">
        <f>IF(Table13[[#This Row],[Category All]]="Category 3",Table13[[#This Row],[Base Abalone Value]],NA())</f>
        <v>1.0565166666666668</v>
      </c>
    </row>
    <row r="102" spans="1:26" x14ac:dyDescent="0.2">
      <c r="A102">
        <v>781</v>
      </c>
      <c r="B102" t="s">
        <v>32</v>
      </c>
      <c r="C102">
        <v>0.56000000000000005</v>
      </c>
      <c r="D102">
        <v>0.41</v>
      </c>
      <c r="E102">
        <v>0.16500000000000001</v>
      </c>
      <c r="F102">
        <v>0.93</v>
      </c>
      <c r="G102">
        <v>0.35049999999999998</v>
      </c>
      <c r="H102">
        <v>0.23699999999999999</v>
      </c>
      <c r="I102">
        <v>0.3</v>
      </c>
      <c r="J102">
        <v>13</v>
      </c>
      <c r="K102">
        <v>12</v>
      </c>
      <c r="L102" t="s">
        <v>18</v>
      </c>
      <c r="M102" t="s">
        <v>19</v>
      </c>
      <c r="N102" t="s">
        <v>20</v>
      </c>
      <c r="O102">
        <v>1</v>
      </c>
      <c r="P102" t="s">
        <v>21</v>
      </c>
      <c r="Q102">
        <v>22.1</v>
      </c>
      <c r="R102" t="str" cm="1">
        <f t="array" ref="R1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2" t="e">
        <f>IF(Table13[[#This Row],[Category All]]="Category 1", "Yes",NA())</f>
        <v>#N/A</v>
      </c>
      <c r="T102" t="str">
        <f>IF(Table13[[#This Row],[Category All]]="Category 2", "Yes",NA())</f>
        <v>Yes</v>
      </c>
      <c r="U102" t="e">
        <f>IF(Table13[[#This Row],[Category All]]="Category 3", "Yes",NA())</f>
        <v>#N/A</v>
      </c>
      <c r="V102" s="3">
        <f>SUM(1,(1/3)*(Table13[[#This Row],[Length]]-0.5),(1/3)*(Table13[[#This Row],[Diameter]]-0.4),(1/3)*(Table13[[#This Row],[Height]]-0.4)*Table13[[#This Row],[Whole_weight]]*0.5)</f>
        <v>0.98690833333333339</v>
      </c>
      <c r="W102" s="3" cm="1">
        <f t="array" ref="W1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0.78952666666666671</v>
      </c>
      <c r="X102" s="3" t="e">
        <f>IF(Table13[[#This Row],[Category All]]="Category 1",Table13[[#This Row],[Base Abalone Value]]*1.5,NA())</f>
        <v>#N/A</v>
      </c>
      <c r="Y102" s="3">
        <f>IF(Table13[[#This Row],[Category All]]="Category 2",Table13[[#This Row],[Base Abalone Value]]*0.8,NA())</f>
        <v>0.78952666666666671</v>
      </c>
      <c r="Z102" s="3" t="e">
        <f>IF(Table13[[#This Row],[Category All]]="Category 3",Table13[[#This Row],[Base Abalone Value]],NA())</f>
        <v>#N/A</v>
      </c>
    </row>
    <row r="103" spans="1:26" x14ac:dyDescent="0.2">
      <c r="A103">
        <v>2871</v>
      </c>
      <c r="B103" t="s">
        <v>28</v>
      </c>
      <c r="C103">
        <v>0.37</v>
      </c>
      <c r="D103">
        <v>0.27</v>
      </c>
      <c r="E103">
        <v>0.09</v>
      </c>
      <c r="F103">
        <v>0.1855</v>
      </c>
      <c r="G103">
        <v>7.0000000000000007E-2</v>
      </c>
      <c r="H103">
        <v>4.2500000000000003E-2</v>
      </c>
      <c r="I103">
        <v>6.5000000000000002E-2</v>
      </c>
      <c r="J103">
        <v>7</v>
      </c>
      <c r="K103">
        <v>3</v>
      </c>
      <c r="L103" t="s">
        <v>60</v>
      </c>
      <c r="M103" t="s">
        <v>61</v>
      </c>
      <c r="N103" t="s">
        <v>62</v>
      </c>
      <c r="O103">
        <v>3</v>
      </c>
      <c r="P103" t="s">
        <v>65</v>
      </c>
      <c r="Q103">
        <v>3.6</v>
      </c>
      <c r="R103" t="str" cm="1">
        <f t="array" ref="R1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3" t="e">
        <f>IF(Table13[[#This Row],[Category All]]="Category 1", "Yes",NA())</f>
        <v>#N/A</v>
      </c>
      <c r="T103" t="str">
        <f>IF(Table13[[#This Row],[Category All]]="Category 2", "Yes",NA())</f>
        <v>Yes</v>
      </c>
      <c r="U103" t="e">
        <f>IF(Table13[[#This Row],[Category All]]="Category 3", "Yes",NA())</f>
        <v>#N/A</v>
      </c>
      <c r="V103" s="3">
        <f>SUM(1,(1/3)*(Table13[[#This Row],[Length]]-0.5),(1/3)*(Table13[[#This Row],[Diameter]]-0.4),(1/3)*(Table13[[#This Row],[Height]]-0.4)*Table13[[#This Row],[Whole_weight]]*0.5)</f>
        <v>0.90374916666666671</v>
      </c>
      <c r="W103" s="3" cm="1">
        <f t="array" ref="W1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0.72299933333333344</v>
      </c>
      <c r="X103" s="3" t="e">
        <f>IF(Table13[[#This Row],[Category All]]="Category 1",Table13[[#This Row],[Base Abalone Value]]*1.5,NA())</f>
        <v>#N/A</v>
      </c>
      <c r="Y103" s="3">
        <f>IF(Table13[[#This Row],[Category All]]="Category 2",Table13[[#This Row],[Base Abalone Value]]*0.8,NA())</f>
        <v>0.72299933333333344</v>
      </c>
      <c r="Z103" s="3" t="e">
        <f>IF(Table13[[#This Row],[Category All]]="Category 3",Table13[[#This Row],[Base Abalone Value]],NA())</f>
        <v>#N/A</v>
      </c>
    </row>
    <row r="104" spans="1:26" x14ac:dyDescent="0.2">
      <c r="A104">
        <v>3141</v>
      </c>
      <c r="B104" t="s">
        <v>32</v>
      </c>
      <c r="C104">
        <v>0.55000000000000004</v>
      </c>
      <c r="D104">
        <v>0.42499999999999999</v>
      </c>
      <c r="E104">
        <v>0.16</v>
      </c>
      <c r="F104">
        <v>0.97</v>
      </c>
      <c r="G104">
        <v>0.28849999999999998</v>
      </c>
      <c r="H104">
        <v>0.13900000000000001</v>
      </c>
      <c r="I104">
        <v>0.48</v>
      </c>
      <c r="J104">
        <v>20</v>
      </c>
      <c r="K104">
        <v>5</v>
      </c>
      <c r="L104" t="s">
        <v>43</v>
      </c>
      <c r="M104" t="s">
        <v>44</v>
      </c>
      <c r="N104" t="s">
        <v>45</v>
      </c>
      <c r="O104">
        <v>1</v>
      </c>
      <c r="P104" t="s">
        <v>21</v>
      </c>
      <c r="Q104">
        <v>22.1</v>
      </c>
      <c r="R104" t="str" cm="1">
        <f t="array" ref="R1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4" t="e">
        <f>IF(Table13[[#This Row],[Category All]]="Category 1", "Yes",NA())</f>
        <v>#N/A</v>
      </c>
      <c r="T104" t="str">
        <f>IF(Table13[[#This Row],[Category All]]="Category 2", "Yes",NA())</f>
        <v>Yes</v>
      </c>
      <c r="U104" t="e">
        <f>IF(Table13[[#This Row],[Category All]]="Category 3", "Yes",NA())</f>
        <v>#N/A</v>
      </c>
      <c r="V104" s="3">
        <f>SUM(1,(1/3)*(Table13[[#This Row],[Length]]-0.5),(1/3)*(Table13[[#This Row],[Diameter]]-0.4),(1/3)*(Table13[[#This Row],[Height]]-0.4)*Table13[[#This Row],[Whole_weight]]*0.5)</f>
        <v>0.98619999999999997</v>
      </c>
      <c r="W104" s="3" cm="1">
        <f t="array" ref="W1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0.78895999999999999</v>
      </c>
      <c r="X104" s="3" t="e">
        <f>IF(Table13[[#This Row],[Category All]]="Category 1",Table13[[#This Row],[Base Abalone Value]]*1.5,NA())</f>
        <v>#N/A</v>
      </c>
      <c r="Y104" s="3">
        <f>IF(Table13[[#This Row],[Category All]]="Category 2",Table13[[#This Row],[Base Abalone Value]]*0.8,NA())</f>
        <v>0.78895999999999999</v>
      </c>
      <c r="Z104" s="3" t="e">
        <f>IF(Table13[[#This Row],[Category All]]="Category 3",Table13[[#This Row],[Base Abalone Value]],NA())</f>
        <v>#N/A</v>
      </c>
    </row>
    <row r="105" spans="1:26" x14ac:dyDescent="0.2">
      <c r="A105">
        <v>186</v>
      </c>
      <c r="B105" t="s">
        <v>32</v>
      </c>
      <c r="C105">
        <v>0.62</v>
      </c>
      <c r="D105">
        <v>0.49</v>
      </c>
      <c r="E105">
        <v>0.19</v>
      </c>
      <c r="F105">
        <v>1.218</v>
      </c>
      <c r="G105">
        <v>0.54549999999999998</v>
      </c>
      <c r="H105">
        <v>0.29649999999999999</v>
      </c>
      <c r="I105">
        <v>0.35499999999999998</v>
      </c>
      <c r="J105">
        <v>13</v>
      </c>
      <c r="K105">
        <v>2</v>
      </c>
      <c r="L105" t="s">
        <v>49</v>
      </c>
      <c r="M105" t="s">
        <v>50</v>
      </c>
      <c r="N105" t="s">
        <v>51</v>
      </c>
      <c r="O105">
        <v>5</v>
      </c>
      <c r="P105" t="s">
        <v>31</v>
      </c>
      <c r="Q105">
        <v>12.8</v>
      </c>
      <c r="R105" t="str" cm="1">
        <f t="array" ref="R1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5" t="e">
        <f>IF(Table13[[#This Row],[Category All]]="Category 1", "Yes",NA())</f>
        <v>#N/A</v>
      </c>
      <c r="T105" t="e">
        <f>IF(Table13[[#This Row],[Category All]]="Category 2", "Yes",NA())</f>
        <v>#N/A</v>
      </c>
      <c r="U105" t="str">
        <f>IF(Table13[[#This Row],[Category All]]="Category 3", "Yes",NA())</f>
        <v>Yes</v>
      </c>
      <c r="V105" s="3">
        <f>SUM(1,(1/3)*(Table13[[#This Row],[Length]]-0.5),(1/3)*(Table13[[#This Row],[Diameter]]-0.4),(1/3)*(Table13[[#This Row],[Height]]-0.4)*Table13[[#This Row],[Whole_weight]]*0.5)</f>
        <v>1.0273700000000001</v>
      </c>
      <c r="W105" s="3" cm="1">
        <f t="array" ref="W1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1.0273700000000001</v>
      </c>
      <c r="X105" s="3" t="e">
        <f>IF(Table13[[#This Row],[Category All]]="Category 1",Table13[[#This Row],[Base Abalone Value]]*1.5,NA())</f>
        <v>#N/A</v>
      </c>
      <c r="Y105" s="3" t="e">
        <f>IF(Table13[[#This Row],[Category All]]="Category 2",Table13[[#This Row],[Base Abalone Value]]*0.8,NA())</f>
        <v>#N/A</v>
      </c>
      <c r="Z105" s="3">
        <f>IF(Table13[[#This Row],[Category All]]="Category 3",Table13[[#This Row],[Base Abalone Value]],NA())</f>
        <v>1.0273700000000001</v>
      </c>
    </row>
    <row r="106" spans="1:26" x14ac:dyDescent="0.2">
      <c r="A106">
        <v>1040</v>
      </c>
      <c r="B106" t="s">
        <v>17</v>
      </c>
      <c r="C106">
        <v>0.66</v>
      </c>
      <c r="D106">
        <v>0.47499999999999998</v>
      </c>
      <c r="E106">
        <v>0.18</v>
      </c>
      <c r="F106">
        <v>1.3694999999999999</v>
      </c>
      <c r="G106">
        <v>0.64100000000000001</v>
      </c>
      <c r="H106">
        <v>0.29399999999999998</v>
      </c>
      <c r="I106">
        <v>0.33500000000000002</v>
      </c>
      <c r="J106">
        <v>6</v>
      </c>
      <c r="K106">
        <v>8</v>
      </c>
      <c r="L106" t="s">
        <v>46</v>
      </c>
      <c r="M106" t="s">
        <v>47</v>
      </c>
      <c r="N106" t="s">
        <v>48</v>
      </c>
      <c r="O106">
        <v>10</v>
      </c>
      <c r="P106" t="s">
        <v>55</v>
      </c>
      <c r="Q106">
        <v>24.1</v>
      </c>
      <c r="R106" t="str" cm="1">
        <f t="array" ref="R1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6" t="e">
        <f>IF(Table13[[#This Row],[Category All]]="Category 1", "Yes",NA())</f>
        <v>#N/A</v>
      </c>
      <c r="T106" t="e">
        <f>IF(Table13[[#This Row],[Category All]]="Category 2", "Yes",NA())</f>
        <v>#N/A</v>
      </c>
      <c r="U106" t="str">
        <f>IF(Table13[[#This Row],[Category All]]="Category 3", "Yes",NA())</f>
        <v>Yes</v>
      </c>
      <c r="V106" s="3">
        <f>SUM(1,(1/3)*(Table13[[#This Row],[Length]]-0.5),(1/3)*(Table13[[#This Row],[Diameter]]-0.4),(1/3)*(Table13[[#This Row],[Height]]-0.4)*Table13[[#This Row],[Whole_weight]]*0.5)</f>
        <v>1.0281183333333332</v>
      </c>
      <c r="W106" s="3" cm="1">
        <f t="array" ref="W1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1.0281183333333332</v>
      </c>
      <c r="X106" s="3" t="e">
        <f>IF(Table13[[#This Row],[Category All]]="Category 1",Table13[[#This Row],[Base Abalone Value]]*1.5,NA())</f>
        <v>#N/A</v>
      </c>
      <c r="Y106" s="3" t="e">
        <f>IF(Table13[[#This Row],[Category All]]="Category 2",Table13[[#This Row],[Base Abalone Value]]*0.8,NA())</f>
        <v>#N/A</v>
      </c>
      <c r="Z106" s="3">
        <f>IF(Table13[[#This Row],[Category All]]="Category 3",Table13[[#This Row],[Base Abalone Value]],NA())</f>
        <v>1.0281183333333332</v>
      </c>
    </row>
    <row r="107" spans="1:26" x14ac:dyDescent="0.2">
      <c r="A107">
        <v>3236</v>
      </c>
      <c r="B107" t="s">
        <v>32</v>
      </c>
      <c r="C107">
        <v>0.66500000000000004</v>
      </c>
      <c r="D107">
        <v>0.53500000000000003</v>
      </c>
      <c r="E107">
        <v>0.155</v>
      </c>
      <c r="F107">
        <v>1.383</v>
      </c>
      <c r="G107">
        <v>0.59599999999999997</v>
      </c>
      <c r="H107">
        <v>0.25650000000000001</v>
      </c>
      <c r="I107">
        <v>0.48499999999999999</v>
      </c>
      <c r="J107">
        <v>14</v>
      </c>
      <c r="K107">
        <v>12</v>
      </c>
      <c r="L107" t="s">
        <v>18</v>
      </c>
      <c r="M107" t="s">
        <v>19</v>
      </c>
      <c r="N107" t="s">
        <v>20</v>
      </c>
      <c r="O107">
        <v>2</v>
      </c>
      <c r="P107" t="s">
        <v>24</v>
      </c>
      <c r="Q107">
        <v>18</v>
      </c>
      <c r="R107" t="str" cm="1">
        <f t="array" ref="R1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7" t="e">
        <f>IF(Table13[[#This Row],[Category All]]="Category 1", "Yes",NA())</f>
        <v>#N/A</v>
      </c>
      <c r="T107" t="e">
        <f>IF(Table13[[#This Row],[Category All]]="Category 2", "Yes",NA())</f>
        <v>#N/A</v>
      </c>
      <c r="U107" t="str">
        <f>IF(Table13[[#This Row],[Category All]]="Category 3", "Yes",NA())</f>
        <v>Yes</v>
      </c>
      <c r="V107" s="3">
        <f>SUM(1,(1/3)*(Table13[[#This Row],[Length]]-0.5),(1/3)*(Table13[[#This Row],[Diameter]]-0.4),(1/3)*(Table13[[#This Row],[Height]]-0.4)*Table13[[#This Row],[Whole_weight]]*0.5)</f>
        <v>1.0435274999999999</v>
      </c>
      <c r="W107" s="3" cm="1">
        <f t="array" ref="W1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1.0435274999999999</v>
      </c>
      <c r="X107" s="3" t="e">
        <f>IF(Table13[[#This Row],[Category All]]="Category 1",Table13[[#This Row],[Base Abalone Value]]*1.5,NA())</f>
        <v>#N/A</v>
      </c>
      <c r="Y107" s="3" t="e">
        <f>IF(Table13[[#This Row],[Category All]]="Category 2",Table13[[#This Row],[Base Abalone Value]]*0.8,NA())</f>
        <v>#N/A</v>
      </c>
      <c r="Z107" s="3">
        <f>IF(Table13[[#This Row],[Category All]]="Category 3",Table13[[#This Row],[Base Abalone Value]],NA())</f>
        <v>1.0435274999999999</v>
      </c>
    </row>
    <row r="108" spans="1:26" x14ac:dyDescent="0.2">
      <c r="A108">
        <v>2844</v>
      </c>
      <c r="B108" t="s">
        <v>32</v>
      </c>
      <c r="C108">
        <v>0.6</v>
      </c>
      <c r="D108">
        <v>0.45</v>
      </c>
      <c r="E108">
        <v>0.16</v>
      </c>
      <c r="F108">
        <v>1.1419999999999999</v>
      </c>
      <c r="G108">
        <v>0.53900000000000003</v>
      </c>
      <c r="H108">
        <v>0.22500000000000001</v>
      </c>
      <c r="I108">
        <v>0.307</v>
      </c>
      <c r="J108">
        <v>10</v>
      </c>
      <c r="K108">
        <v>4</v>
      </c>
      <c r="L108" t="s">
        <v>69</v>
      </c>
      <c r="M108" t="s">
        <v>70</v>
      </c>
      <c r="N108" t="s">
        <v>71</v>
      </c>
      <c r="O108">
        <v>6</v>
      </c>
      <c r="P108" t="s">
        <v>64</v>
      </c>
      <c r="Q108">
        <v>14.1</v>
      </c>
      <c r="R108" t="str" cm="1">
        <f t="array" ref="R1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8" t="e">
        <f>IF(Table13[[#This Row],[Category All]]="Category 1", "Yes",NA())</f>
        <v>#N/A</v>
      </c>
      <c r="T108" t="e">
        <f>IF(Table13[[#This Row],[Category All]]="Category 2", "Yes",NA())</f>
        <v>#N/A</v>
      </c>
      <c r="U108" t="str">
        <f>IF(Table13[[#This Row],[Category All]]="Category 3", "Yes",NA())</f>
        <v>Yes</v>
      </c>
      <c r="V108" s="3">
        <f>SUM(1,(1/3)*(Table13[[#This Row],[Length]]-0.5),(1/3)*(Table13[[#This Row],[Diameter]]-0.4),(1/3)*(Table13[[#This Row],[Height]]-0.4)*Table13[[#This Row],[Whole_weight]]*0.5)</f>
        <v>1.0043199999999999</v>
      </c>
      <c r="W108" s="3" cm="1">
        <f t="array" ref="W1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1.0043199999999999</v>
      </c>
      <c r="X108" s="3" t="e">
        <f>IF(Table13[[#This Row],[Category All]]="Category 1",Table13[[#This Row],[Base Abalone Value]]*1.5,NA())</f>
        <v>#N/A</v>
      </c>
      <c r="Y108" s="3" t="e">
        <f>IF(Table13[[#This Row],[Category All]]="Category 2",Table13[[#This Row],[Base Abalone Value]]*0.8,NA())</f>
        <v>#N/A</v>
      </c>
      <c r="Z108" s="3">
        <f>IF(Table13[[#This Row],[Category All]]="Category 3",Table13[[#This Row],[Base Abalone Value]],NA())</f>
        <v>1.0043199999999999</v>
      </c>
    </row>
    <row r="109" spans="1:26" x14ac:dyDescent="0.2">
      <c r="A109">
        <v>761</v>
      </c>
      <c r="B109" t="s">
        <v>32</v>
      </c>
      <c r="C109">
        <v>0.58499999999999996</v>
      </c>
      <c r="D109">
        <v>0.40500000000000003</v>
      </c>
      <c r="E109">
        <v>0.15</v>
      </c>
      <c r="F109">
        <v>1.2565</v>
      </c>
      <c r="G109">
        <v>0.435</v>
      </c>
      <c r="H109">
        <v>0.20200000000000001</v>
      </c>
      <c r="I109">
        <v>0.32500000000000001</v>
      </c>
      <c r="J109">
        <v>15</v>
      </c>
      <c r="K109">
        <v>3</v>
      </c>
      <c r="L109" t="s">
        <v>60</v>
      </c>
      <c r="M109" t="s">
        <v>61</v>
      </c>
      <c r="N109" t="s">
        <v>62</v>
      </c>
      <c r="O109">
        <v>4</v>
      </c>
      <c r="P109" t="s">
        <v>27</v>
      </c>
      <c r="Q109">
        <v>6.1</v>
      </c>
      <c r="R109" t="str" cm="1">
        <f t="array" ref="R1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9" t="e">
        <f>IF(Table13[[#This Row],[Category All]]="Category 1", "Yes",NA())</f>
        <v>#N/A</v>
      </c>
      <c r="T109" t="e">
        <f>IF(Table13[[#This Row],[Category All]]="Category 2", "Yes",NA())</f>
        <v>#N/A</v>
      </c>
      <c r="U109" t="str">
        <f>IF(Table13[[#This Row],[Category All]]="Category 3", "Yes",NA())</f>
        <v>Yes</v>
      </c>
      <c r="V109" s="3">
        <f>SUM(1,(1/3)*(Table13[[#This Row],[Length]]-0.5),(1/3)*(Table13[[#This Row],[Diameter]]-0.4),(1/3)*(Table13[[#This Row],[Height]]-0.4)*Table13[[#This Row],[Whole_weight]]*0.5)</f>
        <v>0.97764583333333333</v>
      </c>
      <c r="W109" s="3" cm="1">
        <f t="array" ref="W1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0.97764583333333333</v>
      </c>
      <c r="X109" s="3" t="e">
        <f>IF(Table13[[#This Row],[Category All]]="Category 1",Table13[[#This Row],[Base Abalone Value]]*1.5,NA())</f>
        <v>#N/A</v>
      </c>
      <c r="Y109" s="3" t="e">
        <f>IF(Table13[[#This Row],[Category All]]="Category 2",Table13[[#This Row],[Base Abalone Value]]*0.8,NA())</f>
        <v>#N/A</v>
      </c>
      <c r="Z109" s="3">
        <f>IF(Table13[[#This Row],[Category All]]="Category 3",Table13[[#This Row],[Base Abalone Value]],NA())</f>
        <v>0.97764583333333333</v>
      </c>
    </row>
    <row r="110" spans="1:26" x14ac:dyDescent="0.2">
      <c r="A110">
        <v>3068</v>
      </c>
      <c r="B110" t="s">
        <v>32</v>
      </c>
      <c r="C110">
        <v>0.65</v>
      </c>
      <c r="D110">
        <v>0.505</v>
      </c>
      <c r="E110">
        <v>0.17</v>
      </c>
      <c r="F110">
        <v>1.5595000000000001</v>
      </c>
      <c r="G110">
        <v>0.69499999999999995</v>
      </c>
      <c r="H110">
        <v>0.35149999999999998</v>
      </c>
      <c r="I110">
        <v>0.39500000000000002</v>
      </c>
      <c r="J110">
        <v>11</v>
      </c>
      <c r="K110">
        <v>1</v>
      </c>
      <c r="L110" t="s">
        <v>25</v>
      </c>
      <c r="M110" t="s">
        <v>26</v>
      </c>
      <c r="N110" t="s">
        <v>20</v>
      </c>
      <c r="O110">
        <v>6</v>
      </c>
      <c r="P110" t="s">
        <v>64</v>
      </c>
      <c r="Q110">
        <v>14.1</v>
      </c>
      <c r="R110" t="str" cm="1">
        <f t="array" ref="R1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0" t="e">
        <f>IF(Table13[[#This Row],[Category All]]="Category 1", "Yes",NA())</f>
        <v>#N/A</v>
      </c>
      <c r="T110" t="e">
        <f>IF(Table13[[#This Row],[Category All]]="Category 2", "Yes",NA())</f>
        <v>#N/A</v>
      </c>
      <c r="U110" t="str">
        <f>IF(Table13[[#This Row],[Category All]]="Category 3", "Yes",NA())</f>
        <v>Yes</v>
      </c>
      <c r="V110" s="3">
        <f>SUM(1,(1/3)*(Table13[[#This Row],[Length]]-0.5),(1/3)*(Table13[[#This Row],[Diameter]]-0.4),(1/3)*(Table13[[#This Row],[Height]]-0.4)*Table13[[#This Row],[Whole_weight]]*0.5)</f>
        <v>1.0252191666666666</v>
      </c>
      <c r="W110" s="3" cm="1">
        <f t="array" ref="W1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1.0252191666666666</v>
      </c>
      <c r="X110" s="3" t="e">
        <f>IF(Table13[[#This Row],[Category All]]="Category 1",Table13[[#This Row],[Base Abalone Value]]*1.5,NA())</f>
        <v>#N/A</v>
      </c>
      <c r="Y110" s="3" t="e">
        <f>IF(Table13[[#This Row],[Category All]]="Category 2",Table13[[#This Row],[Base Abalone Value]]*0.8,NA())</f>
        <v>#N/A</v>
      </c>
      <c r="Z110" s="3">
        <f>IF(Table13[[#This Row],[Category All]]="Category 3",Table13[[#This Row],[Base Abalone Value]],NA())</f>
        <v>1.0252191666666666</v>
      </c>
    </row>
    <row r="111" spans="1:26" x14ac:dyDescent="0.2">
      <c r="A111">
        <v>86</v>
      </c>
      <c r="B111" t="s">
        <v>17</v>
      </c>
      <c r="C111">
        <v>0.56999999999999995</v>
      </c>
      <c r="D111">
        <v>0.46500000000000002</v>
      </c>
      <c r="E111">
        <v>0.18</v>
      </c>
      <c r="F111">
        <v>1.2949999999999999</v>
      </c>
      <c r="G111">
        <v>0.33900000000000002</v>
      </c>
      <c r="H111">
        <v>0.2225</v>
      </c>
      <c r="I111">
        <v>0.44</v>
      </c>
      <c r="J111">
        <v>12</v>
      </c>
      <c r="K111">
        <v>11</v>
      </c>
      <c r="L111" t="s">
        <v>22</v>
      </c>
      <c r="M111" t="s">
        <v>23</v>
      </c>
      <c r="N111" t="s">
        <v>20</v>
      </c>
      <c r="O111">
        <v>7</v>
      </c>
      <c r="P111" t="s">
        <v>59</v>
      </c>
      <c r="Q111">
        <v>2.5</v>
      </c>
      <c r="R111" t="str" cm="1">
        <f t="array" ref="R1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1" t="e">
        <f>IF(Table13[[#This Row],[Category All]]="Category 1", "Yes",NA())</f>
        <v>#N/A</v>
      </c>
      <c r="T111" t="e">
        <f>IF(Table13[[#This Row],[Category All]]="Category 2", "Yes",NA())</f>
        <v>#N/A</v>
      </c>
      <c r="U111" t="str">
        <f>IF(Table13[[#This Row],[Category All]]="Category 3", "Yes",NA())</f>
        <v>Yes</v>
      </c>
      <c r="V111" s="3">
        <f>SUM(1,(1/3)*(Table13[[#This Row],[Length]]-0.5),(1/3)*(Table13[[#This Row],[Diameter]]-0.4),(1/3)*(Table13[[#This Row],[Height]]-0.4)*Table13[[#This Row],[Whole_weight]]*0.5)</f>
        <v>0.99751666666666683</v>
      </c>
      <c r="W111" s="3" cm="1">
        <f t="array" ref="W1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0.99751666666666683</v>
      </c>
      <c r="X111" s="3" t="e">
        <f>IF(Table13[[#This Row],[Category All]]="Category 1",Table13[[#This Row],[Base Abalone Value]]*1.5,NA())</f>
        <v>#N/A</v>
      </c>
      <c r="Y111" s="3" t="e">
        <f>IF(Table13[[#This Row],[Category All]]="Category 2",Table13[[#This Row],[Base Abalone Value]]*0.8,NA())</f>
        <v>#N/A</v>
      </c>
      <c r="Z111" s="3">
        <f>IF(Table13[[#This Row],[Category All]]="Category 3",Table13[[#This Row],[Base Abalone Value]],NA())</f>
        <v>0.99751666666666683</v>
      </c>
    </row>
    <row r="112" spans="1:26" x14ac:dyDescent="0.2">
      <c r="A112">
        <v>4035</v>
      </c>
      <c r="B112" t="s">
        <v>32</v>
      </c>
      <c r="C112">
        <v>0.51</v>
      </c>
      <c r="D112">
        <v>0.40500000000000003</v>
      </c>
      <c r="E112">
        <v>0.125</v>
      </c>
      <c r="F112">
        <v>0.6925</v>
      </c>
      <c r="G112">
        <v>0.32700000000000001</v>
      </c>
      <c r="H112">
        <v>0.155</v>
      </c>
      <c r="I112">
        <v>0.18049999999999999</v>
      </c>
      <c r="J112">
        <v>7</v>
      </c>
      <c r="K112">
        <v>6</v>
      </c>
      <c r="L112" t="s">
        <v>56</v>
      </c>
      <c r="M112" t="s">
        <v>57</v>
      </c>
      <c r="N112" t="s">
        <v>58</v>
      </c>
      <c r="O112">
        <v>2</v>
      </c>
      <c r="P112" t="s">
        <v>24</v>
      </c>
      <c r="Q112">
        <v>18</v>
      </c>
      <c r="R112" t="str" cm="1">
        <f t="array" ref="R1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2" t="e">
        <f>IF(Table13[[#This Row],[Category All]]="Category 1", "Yes",NA())</f>
        <v>#N/A</v>
      </c>
      <c r="T112" t="str">
        <f>IF(Table13[[#This Row],[Category All]]="Category 2", "Yes",NA())</f>
        <v>Yes</v>
      </c>
      <c r="U112" t="e">
        <f>IF(Table13[[#This Row],[Category All]]="Category 3", "Yes",NA())</f>
        <v>#N/A</v>
      </c>
      <c r="V112" s="3">
        <f>SUM(1,(1/3)*(Table13[[#This Row],[Length]]-0.5),(1/3)*(Table13[[#This Row],[Diameter]]-0.4),(1/3)*(Table13[[#This Row],[Height]]-0.4)*Table13[[#This Row],[Whole_weight]]*0.5)</f>
        <v>0.97326041666666674</v>
      </c>
      <c r="W112" s="3" cm="1">
        <f t="array" ref="W1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0.77860833333333346</v>
      </c>
      <c r="X112" s="3" t="e">
        <f>IF(Table13[[#This Row],[Category All]]="Category 1",Table13[[#This Row],[Base Abalone Value]]*1.5,NA())</f>
        <v>#N/A</v>
      </c>
      <c r="Y112" s="3">
        <f>IF(Table13[[#This Row],[Category All]]="Category 2",Table13[[#This Row],[Base Abalone Value]]*0.8,NA())</f>
        <v>0.77860833333333346</v>
      </c>
      <c r="Z112" s="3" t="e">
        <f>IF(Table13[[#This Row],[Category All]]="Category 3",Table13[[#This Row],[Base Abalone Value]],NA())</f>
        <v>#N/A</v>
      </c>
    </row>
    <row r="113" spans="1:26" x14ac:dyDescent="0.2">
      <c r="A113">
        <v>1055</v>
      </c>
      <c r="B113" t="s">
        <v>28</v>
      </c>
      <c r="C113">
        <v>0.19500000000000001</v>
      </c>
      <c r="D113">
        <v>0.15</v>
      </c>
      <c r="E113">
        <v>4.4999999999999998E-2</v>
      </c>
      <c r="F113">
        <v>3.7499999999999999E-2</v>
      </c>
      <c r="G113">
        <v>1.7999999999999999E-2</v>
      </c>
      <c r="H113">
        <v>6.0000000000000001E-3</v>
      </c>
      <c r="I113">
        <v>1.0999999999999999E-2</v>
      </c>
      <c r="J113">
        <v>3</v>
      </c>
      <c r="K113">
        <v>6</v>
      </c>
      <c r="L113" t="s">
        <v>56</v>
      </c>
      <c r="M113" t="s">
        <v>57</v>
      </c>
      <c r="N113" t="s">
        <v>58</v>
      </c>
      <c r="O113">
        <v>5</v>
      </c>
      <c r="P113" t="s">
        <v>31</v>
      </c>
      <c r="Q113">
        <v>12.8</v>
      </c>
      <c r="R113" t="str" cm="1">
        <f t="array" ref="R1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3" t="e">
        <f>IF(Table13[[#This Row],[Category All]]="Category 1", "Yes",NA())</f>
        <v>#N/A</v>
      </c>
      <c r="T113" t="str">
        <f>IF(Table13[[#This Row],[Category All]]="Category 2", "Yes",NA())</f>
        <v>Yes</v>
      </c>
      <c r="U113" t="e">
        <f>IF(Table13[[#This Row],[Category All]]="Category 3", "Yes",NA())</f>
        <v>#N/A</v>
      </c>
      <c r="V113" s="3">
        <f>SUM(1,(1/3)*(Table13[[#This Row],[Length]]-0.5),(1/3)*(Table13[[#This Row],[Diameter]]-0.4),(1/3)*(Table13[[#This Row],[Height]]-0.4)*Table13[[#This Row],[Whole_weight]]*0.5)</f>
        <v>0.8127812499999999</v>
      </c>
      <c r="W113" s="3" cm="1">
        <f t="array" ref="W1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0.65022499999999994</v>
      </c>
      <c r="X113" s="3" t="e">
        <f>IF(Table13[[#This Row],[Category All]]="Category 1",Table13[[#This Row],[Base Abalone Value]]*1.5,NA())</f>
        <v>#N/A</v>
      </c>
      <c r="Y113" s="3">
        <f>IF(Table13[[#This Row],[Category All]]="Category 2",Table13[[#This Row],[Base Abalone Value]]*0.8,NA())</f>
        <v>0.65022499999999994</v>
      </c>
      <c r="Z113" s="3" t="e">
        <f>IF(Table13[[#This Row],[Category All]]="Category 3",Table13[[#This Row],[Base Abalone Value]],NA())</f>
        <v>#N/A</v>
      </c>
    </row>
    <row r="114" spans="1:26" x14ac:dyDescent="0.2">
      <c r="A114">
        <v>2652</v>
      </c>
      <c r="B114" t="s">
        <v>28</v>
      </c>
      <c r="C114">
        <v>0.51</v>
      </c>
      <c r="D114">
        <v>0.38500000000000001</v>
      </c>
      <c r="E114">
        <v>0.15</v>
      </c>
      <c r="F114">
        <v>0.625</v>
      </c>
      <c r="G114">
        <v>0.3095</v>
      </c>
      <c r="H114">
        <v>0.11899999999999999</v>
      </c>
      <c r="I114">
        <v>0.17249999999999999</v>
      </c>
      <c r="J114">
        <v>8</v>
      </c>
      <c r="K114">
        <v>12</v>
      </c>
      <c r="L114" t="s">
        <v>18</v>
      </c>
      <c r="M114" t="s">
        <v>19</v>
      </c>
      <c r="N114" t="s">
        <v>20</v>
      </c>
      <c r="O114">
        <v>5</v>
      </c>
      <c r="P114" t="s">
        <v>31</v>
      </c>
      <c r="Q114">
        <v>12.8</v>
      </c>
      <c r="R114" t="str" cm="1">
        <f t="array" ref="R1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4" t="e">
        <f>IF(Table13[[#This Row],[Category All]]="Category 1", "Yes",NA())</f>
        <v>#N/A</v>
      </c>
      <c r="T114" t="str">
        <f>IF(Table13[[#This Row],[Category All]]="Category 2", "Yes",NA())</f>
        <v>Yes</v>
      </c>
      <c r="U114" t="e">
        <f>IF(Table13[[#This Row],[Category All]]="Category 3", "Yes",NA())</f>
        <v>#N/A</v>
      </c>
      <c r="V114" s="3">
        <f>SUM(1,(1/3)*(Table13[[#This Row],[Length]]-0.5),(1/3)*(Table13[[#This Row],[Diameter]]-0.4),(1/3)*(Table13[[#This Row],[Height]]-0.4)*Table13[[#This Row],[Whole_weight]]*0.5)</f>
        <v>0.97229166666666678</v>
      </c>
      <c r="W114" s="3" cm="1">
        <f t="array" ref="W1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0.77783333333333349</v>
      </c>
      <c r="X114" s="3" t="e">
        <f>IF(Table13[[#This Row],[Category All]]="Category 1",Table13[[#This Row],[Base Abalone Value]]*1.5,NA())</f>
        <v>#N/A</v>
      </c>
      <c r="Y114" s="3">
        <f>IF(Table13[[#This Row],[Category All]]="Category 2",Table13[[#This Row],[Base Abalone Value]]*0.8,NA())</f>
        <v>0.77783333333333349</v>
      </c>
      <c r="Z114" s="3" t="e">
        <f>IF(Table13[[#This Row],[Category All]]="Category 3",Table13[[#This Row],[Base Abalone Value]],NA())</f>
        <v>#N/A</v>
      </c>
    </row>
    <row r="115" spans="1:26" x14ac:dyDescent="0.2">
      <c r="A115">
        <v>2722</v>
      </c>
      <c r="B115" t="s">
        <v>28</v>
      </c>
      <c r="C115">
        <v>0.375</v>
      </c>
      <c r="D115">
        <v>0.28999999999999998</v>
      </c>
      <c r="E115">
        <v>0.14000000000000001</v>
      </c>
      <c r="F115">
        <v>0.3</v>
      </c>
      <c r="G115">
        <v>0.14000000000000001</v>
      </c>
      <c r="H115">
        <v>6.25E-2</v>
      </c>
      <c r="I115">
        <v>8.2500000000000004E-2</v>
      </c>
      <c r="J115">
        <v>8</v>
      </c>
      <c r="K115">
        <v>12</v>
      </c>
      <c r="L115" t="s">
        <v>18</v>
      </c>
      <c r="M115" t="s">
        <v>19</v>
      </c>
      <c r="N115" t="s">
        <v>20</v>
      </c>
      <c r="O115">
        <v>2</v>
      </c>
      <c r="P115" t="s">
        <v>24</v>
      </c>
      <c r="Q115">
        <v>18</v>
      </c>
      <c r="R115" t="str" cm="1">
        <f t="array" ref="R1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5" t="e">
        <f>IF(Table13[[#This Row],[Category All]]="Category 1", "Yes",NA())</f>
        <v>#N/A</v>
      </c>
      <c r="T115" t="str">
        <f>IF(Table13[[#This Row],[Category All]]="Category 2", "Yes",NA())</f>
        <v>Yes</v>
      </c>
      <c r="U115" t="e">
        <f>IF(Table13[[#This Row],[Category All]]="Category 3", "Yes",NA())</f>
        <v>#N/A</v>
      </c>
      <c r="V115" s="3">
        <f>SUM(1,(1/3)*(Table13[[#This Row],[Length]]-0.5),(1/3)*(Table13[[#This Row],[Diameter]]-0.4),(1/3)*(Table13[[#This Row],[Height]]-0.4)*Table13[[#This Row],[Whole_weight]]*0.5)</f>
        <v>0.90866666666666662</v>
      </c>
      <c r="W115" s="3" cm="1">
        <f t="array" ref="W1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0.72693333333333332</v>
      </c>
      <c r="X115" s="3" t="e">
        <f>IF(Table13[[#This Row],[Category All]]="Category 1",Table13[[#This Row],[Base Abalone Value]]*1.5,NA())</f>
        <v>#N/A</v>
      </c>
      <c r="Y115" s="3">
        <f>IF(Table13[[#This Row],[Category All]]="Category 2",Table13[[#This Row],[Base Abalone Value]]*0.8,NA())</f>
        <v>0.72693333333333332</v>
      </c>
      <c r="Z115" s="3" t="e">
        <f>IF(Table13[[#This Row],[Category All]]="Category 3",Table13[[#This Row],[Base Abalone Value]],NA())</f>
        <v>#N/A</v>
      </c>
    </row>
    <row r="116" spans="1:26" x14ac:dyDescent="0.2">
      <c r="A116">
        <v>1271</v>
      </c>
      <c r="B116" t="s">
        <v>28</v>
      </c>
      <c r="C116">
        <v>0.47</v>
      </c>
      <c r="D116">
        <v>0.35499999999999998</v>
      </c>
      <c r="E116">
        <v>0.18</v>
      </c>
      <c r="F116">
        <v>0.48</v>
      </c>
      <c r="G116">
        <v>0.20549999999999999</v>
      </c>
      <c r="H116">
        <v>0.105</v>
      </c>
      <c r="I116">
        <v>0.15049999999999999</v>
      </c>
      <c r="J116">
        <v>8</v>
      </c>
      <c r="K116">
        <v>7</v>
      </c>
      <c r="L116" t="s">
        <v>52</v>
      </c>
      <c r="M116" t="s">
        <v>53</v>
      </c>
      <c r="N116" t="s">
        <v>54</v>
      </c>
      <c r="O116">
        <v>1</v>
      </c>
      <c r="P116" t="s">
        <v>21</v>
      </c>
      <c r="Q116">
        <v>22.1</v>
      </c>
      <c r="R116" t="str" cm="1">
        <f t="array" ref="R1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6" t="e">
        <f>IF(Table13[[#This Row],[Category All]]="Category 1", "Yes",NA())</f>
        <v>#N/A</v>
      </c>
      <c r="T116" t="str">
        <f>IF(Table13[[#This Row],[Category All]]="Category 2", "Yes",NA())</f>
        <v>Yes</v>
      </c>
      <c r="U116" t="e">
        <f>IF(Table13[[#This Row],[Category All]]="Category 3", "Yes",NA())</f>
        <v>#N/A</v>
      </c>
      <c r="V116" s="3">
        <f>SUM(1,(1/3)*(Table13[[#This Row],[Length]]-0.5),(1/3)*(Table13[[#This Row],[Diameter]]-0.4),(1/3)*(Table13[[#This Row],[Height]]-0.4)*Table13[[#This Row],[Whole_weight]]*0.5)</f>
        <v>0.95740000000000003</v>
      </c>
      <c r="W116" s="3" cm="1">
        <f t="array" ref="W1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0.76592000000000005</v>
      </c>
      <c r="X116" s="3" t="e">
        <f>IF(Table13[[#This Row],[Category All]]="Category 1",Table13[[#This Row],[Base Abalone Value]]*1.5,NA())</f>
        <v>#N/A</v>
      </c>
      <c r="Y116" s="3">
        <f>IF(Table13[[#This Row],[Category All]]="Category 2",Table13[[#This Row],[Base Abalone Value]]*0.8,NA())</f>
        <v>0.76592000000000005</v>
      </c>
      <c r="Z116" s="3" t="e">
        <f>IF(Table13[[#This Row],[Category All]]="Category 3",Table13[[#This Row],[Base Abalone Value]],NA())</f>
        <v>#N/A</v>
      </c>
    </row>
    <row r="117" spans="1:26" x14ac:dyDescent="0.2">
      <c r="A117">
        <v>90</v>
      </c>
      <c r="B117" t="s">
        <v>17</v>
      </c>
      <c r="C117">
        <v>0.57499999999999996</v>
      </c>
      <c r="D117">
        <v>0.45</v>
      </c>
      <c r="E117">
        <v>0.16</v>
      </c>
      <c r="F117">
        <v>0.97750000000000004</v>
      </c>
      <c r="G117">
        <v>0.3135</v>
      </c>
      <c r="H117">
        <v>0.23100000000000001</v>
      </c>
      <c r="I117">
        <v>0.33</v>
      </c>
      <c r="J117">
        <v>12</v>
      </c>
      <c r="K117">
        <v>1</v>
      </c>
      <c r="L117" t="s">
        <v>25</v>
      </c>
      <c r="M117" t="s">
        <v>26</v>
      </c>
      <c r="N117" t="s">
        <v>20</v>
      </c>
      <c r="O117">
        <v>2</v>
      </c>
      <c r="P117" t="s">
        <v>24</v>
      </c>
      <c r="Q117">
        <v>18</v>
      </c>
      <c r="R117" t="str" cm="1">
        <f t="array" ref="R1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7" t="e">
        <f>IF(Table13[[#This Row],[Category All]]="Category 1", "Yes",NA())</f>
        <v>#N/A</v>
      </c>
      <c r="T117" t="str">
        <f>IF(Table13[[#This Row],[Category All]]="Category 2", "Yes",NA())</f>
        <v>Yes</v>
      </c>
      <c r="U117" t="e">
        <f>IF(Table13[[#This Row],[Category All]]="Category 3", "Yes",NA())</f>
        <v>#N/A</v>
      </c>
      <c r="V117" s="3">
        <f>SUM(1,(1/3)*(Table13[[#This Row],[Length]]-0.5),(1/3)*(Table13[[#This Row],[Diameter]]-0.4),(1/3)*(Table13[[#This Row],[Height]]-0.4)*Table13[[#This Row],[Whole_weight]]*0.5)</f>
        <v>1.0025666666666666</v>
      </c>
      <c r="W117" s="3" cm="1">
        <f t="array" ref="W1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0.80205333333333328</v>
      </c>
      <c r="X117" s="3" t="e">
        <f>IF(Table13[[#This Row],[Category All]]="Category 1",Table13[[#This Row],[Base Abalone Value]]*1.5,NA())</f>
        <v>#N/A</v>
      </c>
      <c r="Y117" s="3">
        <f>IF(Table13[[#This Row],[Category All]]="Category 2",Table13[[#This Row],[Base Abalone Value]]*0.8,NA())</f>
        <v>0.80205333333333328</v>
      </c>
      <c r="Z117" s="3" t="e">
        <f>IF(Table13[[#This Row],[Category All]]="Category 3",Table13[[#This Row],[Base Abalone Value]],NA())</f>
        <v>#N/A</v>
      </c>
    </row>
    <row r="118" spans="1:26" x14ac:dyDescent="0.2">
      <c r="A118">
        <v>2789</v>
      </c>
      <c r="B118" t="s">
        <v>17</v>
      </c>
      <c r="C118">
        <v>0.61499999999999999</v>
      </c>
      <c r="D118">
        <v>0.46</v>
      </c>
      <c r="E118">
        <v>0.15</v>
      </c>
      <c r="F118">
        <v>1.0265</v>
      </c>
      <c r="G118">
        <v>0.49349999999999999</v>
      </c>
      <c r="H118">
        <v>0.20100000000000001</v>
      </c>
      <c r="I118">
        <v>0.27450000000000002</v>
      </c>
      <c r="J118">
        <v>10</v>
      </c>
      <c r="K118">
        <v>1</v>
      </c>
      <c r="L118" t="s">
        <v>25</v>
      </c>
      <c r="M118" t="s">
        <v>26</v>
      </c>
      <c r="N118" t="s">
        <v>20</v>
      </c>
      <c r="O118">
        <v>1</v>
      </c>
      <c r="P118" t="s">
        <v>21</v>
      </c>
      <c r="Q118">
        <v>22.1</v>
      </c>
      <c r="R118" t="str" cm="1">
        <f t="array" ref="R1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18" t="e">
        <f>IF(Table13[[#This Row],[Category All]]="Category 1", "Yes",NA())</f>
        <v>#N/A</v>
      </c>
      <c r="T118" t="e">
        <f>IF(Table13[[#This Row],[Category All]]="Category 2", "Yes",NA())</f>
        <v>#N/A</v>
      </c>
      <c r="U118" t="str">
        <f>IF(Table13[[#This Row],[Category All]]="Category 3", "Yes",NA())</f>
        <v>Yes</v>
      </c>
      <c r="V118" s="3">
        <f>SUM(1,(1/3)*(Table13[[#This Row],[Length]]-0.5),(1/3)*(Table13[[#This Row],[Diameter]]-0.4),(1/3)*(Table13[[#This Row],[Height]]-0.4)*Table13[[#This Row],[Whole_weight]]*0.5)</f>
        <v>1.0155624999999999</v>
      </c>
      <c r="W118" s="3" cm="1">
        <f t="array" ref="W1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1.0155624999999999</v>
      </c>
      <c r="X118" s="3" t="e">
        <f>IF(Table13[[#This Row],[Category All]]="Category 1",Table13[[#This Row],[Base Abalone Value]]*1.5,NA())</f>
        <v>#N/A</v>
      </c>
      <c r="Y118" s="3" t="e">
        <f>IF(Table13[[#This Row],[Category All]]="Category 2",Table13[[#This Row],[Base Abalone Value]]*0.8,NA())</f>
        <v>#N/A</v>
      </c>
      <c r="Z118" s="3">
        <f>IF(Table13[[#This Row],[Category All]]="Category 3",Table13[[#This Row],[Base Abalone Value]],NA())</f>
        <v>1.0155624999999999</v>
      </c>
    </row>
    <row r="119" spans="1:26" x14ac:dyDescent="0.2">
      <c r="A119">
        <v>3015</v>
      </c>
      <c r="B119" t="s">
        <v>28</v>
      </c>
      <c r="C119">
        <v>0.39500000000000002</v>
      </c>
      <c r="D119">
        <v>0.3</v>
      </c>
      <c r="E119">
        <v>0.09</v>
      </c>
      <c r="F119">
        <v>0.253</v>
      </c>
      <c r="G119">
        <v>0.11550000000000001</v>
      </c>
      <c r="H119">
        <v>0.05</v>
      </c>
      <c r="I119">
        <v>7.4999999999999997E-2</v>
      </c>
      <c r="J119">
        <v>6</v>
      </c>
      <c r="K119">
        <v>8</v>
      </c>
      <c r="L119" t="s">
        <v>46</v>
      </c>
      <c r="M119" t="s">
        <v>47</v>
      </c>
      <c r="N119" t="s">
        <v>48</v>
      </c>
      <c r="O119">
        <v>5</v>
      </c>
      <c r="P119" t="s">
        <v>31</v>
      </c>
      <c r="Q119">
        <v>12.8</v>
      </c>
      <c r="R119" t="str" cm="1">
        <f t="array" ref="R1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19" t="e">
        <f>IF(Table13[[#This Row],[Category All]]="Category 1", "Yes",NA())</f>
        <v>#N/A</v>
      </c>
      <c r="T119" t="str">
        <f>IF(Table13[[#This Row],[Category All]]="Category 2", "Yes",NA())</f>
        <v>Yes</v>
      </c>
      <c r="U119" t="e">
        <f>IF(Table13[[#This Row],[Category All]]="Category 3", "Yes",NA())</f>
        <v>#N/A</v>
      </c>
      <c r="V119" s="3">
        <f>SUM(1,(1/3)*(Table13[[#This Row],[Length]]-0.5),(1/3)*(Table13[[#This Row],[Diameter]]-0.4),(1/3)*(Table13[[#This Row],[Height]]-0.4)*Table13[[#This Row],[Whole_weight]]*0.5)</f>
        <v>0.91859499999999994</v>
      </c>
      <c r="W119" s="3" cm="1">
        <f t="array" ref="W1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0.73487599999999997</v>
      </c>
      <c r="X119" s="3" t="e">
        <f>IF(Table13[[#This Row],[Category All]]="Category 1",Table13[[#This Row],[Base Abalone Value]]*1.5,NA())</f>
        <v>#N/A</v>
      </c>
      <c r="Y119" s="3">
        <f>IF(Table13[[#This Row],[Category All]]="Category 2",Table13[[#This Row],[Base Abalone Value]]*0.8,NA())</f>
        <v>0.73487599999999997</v>
      </c>
      <c r="Z119" s="3" t="e">
        <f>IF(Table13[[#This Row],[Category All]]="Category 3",Table13[[#This Row],[Base Abalone Value]],NA())</f>
        <v>#N/A</v>
      </c>
    </row>
    <row r="120" spans="1:26" x14ac:dyDescent="0.2">
      <c r="A120">
        <v>1421</v>
      </c>
      <c r="B120" t="s">
        <v>17</v>
      </c>
      <c r="C120">
        <v>0.71</v>
      </c>
      <c r="D120">
        <v>0.55000000000000004</v>
      </c>
      <c r="E120">
        <v>0.17</v>
      </c>
      <c r="F120">
        <v>1.6140000000000001</v>
      </c>
      <c r="G120">
        <v>0.74299999999999999</v>
      </c>
      <c r="H120">
        <v>0.34499999999999997</v>
      </c>
      <c r="I120">
        <v>0.45</v>
      </c>
      <c r="J120">
        <v>11</v>
      </c>
      <c r="K120">
        <v>2</v>
      </c>
      <c r="L120" t="s">
        <v>49</v>
      </c>
      <c r="M120" t="s">
        <v>50</v>
      </c>
      <c r="N120" t="s">
        <v>51</v>
      </c>
      <c r="O120">
        <v>8</v>
      </c>
      <c r="P120" t="s">
        <v>36</v>
      </c>
      <c r="Q120">
        <v>12.3</v>
      </c>
      <c r="R120" t="str" cm="1">
        <f t="array" ref="R1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0" t="e">
        <f>IF(Table13[[#This Row],[Category All]]="Category 1", "Yes",NA())</f>
        <v>#N/A</v>
      </c>
      <c r="T120" t="e">
        <f>IF(Table13[[#This Row],[Category All]]="Category 2", "Yes",NA())</f>
        <v>#N/A</v>
      </c>
      <c r="U120" t="str">
        <f>IF(Table13[[#This Row],[Category All]]="Category 3", "Yes",NA())</f>
        <v>Yes</v>
      </c>
      <c r="V120" s="3">
        <f>SUM(1,(1/3)*(Table13[[#This Row],[Length]]-0.5),(1/3)*(Table13[[#This Row],[Diameter]]-0.4),(1/3)*(Table13[[#This Row],[Height]]-0.4)*Table13[[#This Row],[Whole_weight]]*0.5)</f>
        <v>1.05813</v>
      </c>
      <c r="W120" s="3" cm="1">
        <f t="array" ref="W1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1.05813</v>
      </c>
      <c r="X120" s="3" t="e">
        <f>IF(Table13[[#This Row],[Category All]]="Category 1",Table13[[#This Row],[Base Abalone Value]]*1.5,NA())</f>
        <v>#N/A</v>
      </c>
      <c r="Y120" s="3" t="e">
        <f>IF(Table13[[#This Row],[Category All]]="Category 2",Table13[[#This Row],[Base Abalone Value]]*0.8,NA())</f>
        <v>#N/A</v>
      </c>
      <c r="Z120" s="3">
        <f>IF(Table13[[#This Row],[Category All]]="Category 3",Table13[[#This Row],[Base Abalone Value]],NA())</f>
        <v>1.05813</v>
      </c>
    </row>
    <row r="121" spans="1:26" x14ac:dyDescent="0.2">
      <c r="A121">
        <v>2399</v>
      </c>
      <c r="B121" t="s">
        <v>28</v>
      </c>
      <c r="C121">
        <v>0.5</v>
      </c>
      <c r="D121">
        <v>0.38500000000000001</v>
      </c>
      <c r="E121">
        <v>0.155</v>
      </c>
      <c r="F121">
        <v>0.76200000000000001</v>
      </c>
      <c r="G121">
        <v>0.3795</v>
      </c>
      <c r="H121">
        <v>0.161</v>
      </c>
      <c r="I121">
        <v>0.19</v>
      </c>
      <c r="J121">
        <v>14</v>
      </c>
      <c r="K121">
        <v>9</v>
      </c>
      <c r="L121" t="s">
        <v>37</v>
      </c>
      <c r="M121" t="s">
        <v>38</v>
      </c>
      <c r="N121" t="s">
        <v>39</v>
      </c>
      <c r="O121">
        <v>10</v>
      </c>
      <c r="P121" t="s">
        <v>55</v>
      </c>
      <c r="Q121">
        <v>24.1</v>
      </c>
      <c r="R121" t="str" cm="1">
        <f t="array" ref="R1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1" t="e">
        <f>IF(Table13[[#This Row],[Category All]]="Category 1", "Yes",NA())</f>
        <v>#N/A</v>
      </c>
      <c r="T121" t="str">
        <f>IF(Table13[[#This Row],[Category All]]="Category 2", "Yes",NA())</f>
        <v>Yes</v>
      </c>
      <c r="U121" t="e">
        <f>IF(Table13[[#This Row],[Category All]]="Category 3", "Yes",NA())</f>
        <v>#N/A</v>
      </c>
      <c r="V121" s="3">
        <f>SUM(1,(1/3)*(Table13[[#This Row],[Length]]-0.5),(1/3)*(Table13[[#This Row],[Diameter]]-0.4),(1/3)*(Table13[[#This Row],[Height]]-0.4)*Table13[[#This Row],[Whole_weight]]*0.5)</f>
        <v>0.96388499999999999</v>
      </c>
      <c r="W121" s="3" cm="1">
        <f t="array" ref="W1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0.77110800000000002</v>
      </c>
      <c r="X121" s="3" t="e">
        <f>IF(Table13[[#This Row],[Category All]]="Category 1",Table13[[#This Row],[Base Abalone Value]]*1.5,NA())</f>
        <v>#N/A</v>
      </c>
      <c r="Y121" s="3">
        <f>IF(Table13[[#This Row],[Category All]]="Category 2",Table13[[#This Row],[Base Abalone Value]]*0.8,NA())</f>
        <v>0.77110800000000002</v>
      </c>
      <c r="Z121" s="3" t="e">
        <f>IF(Table13[[#This Row],[Category All]]="Category 3",Table13[[#This Row],[Base Abalone Value]],NA())</f>
        <v>#N/A</v>
      </c>
    </row>
    <row r="122" spans="1:26" x14ac:dyDescent="0.2">
      <c r="A122">
        <v>1503</v>
      </c>
      <c r="B122" t="s">
        <v>32</v>
      </c>
      <c r="C122">
        <v>0.63</v>
      </c>
      <c r="D122">
        <v>0.48</v>
      </c>
      <c r="E122">
        <v>0.15</v>
      </c>
      <c r="F122">
        <v>1.2709999999999999</v>
      </c>
      <c r="G122">
        <v>0.66049999999999998</v>
      </c>
      <c r="H122">
        <v>0.24249999999999999</v>
      </c>
      <c r="I122">
        <v>0.31</v>
      </c>
      <c r="J122">
        <v>11</v>
      </c>
      <c r="K122">
        <v>4</v>
      </c>
      <c r="L122" t="s">
        <v>69</v>
      </c>
      <c r="M122" t="s">
        <v>70</v>
      </c>
      <c r="N122" t="s">
        <v>71</v>
      </c>
      <c r="O122">
        <v>1</v>
      </c>
      <c r="P122" t="s">
        <v>21</v>
      </c>
      <c r="Q122">
        <v>22.1</v>
      </c>
      <c r="R122" t="str" cm="1">
        <f t="array" ref="R1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2" t="e">
        <f>IF(Table13[[#This Row],[Category All]]="Category 1", "Yes",NA())</f>
        <v>#N/A</v>
      </c>
      <c r="T122" t="e">
        <f>IF(Table13[[#This Row],[Category All]]="Category 2", "Yes",NA())</f>
        <v>#N/A</v>
      </c>
      <c r="U122" t="str">
        <f>IF(Table13[[#This Row],[Category All]]="Category 3", "Yes",NA())</f>
        <v>Yes</v>
      </c>
      <c r="V122" s="3">
        <f>SUM(1,(1/3)*(Table13[[#This Row],[Length]]-0.5),(1/3)*(Table13[[#This Row],[Diameter]]-0.4),(1/3)*(Table13[[#This Row],[Height]]-0.4)*Table13[[#This Row],[Whole_weight]]*0.5)</f>
        <v>1.0170416666666666</v>
      </c>
      <c r="W122" s="3" cm="1">
        <f t="array" ref="W1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1.0170416666666666</v>
      </c>
      <c r="X122" s="3" t="e">
        <f>IF(Table13[[#This Row],[Category All]]="Category 1",Table13[[#This Row],[Base Abalone Value]]*1.5,NA())</f>
        <v>#N/A</v>
      </c>
      <c r="Y122" s="3" t="e">
        <f>IF(Table13[[#This Row],[Category All]]="Category 2",Table13[[#This Row],[Base Abalone Value]]*0.8,NA())</f>
        <v>#N/A</v>
      </c>
      <c r="Z122" s="3">
        <f>IF(Table13[[#This Row],[Category All]]="Category 3",Table13[[#This Row],[Base Abalone Value]],NA())</f>
        <v>1.0170416666666666</v>
      </c>
    </row>
    <row r="123" spans="1:26" x14ac:dyDescent="0.2">
      <c r="A123">
        <v>3152</v>
      </c>
      <c r="B123" t="s">
        <v>17</v>
      </c>
      <c r="C123">
        <v>0.66500000000000004</v>
      </c>
      <c r="D123">
        <v>0.5</v>
      </c>
      <c r="E123">
        <v>0.17499999999999999</v>
      </c>
      <c r="F123">
        <v>1.742</v>
      </c>
      <c r="G123">
        <v>0.59499999999999997</v>
      </c>
      <c r="H123">
        <v>0.30249999999999999</v>
      </c>
      <c r="I123">
        <v>0.72499999999999998</v>
      </c>
      <c r="J123">
        <v>21</v>
      </c>
      <c r="K123">
        <v>13</v>
      </c>
      <c r="L123" t="s">
        <v>29</v>
      </c>
      <c r="M123" t="s">
        <v>30</v>
      </c>
      <c r="N123" t="s">
        <v>20</v>
      </c>
      <c r="O123">
        <v>1</v>
      </c>
      <c r="P123" t="s">
        <v>21</v>
      </c>
      <c r="Q123">
        <v>22.1</v>
      </c>
      <c r="R123" t="str" cm="1">
        <f t="array" ref="R1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3" t="e">
        <f>IF(Table13[[#This Row],[Category All]]="Category 1", "Yes",NA())</f>
        <v>#N/A</v>
      </c>
      <c r="T123" t="str">
        <f>IF(Table13[[#This Row],[Category All]]="Category 2", "Yes",NA())</f>
        <v>Yes</v>
      </c>
      <c r="U123" t="e">
        <f>IF(Table13[[#This Row],[Category All]]="Category 3", "Yes",NA())</f>
        <v>#N/A</v>
      </c>
      <c r="V123" s="3">
        <f>SUM(1,(1/3)*(Table13[[#This Row],[Length]]-0.5),(1/3)*(Table13[[#This Row],[Diameter]]-0.4),(1/3)*(Table13[[#This Row],[Height]]-0.4)*Table13[[#This Row],[Whole_weight]]*0.5)</f>
        <v>1.0230083333333333</v>
      </c>
      <c r="W123" s="3" cm="1">
        <f t="array" ref="W1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0.81840666666666673</v>
      </c>
      <c r="X123" s="3" t="e">
        <f>IF(Table13[[#This Row],[Category All]]="Category 1",Table13[[#This Row],[Base Abalone Value]]*1.5,NA())</f>
        <v>#N/A</v>
      </c>
      <c r="Y123" s="3">
        <f>IF(Table13[[#This Row],[Category All]]="Category 2",Table13[[#This Row],[Base Abalone Value]]*0.8,NA())</f>
        <v>0.81840666666666673</v>
      </c>
      <c r="Z123" s="3" t="e">
        <f>IF(Table13[[#This Row],[Category All]]="Category 3",Table13[[#This Row],[Base Abalone Value]],NA())</f>
        <v>#N/A</v>
      </c>
    </row>
    <row r="124" spans="1:26" x14ac:dyDescent="0.2">
      <c r="A124">
        <v>210</v>
      </c>
      <c r="B124" t="s">
        <v>28</v>
      </c>
      <c r="C124">
        <v>0.37</v>
      </c>
      <c r="D124">
        <v>0.28000000000000003</v>
      </c>
      <c r="E124">
        <v>9.5000000000000001E-2</v>
      </c>
      <c r="F124">
        <v>0.26550000000000001</v>
      </c>
      <c r="G124">
        <v>0.122</v>
      </c>
      <c r="H124">
        <v>5.1999999999999998E-2</v>
      </c>
      <c r="I124">
        <v>0.08</v>
      </c>
      <c r="J124">
        <v>7</v>
      </c>
      <c r="K124">
        <v>3</v>
      </c>
      <c r="L124" t="s">
        <v>60</v>
      </c>
      <c r="M124" t="s">
        <v>61</v>
      </c>
      <c r="N124" t="s">
        <v>62</v>
      </c>
      <c r="O124">
        <v>7</v>
      </c>
      <c r="P124" t="s">
        <v>59</v>
      </c>
      <c r="Q124">
        <v>2.5</v>
      </c>
      <c r="R124" t="str" cm="1">
        <f t="array" ref="R1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4" t="e">
        <f>IF(Table13[[#This Row],[Category All]]="Category 1", "Yes",NA())</f>
        <v>#N/A</v>
      </c>
      <c r="T124" t="str">
        <f>IF(Table13[[#This Row],[Category All]]="Category 2", "Yes",NA())</f>
        <v>Yes</v>
      </c>
      <c r="U124" t="e">
        <f>IF(Table13[[#This Row],[Category All]]="Category 3", "Yes",NA())</f>
        <v>#N/A</v>
      </c>
      <c r="V124" s="3">
        <f>SUM(1,(1/3)*(Table13[[#This Row],[Length]]-0.5),(1/3)*(Table13[[#This Row],[Diameter]]-0.4),(1/3)*(Table13[[#This Row],[Height]]-0.4)*Table13[[#This Row],[Whole_weight]]*0.5)</f>
        <v>0.90317041666666664</v>
      </c>
      <c r="W124" s="3" cm="1">
        <f t="array" ref="W1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0.72253633333333334</v>
      </c>
      <c r="X124" s="3" t="e">
        <f>IF(Table13[[#This Row],[Category All]]="Category 1",Table13[[#This Row],[Base Abalone Value]]*1.5,NA())</f>
        <v>#N/A</v>
      </c>
      <c r="Y124" s="3">
        <f>IF(Table13[[#This Row],[Category All]]="Category 2",Table13[[#This Row],[Base Abalone Value]]*0.8,NA())</f>
        <v>0.72253633333333334</v>
      </c>
      <c r="Z124" s="3" t="e">
        <f>IF(Table13[[#This Row],[Category All]]="Category 3",Table13[[#This Row],[Base Abalone Value]],NA())</f>
        <v>#N/A</v>
      </c>
    </row>
    <row r="125" spans="1:26" x14ac:dyDescent="0.2">
      <c r="A125">
        <v>1314</v>
      </c>
      <c r="B125" t="s">
        <v>32</v>
      </c>
      <c r="C125">
        <v>0.55000000000000004</v>
      </c>
      <c r="D125">
        <v>0.43</v>
      </c>
      <c r="E125">
        <v>0.15</v>
      </c>
      <c r="F125">
        <v>0.87450000000000006</v>
      </c>
      <c r="G125">
        <v>0.41299999999999998</v>
      </c>
      <c r="H125">
        <v>0.1905</v>
      </c>
      <c r="I125">
        <v>0.248</v>
      </c>
      <c r="J125">
        <v>9</v>
      </c>
      <c r="K125">
        <v>14</v>
      </c>
      <c r="L125" t="s">
        <v>40</v>
      </c>
      <c r="M125" t="s">
        <v>41</v>
      </c>
      <c r="N125" t="s">
        <v>42</v>
      </c>
      <c r="O125">
        <v>9</v>
      </c>
      <c r="P125" t="s">
        <v>63</v>
      </c>
      <c r="Q125">
        <v>1.9</v>
      </c>
      <c r="R125" t="str" cm="1">
        <f t="array" ref="R1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5" t="e">
        <f>IF(Table13[[#This Row],[Category All]]="Category 1", "Yes",NA())</f>
        <v>#N/A</v>
      </c>
      <c r="T125" t="e">
        <f>IF(Table13[[#This Row],[Category All]]="Category 2", "Yes",NA())</f>
        <v>#N/A</v>
      </c>
      <c r="U125" t="str">
        <f>IF(Table13[[#This Row],[Category All]]="Category 3", "Yes",NA())</f>
        <v>Yes</v>
      </c>
      <c r="V125" s="3">
        <f>SUM(1,(1/3)*(Table13[[#This Row],[Length]]-0.5),(1/3)*(Table13[[#This Row],[Diameter]]-0.4),(1/3)*(Table13[[#This Row],[Height]]-0.4)*Table13[[#This Row],[Whole_weight]]*0.5)</f>
        <v>0.9902291666666666</v>
      </c>
      <c r="W125" s="3" cm="1">
        <f t="array" ref="W1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0.9902291666666666</v>
      </c>
      <c r="X125" s="3" t="e">
        <f>IF(Table13[[#This Row],[Category All]]="Category 1",Table13[[#This Row],[Base Abalone Value]]*1.5,NA())</f>
        <v>#N/A</v>
      </c>
      <c r="Y125" s="3" t="e">
        <f>IF(Table13[[#This Row],[Category All]]="Category 2",Table13[[#This Row],[Base Abalone Value]]*0.8,NA())</f>
        <v>#N/A</v>
      </c>
      <c r="Z125" s="3">
        <f>IF(Table13[[#This Row],[Category All]]="Category 3",Table13[[#This Row],[Base Abalone Value]],NA())</f>
        <v>0.9902291666666666</v>
      </c>
    </row>
    <row r="126" spans="1:26" x14ac:dyDescent="0.2">
      <c r="A126">
        <v>1366</v>
      </c>
      <c r="B126" t="s">
        <v>32</v>
      </c>
      <c r="C126">
        <v>0.61</v>
      </c>
      <c r="D126">
        <v>0.47499999999999998</v>
      </c>
      <c r="E126">
        <v>0.17</v>
      </c>
      <c r="F126">
        <v>1.0265</v>
      </c>
      <c r="G126">
        <v>0.435</v>
      </c>
      <c r="H126">
        <v>0.23350000000000001</v>
      </c>
      <c r="I126">
        <v>0.30349999999999999</v>
      </c>
      <c r="J126">
        <v>10</v>
      </c>
      <c r="K126">
        <v>14</v>
      </c>
      <c r="L126" t="s">
        <v>40</v>
      </c>
      <c r="M126" t="s">
        <v>41</v>
      </c>
      <c r="N126" t="s">
        <v>42</v>
      </c>
      <c r="O126">
        <v>5</v>
      </c>
      <c r="P126" t="s">
        <v>31</v>
      </c>
      <c r="Q126">
        <v>12.8</v>
      </c>
      <c r="R126" t="str" cm="1">
        <f t="array" ref="R1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6" t="e">
        <f>IF(Table13[[#This Row],[Category All]]="Category 1", "Yes",NA())</f>
        <v>#N/A</v>
      </c>
      <c r="T126" t="e">
        <f>IF(Table13[[#This Row],[Category All]]="Category 2", "Yes",NA())</f>
        <v>#N/A</v>
      </c>
      <c r="U126" t="str">
        <f>IF(Table13[[#This Row],[Category All]]="Category 3", "Yes",NA())</f>
        <v>Yes</v>
      </c>
      <c r="V126" s="3">
        <f>SUM(1,(1/3)*(Table13[[#This Row],[Length]]-0.5),(1/3)*(Table13[[#This Row],[Diameter]]-0.4),(1/3)*(Table13[[#This Row],[Height]]-0.4)*Table13[[#This Row],[Whole_weight]]*0.5)</f>
        <v>1.0223174999999998</v>
      </c>
      <c r="W126" s="3" cm="1">
        <f t="array" ref="W1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1.0223174999999998</v>
      </c>
      <c r="X126" s="3" t="e">
        <f>IF(Table13[[#This Row],[Category All]]="Category 1",Table13[[#This Row],[Base Abalone Value]]*1.5,NA())</f>
        <v>#N/A</v>
      </c>
      <c r="Y126" s="3" t="e">
        <f>IF(Table13[[#This Row],[Category All]]="Category 2",Table13[[#This Row],[Base Abalone Value]]*0.8,NA())</f>
        <v>#N/A</v>
      </c>
      <c r="Z126" s="3">
        <f>IF(Table13[[#This Row],[Category All]]="Category 3",Table13[[#This Row],[Base Abalone Value]],NA())</f>
        <v>1.0223174999999998</v>
      </c>
    </row>
    <row r="127" spans="1:26" x14ac:dyDescent="0.2">
      <c r="A127">
        <v>1784</v>
      </c>
      <c r="B127" t="s">
        <v>32</v>
      </c>
      <c r="C127">
        <v>0.52500000000000002</v>
      </c>
      <c r="D127">
        <v>0.38</v>
      </c>
      <c r="E127">
        <v>0.125</v>
      </c>
      <c r="F127">
        <v>0.65</v>
      </c>
      <c r="G127">
        <v>0.30299999999999999</v>
      </c>
      <c r="H127">
        <v>0.155</v>
      </c>
      <c r="I127">
        <v>0.159</v>
      </c>
      <c r="J127">
        <v>7</v>
      </c>
      <c r="K127">
        <v>12</v>
      </c>
      <c r="L127" t="s">
        <v>18</v>
      </c>
      <c r="M127" t="s">
        <v>19</v>
      </c>
      <c r="N127" t="s">
        <v>20</v>
      </c>
      <c r="O127">
        <v>3</v>
      </c>
      <c r="P127" t="s">
        <v>65</v>
      </c>
      <c r="Q127">
        <v>3.6</v>
      </c>
      <c r="R127" t="str" cm="1">
        <f t="array" ref="R1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7" t="e">
        <f>IF(Table13[[#This Row],[Category All]]="Category 1", "Yes",NA())</f>
        <v>#N/A</v>
      </c>
      <c r="T127" t="str">
        <f>IF(Table13[[#This Row],[Category All]]="Category 2", "Yes",NA())</f>
        <v>Yes</v>
      </c>
      <c r="U127" t="e">
        <f>IF(Table13[[#This Row],[Category All]]="Category 3", "Yes",NA())</f>
        <v>#N/A</v>
      </c>
      <c r="V127" s="3">
        <f>SUM(1,(1/3)*(Table13[[#This Row],[Length]]-0.5),(1/3)*(Table13[[#This Row],[Diameter]]-0.4),(1/3)*(Table13[[#This Row],[Height]]-0.4)*Table13[[#This Row],[Whole_weight]]*0.5)</f>
        <v>0.97187500000000004</v>
      </c>
      <c r="W127" s="3" cm="1">
        <f t="array" ref="W1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0.77750000000000008</v>
      </c>
      <c r="X127" s="3" t="e">
        <f>IF(Table13[[#This Row],[Category All]]="Category 1",Table13[[#This Row],[Base Abalone Value]]*1.5,NA())</f>
        <v>#N/A</v>
      </c>
      <c r="Y127" s="3">
        <f>IF(Table13[[#This Row],[Category All]]="Category 2",Table13[[#This Row],[Base Abalone Value]]*0.8,NA())</f>
        <v>0.77750000000000008</v>
      </c>
      <c r="Z127" s="3" t="e">
        <f>IF(Table13[[#This Row],[Category All]]="Category 3",Table13[[#This Row],[Base Abalone Value]],NA())</f>
        <v>#N/A</v>
      </c>
    </row>
    <row r="128" spans="1:26" x14ac:dyDescent="0.2">
      <c r="A128">
        <v>1030</v>
      </c>
      <c r="B128" t="s">
        <v>17</v>
      </c>
      <c r="C128">
        <v>0.64500000000000002</v>
      </c>
      <c r="D128">
        <v>0.5</v>
      </c>
      <c r="E128">
        <v>0.16</v>
      </c>
      <c r="F128">
        <v>1.2464999999999999</v>
      </c>
      <c r="G128">
        <v>0.54749999999999999</v>
      </c>
      <c r="H128">
        <v>0.32700000000000001</v>
      </c>
      <c r="I128">
        <v>0.3</v>
      </c>
      <c r="J128">
        <v>10</v>
      </c>
      <c r="K128">
        <v>14</v>
      </c>
      <c r="L128" t="s">
        <v>40</v>
      </c>
      <c r="M128" t="s">
        <v>41</v>
      </c>
      <c r="N128" t="s">
        <v>42</v>
      </c>
      <c r="O128">
        <v>6</v>
      </c>
      <c r="P128" t="s">
        <v>64</v>
      </c>
      <c r="Q128">
        <v>14.1</v>
      </c>
      <c r="R128" t="str" cm="1">
        <f t="array" ref="R1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28" t="e">
        <f>IF(Table13[[#This Row],[Category All]]="Category 1", "Yes",NA())</f>
        <v>#N/A</v>
      </c>
      <c r="T128" t="e">
        <f>IF(Table13[[#This Row],[Category All]]="Category 2", "Yes",NA())</f>
        <v>#N/A</v>
      </c>
      <c r="U128" t="str">
        <f>IF(Table13[[#This Row],[Category All]]="Category 3", "Yes",NA())</f>
        <v>Yes</v>
      </c>
      <c r="V128" s="3">
        <f>SUM(1,(1/3)*(Table13[[#This Row],[Length]]-0.5),(1/3)*(Table13[[#This Row],[Diameter]]-0.4),(1/3)*(Table13[[#This Row],[Height]]-0.4)*Table13[[#This Row],[Whole_weight]]*0.5)</f>
        <v>1.0318066666666665</v>
      </c>
      <c r="W128" s="3" cm="1">
        <f t="array" ref="W1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1.0318066666666665</v>
      </c>
      <c r="X128" s="3" t="e">
        <f>IF(Table13[[#This Row],[Category All]]="Category 1",Table13[[#This Row],[Base Abalone Value]]*1.5,NA())</f>
        <v>#N/A</v>
      </c>
      <c r="Y128" s="3" t="e">
        <f>IF(Table13[[#This Row],[Category All]]="Category 2",Table13[[#This Row],[Base Abalone Value]]*0.8,NA())</f>
        <v>#N/A</v>
      </c>
      <c r="Z128" s="3">
        <f>IF(Table13[[#This Row],[Category All]]="Category 3",Table13[[#This Row],[Base Abalone Value]],NA())</f>
        <v>1.0318066666666665</v>
      </c>
    </row>
    <row r="129" spans="1:26" x14ac:dyDescent="0.2">
      <c r="A129">
        <v>2658</v>
      </c>
      <c r="B129" t="s">
        <v>17</v>
      </c>
      <c r="C129">
        <v>0.54500000000000004</v>
      </c>
      <c r="D129">
        <v>0.4</v>
      </c>
      <c r="E129">
        <v>0.14000000000000001</v>
      </c>
      <c r="F129">
        <v>0.77800000000000002</v>
      </c>
      <c r="G129">
        <v>0.36799999999999999</v>
      </c>
      <c r="H129">
        <v>0.215</v>
      </c>
      <c r="I129">
        <v>0.18</v>
      </c>
      <c r="J129">
        <v>9</v>
      </c>
      <c r="K129">
        <v>1</v>
      </c>
      <c r="L129" t="s">
        <v>25</v>
      </c>
      <c r="M129" t="s">
        <v>26</v>
      </c>
      <c r="N129" t="s">
        <v>20</v>
      </c>
      <c r="O129">
        <v>5</v>
      </c>
      <c r="P129" t="s">
        <v>31</v>
      </c>
      <c r="Q129">
        <v>12.8</v>
      </c>
      <c r="R129" t="str" cm="1">
        <f t="array" ref="R1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29" t="e">
        <f>IF(Table13[[#This Row],[Category All]]="Category 1", "Yes",NA())</f>
        <v>#N/A</v>
      </c>
      <c r="T129" t="str">
        <f>IF(Table13[[#This Row],[Category All]]="Category 2", "Yes",NA())</f>
        <v>Yes</v>
      </c>
      <c r="U129" t="e">
        <f>IF(Table13[[#This Row],[Category All]]="Category 3", "Yes",NA())</f>
        <v>#N/A</v>
      </c>
      <c r="V129" s="3">
        <f>SUM(1,(1/3)*(Table13[[#This Row],[Length]]-0.5),(1/3)*(Table13[[#This Row],[Diameter]]-0.4),(1/3)*(Table13[[#This Row],[Height]]-0.4)*Table13[[#This Row],[Whole_weight]]*0.5)</f>
        <v>0.98128666666666675</v>
      </c>
      <c r="W129" s="3" cm="1">
        <f t="array" ref="W1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0.78502933333333347</v>
      </c>
      <c r="X129" s="3" t="e">
        <f>IF(Table13[[#This Row],[Category All]]="Category 1",Table13[[#This Row],[Base Abalone Value]]*1.5,NA())</f>
        <v>#N/A</v>
      </c>
      <c r="Y129" s="3">
        <f>IF(Table13[[#This Row],[Category All]]="Category 2",Table13[[#This Row],[Base Abalone Value]]*0.8,NA())</f>
        <v>0.78502933333333347</v>
      </c>
      <c r="Z129" s="3" t="e">
        <f>IF(Table13[[#This Row],[Category All]]="Category 3",Table13[[#This Row],[Base Abalone Value]],NA())</f>
        <v>#N/A</v>
      </c>
    </row>
    <row r="130" spans="1:26" x14ac:dyDescent="0.2">
      <c r="A130">
        <v>2242</v>
      </c>
      <c r="B130" t="s">
        <v>17</v>
      </c>
      <c r="C130">
        <v>0.435</v>
      </c>
      <c r="D130">
        <v>0.32</v>
      </c>
      <c r="E130">
        <v>0.12</v>
      </c>
      <c r="F130">
        <v>0.3785</v>
      </c>
      <c r="G130">
        <v>0.152</v>
      </c>
      <c r="H130">
        <v>9.1499999999999998E-2</v>
      </c>
      <c r="I130">
        <v>0.125</v>
      </c>
      <c r="J130">
        <v>11</v>
      </c>
      <c r="K130">
        <v>10</v>
      </c>
      <c r="L130" t="s">
        <v>33</v>
      </c>
      <c r="M130" t="s">
        <v>34</v>
      </c>
      <c r="N130" t="s">
        <v>35</v>
      </c>
      <c r="O130">
        <v>6</v>
      </c>
      <c r="P130" t="s">
        <v>64</v>
      </c>
      <c r="Q130">
        <v>14.1</v>
      </c>
      <c r="R130" t="str" cm="1">
        <f t="array" ref="R1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0" t="e">
        <f>IF(Table13[[#This Row],[Category All]]="Category 1", "Yes",NA())</f>
        <v>#N/A</v>
      </c>
      <c r="T130" t="str">
        <f>IF(Table13[[#This Row],[Category All]]="Category 2", "Yes",NA())</f>
        <v>Yes</v>
      </c>
      <c r="U130" t="e">
        <f>IF(Table13[[#This Row],[Category All]]="Category 3", "Yes",NA())</f>
        <v>#N/A</v>
      </c>
      <c r="V130" s="3">
        <f>SUM(1,(1/3)*(Table13[[#This Row],[Length]]-0.5),(1/3)*(Table13[[#This Row],[Diameter]]-0.4),(1/3)*(Table13[[#This Row],[Height]]-0.4)*Table13[[#This Row],[Whole_weight]]*0.5)</f>
        <v>0.9340033333333333</v>
      </c>
      <c r="W130" s="3" cm="1">
        <f t="array" ref="W1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0.74720266666666668</v>
      </c>
      <c r="X130" s="3" t="e">
        <f>IF(Table13[[#This Row],[Category All]]="Category 1",Table13[[#This Row],[Base Abalone Value]]*1.5,NA())</f>
        <v>#N/A</v>
      </c>
      <c r="Y130" s="3">
        <f>IF(Table13[[#This Row],[Category All]]="Category 2",Table13[[#This Row],[Base Abalone Value]]*0.8,NA())</f>
        <v>0.74720266666666668</v>
      </c>
      <c r="Z130" s="3" t="e">
        <f>IF(Table13[[#This Row],[Category All]]="Category 3",Table13[[#This Row],[Base Abalone Value]],NA())</f>
        <v>#N/A</v>
      </c>
    </row>
    <row r="131" spans="1:26" x14ac:dyDescent="0.2">
      <c r="A131">
        <v>184</v>
      </c>
      <c r="B131" t="s">
        <v>17</v>
      </c>
      <c r="C131">
        <v>0.62</v>
      </c>
      <c r="D131">
        <v>0.47499999999999998</v>
      </c>
      <c r="E131">
        <v>0.17499999999999999</v>
      </c>
      <c r="F131">
        <v>1.0165</v>
      </c>
      <c r="G131">
        <v>0.4355</v>
      </c>
      <c r="H131">
        <v>0.214</v>
      </c>
      <c r="I131">
        <v>0.32500000000000001</v>
      </c>
      <c r="J131">
        <v>10</v>
      </c>
      <c r="K131">
        <v>3</v>
      </c>
      <c r="L131" t="s">
        <v>60</v>
      </c>
      <c r="M131" t="s">
        <v>61</v>
      </c>
      <c r="N131" t="s">
        <v>62</v>
      </c>
      <c r="O131">
        <v>4</v>
      </c>
      <c r="P131" t="s">
        <v>27</v>
      </c>
      <c r="Q131">
        <v>6.1</v>
      </c>
      <c r="R131" t="str" cm="1">
        <f t="array" ref="R1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1" t="e">
        <f>IF(Table13[[#This Row],[Category All]]="Category 1", "Yes",NA())</f>
        <v>#N/A</v>
      </c>
      <c r="T131" t="e">
        <f>IF(Table13[[#This Row],[Category All]]="Category 2", "Yes",NA())</f>
        <v>#N/A</v>
      </c>
      <c r="U131" t="str">
        <f>IF(Table13[[#This Row],[Category All]]="Category 3", "Yes",NA())</f>
        <v>Yes</v>
      </c>
      <c r="V131" s="3">
        <f>SUM(1,(1/3)*(Table13[[#This Row],[Length]]-0.5),(1/3)*(Table13[[#This Row],[Diameter]]-0.4),(1/3)*(Table13[[#This Row],[Height]]-0.4)*Table13[[#This Row],[Whole_weight]]*0.5)</f>
        <v>1.02688125</v>
      </c>
      <c r="W131" s="3" cm="1">
        <f t="array" ref="W1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1.02688125</v>
      </c>
      <c r="X131" s="3" t="e">
        <f>IF(Table13[[#This Row],[Category All]]="Category 1",Table13[[#This Row],[Base Abalone Value]]*1.5,NA())</f>
        <v>#N/A</v>
      </c>
      <c r="Y131" s="3" t="e">
        <f>IF(Table13[[#This Row],[Category All]]="Category 2",Table13[[#This Row],[Base Abalone Value]]*0.8,NA())</f>
        <v>#N/A</v>
      </c>
      <c r="Z131" s="3">
        <f>IF(Table13[[#This Row],[Category All]]="Category 3",Table13[[#This Row],[Base Abalone Value]],NA())</f>
        <v>1.02688125</v>
      </c>
    </row>
    <row r="132" spans="1:26" x14ac:dyDescent="0.2">
      <c r="A132">
        <v>3333</v>
      </c>
      <c r="B132" t="s">
        <v>28</v>
      </c>
      <c r="C132">
        <v>0.44</v>
      </c>
      <c r="D132">
        <v>0.34</v>
      </c>
      <c r="E132">
        <v>0.125</v>
      </c>
      <c r="F132">
        <v>0.48949999999999999</v>
      </c>
      <c r="G132">
        <v>0.17349999999999999</v>
      </c>
      <c r="H132">
        <v>8.7499999999999994E-2</v>
      </c>
      <c r="I132">
        <v>0.2</v>
      </c>
      <c r="J132">
        <v>13</v>
      </c>
      <c r="K132">
        <v>15</v>
      </c>
      <c r="L132" t="s">
        <v>66</v>
      </c>
      <c r="M132" t="s">
        <v>67</v>
      </c>
      <c r="N132" t="s">
        <v>20</v>
      </c>
      <c r="O132">
        <v>2</v>
      </c>
      <c r="P132" t="s">
        <v>24</v>
      </c>
      <c r="Q132">
        <v>18</v>
      </c>
      <c r="R132" t="str" cm="1">
        <f t="array" ref="R1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2" t="e">
        <f>IF(Table13[[#This Row],[Category All]]="Category 1", "Yes",NA())</f>
        <v>#N/A</v>
      </c>
      <c r="T132" t="str">
        <f>IF(Table13[[#This Row],[Category All]]="Category 2", "Yes",NA())</f>
        <v>Yes</v>
      </c>
      <c r="U132" t="e">
        <f>IF(Table13[[#This Row],[Category All]]="Category 3", "Yes",NA())</f>
        <v>#N/A</v>
      </c>
      <c r="V132" s="3">
        <f>SUM(1,(1/3)*(Table13[[#This Row],[Length]]-0.5),(1/3)*(Table13[[#This Row],[Diameter]]-0.4),(1/3)*(Table13[[#This Row],[Height]]-0.4)*Table13[[#This Row],[Whole_weight]]*0.5)</f>
        <v>0.93756458333333326</v>
      </c>
      <c r="W132" s="3" cm="1">
        <f t="array" ref="W1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0.75005166666666667</v>
      </c>
      <c r="X132" s="3" t="e">
        <f>IF(Table13[[#This Row],[Category All]]="Category 1",Table13[[#This Row],[Base Abalone Value]]*1.5,NA())</f>
        <v>#N/A</v>
      </c>
      <c r="Y132" s="3">
        <f>IF(Table13[[#This Row],[Category All]]="Category 2",Table13[[#This Row],[Base Abalone Value]]*0.8,NA())</f>
        <v>0.75005166666666667</v>
      </c>
      <c r="Z132" s="3" t="e">
        <f>IF(Table13[[#This Row],[Category All]]="Category 3",Table13[[#This Row],[Base Abalone Value]],NA())</f>
        <v>#N/A</v>
      </c>
    </row>
    <row r="133" spans="1:26" x14ac:dyDescent="0.2">
      <c r="A133">
        <v>1121</v>
      </c>
      <c r="B133" t="s">
        <v>32</v>
      </c>
      <c r="C133">
        <v>0.54500000000000004</v>
      </c>
      <c r="D133">
        <v>0.39</v>
      </c>
      <c r="E133">
        <v>0.13500000000000001</v>
      </c>
      <c r="F133">
        <v>0.78349999999999997</v>
      </c>
      <c r="G133">
        <v>0.42249999999999999</v>
      </c>
      <c r="H133">
        <v>0.18149999999999999</v>
      </c>
      <c r="I133">
        <v>0.156</v>
      </c>
      <c r="J133">
        <v>7</v>
      </c>
      <c r="K133">
        <v>10</v>
      </c>
      <c r="L133" t="s">
        <v>33</v>
      </c>
      <c r="M133" t="s">
        <v>34</v>
      </c>
      <c r="N133" t="s">
        <v>35</v>
      </c>
      <c r="O133">
        <v>8</v>
      </c>
      <c r="P133" t="s">
        <v>36</v>
      </c>
      <c r="Q133">
        <v>12.3</v>
      </c>
      <c r="R133" t="str" cm="1">
        <f t="array" ref="R1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3" t="e">
        <f>IF(Table13[[#This Row],[Category All]]="Category 1", "Yes",NA())</f>
        <v>#N/A</v>
      </c>
      <c r="T133" t="e">
        <f>IF(Table13[[#This Row],[Category All]]="Category 2", "Yes",NA())</f>
        <v>#N/A</v>
      </c>
      <c r="U133" t="str">
        <f>IF(Table13[[#This Row],[Category All]]="Category 3", "Yes",NA())</f>
        <v>Yes</v>
      </c>
      <c r="V133" s="3">
        <f>SUM(1,(1/3)*(Table13[[#This Row],[Length]]-0.5),(1/3)*(Table13[[#This Row],[Diameter]]-0.4),(1/3)*(Table13[[#This Row],[Height]]-0.4)*Table13[[#This Row],[Whole_weight]]*0.5)</f>
        <v>0.97706208333333333</v>
      </c>
      <c r="W133" s="3" cm="1">
        <f t="array" ref="W1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0.97706208333333333</v>
      </c>
      <c r="X133" s="3" t="e">
        <f>IF(Table13[[#This Row],[Category All]]="Category 1",Table13[[#This Row],[Base Abalone Value]]*1.5,NA())</f>
        <v>#N/A</v>
      </c>
      <c r="Y133" s="3" t="e">
        <f>IF(Table13[[#This Row],[Category All]]="Category 2",Table13[[#This Row],[Base Abalone Value]]*0.8,NA())</f>
        <v>#N/A</v>
      </c>
      <c r="Z133" s="3">
        <f>IF(Table13[[#This Row],[Category All]]="Category 3",Table13[[#This Row],[Base Abalone Value]],NA())</f>
        <v>0.97706208333333333</v>
      </c>
    </row>
    <row r="134" spans="1:26" x14ac:dyDescent="0.2">
      <c r="A134">
        <v>3913</v>
      </c>
      <c r="B134" t="s">
        <v>28</v>
      </c>
      <c r="C134">
        <v>0.52</v>
      </c>
      <c r="D134">
        <v>0.40500000000000003</v>
      </c>
      <c r="E134">
        <v>0.14000000000000001</v>
      </c>
      <c r="F134">
        <v>0.67649999999999999</v>
      </c>
      <c r="G134">
        <v>0.28649999999999998</v>
      </c>
      <c r="H134">
        <v>0.14599999999999999</v>
      </c>
      <c r="I134">
        <v>0.20499999999999999</v>
      </c>
      <c r="J134">
        <v>15</v>
      </c>
      <c r="K134">
        <v>10</v>
      </c>
      <c r="L134" t="s">
        <v>33</v>
      </c>
      <c r="M134" t="s">
        <v>34</v>
      </c>
      <c r="N134" t="s">
        <v>35</v>
      </c>
      <c r="O134">
        <v>4</v>
      </c>
      <c r="P134" t="s">
        <v>27</v>
      </c>
      <c r="Q134">
        <v>6.1</v>
      </c>
      <c r="R134" t="str" cm="1">
        <f t="array" ref="R1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4" t="e">
        <f>IF(Table13[[#This Row],[Category All]]="Category 1", "Yes",NA())</f>
        <v>#N/A</v>
      </c>
      <c r="T134" t="str">
        <f>IF(Table13[[#This Row],[Category All]]="Category 2", "Yes",NA())</f>
        <v>Yes</v>
      </c>
      <c r="U134" t="e">
        <f>IF(Table13[[#This Row],[Category All]]="Category 3", "Yes",NA())</f>
        <v>#N/A</v>
      </c>
      <c r="V134" s="3">
        <f>SUM(1,(1/3)*(Table13[[#This Row],[Length]]-0.5),(1/3)*(Table13[[#This Row],[Diameter]]-0.4),(1/3)*(Table13[[#This Row],[Height]]-0.4)*Table13[[#This Row],[Whole_weight]]*0.5)</f>
        <v>0.97901833333333332</v>
      </c>
      <c r="W134" s="3" cm="1">
        <f t="array" ref="W1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0.78321466666666673</v>
      </c>
      <c r="X134" s="3" t="e">
        <f>IF(Table13[[#This Row],[Category All]]="Category 1",Table13[[#This Row],[Base Abalone Value]]*1.5,NA())</f>
        <v>#N/A</v>
      </c>
      <c r="Y134" s="3">
        <f>IF(Table13[[#This Row],[Category All]]="Category 2",Table13[[#This Row],[Base Abalone Value]]*0.8,NA())</f>
        <v>0.78321466666666673</v>
      </c>
      <c r="Z134" s="3" t="e">
        <f>IF(Table13[[#This Row],[Category All]]="Category 3",Table13[[#This Row],[Base Abalone Value]],NA())</f>
        <v>#N/A</v>
      </c>
    </row>
    <row r="135" spans="1:26" x14ac:dyDescent="0.2">
      <c r="A135">
        <v>3317</v>
      </c>
      <c r="B135" t="s">
        <v>32</v>
      </c>
      <c r="C135">
        <v>0.44</v>
      </c>
      <c r="D135">
        <v>0.35</v>
      </c>
      <c r="E135">
        <v>0.14000000000000001</v>
      </c>
      <c r="F135">
        <v>0.45100000000000001</v>
      </c>
      <c r="G135">
        <v>0.17100000000000001</v>
      </c>
      <c r="H135">
        <v>7.0499999999999993E-2</v>
      </c>
      <c r="I135">
        <v>0.184</v>
      </c>
      <c r="J135">
        <v>16</v>
      </c>
      <c r="K135">
        <v>1</v>
      </c>
      <c r="L135" t="s">
        <v>25</v>
      </c>
      <c r="M135" t="s">
        <v>26</v>
      </c>
      <c r="N135" t="s">
        <v>20</v>
      </c>
      <c r="O135">
        <v>4</v>
      </c>
      <c r="P135" t="s">
        <v>27</v>
      </c>
      <c r="Q135">
        <v>6.1</v>
      </c>
      <c r="R135" t="str" cm="1">
        <f t="array" ref="R1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5" t="e">
        <f>IF(Table13[[#This Row],[Category All]]="Category 1", "Yes",NA())</f>
        <v>#N/A</v>
      </c>
      <c r="T135" t="str">
        <f>IF(Table13[[#This Row],[Category All]]="Category 2", "Yes",NA())</f>
        <v>Yes</v>
      </c>
      <c r="U135" t="e">
        <f>IF(Table13[[#This Row],[Category All]]="Category 3", "Yes",NA())</f>
        <v>#N/A</v>
      </c>
      <c r="V135" s="3">
        <f>SUM(1,(1/3)*(Table13[[#This Row],[Length]]-0.5),(1/3)*(Table13[[#This Row],[Diameter]]-0.4),(1/3)*(Table13[[#This Row],[Height]]-0.4)*Table13[[#This Row],[Whole_weight]]*0.5)</f>
        <v>0.94378999999999991</v>
      </c>
      <c r="W135" s="3" cm="1">
        <f t="array" ref="W1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0.75503199999999993</v>
      </c>
      <c r="X135" s="3" t="e">
        <f>IF(Table13[[#This Row],[Category All]]="Category 1",Table13[[#This Row],[Base Abalone Value]]*1.5,NA())</f>
        <v>#N/A</v>
      </c>
      <c r="Y135" s="3">
        <f>IF(Table13[[#This Row],[Category All]]="Category 2",Table13[[#This Row],[Base Abalone Value]]*0.8,NA())</f>
        <v>0.75503199999999993</v>
      </c>
      <c r="Z135" s="3" t="e">
        <f>IF(Table13[[#This Row],[Category All]]="Category 3",Table13[[#This Row],[Base Abalone Value]],NA())</f>
        <v>#N/A</v>
      </c>
    </row>
    <row r="136" spans="1:26" x14ac:dyDescent="0.2">
      <c r="A136">
        <v>2702</v>
      </c>
      <c r="B136" t="s">
        <v>17</v>
      </c>
      <c r="C136">
        <v>0.67500000000000004</v>
      </c>
      <c r="D136">
        <v>0.55000000000000004</v>
      </c>
      <c r="E136">
        <v>0.19</v>
      </c>
      <c r="F136">
        <v>1.5509999999999999</v>
      </c>
      <c r="G136">
        <v>0.71050000000000002</v>
      </c>
      <c r="H136">
        <v>0.36849999999999999</v>
      </c>
      <c r="I136">
        <v>0.41199999999999998</v>
      </c>
      <c r="J136">
        <v>13</v>
      </c>
      <c r="K136">
        <v>3</v>
      </c>
      <c r="L136" t="s">
        <v>60</v>
      </c>
      <c r="M136" t="s">
        <v>61</v>
      </c>
      <c r="N136" t="s">
        <v>62</v>
      </c>
      <c r="O136">
        <v>1</v>
      </c>
      <c r="P136" t="s">
        <v>21</v>
      </c>
      <c r="Q136">
        <v>22.1</v>
      </c>
      <c r="R136" t="str" cm="1">
        <f t="array" ref="R1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36" t="e">
        <f>IF(Table13[[#This Row],[Category All]]="Category 1", "Yes",NA())</f>
        <v>#N/A</v>
      </c>
      <c r="T136" t="e">
        <f>IF(Table13[[#This Row],[Category All]]="Category 2", "Yes",NA())</f>
        <v>#N/A</v>
      </c>
      <c r="U136" t="str">
        <f>IF(Table13[[#This Row],[Category All]]="Category 3", "Yes",NA())</f>
        <v>Yes</v>
      </c>
      <c r="V136" s="3">
        <f>SUM(1,(1/3)*(Table13[[#This Row],[Length]]-0.5),(1/3)*(Table13[[#This Row],[Diameter]]-0.4),(1/3)*(Table13[[#This Row],[Height]]-0.4)*Table13[[#This Row],[Whole_weight]]*0.5)</f>
        <v>1.0540483333333335</v>
      </c>
      <c r="W136" s="3" cm="1">
        <f t="array" ref="W1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1.0540483333333335</v>
      </c>
      <c r="X136" s="3" t="e">
        <f>IF(Table13[[#This Row],[Category All]]="Category 1",Table13[[#This Row],[Base Abalone Value]]*1.5,NA())</f>
        <v>#N/A</v>
      </c>
      <c r="Y136" s="3" t="e">
        <f>IF(Table13[[#This Row],[Category All]]="Category 2",Table13[[#This Row],[Base Abalone Value]]*0.8,NA())</f>
        <v>#N/A</v>
      </c>
      <c r="Z136" s="3">
        <f>IF(Table13[[#This Row],[Category All]]="Category 3",Table13[[#This Row],[Base Abalone Value]],NA())</f>
        <v>1.0540483333333335</v>
      </c>
    </row>
    <row r="137" spans="1:26" x14ac:dyDescent="0.2">
      <c r="A137">
        <v>3392</v>
      </c>
      <c r="B137" t="s">
        <v>32</v>
      </c>
      <c r="C137">
        <v>0.54500000000000004</v>
      </c>
      <c r="D137">
        <v>0.42</v>
      </c>
      <c r="E137">
        <v>0.125</v>
      </c>
      <c r="F137">
        <v>0.97450000000000003</v>
      </c>
      <c r="G137">
        <v>0.35299999999999998</v>
      </c>
      <c r="H137">
        <v>0.17399999999999999</v>
      </c>
      <c r="I137">
        <v>0.30499999999999999</v>
      </c>
      <c r="J137">
        <v>13</v>
      </c>
      <c r="K137">
        <v>5</v>
      </c>
      <c r="L137" t="s">
        <v>43</v>
      </c>
      <c r="M137" t="s">
        <v>44</v>
      </c>
      <c r="N137" t="s">
        <v>45</v>
      </c>
      <c r="O137">
        <v>9</v>
      </c>
      <c r="P137" t="s">
        <v>63</v>
      </c>
      <c r="Q137">
        <v>1.9</v>
      </c>
      <c r="R137" t="str" cm="1">
        <f t="array" ref="R1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7" t="e">
        <f>IF(Table13[[#This Row],[Category All]]="Category 1", "Yes",NA())</f>
        <v>#N/A</v>
      </c>
      <c r="T137" t="str">
        <f>IF(Table13[[#This Row],[Category All]]="Category 2", "Yes",NA())</f>
        <v>Yes</v>
      </c>
      <c r="U137" t="e">
        <f>IF(Table13[[#This Row],[Category All]]="Category 3", "Yes",NA())</f>
        <v>#N/A</v>
      </c>
      <c r="V137" s="3">
        <f>SUM(1,(1/3)*(Table13[[#This Row],[Length]]-0.5),(1/3)*(Table13[[#This Row],[Diameter]]-0.4),(1/3)*(Table13[[#This Row],[Height]]-0.4)*Table13[[#This Row],[Whole_weight]]*0.5)</f>
        <v>0.97700208333333338</v>
      </c>
      <c r="W137" s="3" cm="1">
        <f t="array" ref="W1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0.78160166666666675</v>
      </c>
      <c r="X137" s="3" t="e">
        <f>IF(Table13[[#This Row],[Category All]]="Category 1",Table13[[#This Row],[Base Abalone Value]]*1.5,NA())</f>
        <v>#N/A</v>
      </c>
      <c r="Y137" s="3">
        <f>IF(Table13[[#This Row],[Category All]]="Category 2",Table13[[#This Row],[Base Abalone Value]]*0.8,NA())</f>
        <v>0.78160166666666675</v>
      </c>
      <c r="Z137" s="3" t="e">
        <f>IF(Table13[[#This Row],[Category All]]="Category 3",Table13[[#This Row],[Base Abalone Value]],NA())</f>
        <v>#N/A</v>
      </c>
    </row>
    <row r="138" spans="1:26" x14ac:dyDescent="0.2">
      <c r="A138">
        <v>2130</v>
      </c>
      <c r="B138" t="s">
        <v>32</v>
      </c>
      <c r="C138">
        <v>0.59499999999999997</v>
      </c>
      <c r="D138">
        <v>0.47</v>
      </c>
      <c r="E138">
        <v>0.15</v>
      </c>
      <c r="F138">
        <v>0.89149999999999996</v>
      </c>
      <c r="G138">
        <v>0.35899999999999999</v>
      </c>
      <c r="H138">
        <v>0.21049999999999999</v>
      </c>
      <c r="I138">
        <v>0.245</v>
      </c>
      <c r="J138">
        <v>12</v>
      </c>
      <c r="K138">
        <v>13</v>
      </c>
      <c r="L138" t="s">
        <v>29</v>
      </c>
      <c r="M138" t="s">
        <v>30</v>
      </c>
      <c r="N138" t="s">
        <v>20</v>
      </c>
      <c r="O138">
        <v>4</v>
      </c>
      <c r="P138" t="s">
        <v>27</v>
      </c>
      <c r="Q138">
        <v>6.1</v>
      </c>
      <c r="R138" t="str" cm="1">
        <f t="array" ref="R1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8" t="e">
        <f>IF(Table13[[#This Row],[Category All]]="Category 1", "Yes",NA())</f>
        <v>#N/A</v>
      </c>
      <c r="T138" t="str">
        <f>IF(Table13[[#This Row],[Category All]]="Category 2", "Yes",NA())</f>
        <v>Yes</v>
      </c>
      <c r="U138" t="e">
        <f>IF(Table13[[#This Row],[Category All]]="Category 3", "Yes",NA())</f>
        <v>#N/A</v>
      </c>
      <c r="V138" s="3">
        <f>SUM(1,(1/3)*(Table13[[#This Row],[Length]]-0.5),(1/3)*(Table13[[#This Row],[Diameter]]-0.4),(1/3)*(Table13[[#This Row],[Height]]-0.4)*Table13[[#This Row],[Whole_weight]]*0.5)</f>
        <v>1.0178541666666667</v>
      </c>
      <c r="W138" s="3" cm="1">
        <f t="array" ref="W1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0.81428333333333347</v>
      </c>
      <c r="X138" s="3" t="e">
        <f>IF(Table13[[#This Row],[Category All]]="Category 1",Table13[[#This Row],[Base Abalone Value]]*1.5,NA())</f>
        <v>#N/A</v>
      </c>
      <c r="Y138" s="3">
        <f>IF(Table13[[#This Row],[Category All]]="Category 2",Table13[[#This Row],[Base Abalone Value]]*0.8,NA())</f>
        <v>0.81428333333333347</v>
      </c>
      <c r="Z138" s="3" t="e">
        <f>IF(Table13[[#This Row],[Category All]]="Category 3",Table13[[#This Row],[Base Abalone Value]],NA())</f>
        <v>#N/A</v>
      </c>
    </row>
    <row r="139" spans="1:26" x14ac:dyDescent="0.2">
      <c r="A139">
        <v>3179</v>
      </c>
      <c r="B139" t="s">
        <v>32</v>
      </c>
      <c r="C139">
        <v>0.38</v>
      </c>
      <c r="D139">
        <v>0.3</v>
      </c>
      <c r="E139">
        <v>0.1</v>
      </c>
      <c r="F139">
        <v>0.2505</v>
      </c>
      <c r="G139">
        <v>0.106</v>
      </c>
      <c r="H139">
        <v>5.3499999999999999E-2</v>
      </c>
      <c r="I139">
        <v>7.7499999999999999E-2</v>
      </c>
      <c r="J139">
        <v>8</v>
      </c>
      <c r="K139">
        <v>8</v>
      </c>
      <c r="L139" t="s">
        <v>46</v>
      </c>
      <c r="M139" t="s">
        <v>47</v>
      </c>
      <c r="N139" t="s">
        <v>48</v>
      </c>
      <c r="O139">
        <v>10</v>
      </c>
      <c r="P139" t="s">
        <v>55</v>
      </c>
      <c r="Q139">
        <v>24.1</v>
      </c>
      <c r="R139" t="str" cm="1">
        <f t="array" ref="R1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39" t="e">
        <f>IF(Table13[[#This Row],[Category All]]="Category 1", "Yes",NA())</f>
        <v>#N/A</v>
      </c>
      <c r="T139" t="str">
        <f>IF(Table13[[#This Row],[Category All]]="Category 2", "Yes",NA())</f>
        <v>Yes</v>
      </c>
      <c r="U139" t="e">
        <f>IF(Table13[[#This Row],[Category All]]="Category 3", "Yes",NA())</f>
        <v>#N/A</v>
      </c>
      <c r="V139" s="3">
        <f>SUM(1,(1/3)*(Table13[[#This Row],[Length]]-0.5),(1/3)*(Table13[[#This Row],[Diameter]]-0.4),(1/3)*(Table13[[#This Row],[Height]]-0.4)*Table13[[#This Row],[Whole_weight]]*0.5)</f>
        <v>0.91414166666666663</v>
      </c>
      <c r="W139" s="3" cm="1">
        <f t="array" ref="W1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0.73131333333333337</v>
      </c>
      <c r="X139" s="3" t="e">
        <f>IF(Table13[[#This Row],[Category All]]="Category 1",Table13[[#This Row],[Base Abalone Value]]*1.5,NA())</f>
        <v>#N/A</v>
      </c>
      <c r="Y139" s="3">
        <f>IF(Table13[[#This Row],[Category All]]="Category 2",Table13[[#This Row],[Base Abalone Value]]*0.8,NA())</f>
        <v>0.73131333333333337</v>
      </c>
      <c r="Z139" s="3" t="e">
        <f>IF(Table13[[#This Row],[Category All]]="Category 3",Table13[[#This Row],[Base Abalone Value]],NA())</f>
        <v>#N/A</v>
      </c>
    </row>
    <row r="140" spans="1:26" x14ac:dyDescent="0.2">
      <c r="A140">
        <v>3710</v>
      </c>
      <c r="B140" t="s">
        <v>32</v>
      </c>
      <c r="C140">
        <v>0.68500000000000005</v>
      </c>
      <c r="D140">
        <v>0.55000000000000004</v>
      </c>
      <c r="E140">
        <v>0.19</v>
      </c>
      <c r="F140">
        <v>1.885</v>
      </c>
      <c r="G140">
        <v>0.89</v>
      </c>
      <c r="H140">
        <v>0.41</v>
      </c>
      <c r="I140">
        <v>0.48949999999999999</v>
      </c>
      <c r="J140">
        <v>10</v>
      </c>
      <c r="K140">
        <v>7</v>
      </c>
      <c r="L140" t="s">
        <v>52</v>
      </c>
      <c r="M140" t="s">
        <v>53</v>
      </c>
      <c r="N140" t="s">
        <v>54</v>
      </c>
      <c r="O140">
        <v>1</v>
      </c>
      <c r="P140" t="s">
        <v>21</v>
      </c>
      <c r="Q140">
        <v>22.1</v>
      </c>
      <c r="R140" t="str" cm="1">
        <f t="array" ref="R1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0" t="e">
        <f>IF(Table13[[#This Row],[Category All]]="Category 1", "Yes",NA())</f>
        <v>#N/A</v>
      </c>
      <c r="T140" t="e">
        <f>IF(Table13[[#This Row],[Category All]]="Category 2", "Yes",NA())</f>
        <v>#N/A</v>
      </c>
      <c r="U140" t="str">
        <f>IF(Table13[[#This Row],[Category All]]="Category 3", "Yes",NA())</f>
        <v>Yes</v>
      </c>
      <c r="V140" s="3">
        <f>SUM(1,(1/3)*(Table13[[#This Row],[Length]]-0.5),(1/3)*(Table13[[#This Row],[Diameter]]-0.4),(1/3)*(Table13[[#This Row],[Height]]-0.4)*Table13[[#This Row],[Whole_weight]]*0.5)</f>
        <v>1.0456916666666669</v>
      </c>
      <c r="W140" s="3" cm="1">
        <f t="array" ref="W1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1.0456916666666669</v>
      </c>
      <c r="X140" s="3" t="e">
        <f>IF(Table13[[#This Row],[Category All]]="Category 1",Table13[[#This Row],[Base Abalone Value]]*1.5,NA())</f>
        <v>#N/A</v>
      </c>
      <c r="Y140" s="3" t="e">
        <f>IF(Table13[[#This Row],[Category All]]="Category 2",Table13[[#This Row],[Base Abalone Value]]*0.8,NA())</f>
        <v>#N/A</v>
      </c>
      <c r="Z140" s="3">
        <f>IF(Table13[[#This Row],[Category All]]="Category 3",Table13[[#This Row],[Base Abalone Value]],NA())</f>
        <v>1.0456916666666669</v>
      </c>
    </row>
    <row r="141" spans="1:26" x14ac:dyDescent="0.2">
      <c r="A141">
        <v>2384</v>
      </c>
      <c r="B141" t="s">
        <v>17</v>
      </c>
      <c r="C141">
        <v>0.52500000000000002</v>
      </c>
      <c r="D141">
        <v>0.39</v>
      </c>
      <c r="E141">
        <v>0.13500000000000001</v>
      </c>
      <c r="F141">
        <v>0.60050000000000003</v>
      </c>
      <c r="G141">
        <v>0.22650000000000001</v>
      </c>
      <c r="H141">
        <v>0.13100000000000001</v>
      </c>
      <c r="I141">
        <v>0.21</v>
      </c>
      <c r="J141">
        <v>16</v>
      </c>
      <c r="K141">
        <v>6</v>
      </c>
      <c r="L141" t="s">
        <v>56</v>
      </c>
      <c r="M141" t="s">
        <v>57</v>
      </c>
      <c r="N141" t="s">
        <v>58</v>
      </c>
      <c r="O141">
        <v>3</v>
      </c>
      <c r="P141" t="s">
        <v>65</v>
      </c>
      <c r="Q141">
        <v>3.6</v>
      </c>
      <c r="R141" t="str" cm="1">
        <f t="array" ref="R1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1" t="e">
        <f>IF(Table13[[#This Row],[Category All]]="Category 1", "Yes",NA())</f>
        <v>#N/A</v>
      </c>
      <c r="T141" t="str">
        <f>IF(Table13[[#This Row],[Category All]]="Category 2", "Yes",NA())</f>
        <v>Yes</v>
      </c>
      <c r="U141" t="e">
        <f>IF(Table13[[#This Row],[Category All]]="Category 3", "Yes",NA())</f>
        <v>#N/A</v>
      </c>
      <c r="V141" s="3">
        <f>SUM(1,(1/3)*(Table13[[#This Row],[Length]]-0.5),(1/3)*(Table13[[#This Row],[Diameter]]-0.4),(1/3)*(Table13[[#This Row],[Height]]-0.4)*Table13[[#This Row],[Whole_weight]]*0.5)</f>
        <v>0.97847791666666661</v>
      </c>
      <c r="W141" s="3" cm="1">
        <f t="array" ref="W1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0.78278233333333336</v>
      </c>
      <c r="X141" s="3" t="e">
        <f>IF(Table13[[#This Row],[Category All]]="Category 1",Table13[[#This Row],[Base Abalone Value]]*1.5,NA())</f>
        <v>#N/A</v>
      </c>
      <c r="Y141" s="3">
        <f>IF(Table13[[#This Row],[Category All]]="Category 2",Table13[[#This Row],[Base Abalone Value]]*0.8,NA())</f>
        <v>0.78278233333333336</v>
      </c>
      <c r="Z141" s="3" t="e">
        <f>IF(Table13[[#This Row],[Category All]]="Category 3",Table13[[#This Row],[Base Abalone Value]],NA())</f>
        <v>#N/A</v>
      </c>
    </row>
    <row r="142" spans="1:26" x14ac:dyDescent="0.2">
      <c r="A142">
        <v>996</v>
      </c>
      <c r="B142" t="s">
        <v>32</v>
      </c>
      <c r="C142">
        <v>0.57999999999999996</v>
      </c>
      <c r="D142">
        <v>0.49</v>
      </c>
      <c r="E142">
        <v>0.13</v>
      </c>
      <c r="F142">
        <v>1.1335</v>
      </c>
      <c r="G142">
        <v>0.58599999999999997</v>
      </c>
      <c r="H142">
        <v>0.25650000000000001</v>
      </c>
      <c r="I142">
        <v>0.23699999999999999</v>
      </c>
      <c r="J142">
        <v>9</v>
      </c>
      <c r="K142">
        <v>4</v>
      </c>
      <c r="L142" t="s">
        <v>69</v>
      </c>
      <c r="M142" t="s">
        <v>70</v>
      </c>
      <c r="N142" t="s">
        <v>71</v>
      </c>
      <c r="O142">
        <v>8</v>
      </c>
      <c r="P142" t="s">
        <v>36</v>
      </c>
      <c r="Q142">
        <v>12.3</v>
      </c>
      <c r="R142" t="str" cm="1">
        <f t="array" ref="R1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2" t="e">
        <f>IF(Table13[[#This Row],[Category All]]="Category 1", "Yes",NA())</f>
        <v>#N/A</v>
      </c>
      <c r="T142" t="e">
        <f>IF(Table13[[#This Row],[Category All]]="Category 2", "Yes",NA())</f>
        <v>#N/A</v>
      </c>
      <c r="U142" t="str">
        <f>IF(Table13[[#This Row],[Category All]]="Category 3", "Yes",NA())</f>
        <v>Yes</v>
      </c>
      <c r="V142" s="3">
        <f>SUM(1,(1/3)*(Table13[[#This Row],[Length]]-0.5),(1/3)*(Table13[[#This Row],[Diameter]]-0.4),(1/3)*(Table13[[#This Row],[Height]]-0.4)*Table13[[#This Row],[Whole_weight]]*0.5)</f>
        <v>1.0056591666666665</v>
      </c>
      <c r="W142" s="3" cm="1">
        <f t="array" ref="W1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1.0056591666666665</v>
      </c>
      <c r="X142" s="3" t="e">
        <f>IF(Table13[[#This Row],[Category All]]="Category 1",Table13[[#This Row],[Base Abalone Value]]*1.5,NA())</f>
        <v>#N/A</v>
      </c>
      <c r="Y142" s="3" t="e">
        <f>IF(Table13[[#This Row],[Category All]]="Category 2",Table13[[#This Row],[Base Abalone Value]]*0.8,NA())</f>
        <v>#N/A</v>
      </c>
      <c r="Z142" s="3">
        <f>IF(Table13[[#This Row],[Category All]]="Category 3",Table13[[#This Row],[Base Abalone Value]],NA())</f>
        <v>1.0056591666666665</v>
      </c>
    </row>
    <row r="143" spans="1:26" x14ac:dyDescent="0.2">
      <c r="A143">
        <v>339</v>
      </c>
      <c r="B143" t="s">
        <v>32</v>
      </c>
      <c r="C143">
        <v>0.62</v>
      </c>
      <c r="D143">
        <v>0.47499999999999998</v>
      </c>
      <c r="E143">
        <v>0.185</v>
      </c>
      <c r="F143">
        <v>1.325</v>
      </c>
      <c r="G143">
        <v>0.60450000000000004</v>
      </c>
      <c r="H143">
        <v>0.32500000000000001</v>
      </c>
      <c r="I143">
        <v>0.33</v>
      </c>
      <c r="J143">
        <v>13</v>
      </c>
      <c r="K143">
        <v>5</v>
      </c>
      <c r="L143" t="s">
        <v>43</v>
      </c>
      <c r="M143" t="s">
        <v>44</v>
      </c>
      <c r="N143" t="s">
        <v>45</v>
      </c>
      <c r="O143">
        <v>3</v>
      </c>
      <c r="P143" t="s">
        <v>65</v>
      </c>
      <c r="Q143">
        <v>3.6</v>
      </c>
      <c r="R143" t="str" cm="1">
        <f t="array" ref="R1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3" t="e">
        <f>IF(Table13[[#This Row],[Category All]]="Category 1", "Yes",NA())</f>
        <v>#N/A</v>
      </c>
      <c r="T143" t="e">
        <f>IF(Table13[[#This Row],[Category All]]="Category 2", "Yes",NA())</f>
        <v>#N/A</v>
      </c>
      <c r="U143" t="str">
        <f>IF(Table13[[#This Row],[Category All]]="Category 3", "Yes",NA())</f>
        <v>Yes</v>
      </c>
      <c r="V143" s="3">
        <f>SUM(1,(1/3)*(Table13[[#This Row],[Length]]-0.5),(1/3)*(Table13[[#This Row],[Diameter]]-0.4),(1/3)*(Table13[[#This Row],[Height]]-0.4)*Table13[[#This Row],[Whole_weight]]*0.5)</f>
        <v>1.0175208333333332</v>
      </c>
      <c r="W143" s="3" cm="1">
        <f t="array" ref="W1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1.0175208333333332</v>
      </c>
      <c r="X143" s="3" t="e">
        <f>IF(Table13[[#This Row],[Category All]]="Category 1",Table13[[#This Row],[Base Abalone Value]]*1.5,NA())</f>
        <v>#N/A</v>
      </c>
      <c r="Y143" s="3" t="e">
        <f>IF(Table13[[#This Row],[Category All]]="Category 2",Table13[[#This Row],[Base Abalone Value]]*0.8,NA())</f>
        <v>#N/A</v>
      </c>
      <c r="Z143" s="3">
        <f>IF(Table13[[#This Row],[Category All]]="Category 3",Table13[[#This Row],[Base Abalone Value]],NA())</f>
        <v>1.0175208333333332</v>
      </c>
    </row>
    <row r="144" spans="1:26" x14ac:dyDescent="0.2">
      <c r="A144">
        <v>1027</v>
      </c>
      <c r="B144" t="s">
        <v>32</v>
      </c>
      <c r="C144">
        <v>0.64500000000000002</v>
      </c>
      <c r="D144">
        <v>0.52</v>
      </c>
      <c r="E144">
        <v>0.17499999999999999</v>
      </c>
      <c r="F144">
        <v>1.5609999999999999</v>
      </c>
      <c r="G144">
        <v>0.70899999999999996</v>
      </c>
      <c r="H144">
        <v>0.35549999999999998</v>
      </c>
      <c r="I144">
        <v>0.4</v>
      </c>
      <c r="J144">
        <v>8</v>
      </c>
      <c r="K144">
        <v>7</v>
      </c>
      <c r="L144" t="s">
        <v>52</v>
      </c>
      <c r="M144" t="s">
        <v>53</v>
      </c>
      <c r="N144" t="s">
        <v>54</v>
      </c>
      <c r="O144">
        <v>5</v>
      </c>
      <c r="P144" t="s">
        <v>31</v>
      </c>
      <c r="Q144">
        <v>12.8</v>
      </c>
      <c r="R144" t="str" cm="1">
        <f t="array" ref="R1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4" t="e">
        <f>IF(Table13[[#This Row],[Category All]]="Category 1", "Yes",NA())</f>
        <v>#N/A</v>
      </c>
      <c r="T144" t="e">
        <f>IF(Table13[[#This Row],[Category All]]="Category 2", "Yes",NA())</f>
        <v>#N/A</v>
      </c>
      <c r="U144" t="str">
        <f>IF(Table13[[#This Row],[Category All]]="Category 3", "Yes",NA())</f>
        <v>Yes</v>
      </c>
      <c r="V144" s="3">
        <f>SUM(1,(1/3)*(Table13[[#This Row],[Length]]-0.5),(1/3)*(Table13[[#This Row],[Diameter]]-0.4),(1/3)*(Table13[[#This Row],[Height]]-0.4)*Table13[[#This Row],[Whole_weight]]*0.5)</f>
        <v>1.0297958333333335</v>
      </c>
      <c r="W144" s="3" cm="1">
        <f t="array" ref="W1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1.0297958333333335</v>
      </c>
      <c r="X144" s="3" t="e">
        <f>IF(Table13[[#This Row],[Category All]]="Category 1",Table13[[#This Row],[Base Abalone Value]]*1.5,NA())</f>
        <v>#N/A</v>
      </c>
      <c r="Y144" s="3" t="e">
        <f>IF(Table13[[#This Row],[Category All]]="Category 2",Table13[[#This Row],[Base Abalone Value]]*0.8,NA())</f>
        <v>#N/A</v>
      </c>
      <c r="Z144" s="3">
        <f>IF(Table13[[#This Row],[Category All]]="Category 3",Table13[[#This Row],[Base Abalone Value]],NA())</f>
        <v>1.0297958333333335</v>
      </c>
    </row>
    <row r="145" spans="1:26" x14ac:dyDescent="0.2">
      <c r="A145">
        <v>478</v>
      </c>
      <c r="B145" t="s">
        <v>32</v>
      </c>
      <c r="C145">
        <v>0.66500000000000004</v>
      </c>
      <c r="D145">
        <v>0.54</v>
      </c>
      <c r="E145">
        <v>0.17499999999999999</v>
      </c>
      <c r="F145">
        <v>1.347</v>
      </c>
      <c r="G145">
        <v>0.4955</v>
      </c>
      <c r="H145">
        <v>0.254</v>
      </c>
      <c r="I145">
        <v>0.41499999999999998</v>
      </c>
      <c r="J145">
        <v>17</v>
      </c>
      <c r="K145">
        <v>2</v>
      </c>
      <c r="L145" t="s">
        <v>49</v>
      </c>
      <c r="M145" t="s">
        <v>50</v>
      </c>
      <c r="N145" t="s">
        <v>51</v>
      </c>
      <c r="O145">
        <v>3</v>
      </c>
      <c r="P145" t="s">
        <v>65</v>
      </c>
      <c r="Q145">
        <v>3.6</v>
      </c>
      <c r="R145" t="str" cm="1">
        <f t="array" ref="R1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5" t="e">
        <f>IF(Table13[[#This Row],[Category All]]="Category 1", "Yes",NA())</f>
        <v>#N/A</v>
      </c>
      <c r="T145" t="str">
        <f>IF(Table13[[#This Row],[Category All]]="Category 2", "Yes",NA())</f>
        <v>Yes</v>
      </c>
      <c r="U145" t="e">
        <f>IF(Table13[[#This Row],[Category All]]="Category 3", "Yes",NA())</f>
        <v>#N/A</v>
      </c>
      <c r="V145" s="3">
        <f>SUM(1,(1/3)*(Table13[[#This Row],[Length]]-0.5),(1/3)*(Table13[[#This Row],[Diameter]]-0.4),(1/3)*(Table13[[#This Row],[Height]]-0.4)*Table13[[#This Row],[Whole_weight]]*0.5)</f>
        <v>1.0511541666666666</v>
      </c>
      <c r="W145" s="3" cm="1">
        <f t="array" ref="W1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0.84092333333333336</v>
      </c>
      <c r="X145" s="3" t="e">
        <f>IF(Table13[[#This Row],[Category All]]="Category 1",Table13[[#This Row],[Base Abalone Value]]*1.5,NA())</f>
        <v>#N/A</v>
      </c>
      <c r="Y145" s="3">
        <f>IF(Table13[[#This Row],[Category All]]="Category 2",Table13[[#This Row],[Base Abalone Value]]*0.8,NA())</f>
        <v>0.84092333333333336</v>
      </c>
      <c r="Z145" s="3" t="e">
        <f>IF(Table13[[#This Row],[Category All]]="Category 3",Table13[[#This Row],[Base Abalone Value]],NA())</f>
        <v>#N/A</v>
      </c>
    </row>
    <row r="146" spans="1:26" x14ac:dyDescent="0.2">
      <c r="A146">
        <v>779</v>
      </c>
      <c r="B146" t="s">
        <v>32</v>
      </c>
      <c r="C146">
        <v>0.46500000000000002</v>
      </c>
      <c r="D146">
        <v>0.35</v>
      </c>
      <c r="E146">
        <v>0.14000000000000001</v>
      </c>
      <c r="F146">
        <v>0.57550000000000001</v>
      </c>
      <c r="G146">
        <v>0.20150000000000001</v>
      </c>
      <c r="H146">
        <v>0.15049999999999999</v>
      </c>
      <c r="I146">
        <v>0.19</v>
      </c>
      <c r="J146">
        <v>15</v>
      </c>
      <c r="K146">
        <v>12</v>
      </c>
      <c r="L146" t="s">
        <v>18</v>
      </c>
      <c r="M146" t="s">
        <v>19</v>
      </c>
      <c r="N146" t="s">
        <v>20</v>
      </c>
      <c r="O146">
        <v>4</v>
      </c>
      <c r="P146" t="s">
        <v>27</v>
      </c>
      <c r="Q146">
        <v>6.1</v>
      </c>
      <c r="R146" t="str" cm="1">
        <f t="array" ref="R1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6" t="e">
        <f>IF(Table13[[#This Row],[Category All]]="Category 1", "Yes",NA())</f>
        <v>#N/A</v>
      </c>
      <c r="T146" t="str">
        <f>IF(Table13[[#This Row],[Category All]]="Category 2", "Yes",NA())</f>
        <v>Yes</v>
      </c>
      <c r="U146" t="e">
        <f>IF(Table13[[#This Row],[Category All]]="Category 3", "Yes",NA())</f>
        <v>#N/A</v>
      </c>
      <c r="V146" s="3">
        <f>SUM(1,(1/3)*(Table13[[#This Row],[Length]]-0.5),(1/3)*(Table13[[#This Row],[Diameter]]-0.4),(1/3)*(Table13[[#This Row],[Height]]-0.4)*Table13[[#This Row],[Whole_weight]]*0.5)</f>
        <v>0.94672833333333328</v>
      </c>
      <c r="W146" s="3" cm="1">
        <f t="array" ref="W1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0.75738266666666665</v>
      </c>
      <c r="X146" s="3" t="e">
        <f>IF(Table13[[#This Row],[Category All]]="Category 1",Table13[[#This Row],[Base Abalone Value]]*1.5,NA())</f>
        <v>#N/A</v>
      </c>
      <c r="Y146" s="3">
        <f>IF(Table13[[#This Row],[Category All]]="Category 2",Table13[[#This Row],[Base Abalone Value]]*0.8,NA())</f>
        <v>0.75738266666666665</v>
      </c>
      <c r="Z146" s="3" t="e">
        <f>IF(Table13[[#This Row],[Category All]]="Category 3",Table13[[#This Row],[Base Abalone Value]],NA())</f>
        <v>#N/A</v>
      </c>
    </row>
    <row r="147" spans="1:26" x14ac:dyDescent="0.2">
      <c r="A147">
        <v>2780</v>
      </c>
      <c r="B147" t="s">
        <v>32</v>
      </c>
      <c r="C147">
        <v>0.59</v>
      </c>
      <c r="D147">
        <v>0.47</v>
      </c>
      <c r="E147">
        <v>0.14499999999999999</v>
      </c>
      <c r="F147">
        <v>0.92349999999999999</v>
      </c>
      <c r="G147">
        <v>0.45450000000000002</v>
      </c>
      <c r="H147">
        <v>0.17299999999999999</v>
      </c>
      <c r="I147">
        <v>0.254</v>
      </c>
      <c r="J147">
        <v>9</v>
      </c>
      <c r="K147">
        <v>3</v>
      </c>
      <c r="L147" t="s">
        <v>60</v>
      </c>
      <c r="M147" t="s">
        <v>61</v>
      </c>
      <c r="N147" t="s">
        <v>62</v>
      </c>
      <c r="O147">
        <v>5</v>
      </c>
      <c r="P147" t="s">
        <v>31</v>
      </c>
      <c r="Q147">
        <v>12.8</v>
      </c>
      <c r="R147" t="str" cm="1">
        <f t="array" ref="R1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47" t="e">
        <f>IF(Table13[[#This Row],[Category All]]="Category 1", "Yes",NA())</f>
        <v>#N/A</v>
      </c>
      <c r="T147" t="e">
        <f>IF(Table13[[#This Row],[Category All]]="Category 2", "Yes",NA())</f>
        <v>#N/A</v>
      </c>
      <c r="U147" t="str">
        <f>IF(Table13[[#This Row],[Category All]]="Category 3", "Yes",NA())</f>
        <v>Yes</v>
      </c>
      <c r="V147" s="3">
        <f>SUM(1,(1/3)*(Table13[[#This Row],[Length]]-0.5),(1/3)*(Table13[[#This Row],[Diameter]]-0.4),(1/3)*(Table13[[#This Row],[Height]]-0.4)*Table13[[#This Row],[Whole_weight]]*0.5)</f>
        <v>1.0140845833333332</v>
      </c>
      <c r="W147" s="3" cm="1">
        <f t="array" ref="W1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1.0140845833333332</v>
      </c>
      <c r="X147" s="3" t="e">
        <f>IF(Table13[[#This Row],[Category All]]="Category 1",Table13[[#This Row],[Base Abalone Value]]*1.5,NA())</f>
        <v>#N/A</v>
      </c>
      <c r="Y147" s="3" t="e">
        <f>IF(Table13[[#This Row],[Category All]]="Category 2",Table13[[#This Row],[Base Abalone Value]]*0.8,NA())</f>
        <v>#N/A</v>
      </c>
      <c r="Z147" s="3">
        <f>IF(Table13[[#This Row],[Category All]]="Category 3",Table13[[#This Row],[Base Abalone Value]],NA())</f>
        <v>1.0140845833333332</v>
      </c>
    </row>
    <row r="148" spans="1:26" x14ac:dyDescent="0.2">
      <c r="A148">
        <v>3173</v>
      </c>
      <c r="B148" t="s">
        <v>17</v>
      </c>
      <c r="C148">
        <v>0.505</v>
      </c>
      <c r="D148">
        <v>0.40500000000000003</v>
      </c>
      <c r="E148">
        <v>0.18</v>
      </c>
      <c r="F148">
        <v>0.60599999999999998</v>
      </c>
      <c r="G148">
        <v>0.23899999999999999</v>
      </c>
      <c r="H148">
        <v>0.1235</v>
      </c>
      <c r="I148">
        <v>0.18</v>
      </c>
      <c r="J148">
        <v>11</v>
      </c>
      <c r="K148">
        <v>12</v>
      </c>
      <c r="L148" t="s">
        <v>18</v>
      </c>
      <c r="M148" t="s">
        <v>19</v>
      </c>
      <c r="N148" t="s">
        <v>20</v>
      </c>
      <c r="O148">
        <v>9</v>
      </c>
      <c r="P148" t="s">
        <v>63</v>
      </c>
      <c r="Q148">
        <v>1.9</v>
      </c>
      <c r="R148" t="str" cm="1">
        <f t="array" ref="R1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8" t="e">
        <f>IF(Table13[[#This Row],[Category All]]="Category 1", "Yes",NA())</f>
        <v>#N/A</v>
      </c>
      <c r="T148" t="str">
        <f>IF(Table13[[#This Row],[Category All]]="Category 2", "Yes",NA())</f>
        <v>Yes</v>
      </c>
      <c r="U148" t="e">
        <f>IF(Table13[[#This Row],[Category All]]="Category 3", "Yes",NA())</f>
        <v>#N/A</v>
      </c>
      <c r="V148" s="3">
        <f>SUM(1,(1/3)*(Table13[[#This Row],[Length]]-0.5),(1/3)*(Table13[[#This Row],[Diameter]]-0.4),(1/3)*(Table13[[#This Row],[Height]]-0.4)*Table13[[#This Row],[Whole_weight]]*0.5)</f>
        <v>0.98111333333333339</v>
      </c>
      <c r="W148" s="3" cm="1">
        <f t="array" ref="W1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0.78489066666666674</v>
      </c>
      <c r="X148" s="3" t="e">
        <f>IF(Table13[[#This Row],[Category All]]="Category 1",Table13[[#This Row],[Base Abalone Value]]*1.5,NA())</f>
        <v>#N/A</v>
      </c>
      <c r="Y148" s="3">
        <f>IF(Table13[[#This Row],[Category All]]="Category 2",Table13[[#This Row],[Base Abalone Value]]*0.8,NA())</f>
        <v>0.78489066666666674</v>
      </c>
      <c r="Z148" s="3" t="e">
        <f>IF(Table13[[#This Row],[Category All]]="Category 3",Table13[[#This Row],[Base Abalone Value]],NA())</f>
        <v>#N/A</v>
      </c>
    </row>
    <row r="149" spans="1:26" x14ac:dyDescent="0.2">
      <c r="A149">
        <v>2337</v>
      </c>
      <c r="B149" t="s">
        <v>17</v>
      </c>
      <c r="C149">
        <v>0.56499999999999995</v>
      </c>
      <c r="D149">
        <v>0.48</v>
      </c>
      <c r="E149">
        <v>0.17499999999999999</v>
      </c>
      <c r="F149">
        <v>0.95699999999999996</v>
      </c>
      <c r="G149">
        <v>0.38850000000000001</v>
      </c>
      <c r="H149">
        <v>0.215</v>
      </c>
      <c r="I149">
        <v>0.27500000000000002</v>
      </c>
      <c r="J149">
        <v>18</v>
      </c>
      <c r="K149">
        <v>2</v>
      </c>
      <c r="L149" t="s">
        <v>49</v>
      </c>
      <c r="M149" t="s">
        <v>50</v>
      </c>
      <c r="N149" t="s">
        <v>51</v>
      </c>
      <c r="O149">
        <v>10</v>
      </c>
      <c r="P149" t="s">
        <v>55</v>
      </c>
      <c r="Q149">
        <v>24.1</v>
      </c>
      <c r="R149" t="str" cm="1">
        <f t="array" ref="R1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49" t="e">
        <f>IF(Table13[[#This Row],[Category All]]="Category 1", "Yes",NA())</f>
        <v>#N/A</v>
      </c>
      <c r="T149" t="str">
        <f>IF(Table13[[#This Row],[Category All]]="Category 2", "Yes",NA())</f>
        <v>Yes</v>
      </c>
      <c r="U149" t="e">
        <f>IF(Table13[[#This Row],[Category All]]="Category 3", "Yes",NA())</f>
        <v>#N/A</v>
      </c>
      <c r="V149" s="3">
        <f>SUM(1,(1/3)*(Table13[[#This Row],[Length]]-0.5),(1/3)*(Table13[[#This Row],[Diameter]]-0.4),(1/3)*(Table13[[#This Row],[Height]]-0.4)*Table13[[#This Row],[Whole_weight]]*0.5)</f>
        <v>1.0124458333333333</v>
      </c>
      <c r="W149" s="3" cm="1">
        <f t="array" ref="W1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0.80995666666666666</v>
      </c>
      <c r="X149" s="3" t="e">
        <f>IF(Table13[[#This Row],[Category All]]="Category 1",Table13[[#This Row],[Base Abalone Value]]*1.5,NA())</f>
        <v>#N/A</v>
      </c>
      <c r="Y149" s="3">
        <f>IF(Table13[[#This Row],[Category All]]="Category 2",Table13[[#This Row],[Base Abalone Value]]*0.8,NA())</f>
        <v>0.80995666666666666</v>
      </c>
      <c r="Z149" s="3" t="e">
        <f>IF(Table13[[#This Row],[Category All]]="Category 3",Table13[[#This Row],[Base Abalone Value]],NA())</f>
        <v>#N/A</v>
      </c>
    </row>
    <row r="150" spans="1:26" x14ac:dyDescent="0.2">
      <c r="A150">
        <v>3576</v>
      </c>
      <c r="B150" t="s">
        <v>32</v>
      </c>
      <c r="C150">
        <v>0.6</v>
      </c>
      <c r="D150">
        <v>0.47</v>
      </c>
      <c r="E150">
        <v>0.15</v>
      </c>
      <c r="F150">
        <v>0.92800000000000005</v>
      </c>
      <c r="G150">
        <v>0.42249999999999999</v>
      </c>
      <c r="H150">
        <v>0.183</v>
      </c>
      <c r="I150">
        <v>0.27500000000000002</v>
      </c>
      <c r="J150">
        <v>8</v>
      </c>
      <c r="K150">
        <v>2</v>
      </c>
      <c r="L150" t="s">
        <v>49</v>
      </c>
      <c r="M150" t="s">
        <v>50</v>
      </c>
      <c r="N150" t="s">
        <v>51</v>
      </c>
      <c r="O150">
        <v>2</v>
      </c>
      <c r="P150" t="s">
        <v>24</v>
      </c>
      <c r="Q150">
        <v>18</v>
      </c>
      <c r="R150" t="str" cm="1">
        <f t="array" ref="R1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0" t="e">
        <f>IF(Table13[[#This Row],[Category All]]="Category 1", "Yes",NA())</f>
        <v>#N/A</v>
      </c>
      <c r="T150" t="e">
        <f>IF(Table13[[#This Row],[Category All]]="Category 2", "Yes",NA())</f>
        <v>#N/A</v>
      </c>
      <c r="U150" t="str">
        <f>IF(Table13[[#This Row],[Category All]]="Category 3", "Yes",NA())</f>
        <v>Yes</v>
      </c>
      <c r="V150" s="3">
        <f>SUM(1,(1/3)*(Table13[[#This Row],[Length]]-0.5),(1/3)*(Table13[[#This Row],[Diameter]]-0.4),(1/3)*(Table13[[#This Row],[Height]]-0.4)*Table13[[#This Row],[Whole_weight]]*0.5)</f>
        <v>1.018</v>
      </c>
      <c r="W150" s="3" cm="1">
        <f t="array" ref="W1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</v>
      </c>
      <c r="X150" s="3" t="e">
        <f>IF(Table13[[#This Row],[Category All]]="Category 1",Table13[[#This Row],[Base Abalone Value]]*1.5,NA())</f>
        <v>#N/A</v>
      </c>
      <c r="Y150" s="3" t="e">
        <f>IF(Table13[[#This Row],[Category All]]="Category 2",Table13[[#This Row],[Base Abalone Value]]*0.8,NA())</f>
        <v>#N/A</v>
      </c>
      <c r="Z150" s="3">
        <f>IF(Table13[[#This Row],[Category All]]="Category 3",Table13[[#This Row],[Base Abalone Value]],NA())</f>
        <v>1.018</v>
      </c>
    </row>
    <row r="151" spans="1:26" x14ac:dyDescent="0.2">
      <c r="A151">
        <v>1045</v>
      </c>
      <c r="B151" t="s">
        <v>32</v>
      </c>
      <c r="C151">
        <v>0.69</v>
      </c>
      <c r="D151">
        <v>0.52500000000000002</v>
      </c>
      <c r="E151">
        <v>0.17499999999999999</v>
      </c>
      <c r="F151">
        <v>1.7004999999999999</v>
      </c>
      <c r="G151">
        <v>0.82550000000000001</v>
      </c>
      <c r="H151">
        <v>0.36199999999999999</v>
      </c>
      <c r="I151">
        <v>0.40500000000000003</v>
      </c>
      <c r="J151">
        <v>8</v>
      </c>
      <c r="K151">
        <v>9</v>
      </c>
      <c r="L151" t="s">
        <v>37</v>
      </c>
      <c r="M151" t="s">
        <v>38</v>
      </c>
      <c r="N151" t="s">
        <v>39</v>
      </c>
      <c r="O151">
        <v>1</v>
      </c>
      <c r="P151" t="s">
        <v>21</v>
      </c>
      <c r="Q151">
        <v>22.1</v>
      </c>
      <c r="R151" t="str" cm="1">
        <f t="array" ref="R1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1" t="e">
        <f>IF(Table13[[#This Row],[Category All]]="Category 1", "Yes",NA())</f>
        <v>#N/A</v>
      </c>
      <c r="T151" t="e">
        <f>IF(Table13[[#This Row],[Category All]]="Category 2", "Yes",NA())</f>
        <v>#N/A</v>
      </c>
      <c r="U151" t="str">
        <f>IF(Table13[[#This Row],[Category All]]="Category 3", "Yes",NA())</f>
        <v>Yes</v>
      </c>
      <c r="V151" s="3">
        <f>SUM(1,(1/3)*(Table13[[#This Row],[Length]]-0.5),(1/3)*(Table13[[#This Row],[Diameter]]-0.4),(1/3)*(Table13[[#This Row],[Height]]-0.4)*Table13[[#This Row],[Whole_weight]]*0.5)</f>
        <v>1.0412312500000001</v>
      </c>
      <c r="W151" s="3" cm="1">
        <f t="array" ref="W1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1.0412312500000001</v>
      </c>
      <c r="X151" s="3" t="e">
        <f>IF(Table13[[#This Row],[Category All]]="Category 1",Table13[[#This Row],[Base Abalone Value]]*1.5,NA())</f>
        <v>#N/A</v>
      </c>
      <c r="Y151" s="3" t="e">
        <f>IF(Table13[[#This Row],[Category All]]="Category 2",Table13[[#This Row],[Base Abalone Value]]*0.8,NA())</f>
        <v>#N/A</v>
      </c>
      <c r="Z151" s="3">
        <f>IF(Table13[[#This Row],[Category All]]="Category 3",Table13[[#This Row],[Base Abalone Value]],NA())</f>
        <v>1.0412312500000001</v>
      </c>
    </row>
    <row r="152" spans="1:26" x14ac:dyDescent="0.2">
      <c r="A152">
        <v>969</v>
      </c>
      <c r="B152" t="s">
        <v>32</v>
      </c>
      <c r="C152">
        <v>0.51</v>
      </c>
      <c r="D152">
        <v>0.40500000000000003</v>
      </c>
      <c r="E152">
        <v>0.15</v>
      </c>
      <c r="F152">
        <v>0.70350000000000001</v>
      </c>
      <c r="G152">
        <v>0.34699999999999998</v>
      </c>
      <c r="H152">
        <v>0.13400000000000001</v>
      </c>
      <c r="I152">
        <v>0.1885</v>
      </c>
      <c r="J152">
        <v>8</v>
      </c>
      <c r="K152">
        <v>13</v>
      </c>
      <c r="L152" t="s">
        <v>29</v>
      </c>
      <c r="M152" t="s">
        <v>30</v>
      </c>
      <c r="N152" t="s">
        <v>20</v>
      </c>
      <c r="O152">
        <v>7</v>
      </c>
      <c r="P152" t="s">
        <v>59</v>
      </c>
      <c r="Q152">
        <v>2.5</v>
      </c>
      <c r="R152" t="str" cm="1">
        <f t="array" ref="R1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2" t="e">
        <f>IF(Table13[[#This Row],[Category All]]="Category 1", "Yes",NA())</f>
        <v>#N/A</v>
      </c>
      <c r="T152" t="str">
        <f>IF(Table13[[#This Row],[Category All]]="Category 2", "Yes",NA())</f>
        <v>Yes</v>
      </c>
      <c r="U152" t="e">
        <f>IF(Table13[[#This Row],[Category All]]="Category 3", "Yes",NA())</f>
        <v>#N/A</v>
      </c>
      <c r="V152" s="3">
        <f>SUM(1,(1/3)*(Table13[[#This Row],[Length]]-0.5),(1/3)*(Table13[[#This Row],[Diameter]]-0.4),(1/3)*(Table13[[#This Row],[Height]]-0.4)*Table13[[#This Row],[Whole_weight]]*0.5)</f>
        <v>0.97568750000000015</v>
      </c>
      <c r="W152" s="3" cm="1">
        <f t="array" ref="W1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0.78055000000000019</v>
      </c>
      <c r="X152" s="3" t="e">
        <f>IF(Table13[[#This Row],[Category All]]="Category 1",Table13[[#This Row],[Base Abalone Value]]*1.5,NA())</f>
        <v>#N/A</v>
      </c>
      <c r="Y152" s="3">
        <f>IF(Table13[[#This Row],[Category All]]="Category 2",Table13[[#This Row],[Base Abalone Value]]*0.8,NA())</f>
        <v>0.78055000000000019</v>
      </c>
      <c r="Z152" s="3" t="e">
        <f>IF(Table13[[#This Row],[Category All]]="Category 3",Table13[[#This Row],[Base Abalone Value]],NA())</f>
        <v>#N/A</v>
      </c>
    </row>
    <row r="153" spans="1:26" x14ac:dyDescent="0.2">
      <c r="A153">
        <v>4113</v>
      </c>
      <c r="B153" t="s">
        <v>17</v>
      </c>
      <c r="C153">
        <v>0.56000000000000005</v>
      </c>
      <c r="D153">
        <v>0.42</v>
      </c>
      <c r="E153">
        <v>0.18</v>
      </c>
      <c r="F153">
        <v>1.6645000000000001</v>
      </c>
      <c r="G153">
        <v>0.77549999999999997</v>
      </c>
      <c r="H153">
        <v>0.35</v>
      </c>
      <c r="I153">
        <v>0.45250000000000001</v>
      </c>
      <c r="J153">
        <v>9</v>
      </c>
      <c r="K153">
        <v>6</v>
      </c>
      <c r="L153" t="s">
        <v>56</v>
      </c>
      <c r="M153" t="s">
        <v>57</v>
      </c>
      <c r="N153" t="s">
        <v>58</v>
      </c>
      <c r="O153">
        <v>10</v>
      </c>
      <c r="P153" t="s">
        <v>55</v>
      </c>
      <c r="Q153">
        <v>24.1</v>
      </c>
      <c r="R153" t="str" cm="1">
        <f t="array" ref="R1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3" t="e">
        <f>IF(Table13[[#This Row],[Category All]]="Category 1", "Yes",NA())</f>
        <v>#N/A</v>
      </c>
      <c r="T153" t="e">
        <f>IF(Table13[[#This Row],[Category All]]="Category 2", "Yes",NA())</f>
        <v>#N/A</v>
      </c>
      <c r="U153" t="str">
        <f>IF(Table13[[#This Row],[Category All]]="Category 3", "Yes",NA())</f>
        <v>Yes</v>
      </c>
      <c r="V153" s="3">
        <f>SUM(1,(1/3)*(Table13[[#This Row],[Length]]-0.5),(1/3)*(Table13[[#This Row],[Diameter]]-0.4),(1/3)*(Table13[[#This Row],[Height]]-0.4)*Table13[[#This Row],[Whole_weight]]*0.5)</f>
        <v>0.96563499999999991</v>
      </c>
      <c r="W153" s="3" cm="1">
        <f t="array" ref="W1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0.96563499999999991</v>
      </c>
      <c r="X153" s="3" t="e">
        <f>IF(Table13[[#This Row],[Category All]]="Category 1",Table13[[#This Row],[Base Abalone Value]]*1.5,NA())</f>
        <v>#N/A</v>
      </c>
      <c r="Y153" s="3" t="e">
        <f>IF(Table13[[#This Row],[Category All]]="Category 2",Table13[[#This Row],[Base Abalone Value]]*0.8,NA())</f>
        <v>#N/A</v>
      </c>
      <c r="Z153" s="3">
        <f>IF(Table13[[#This Row],[Category All]]="Category 3",Table13[[#This Row],[Base Abalone Value]],NA())</f>
        <v>0.96563499999999991</v>
      </c>
    </row>
    <row r="154" spans="1:26" x14ac:dyDescent="0.2">
      <c r="A154">
        <v>3575</v>
      </c>
      <c r="B154" t="s">
        <v>17</v>
      </c>
      <c r="C154">
        <v>0.6</v>
      </c>
      <c r="D154">
        <v>0.47</v>
      </c>
      <c r="E154">
        <v>0.17</v>
      </c>
      <c r="F154">
        <v>1.0805</v>
      </c>
      <c r="G154">
        <v>0.4995</v>
      </c>
      <c r="H154">
        <v>0.22450000000000001</v>
      </c>
      <c r="I154">
        <v>0.32050000000000001</v>
      </c>
      <c r="J154">
        <v>9</v>
      </c>
      <c r="K154">
        <v>4</v>
      </c>
      <c r="L154" t="s">
        <v>69</v>
      </c>
      <c r="M154" t="s">
        <v>70</v>
      </c>
      <c r="N154" t="s">
        <v>71</v>
      </c>
      <c r="O154">
        <v>10</v>
      </c>
      <c r="P154" t="s">
        <v>55</v>
      </c>
      <c r="Q154">
        <v>24.1</v>
      </c>
      <c r="R154" t="str" cm="1">
        <f t="array" ref="R1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4" t="e">
        <f>IF(Table13[[#This Row],[Category All]]="Category 1", "Yes",NA())</f>
        <v>#N/A</v>
      </c>
      <c r="T154" t="e">
        <f>IF(Table13[[#This Row],[Category All]]="Category 2", "Yes",NA())</f>
        <v>#N/A</v>
      </c>
      <c r="U154" t="str">
        <f>IF(Table13[[#This Row],[Category All]]="Category 3", "Yes",NA())</f>
        <v>Yes</v>
      </c>
      <c r="V154" s="3">
        <f>SUM(1,(1/3)*(Table13[[#This Row],[Length]]-0.5),(1/3)*(Table13[[#This Row],[Diameter]]-0.4),(1/3)*(Table13[[#This Row],[Height]]-0.4)*Table13[[#This Row],[Whole_weight]]*0.5)</f>
        <v>1.0152475000000001</v>
      </c>
      <c r="W154" s="3" cm="1">
        <f t="array" ref="W1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1.0152475000000001</v>
      </c>
      <c r="X154" s="3" t="e">
        <f>IF(Table13[[#This Row],[Category All]]="Category 1",Table13[[#This Row],[Base Abalone Value]]*1.5,NA())</f>
        <v>#N/A</v>
      </c>
      <c r="Y154" s="3" t="e">
        <f>IF(Table13[[#This Row],[Category All]]="Category 2",Table13[[#This Row],[Base Abalone Value]]*0.8,NA())</f>
        <v>#N/A</v>
      </c>
      <c r="Z154" s="3">
        <f>IF(Table13[[#This Row],[Category All]]="Category 3",Table13[[#This Row],[Base Abalone Value]],NA())</f>
        <v>1.0152475000000001</v>
      </c>
    </row>
    <row r="155" spans="1:26" x14ac:dyDescent="0.2">
      <c r="A155">
        <v>1711</v>
      </c>
      <c r="B155" t="s">
        <v>32</v>
      </c>
      <c r="C155">
        <v>0.64500000000000002</v>
      </c>
      <c r="D155">
        <v>0.51</v>
      </c>
      <c r="E155">
        <v>0.19500000000000001</v>
      </c>
      <c r="F155">
        <v>1.226</v>
      </c>
      <c r="G155">
        <v>0.58850000000000002</v>
      </c>
      <c r="H155">
        <v>0.2215</v>
      </c>
      <c r="I155">
        <v>0.3745</v>
      </c>
      <c r="J155">
        <v>10</v>
      </c>
      <c r="K155">
        <v>6</v>
      </c>
      <c r="L155" t="s">
        <v>56</v>
      </c>
      <c r="M155" t="s">
        <v>57</v>
      </c>
      <c r="N155" t="s">
        <v>58</v>
      </c>
      <c r="O155">
        <v>8</v>
      </c>
      <c r="P155" t="s">
        <v>36</v>
      </c>
      <c r="Q155">
        <v>12.3</v>
      </c>
      <c r="R155" t="str" cm="1">
        <f t="array" ref="R1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5" t="e">
        <f>IF(Table13[[#This Row],[Category All]]="Category 1", "Yes",NA())</f>
        <v>#N/A</v>
      </c>
      <c r="T155" t="e">
        <f>IF(Table13[[#This Row],[Category All]]="Category 2", "Yes",NA())</f>
        <v>#N/A</v>
      </c>
      <c r="U155" t="str">
        <f>IF(Table13[[#This Row],[Category All]]="Category 3", "Yes",NA())</f>
        <v>Yes</v>
      </c>
      <c r="V155" s="3">
        <f>SUM(1,(1/3)*(Table13[[#This Row],[Length]]-0.5),(1/3)*(Table13[[#This Row],[Diameter]]-0.4),(1/3)*(Table13[[#This Row],[Height]]-0.4)*Table13[[#This Row],[Whole_weight]]*0.5)</f>
        <v>1.0431116666666667</v>
      </c>
      <c r="W155" s="3" cm="1">
        <f t="array" ref="W1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1.0431116666666667</v>
      </c>
      <c r="X155" s="3" t="e">
        <f>IF(Table13[[#This Row],[Category All]]="Category 1",Table13[[#This Row],[Base Abalone Value]]*1.5,NA())</f>
        <v>#N/A</v>
      </c>
      <c r="Y155" s="3" t="e">
        <f>IF(Table13[[#This Row],[Category All]]="Category 2",Table13[[#This Row],[Base Abalone Value]]*0.8,NA())</f>
        <v>#N/A</v>
      </c>
      <c r="Z155" s="3">
        <f>IF(Table13[[#This Row],[Category All]]="Category 3",Table13[[#This Row],[Base Abalone Value]],NA())</f>
        <v>1.0431116666666667</v>
      </c>
    </row>
    <row r="156" spans="1:26" x14ac:dyDescent="0.2">
      <c r="A156">
        <v>2072</v>
      </c>
      <c r="B156" t="s">
        <v>17</v>
      </c>
      <c r="C156">
        <v>0.56499999999999995</v>
      </c>
      <c r="D156">
        <v>0.44</v>
      </c>
      <c r="E156">
        <v>0.13500000000000001</v>
      </c>
      <c r="F156">
        <v>0.83</v>
      </c>
      <c r="G156">
        <v>0.39300000000000002</v>
      </c>
      <c r="H156">
        <v>0.17349999999999999</v>
      </c>
      <c r="I156">
        <v>0.23799999999999999</v>
      </c>
      <c r="J156">
        <v>9</v>
      </c>
      <c r="K156">
        <v>6</v>
      </c>
      <c r="L156" t="s">
        <v>56</v>
      </c>
      <c r="M156" t="s">
        <v>57</v>
      </c>
      <c r="N156" t="s">
        <v>58</v>
      </c>
      <c r="O156">
        <v>10</v>
      </c>
      <c r="P156" t="s">
        <v>55</v>
      </c>
      <c r="Q156">
        <v>24.1</v>
      </c>
      <c r="R156" t="str" cm="1">
        <f t="array" ref="R1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6" t="e">
        <f>IF(Table13[[#This Row],[Category All]]="Category 1", "Yes",NA())</f>
        <v>#N/A</v>
      </c>
      <c r="T156" t="str">
        <f>IF(Table13[[#This Row],[Category All]]="Category 2", "Yes",NA())</f>
        <v>Yes</v>
      </c>
      <c r="U156" t="e">
        <f>IF(Table13[[#This Row],[Category All]]="Category 3", "Yes",NA())</f>
        <v>#N/A</v>
      </c>
      <c r="V156" s="3">
        <f>SUM(1,(1/3)*(Table13[[#This Row],[Length]]-0.5),(1/3)*(Table13[[#This Row],[Diameter]]-0.4),(1/3)*(Table13[[#This Row],[Height]]-0.4)*Table13[[#This Row],[Whole_weight]]*0.5)</f>
        <v>0.99834166666666679</v>
      </c>
      <c r="W156" s="3" cm="1">
        <f t="array" ref="W1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0.79867333333333346</v>
      </c>
      <c r="X156" s="3" t="e">
        <f>IF(Table13[[#This Row],[Category All]]="Category 1",Table13[[#This Row],[Base Abalone Value]]*1.5,NA())</f>
        <v>#N/A</v>
      </c>
      <c r="Y156" s="3">
        <f>IF(Table13[[#This Row],[Category All]]="Category 2",Table13[[#This Row],[Base Abalone Value]]*0.8,NA())</f>
        <v>0.79867333333333346</v>
      </c>
      <c r="Z156" s="3" t="e">
        <f>IF(Table13[[#This Row],[Category All]]="Category 3",Table13[[#This Row],[Base Abalone Value]],NA())</f>
        <v>#N/A</v>
      </c>
    </row>
    <row r="157" spans="1:26" x14ac:dyDescent="0.2">
      <c r="A157">
        <v>68</v>
      </c>
      <c r="B157" t="s">
        <v>17</v>
      </c>
      <c r="C157">
        <v>0.59499999999999997</v>
      </c>
      <c r="D157">
        <v>0.495</v>
      </c>
      <c r="E157">
        <v>0.185</v>
      </c>
      <c r="F157">
        <v>1.2849999999999999</v>
      </c>
      <c r="G157">
        <v>0.41599999999999998</v>
      </c>
      <c r="H157">
        <v>0.224</v>
      </c>
      <c r="I157">
        <v>0.48499999999999999</v>
      </c>
      <c r="J157">
        <v>13</v>
      </c>
      <c r="K157">
        <v>7</v>
      </c>
      <c r="L157" t="s">
        <v>52</v>
      </c>
      <c r="M157" t="s">
        <v>53</v>
      </c>
      <c r="N157" t="s">
        <v>54</v>
      </c>
      <c r="O157">
        <v>10</v>
      </c>
      <c r="P157" t="s">
        <v>55</v>
      </c>
      <c r="Q157">
        <v>24.1</v>
      </c>
      <c r="R157" t="str" cm="1">
        <f t="array" ref="R1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7" t="e">
        <f>IF(Table13[[#This Row],[Category All]]="Category 1", "Yes",NA())</f>
        <v>#N/A</v>
      </c>
      <c r="T157" t="e">
        <f>IF(Table13[[#This Row],[Category All]]="Category 2", "Yes",NA())</f>
        <v>#N/A</v>
      </c>
      <c r="U157" t="str">
        <f>IF(Table13[[#This Row],[Category All]]="Category 3", "Yes",NA())</f>
        <v>Yes</v>
      </c>
      <c r="V157" s="3">
        <f>SUM(1,(1/3)*(Table13[[#This Row],[Length]]-0.5),(1/3)*(Table13[[#This Row],[Diameter]]-0.4),(1/3)*(Table13[[#This Row],[Height]]-0.4)*Table13[[#This Row],[Whole_weight]]*0.5)</f>
        <v>1.0172875000000001</v>
      </c>
      <c r="W157" s="3" cm="1">
        <f t="array" ref="W1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1.0172875000000001</v>
      </c>
      <c r="X157" s="3" t="e">
        <f>IF(Table13[[#This Row],[Category All]]="Category 1",Table13[[#This Row],[Base Abalone Value]]*1.5,NA())</f>
        <v>#N/A</v>
      </c>
      <c r="Y157" s="3" t="e">
        <f>IF(Table13[[#This Row],[Category All]]="Category 2",Table13[[#This Row],[Base Abalone Value]]*0.8,NA())</f>
        <v>#N/A</v>
      </c>
      <c r="Z157" s="3">
        <f>IF(Table13[[#This Row],[Category All]]="Category 3",Table13[[#This Row],[Base Abalone Value]],NA())</f>
        <v>1.0172875000000001</v>
      </c>
    </row>
    <row r="158" spans="1:26" x14ac:dyDescent="0.2">
      <c r="A158">
        <v>2914</v>
      </c>
      <c r="B158" t="s">
        <v>32</v>
      </c>
      <c r="C158">
        <v>0.59</v>
      </c>
      <c r="D158">
        <v>0.5</v>
      </c>
      <c r="E158">
        <v>0.15</v>
      </c>
      <c r="F158">
        <v>1.1419999999999999</v>
      </c>
      <c r="G158">
        <v>0.48499999999999999</v>
      </c>
      <c r="H158">
        <v>0.26500000000000001</v>
      </c>
      <c r="I158">
        <v>0.34499999999999997</v>
      </c>
      <c r="J158">
        <v>9</v>
      </c>
      <c r="K158">
        <v>12</v>
      </c>
      <c r="L158" t="s">
        <v>18</v>
      </c>
      <c r="M158" t="s">
        <v>19</v>
      </c>
      <c r="N158" t="s">
        <v>20</v>
      </c>
      <c r="O158">
        <v>2</v>
      </c>
      <c r="P158" t="s">
        <v>24</v>
      </c>
      <c r="Q158">
        <v>18</v>
      </c>
      <c r="R158" t="str" cm="1">
        <f t="array" ref="R1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58" t="e">
        <f>IF(Table13[[#This Row],[Category All]]="Category 1", "Yes",NA())</f>
        <v>#N/A</v>
      </c>
      <c r="T158" t="e">
        <f>IF(Table13[[#This Row],[Category All]]="Category 2", "Yes",NA())</f>
        <v>#N/A</v>
      </c>
      <c r="U158" t="str">
        <f>IF(Table13[[#This Row],[Category All]]="Category 3", "Yes",NA())</f>
        <v>Yes</v>
      </c>
      <c r="V158" s="3">
        <f>SUM(1,(1/3)*(Table13[[#This Row],[Length]]-0.5),(1/3)*(Table13[[#This Row],[Diameter]]-0.4),(1/3)*(Table13[[#This Row],[Height]]-0.4)*Table13[[#This Row],[Whole_weight]]*0.5)</f>
        <v>1.0157500000000002</v>
      </c>
      <c r="W158" s="3" cm="1">
        <f t="array" ref="W1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1.0157500000000002</v>
      </c>
      <c r="X158" s="3" t="e">
        <f>IF(Table13[[#This Row],[Category All]]="Category 1",Table13[[#This Row],[Base Abalone Value]]*1.5,NA())</f>
        <v>#N/A</v>
      </c>
      <c r="Y158" s="3" t="e">
        <f>IF(Table13[[#This Row],[Category All]]="Category 2",Table13[[#This Row],[Base Abalone Value]]*0.8,NA())</f>
        <v>#N/A</v>
      </c>
      <c r="Z158" s="3">
        <f>IF(Table13[[#This Row],[Category All]]="Category 3",Table13[[#This Row],[Base Abalone Value]],NA())</f>
        <v>1.0157500000000002</v>
      </c>
    </row>
    <row r="159" spans="1:26" x14ac:dyDescent="0.2">
      <c r="A159">
        <v>3437</v>
      </c>
      <c r="B159" t="s">
        <v>28</v>
      </c>
      <c r="C159">
        <v>0.38</v>
      </c>
      <c r="D159">
        <v>0.27500000000000002</v>
      </c>
      <c r="E159">
        <v>9.5000000000000001E-2</v>
      </c>
      <c r="F159">
        <v>0.2505</v>
      </c>
      <c r="G159">
        <v>9.4500000000000001E-2</v>
      </c>
      <c r="H159">
        <v>6.5500000000000003E-2</v>
      </c>
      <c r="I159">
        <v>7.4999999999999997E-2</v>
      </c>
      <c r="J159">
        <v>6</v>
      </c>
      <c r="K159">
        <v>13</v>
      </c>
      <c r="L159" t="s">
        <v>29</v>
      </c>
      <c r="M159" t="s">
        <v>30</v>
      </c>
      <c r="N159" t="s">
        <v>20</v>
      </c>
      <c r="O159">
        <v>6</v>
      </c>
      <c r="P159" t="s">
        <v>64</v>
      </c>
      <c r="Q159">
        <v>14.1</v>
      </c>
      <c r="R159" t="str" cm="1">
        <f t="array" ref="R1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59" t="e">
        <f>IF(Table13[[#This Row],[Category All]]="Category 1", "Yes",NA())</f>
        <v>#N/A</v>
      </c>
      <c r="T159" t="str">
        <f>IF(Table13[[#This Row],[Category All]]="Category 2", "Yes",NA())</f>
        <v>Yes</v>
      </c>
      <c r="U159" t="e">
        <f>IF(Table13[[#This Row],[Category All]]="Category 3", "Yes",NA())</f>
        <v>#N/A</v>
      </c>
      <c r="V159" s="3">
        <f>SUM(1,(1/3)*(Table13[[#This Row],[Length]]-0.5),(1/3)*(Table13[[#This Row],[Diameter]]-0.4),(1/3)*(Table13[[#This Row],[Height]]-0.4)*Table13[[#This Row],[Whole_weight]]*0.5)</f>
        <v>0.90559958333333335</v>
      </c>
      <c r="W159" s="3" cm="1">
        <f t="array" ref="W1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0.72447966666666674</v>
      </c>
      <c r="X159" s="3" t="e">
        <f>IF(Table13[[#This Row],[Category All]]="Category 1",Table13[[#This Row],[Base Abalone Value]]*1.5,NA())</f>
        <v>#N/A</v>
      </c>
      <c r="Y159" s="3">
        <f>IF(Table13[[#This Row],[Category All]]="Category 2",Table13[[#This Row],[Base Abalone Value]]*0.8,NA())</f>
        <v>0.72447966666666674</v>
      </c>
      <c r="Z159" s="3" t="e">
        <f>IF(Table13[[#This Row],[Category All]]="Category 3",Table13[[#This Row],[Base Abalone Value]],NA())</f>
        <v>#N/A</v>
      </c>
    </row>
    <row r="160" spans="1:26" x14ac:dyDescent="0.2">
      <c r="A160">
        <v>1113</v>
      </c>
      <c r="B160" t="s">
        <v>17</v>
      </c>
      <c r="C160">
        <v>0.52</v>
      </c>
      <c r="D160">
        <v>0.46</v>
      </c>
      <c r="E160">
        <v>0.15</v>
      </c>
      <c r="F160">
        <v>1.0189999999999999</v>
      </c>
      <c r="G160">
        <v>0.52300000000000002</v>
      </c>
      <c r="H160">
        <v>0.19850000000000001</v>
      </c>
      <c r="I160">
        <v>0.254</v>
      </c>
      <c r="J160">
        <v>7</v>
      </c>
      <c r="K160">
        <v>8</v>
      </c>
      <c r="L160" t="s">
        <v>46</v>
      </c>
      <c r="M160" t="s">
        <v>47</v>
      </c>
      <c r="N160" t="s">
        <v>48</v>
      </c>
      <c r="O160">
        <v>7</v>
      </c>
      <c r="P160" t="s">
        <v>59</v>
      </c>
      <c r="Q160">
        <v>2.5</v>
      </c>
      <c r="R160" t="str" cm="1">
        <f t="array" ref="R1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0" t="e">
        <f>IF(Table13[[#This Row],[Category All]]="Category 1", "Yes",NA())</f>
        <v>#N/A</v>
      </c>
      <c r="T160" t="e">
        <f>IF(Table13[[#This Row],[Category All]]="Category 2", "Yes",NA())</f>
        <v>#N/A</v>
      </c>
      <c r="U160" t="str">
        <f>IF(Table13[[#This Row],[Category All]]="Category 3", "Yes",NA())</f>
        <v>Yes</v>
      </c>
      <c r="V160" s="3">
        <f>SUM(1,(1/3)*(Table13[[#This Row],[Length]]-0.5),(1/3)*(Table13[[#This Row],[Diameter]]-0.4),(1/3)*(Table13[[#This Row],[Height]]-0.4)*Table13[[#This Row],[Whole_weight]]*0.5)</f>
        <v>0.98420833333333324</v>
      </c>
      <c r="W160" s="3" cm="1">
        <f t="array" ref="W1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0.98420833333333324</v>
      </c>
      <c r="X160" s="3" t="e">
        <f>IF(Table13[[#This Row],[Category All]]="Category 1",Table13[[#This Row],[Base Abalone Value]]*1.5,NA())</f>
        <v>#N/A</v>
      </c>
      <c r="Y160" s="3" t="e">
        <f>IF(Table13[[#This Row],[Category All]]="Category 2",Table13[[#This Row],[Base Abalone Value]]*0.8,NA())</f>
        <v>#N/A</v>
      </c>
      <c r="Z160" s="3">
        <f>IF(Table13[[#This Row],[Category All]]="Category 3",Table13[[#This Row],[Base Abalone Value]],NA())</f>
        <v>0.98420833333333324</v>
      </c>
    </row>
    <row r="161" spans="1:26" x14ac:dyDescent="0.2">
      <c r="A161">
        <v>1878</v>
      </c>
      <c r="B161" t="s">
        <v>28</v>
      </c>
      <c r="C161">
        <v>0.54</v>
      </c>
      <c r="D161">
        <v>0.39</v>
      </c>
      <c r="E161">
        <v>0.125</v>
      </c>
      <c r="F161">
        <v>0.62549999999999994</v>
      </c>
      <c r="G161">
        <v>0.2525</v>
      </c>
      <c r="H161">
        <v>0.158</v>
      </c>
      <c r="I161">
        <v>0.19</v>
      </c>
      <c r="J161">
        <v>8</v>
      </c>
      <c r="K161">
        <v>7</v>
      </c>
      <c r="L161" t="s">
        <v>52</v>
      </c>
      <c r="M161" t="s">
        <v>53</v>
      </c>
      <c r="N161" t="s">
        <v>54</v>
      </c>
      <c r="O161">
        <v>10</v>
      </c>
      <c r="P161" t="s">
        <v>55</v>
      </c>
      <c r="Q161">
        <v>24.1</v>
      </c>
      <c r="R161" t="str" cm="1">
        <f t="array" ref="R1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1" t="e">
        <f>IF(Table13[[#This Row],[Category All]]="Category 1", "Yes",NA())</f>
        <v>#N/A</v>
      </c>
      <c r="T161" t="str">
        <f>IF(Table13[[#This Row],[Category All]]="Category 2", "Yes",NA())</f>
        <v>Yes</v>
      </c>
      <c r="U161" t="e">
        <f>IF(Table13[[#This Row],[Category All]]="Category 3", "Yes",NA())</f>
        <v>#N/A</v>
      </c>
      <c r="V161" s="3">
        <f>SUM(1,(1/3)*(Table13[[#This Row],[Length]]-0.5),(1/3)*(Table13[[#This Row],[Diameter]]-0.4),(1/3)*(Table13[[#This Row],[Height]]-0.4)*Table13[[#This Row],[Whole_weight]]*0.5)</f>
        <v>0.98133124999999999</v>
      </c>
      <c r="W161" s="3" cm="1">
        <f t="array" ref="W1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0.78506500000000001</v>
      </c>
      <c r="X161" s="3" t="e">
        <f>IF(Table13[[#This Row],[Category All]]="Category 1",Table13[[#This Row],[Base Abalone Value]]*1.5,NA())</f>
        <v>#N/A</v>
      </c>
      <c r="Y161" s="3">
        <f>IF(Table13[[#This Row],[Category All]]="Category 2",Table13[[#This Row],[Base Abalone Value]]*0.8,NA())</f>
        <v>0.78506500000000001</v>
      </c>
      <c r="Z161" s="3" t="e">
        <f>IF(Table13[[#This Row],[Category All]]="Category 3",Table13[[#This Row],[Base Abalone Value]],NA())</f>
        <v>#N/A</v>
      </c>
    </row>
    <row r="162" spans="1:26" x14ac:dyDescent="0.2">
      <c r="A162">
        <v>1809</v>
      </c>
      <c r="B162" t="s">
        <v>17</v>
      </c>
      <c r="C162">
        <v>0.63500000000000001</v>
      </c>
      <c r="D162">
        <v>0.47499999999999998</v>
      </c>
      <c r="E162">
        <v>0.15</v>
      </c>
      <c r="F162">
        <v>1.1845000000000001</v>
      </c>
      <c r="G162">
        <v>0.53300000000000003</v>
      </c>
      <c r="H162">
        <v>0.307</v>
      </c>
      <c r="I162">
        <v>0.29099999999999998</v>
      </c>
      <c r="J162">
        <v>10</v>
      </c>
      <c r="K162">
        <v>13</v>
      </c>
      <c r="L162" t="s">
        <v>29</v>
      </c>
      <c r="M162" t="s">
        <v>30</v>
      </c>
      <c r="N162" t="s">
        <v>20</v>
      </c>
      <c r="O162">
        <v>1</v>
      </c>
      <c r="P162" t="s">
        <v>21</v>
      </c>
      <c r="Q162">
        <v>22.1</v>
      </c>
      <c r="R162" t="str" cm="1">
        <f t="array" ref="R1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2" t="e">
        <f>IF(Table13[[#This Row],[Category All]]="Category 1", "Yes",NA())</f>
        <v>#N/A</v>
      </c>
      <c r="T162" t="e">
        <f>IF(Table13[[#This Row],[Category All]]="Category 2", "Yes",NA())</f>
        <v>#N/A</v>
      </c>
      <c r="U162" t="str">
        <f>IF(Table13[[#This Row],[Category All]]="Category 3", "Yes",NA())</f>
        <v>Yes</v>
      </c>
      <c r="V162" s="3">
        <f>SUM(1,(1/3)*(Table13[[#This Row],[Length]]-0.5),(1/3)*(Table13[[#This Row],[Diameter]]-0.4),(1/3)*(Table13[[#This Row],[Height]]-0.4)*Table13[[#This Row],[Whole_weight]]*0.5)</f>
        <v>1.0206458333333333</v>
      </c>
      <c r="W162" s="3" cm="1">
        <f t="array" ref="W1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1.0206458333333333</v>
      </c>
      <c r="X162" s="3" t="e">
        <f>IF(Table13[[#This Row],[Category All]]="Category 1",Table13[[#This Row],[Base Abalone Value]]*1.5,NA())</f>
        <v>#N/A</v>
      </c>
      <c r="Y162" s="3" t="e">
        <f>IF(Table13[[#This Row],[Category All]]="Category 2",Table13[[#This Row],[Base Abalone Value]]*0.8,NA())</f>
        <v>#N/A</v>
      </c>
      <c r="Z162" s="3">
        <f>IF(Table13[[#This Row],[Category All]]="Category 3",Table13[[#This Row],[Base Abalone Value]],NA())</f>
        <v>1.0206458333333333</v>
      </c>
    </row>
    <row r="163" spans="1:26" x14ac:dyDescent="0.2">
      <c r="A163">
        <v>3596</v>
      </c>
      <c r="B163" t="s">
        <v>32</v>
      </c>
      <c r="C163">
        <v>0.66</v>
      </c>
      <c r="D163">
        <v>0.51500000000000001</v>
      </c>
      <c r="E163">
        <v>0.2</v>
      </c>
      <c r="F163">
        <v>1.6465000000000001</v>
      </c>
      <c r="G163">
        <v>0.749</v>
      </c>
      <c r="H163">
        <v>0.42199999999999999</v>
      </c>
      <c r="I163">
        <v>0.40100000000000002</v>
      </c>
      <c r="J163">
        <v>11</v>
      </c>
      <c r="K163">
        <v>11</v>
      </c>
      <c r="L163" t="s">
        <v>22</v>
      </c>
      <c r="M163" t="s">
        <v>23</v>
      </c>
      <c r="N163" t="s">
        <v>20</v>
      </c>
      <c r="O163">
        <v>7</v>
      </c>
      <c r="P163" t="s">
        <v>59</v>
      </c>
      <c r="Q163">
        <v>2.5</v>
      </c>
      <c r="R163" t="str" cm="1">
        <f t="array" ref="R1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3" t="e">
        <f>IF(Table13[[#This Row],[Category All]]="Category 1", "Yes",NA())</f>
        <v>#N/A</v>
      </c>
      <c r="T163" t="e">
        <f>IF(Table13[[#This Row],[Category All]]="Category 2", "Yes",NA())</f>
        <v>#N/A</v>
      </c>
      <c r="U163" t="str">
        <f>IF(Table13[[#This Row],[Category All]]="Category 3", "Yes",NA())</f>
        <v>Yes</v>
      </c>
      <c r="V163" s="3">
        <f>SUM(1,(1/3)*(Table13[[#This Row],[Length]]-0.5),(1/3)*(Table13[[#This Row],[Diameter]]-0.4),(1/3)*(Table13[[#This Row],[Height]]-0.4)*Table13[[#This Row],[Whole_weight]]*0.5)</f>
        <v>1.0367833333333332</v>
      </c>
      <c r="W163" s="3" cm="1">
        <f t="array" ref="W1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1.0367833333333332</v>
      </c>
      <c r="X163" s="3" t="e">
        <f>IF(Table13[[#This Row],[Category All]]="Category 1",Table13[[#This Row],[Base Abalone Value]]*1.5,NA())</f>
        <v>#N/A</v>
      </c>
      <c r="Y163" s="3" t="e">
        <f>IF(Table13[[#This Row],[Category All]]="Category 2",Table13[[#This Row],[Base Abalone Value]]*0.8,NA())</f>
        <v>#N/A</v>
      </c>
      <c r="Z163" s="3">
        <f>IF(Table13[[#This Row],[Category All]]="Category 3",Table13[[#This Row],[Base Abalone Value]],NA())</f>
        <v>1.0367833333333332</v>
      </c>
    </row>
    <row r="164" spans="1:26" x14ac:dyDescent="0.2">
      <c r="A164">
        <v>1599</v>
      </c>
      <c r="B164" t="s">
        <v>28</v>
      </c>
      <c r="C164">
        <v>0.53</v>
      </c>
      <c r="D164">
        <v>0.4</v>
      </c>
      <c r="E164">
        <v>0.14499999999999999</v>
      </c>
      <c r="F164">
        <v>0.55500000000000005</v>
      </c>
      <c r="G164">
        <v>0.19350000000000001</v>
      </c>
      <c r="H164">
        <v>0.1305</v>
      </c>
      <c r="I164">
        <v>0.19500000000000001</v>
      </c>
      <c r="J164">
        <v>9</v>
      </c>
      <c r="K164">
        <v>14</v>
      </c>
      <c r="L164" t="s">
        <v>40</v>
      </c>
      <c r="M164" t="s">
        <v>41</v>
      </c>
      <c r="N164" t="s">
        <v>42</v>
      </c>
      <c r="O164">
        <v>3</v>
      </c>
      <c r="P164" t="s">
        <v>65</v>
      </c>
      <c r="Q164">
        <v>3.6</v>
      </c>
      <c r="R164" t="str" cm="1">
        <f t="array" ref="R1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4" t="e">
        <f>IF(Table13[[#This Row],[Category All]]="Category 1", "Yes",NA())</f>
        <v>#N/A</v>
      </c>
      <c r="T164" t="str">
        <f>IF(Table13[[#This Row],[Category All]]="Category 2", "Yes",NA())</f>
        <v>Yes</v>
      </c>
      <c r="U164" t="e">
        <f>IF(Table13[[#This Row],[Category All]]="Category 3", "Yes",NA())</f>
        <v>#N/A</v>
      </c>
      <c r="V164" s="3">
        <f>SUM(1,(1/3)*(Table13[[#This Row],[Length]]-0.5),(1/3)*(Table13[[#This Row],[Diameter]]-0.4),(1/3)*(Table13[[#This Row],[Height]]-0.4)*Table13[[#This Row],[Whole_weight]]*0.5)</f>
        <v>0.98641250000000003</v>
      </c>
      <c r="W164" s="3" cm="1">
        <f t="array" ref="W1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0.78913000000000011</v>
      </c>
      <c r="X164" s="3" t="e">
        <f>IF(Table13[[#This Row],[Category All]]="Category 1",Table13[[#This Row],[Base Abalone Value]]*1.5,NA())</f>
        <v>#N/A</v>
      </c>
      <c r="Y164" s="3">
        <f>IF(Table13[[#This Row],[Category All]]="Category 2",Table13[[#This Row],[Base Abalone Value]]*0.8,NA())</f>
        <v>0.78913000000000011</v>
      </c>
      <c r="Z164" s="3" t="e">
        <f>IF(Table13[[#This Row],[Category All]]="Category 3",Table13[[#This Row],[Base Abalone Value]],NA())</f>
        <v>#N/A</v>
      </c>
    </row>
    <row r="165" spans="1:26" x14ac:dyDescent="0.2">
      <c r="A165">
        <v>3271</v>
      </c>
      <c r="B165" t="s">
        <v>17</v>
      </c>
      <c r="C165">
        <v>0.625</v>
      </c>
      <c r="D165">
        <v>0.47499999999999998</v>
      </c>
      <c r="E165">
        <v>0.13</v>
      </c>
      <c r="F165">
        <v>0.85950000000000004</v>
      </c>
      <c r="G165">
        <v>0.31950000000000001</v>
      </c>
      <c r="H165">
        <v>0.17749999999999999</v>
      </c>
      <c r="I165">
        <v>0.24</v>
      </c>
      <c r="J165">
        <v>13</v>
      </c>
      <c r="K165">
        <v>3</v>
      </c>
      <c r="L165" t="s">
        <v>60</v>
      </c>
      <c r="M165" t="s">
        <v>61</v>
      </c>
      <c r="N165" t="s">
        <v>62</v>
      </c>
      <c r="O165">
        <v>9</v>
      </c>
      <c r="P165" t="s">
        <v>63</v>
      </c>
      <c r="Q165">
        <v>1.9</v>
      </c>
      <c r="R165" t="str" cm="1">
        <f t="array" ref="R1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5" t="e">
        <f>IF(Table13[[#This Row],[Category All]]="Category 1", "Yes",NA())</f>
        <v>#N/A</v>
      </c>
      <c r="T165" t="str">
        <f>IF(Table13[[#This Row],[Category All]]="Category 2", "Yes",NA())</f>
        <v>Yes</v>
      </c>
      <c r="U165" t="e">
        <f>IF(Table13[[#This Row],[Category All]]="Category 3", "Yes",NA())</f>
        <v>#N/A</v>
      </c>
      <c r="V165" s="3">
        <f>SUM(1,(1/3)*(Table13[[#This Row],[Length]]-0.5),(1/3)*(Table13[[#This Row],[Diameter]]-0.4),(1/3)*(Table13[[#This Row],[Height]]-0.4)*Table13[[#This Row],[Whole_weight]]*0.5)</f>
        <v>1.0279891666666667</v>
      </c>
      <c r="W165" s="3" cm="1">
        <f t="array" ref="W1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0.82239133333333347</v>
      </c>
      <c r="X165" s="3" t="e">
        <f>IF(Table13[[#This Row],[Category All]]="Category 1",Table13[[#This Row],[Base Abalone Value]]*1.5,NA())</f>
        <v>#N/A</v>
      </c>
      <c r="Y165" s="3">
        <f>IF(Table13[[#This Row],[Category All]]="Category 2",Table13[[#This Row],[Base Abalone Value]]*0.8,NA())</f>
        <v>0.82239133333333347</v>
      </c>
      <c r="Z165" s="3" t="e">
        <f>IF(Table13[[#This Row],[Category All]]="Category 3",Table13[[#This Row],[Base Abalone Value]],NA())</f>
        <v>#N/A</v>
      </c>
    </row>
    <row r="166" spans="1:26" x14ac:dyDescent="0.2">
      <c r="A166">
        <v>3079</v>
      </c>
      <c r="B166" t="s">
        <v>17</v>
      </c>
      <c r="C166">
        <v>0.69499999999999995</v>
      </c>
      <c r="D166">
        <v>0.53500000000000003</v>
      </c>
      <c r="E166">
        <v>0.2</v>
      </c>
      <c r="F166">
        <v>1.5854999999999999</v>
      </c>
      <c r="G166">
        <v>0.66700000000000004</v>
      </c>
      <c r="H166">
        <v>0.33400000000000002</v>
      </c>
      <c r="I166">
        <v>0.47099999999999997</v>
      </c>
      <c r="J166">
        <v>11</v>
      </c>
      <c r="K166">
        <v>14</v>
      </c>
      <c r="L166" t="s">
        <v>40</v>
      </c>
      <c r="M166" t="s">
        <v>41</v>
      </c>
      <c r="N166" t="s">
        <v>42</v>
      </c>
      <c r="O166">
        <v>4</v>
      </c>
      <c r="P166" t="s">
        <v>27</v>
      </c>
      <c r="Q166">
        <v>6.1</v>
      </c>
      <c r="R166" t="str" cm="1">
        <f t="array" ref="R1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6" t="e">
        <f>IF(Table13[[#This Row],[Category All]]="Category 1", "Yes",NA())</f>
        <v>#N/A</v>
      </c>
      <c r="T166" t="e">
        <f>IF(Table13[[#This Row],[Category All]]="Category 2", "Yes",NA())</f>
        <v>#N/A</v>
      </c>
      <c r="U166" t="str">
        <f>IF(Table13[[#This Row],[Category All]]="Category 3", "Yes",NA())</f>
        <v>Yes</v>
      </c>
      <c r="V166" s="3">
        <f>SUM(1,(1/3)*(Table13[[#This Row],[Length]]-0.5),(1/3)*(Table13[[#This Row],[Diameter]]-0.4),(1/3)*(Table13[[#This Row],[Height]]-0.4)*Table13[[#This Row],[Whole_weight]]*0.5)</f>
        <v>1.0571499999999998</v>
      </c>
      <c r="W166" s="3" cm="1">
        <f t="array" ref="W1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1.0571499999999998</v>
      </c>
      <c r="X166" s="3" t="e">
        <f>IF(Table13[[#This Row],[Category All]]="Category 1",Table13[[#This Row],[Base Abalone Value]]*1.5,NA())</f>
        <v>#N/A</v>
      </c>
      <c r="Y166" s="3" t="e">
        <f>IF(Table13[[#This Row],[Category All]]="Category 2",Table13[[#This Row],[Base Abalone Value]]*0.8,NA())</f>
        <v>#N/A</v>
      </c>
      <c r="Z166" s="3">
        <f>IF(Table13[[#This Row],[Category All]]="Category 3",Table13[[#This Row],[Base Abalone Value]],NA())</f>
        <v>1.0571499999999998</v>
      </c>
    </row>
    <row r="167" spans="1:26" x14ac:dyDescent="0.2">
      <c r="A167">
        <v>23</v>
      </c>
      <c r="B167" t="s">
        <v>17</v>
      </c>
      <c r="C167">
        <v>0.56499999999999995</v>
      </c>
      <c r="D167">
        <v>0.44</v>
      </c>
      <c r="E167">
        <v>0.155</v>
      </c>
      <c r="F167">
        <v>0.9395</v>
      </c>
      <c r="G167">
        <v>0.42749999999999999</v>
      </c>
      <c r="H167">
        <v>0.214</v>
      </c>
      <c r="I167">
        <v>0.27</v>
      </c>
      <c r="J167">
        <v>12</v>
      </c>
      <c r="K167">
        <v>8</v>
      </c>
      <c r="L167" t="s">
        <v>46</v>
      </c>
      <c r="M167" t="s">
        <v>47</v>
      </c>
      <c r="N167" t="s">
        <v>48</v>
      </c>
      <c r="O167">
        <v>8</v>
      </c>
      <c r="P167" t="s">
        <v>36</v>
      </c>
      <c r="Q167">
        <v>12.3</v>
      </c>
      <c r="R167" t="str" cm="1">
        <f t="array" ref="R1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7" t="e">
        <f>IF(Table13[[#This Row],[Category All]]="Category 1", "Yes",NA())</f>
        <v>#N/A</v>
      </c>
      <c r="T167" t="e">
        <f>IF(Table13[[#This Row],[Category All]]="Category 2", "Yes",NA())</f>
        <v>#N/A</v>
      </c>
      <c r="U167" t="str">
        <f>IF(Table13[[#This Row],[Category All]]="Category 3", "Yes",NA())</f>
        <v>Yes</v>
      </c>
      <c r="V167" s="3">
        <f>SUM(1,(1/3)*(Table13[[#This Row],[Length]]-0.5),(1/3)*(Table13[[#This Row],[Diameter]]-0.4),(1/3)*(Table13[[#This Row],[Height]]-0.4)*Table13[[#This Row],[Whole_weight]]*0.5)</f>
        <v>0.99663708333333345</v>
      </c>
      <c r="W167" s="3" cm="1">
        <f t="array" ref="W1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0.99663708333333345</v>
      </c>
      <c r="X167" s="3" t="e">
        <f>IF(Table13[[#This Row],[Category All]]="Category 1",Table13[[#This Row],[Base Abalone Value]]*1.5,NA())</f>
        <v>#N/A</v>
      </c>
      <c r="Y167" s="3" t="e">
        <f>IF(Table13[[#This Row],[Category All]]="Category 2",Table13[[#This Row],[Base Abalone Value]]*0.8,NA())</f>
        <v>#N/A</v>
      </c>
      <c r="Z167" s="3">
        <f>IF(Table13[[#This Row],[Category All]]="Category 3",Table13[[#This Row],[Base Abalone Value]],NA())</f>
        <v>0.99663708333333345</v>
      </c>
    </row>
    <row r="168" spans="1:26" x14ac:dyDescent="0.2">
      <c r="A168">
        <v>2254</v>
      </c>
      <c r="B168" t="s">
        <v>17</v>
      </c>
      <c r="C168">
        <v>0.64500000000000002</v>
      </c>
      <c r="D168">
        <v>0.5</v>
      </c>
      <c r="E168">
        <v>0.2</v>
      </c>
      <c r="F168">
        <v>1.4285000000000001</v>
      </c>
      <c r="G168">
        <v>0.63900000000000001</v>
      </c>
      <c r="H168">
        <v>0.30499999999999999</v>
      </c>
      <c r="I168">
        <v>0.36</v>
      </c>
      <c r="J168">
        <v>11</v>
      </c>
      <c r="K168">
        <v>4</v>
      </c>
      <c r="L168" t="s">
        <v>69</v>
      </c>
      <c r="M168" t="s">
        <v>70</v>
      </c>
      <c r="N168" t="s">
        <v>71</v>
      </c>
      <c r="O168">
        <v>8</v>
      </c>
      <c r="P168" t="s">
        <v>36</v>
      </c>
      <c r="Q168">
        <v>12.3</v>
      </c>
      <c r="R168" t="str" cm="1">
        <f t="array" ref="R1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68" t="e">
        <f>IF(Table13[[#This Row],[Category All]]="Category 1", "Yes",NA())</f>
        <v>#N/A</v>
      </c>
      <c r="T168" t="e">
        <f>IF(Table13[[#This Row],[Category All]]="Category 2", "Yes",NA())</f>
        <v>#N/A</v>
      </c>
      <c r="U168" t="str">
        <f>IF(Table13[[#This Row],[Category All]]="Category 3", "Yes",NA())</f>
        <v>Yes</v>
      </c>
      <c r="V168" s="3">
        <f>SUM(1,(1/3)*(Table13[[#This Row],[Length]]-0.5),(1/3)*(Table13[[#This Row],[Diameter]]-0.4),(1/3)*(Table13[[#This Row],[Height]]-0.4)*Table13[[#This Row],[Whole_weight]]*0.5)</f>
        <v>1.0340499999999999</v>
      </c>
      <c r="W168" s="3" cm="1">
        <f t="array" ref="W1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1.0340499999999999</v>
      </c>
      <c r="X168" s="3" t="e">
        <f>IF(Table13[[#This Row],[Category All]]="Category 1",Table13[[#This Row],[Base Abalone Value]]*1.5,NA())</f>
        <v>#N/A</v>
      </c>
      <c r="Y168" s="3" t="e">
        <f>IF(Table13[[#This Row],[Category All]]="Category 2",Table13[[#This Row],[Base Abalone Value]]*0.8,NA())</f>
        <v>#N/A</v>
      </c>
      <c r="Z168" s="3">
        <f>IF(Table13[[#This Row],[Category All]]="Category 3",Table13[[#This Row],[Base Abalone Value]],NA())</f>
        <v>1.0340499999999999</v>
      </c>
    </row>
    <row r="169" spans="1:26" x14ac:dyDescent="0.2">
      <c r="A169">
        <v>262</v>
      </c>
      <c r="B169" t="s">
        <v>17</v>
      </c>
      <c r="C169">
        <v>0.56999999999999995</v>
      </c>
      <c r="D169">
        <v>0.44</v>
      </c>
      <c r="E169">
        <v>0.125</v>
      </c>
      <c r="F169">
        <v>0.86499999999999999</v>
      </c>
      <c r="G169">
        <v>0.36749999999999999</v>
      </c>
      <c r="H169">
        <v>0.17249999999999999</v>
      </c>
      <c r="I169">
        <v>0.27</v>
      </c>
      <c r="J169">
        <v>12</v>
      </c>
      <c r="K169">
        <v>15</v>
      </c>
      <c r="L169" t="s">
        <v>66</v>
      </c>
      <c r="M169" t="s">
        <v>67</v>
      </c>
      <c r="N169" t="s">
        <v>20</v>
      </c>
      <c r="O169">
        <v>7</v>
      </c>
      <c r="P169" t="s">
        <v>59</v>
      </c>
      <c r="Q169">
        <v>2.5</v>
      </c>
      <c r="R169" t="str" cm="1">
        <f t="array" ref="R1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69" t="e">
        <f>IF(Table13[[#This Row],[Category All]]="Category 1", "Yes",NA())</f>
        <v>#N/A</v>
      </c>
      <c r="T169" t="str">
        <f>IF(Table13[[#This Row],[Category All]]="Category 2", "Yes",NA())</f>
        <v>Yes</v>
      </c>
      <c r="U169" t="e">
        <f>IF(Table13[[#This Row],[Category All]]="Category 3", "Yes",NA())</f>
        <v>#N/A</v>
      </c>
      <c r="V169" s="3">
        <f>SUM(1,(1/3)*(Table13[[#This Row],[Length]]-0.5),(1/3)*(Table13[[#This Row],[Diameter]]-0.4),(1/3)*(Table13[[#This Row],[Height]]-0.4)*Table13[[#This Row],[Whole_weight]]*0.5)</f>
        <v>0.99702083333333347</v>
      </c>
      <c r="W169" s="3" cm="1">
        <f t="array" ref="W1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0.79761666666666686</v>
      </c>
      <c r="X169" s="3" t="e">
        <f>IF(Table13[[#This Row],[Category All]]="Category 1",Table13[[#This Row],[Base Abalone Value]]*1.5,NA())</f>
        <v>#N/A</v>
      </c>
      <c r="Y169" s="3">
        <f>IF(Table13[[#This Row],[Category All]]="Category 2",Table13[[#This Row],[Base Abalone Value]]*0.8,NA())</f>
        <v>0.79761666666666686</v>
      </c>
      <c r="Z169" s="3" t="e">
        <f>IF(Table13[[#This Row],[Category All]]="Category 3",Table13[[#This Row],[Base Abalone Value]],NA())</f>
        <v>#N/A</v>
      </c>
    </row>
    <row r="170" spans="1:26" x14ac:dyDescent="0.2">
      <c r="A170">
        <v>3906</v>
      </c>
      <c r="B170" t="s">
        <v>32</v>
      </c>
      <c r="C170">
        <v>0.38</v>
      </c>
      <c r="D170">
        <v>0.27</v>
      </c>
      <c r="E170">
        <v>9.5000000000000001E-2</v>
      </c>
      <c r="F170">
        <v>0.219</v>
      </c>
      <c r="G170">
        <v>8.3500000000000005E-2</v>
      </c>
      <c r="H170">
        <v>5.1499999999999997E-2</v>
      </c>
      <c r="I170">
        <v>7.0000000000000007E-2</v>
      </c>
      <c r="J170">
        <v>6</v>
      </c>
      <c r="K170">
        <v>8</v>
      </c>
      <c r="L170" t="s">
        <v>46</v>
      </c>
      <c r="M170" t="s">
        <v>47</v>
      </c>
      <c r="N170" t="s">
        <v>48</v>
      </c>
      <c r="O170">
        <v>4</v>
      </c>
      <c r="P170" t="s">
        <v>27</v>
      </c>
      <c r="Q170">
        <v>6.1</v>
      </c>
      <c r="R170" t="str" cm="1">
        <f t="array" ref="R1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0" t="e">
        <f>IF(Table13[[#This Row],[Category All]]="Category 1", "Yes",NA())</f>
        <v>#N/A</v>
      </c>
      <c r="T170" t="str">
        <f>IF(Table13[[#This Row],[Category All]]="Category 2", "Yes",NA())</f>
        <v>Yes</v>
      </c>
      <c r="U170" t="e">
        <f>IF(Table13[[#This Row],[Category All]]="Category 3", "Yes",NA())</f>
        <v>#N/A</v>
      </c>
      <c r="V170" s="3">
        <f>SUM(1,(1/3)*(Table13[[#This Row],[Length]]-0.5),(1/3)*(Table13[[#This Row],[Diameter]]-0.4),(1/3)*(Table13[[#This Row],[Height]]-0.4)*Table13[[#This Row],[Whole_weight]]*0.5)</f>
        <v>0.90553416666666664</v>
      </c>
      <c r="W170" s="3" cm="1">
        <f t="array" ref="W1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0.72442733333333331</v>
      </c>
      <c r="X170" s="3" t="e">
        <f>IF(Table13[[#This Row],[Category All]]="Category 1",Table13[[#This Row],[Base Abalone Value]]*1.5,NA())</f>
        <v>#N/A</v>
      </c>
      <c r="Y170" s="3">
        <f>IF(Table13[[#This Row],[Category All]]="Category 2",Table13[[#This Row],[Base Abalone Value]]*0.8,NA())</f>
        <v>0.72442733333333331</v>
      </c>
      <c r="Z170" s="3" t="e">
        <f>IF(Table13[[#This Row],[Category All]]="Category 3",Table13[[#This Row],[Base Abalone Value]],NA())</f>
        <v>#N/A</v>
      </c>
    </row>
    <row r="171" spans="1:26" x14ac:dyDescent="0.2">
      <c r="A171">
        <v>1351</v>
      </c>
      <c r="B171" t="s">
        <v>17</v>
      </c>
      <c r="C171">
        <v>0.59499999999999997</v>
      </c>
      <c r="D171">
        <v>0.46500000000000002</v>
      </c>
      <c r="E171">
        <v>0.15</v>
      </c>
      <c r="F171">
        <v>0.98</v>
      </c>
      <c r="G171">
        <v>0.41149999999999998</v>
      </c>
      <c r="H171">
        <v>0.19600000000000001</v>
      </c>
      <c r="I171">
        <v>0.22550000000000001</v>
      </c>
      <c r="J171">
        <v>10</v>
      </c>
      <c r="K171">
        <v>15</v>
      </c>
      <c r="L171" t="s">
        <v>66</v>
      </c>
      <c r="M171" t="s">
        <v>67</v>
      </c>
      <c r="N171" t="s">
        <v>20</v>
      </c>
      <c r="O171">
        <v>4</v>
      </c>
      <c r="P171" t="s">
        <v>27</v>
      </c>
      <c r="Q171">
        <v>6.1</v>
      </c>
      <c r="R171" t="str" cm="1">
        <f t="array" ref="R1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1" t="e">
        <f>IF(Table13[[#This Row],[Category All]]="Category 1", "Yes",NA())</f>
        <v>#N/A</v>
      </c>
      <c r="T171" t="e">
        <f>IF(Table13[[#This Row],[Category All]]="Category 2", "Yes",NA())</f>
        <v>#N/A</v>
      </c>
      <c r="U171" t="str">
        <f>IF(Table13[[#This Row],[Category All]]="Category 3", "Yes",NA())</f>
        <v>Yes</v>
      </c>
      <c r="V171" s="3">
        <f>SUM(1,(1/3)*(Table13[[#This Row],[Length]]-0.5),(1/3)*(Table13[[#This Row],[Diameter]]-0.4),(1/3)*(Table13[[#This Row],[Height]]-0.4)*Table13[[#This Row],[Whole_weight]]*0.5)</f>
        <v>1.0125000000000002</v>
      </c>
      <c r="W171" s="3" cm="1">
        <f t="array" ref="W1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1.0125000000000002</v>
      </c>
      <c r="X171" s="3" t="e">
        <f>IF(Table13[[#This Row],[Category All]]="Category 1",Table13[[#This Row],[Base Abalone Value]]*1.5,NA())</f>
        <v>#N/A</v>
      </c>
      <c r="Y171" s="3" t="e">
        <f>IF(Table13[[#This Row],[Category All]]="Category 2",Table13[[#This Row],[Base Abalone Value]]*0.8,NA())</f>
        <v>#N/A</v>
      </c>
      <c r="Z171" s="3">
        <f>IF(Table13[[#This Row],[Category All]]="Category 3",Table13[[#This Row],[Base Abalone Value]],NA())</f>
        <v>1.0125000000000002</v>
      </c>
    </row>
    <row r="172" spans="1:26" x14ac:dyDescent="0.2">
      <c r="A172">
        <v>3868</v>
      </c>
      <c r="B172" t="s">
        <v>17</v>
      </c>
      <c r="C172">
        <v>0.5</v>
      </c>
      <c r="D172">
        <v>0.39</v>
      </c>
      <c r="E172">
        <v>0.13</v>
      </c>
      <c r="F172">
        <v>0.63549999999999995</v>
      </c>
      <c r="G172">
        <v>0.2505</v>
      </c>
      <c r="H172">
        <v>0.16350000000000001</v>
      </c>
      <c r="I172">
        <v>0.19500000000000001</v>
      </c>
      <c r="J172">
        <v>15</v>
      </c>
      <c r="K172">
        <v>6</v>
      </c>
      <c r="L172" t="s">
        <v>56</v>
      </c>
      <c r="M172" t="s">
        <v>57</v>
      </c>
      <c r="N172" t="s">
        <v>58</v>
      </c>
      <c r="O172">
        <v>10</v>
      </c>
      <c r="P172" t="s">
        <v>55</v>
      </c>
      <c r="Q172">
        <v>24.1</v>
      </c>
      <c r="R172" t="str" cm="1">
        <f t="array" ref="R1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2" t="e">
        <f>IF(Table13[[#This Row],[Category All]]="Category 1", "Yes",NA())</f>
        <v>#N/A</v>
      </c>
      <c r="T172" t="str">
        <f>IF(Table13[[#This Row],[Category All]]="Category 2", "Yes",NA())</f>
        <v>Yes</v>
      </c>
      <c r="U172" t="e">
        <f>IF(Table13[[#This Row],[Category All]]="Category 3", "Yes",NA())</f>
        <v>#N/A</v>
      </c>
      <c r="V172" s="3">
        <f>SUM(1,(1/3)*(Table13[[#This Row],[Length]]-0.5),(1/3)*(Table13[[#This Row],[Diameter]]-0.4),(1/3)*(Table13[[#This Row],[Height]]-0.4)*Table13[[#This Row],[Whole_weight]]*0.5)</f>
        <v>0.96806916666666676</v>
      </c>
      <c r="W172" s="3" cm="1">
        <f t="array" ref="W1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0.7744553333333335</v>
      </c>
      <c r="X172" s="3" t="e">
        <f>IF(Table13[[#This Row],[Category All]]="Category 1",Table13[[#This Row],[Base Abalone Value]]*1.5,NA())</f>
        <v>#N/A</v>
      </c>
      <c r="Y172" s="3">
        <f>IF(Table13[[#This Row],[Category All]]="Category 2",Table13[[#This Row],[Base Abalone Value]]*0.8,NA())</f>
        <v>0.7744553333333335</v>
      </c>
      <c r="Z172" s="3" t="e">
        <f>IF(Table13[[#This Row],[Category All]]="Category 3",Table13[[#This Row],[Base Abalone Value]],NA())</f>
        <v>#N/A</v>
      </c>
    </row>
    <row r="173" spans="1:26" x14ac:dyDescent="0.2">
      <c r="A173">
        <v>2896</v>
      </c>
      <c r="B173" t="s">
        <v>28</v>
      </c>
      <c r="C173">
        <v>0.54</v>
      </c>
      <c r="D173">
        <v>0.41499999999999998</v>
      </c>
      <c r="E173">
        <v>0.11</v>
      </c>
      <c r="F173">
        <v>0.61899999999999999</v>
      </c>
      <c r="G173">
        <v>0.27550000000000002</v>
      </c>
      <c r="H173">
        <v>0.15</v>
      </c>
      <c r="I173">
        <v>0.17649999999999999</v>
      </c>
      <c r="J173">
        <v>10</v>
      </c>
      <c r="K173">
        <v>1</v>
      </c>
      <c r="L173" t="s">
        <v>25</v>
      </c>
      <c r="M173" t="s">
        <v>26</v>
      </c>
      <c r="N173" t="s">
        <v>20</v>
      </c>
      <c r="O173">
        <v>9</v>
      </c>
      <c r="P173" t="s">
        <v>63</v>
      </c>
      <c r="Q173">
        <v>1.9</v>
      </c>
      <c r="R173" t="str" cm="1">
        <f t="array" ref="R1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3" t="e">
        <f>IF(Table13[[#This Row],[Category All]]="Category 1", "Yes",NA())</f>
        <v>#N/A</v>
      </c>
      <c r="T173" t="str">
        <f>IF(Table13[[#This Row],[Category All]]="Category 2", "Yes",NA())</f>
        <v>Yes</v>
      </c>
      <c r="U173" t="e">
        <f>IF(Table13[[#This Row],[Category All]]="Category 3", "Yes",NA())</f>
        <v>#N/A</v>
      </c>
      <c r="V173" s="3">
        <f>SUM(1,(1/3)*(Table13[[#This Row],[Length]]-0.5),(1/3)*(Table13[[#This Row],[Diameter]]-0.4),(1/3)*(Table13[[#This Row],[Height]]-0.4)*Table13[[#This Row],[Whole_weight]]*0.5)</f>
        <v>0.98841499999999993</v>
      </c>
      <c r="W173" s="3" cm="1">
        <f t="array" ref="W1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0.79073199999999999</v>
      </c>
      <c r="X173" s="3" t="e">
        <f>IF(Table13[[#This Row],[Category All]]="Category 1",Table13[[#This Row],[Base Abalone Value]]*1.5,NA())</f>
        <v>#N/A</v>
      </c>
      <c r="Y173" s="3">
        <f>IF(Table13[[#This Row],[Category All]]="Category 2",Table13[[#This Row],[Base Abalone Value]]*0.8,NA())</f>
        <v>0.79073199999999999</v>
      </c>
      <c r="Z173" s="3" t="e">
        <f>IF(Table13[[#This Row],[Category All]]="Category 3",Table13[[#This Row],[Base Abalone Value]],NA())</f>
        <v>#N/A</v>
      </c>
    </row>
    <row r="174" spans="1:26" x14ac:dyDescent="0.2">
      <c r="A174">
        <v>2290</v>
      </c>
      <c r="B174" t="s">
        <v>17</v>
      </c>
      <c r="C174">
        <v>0.57999999999999996</v>
      </c>
      <c r="D174">
        <v>0.47499999999999998</v>
      </c>
      <c r="E174">
        <v>0.155</v>
      </c>
      <c r="F174">
        <v>0.97399999999999998</v>
      </c>
      <c r="G174">
        <v>0.43049999999999999</v>
      </c>
      <c r="H174">
        <v>0.23</v>
      </c>
      <c r="I174">
        <v>0.28499999999999998</v>
      </c>
      <c r="J174">
        <v>10</v>
      </c>
      <c r="K174">
        <v>11</v>
      </c>
      <c r="L174" t="s">
        <v>22</v>
      </c>
      <c r="M174" t="s">
        <v>23</v>
      </c>
      <c r="N174" t="s">
        <v>20</v>
      </c>
      <c r="O174">
        <v>7</v>
      </c>
      <c r="P174" t="s">
        <v>59</v>
      </c>
      <c r="Q174">
        <v>2.5</v>
      </c>
      <c r="R174" t="str" cm="1">
        <f t="array" ref="R1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4" t="e">
        <f>IF(Table13[[#This Row],[Category All]]="Category 1", "Yes",NA())</f>
        <v>#N/A</v>
      </c>
      <c r="T174" t="e">
        <f>IF(Table13[[#This Row],[Category All]]="Category 2", "Yes",NA())</f>
        <v>#N/A</v>
      </c>
      <c r="U174" t="str">
        <f>IF(Table13[[#This Row],[Category All]]="Category 3", "Yes",NA())</f>
        <v>Yes</v>
      </c>
      <c r="V174" s="3">
        <f>SUM(1,(1/3)*(Table13[[#This Row],[Length]]-0.5),(1/3)*(Table13[[#This Row],[Diameter]]-0.4),(1/3)*(Table13[[#This Row],[Height]]-0.4)*Table13[[#This Row],[Whole_weight]]*0.5)</f>
        <v>1.0118949999999998</v>
      </c>
      <c r="W174" s="3" cm="1">
        <f t="array" ref="W1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1.0118949999999998</v>
      </c>
      <c r="X174" s="3" t="e">
        <f>IF(Table13[[#This Row],[Category All]]="Category 1",Table13[[#This Row],[Base Abalone Value]]*1.5,NA())</f>
        <v>#N/A</v>
      </c>
      <c r="Y174" s="3" t="e">
        <f>IF(Table13[[#This Row],[Category All]]="Category 2",Table13[[#This Row],[Base Abalone Value]]*0.8,NA())</f>
        <v>#N/A</v>
      </c>
      <c r="Z174" s="3">
        <f>IF(Table13[[#This Row],[Category All]]="Category 3",Table13[[#This Row],[Base Abalone Value]],NA())</f>
        <v>1.0118949999999998</v>
      </c>
    </row>
    <row r="175" spans="1:26" x14ac:dyDescent="0.2">
      <c r="A175">
        <v>114</v>
      </c>
      <c r="B175" t="s">
        <v>32</v>
      </c>
      <c r="C175">
        <v>0.42499999999999999</v>
      </c>
      <c r="D175">
        <v>0.35</v>
      </c>
      <c r="E175">
        <v>0.105</v>
      </c>
      <c r="F175">
        <v>0.39300000000000002</v>
      </c>
      <c r="G175">
        <v>0.13</v>
      </c>
      <c r="H175">
        <v>6.3E-2</v>
      </c>
      <c r="I175">
        <v>0.16500000000000001</v>
      </c>
      <c r="J175">
        <v>9</v>
      </c>
      <c r="K175">
        <v>10</v>
      </c>
      <c r="L175" t="s">
        <v>33</v>
      </c>
      <c r="M175" t="s">
        <v>34</v>
      </c>
      <c r="N175" t="s">
        <v>35</v>
      </c>
      <c r="O175">
        <v>7</v>
      </c>
      <c r="P175" t="s">
        <v>59</v>
      </c>
      <c r="Q175">
        <v>2.5</v>
      </c>
      <c r="R175" t="str" cm="1">
        <f t="array" ref="R1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5" t="e">
        <f>IF(Table13[[#This Row],[Category All]]="Category 1", "Yes",NA())</f>
        <v>#N/A</v>
      </c>
      <c r="T175" t="str">
        <f>IF(Table13[[#This Row],[Category All]]="Category 2", "Yes",NA())</f>
        <v>Yes</v>
      </c>
      <c r="U175" t="e">
        <f>IF(Table13[[#This Row],[Category All]]="Category 3", "Yes",NA())</f>
        <v>#N/A</v>
      </c>
      <c r="V175" s="3">
        <f>SUM(1,(1/3)*(Table13[[#This Row],[Length]]-0.5),(1/3)*(Table13[[#This Row],[Diameter]]-0.4),(1/3)*(Table13[[#This Row],[Height]]-0.4)*Table13[[#This Row],[Whole_weight]]*0.5)</f>
        <v>0.93901083333333324</v>
      </c>
      <c r="W175" s="3" cm="1">
        <f t="array" ref="W1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0.75120866666666664</v>
      </c>
      <c r="X175" s="3" t="e">
        <f>IF(Table13[[#This Row],[Category All]]="Category 1",Table13[[#This Row],[Base Abalone Value]]*1.5,NA())</f>
        <v>#N/A</v>
      </c>
      <c r="Y175" s="3">
        <f>IF(Table13[[#This Row],[Category All]]="Category 2",Table13[[#This Row],[Base Abalone Value]]*0.8,NA())</f>
        <v>0.75120866666666664</v>
      </c>
      <c r="Z175" s="3" t="e">
        <f>IF(Table13[[#This Row],[Category All]]="Category 3",Table13[[#This Row],[Base Abalone Value]],NA())</f>
        <v>#N/A</v>
      </c>
    </row>
    <row r="176" spans="1:26" x14ac:dyDescent="0.2">
      <c r="A176">
        <v>3584</v>
      </c>
      <c r="B176" t="s">
        <v>17</v>
      </c>
      <c r="C176">
        <v>0.625</v>
      </c>
      <c r="D176">
        <v>0.5</v>
      </c>
      <c r="E176">
        <v>0.17499999999999999</v>
      </c>
      <c r="F176">
        <v>1.2729999999999999</v>
      </c>
      <c r="G176">
        <v>0.56399999999999995</v>
      </c>
      <c r="H176">
        <v>0.30199999999999999</v>
      </c>
      <c r="I176">
        <v>0.374</v>
      </c>
      <c r="J176">
        <v>9</v>
      </c>
      <c r="K176">
        <v>5</v>
      </c>
      <c r="L176" t="s">
        <v>43</v>
      </c>
      <c r="M176" t="s">
        <v>44</v>
      </c>
      <c r="N176" t="s">
        <v>45</v>
      </c>
      <c r="O176">
        <v>5</v>
      </c>
      <c r="P176" t="s">
        <v>31</v>
      </c>
      <c r="Q176">
        <v>12.8</v>
      </c>
      <c r="R176" t="str" cm="1">
        <f t="array" ref="R1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6" t="e">
        <f>IF(Table13[[#This Row],[Category All]]="Category 1", "Yes",NA())</f>
        <v>#N/A</v>
      </c>
      <c r="T176" t="e">
        <f>IF(Table13[[#This Row],[Category All]]="Category 2", "Yes",NA())</f>
        <v>#N/A</v>
      </c>
      <c r="U176" t="str">
        <f>IF(Table13[[#This Row],[Category All]]="Category 3", "Yes",NA())</f>
        <v>Yes</v>
      </c>
      <c r="V176" s="3">
        <f>SUM(1,(1/3)*(Table13[[#This Row],[Length]]-0.5),(1/3)*(Table13[[#This Row],[Diameter]]-0.4),(1/3)*(Table13[[#This Row],[Height]]-0.4)*Table13[[#This Row],[Whole_weight]]*0.5)</f>
        <v>1.0272625000000002</v>
      </c>
      <c r="W176" s="3" cm="1">
        <f t="array" ref="W1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1.0272625000000002</v>
      </c>
      <c r="X176" s="3" t="e">
        <f>IF(Table13[[#This Row],[Category All]]="Category 1",Table13[[#This Row],[Base Abalone Value]]*1.5,NA())</f>
        <v>#N/A</v>
      </c>
      <c r="Y176" s="3" t="e">
        <f>IF(Table13[[#This Row],[Category All]]="Category 2",Table13[[#This Row],[Base Abalone Value]]*0.8,NA())</f>
        <v>#N/A</v>
      </c>
      <c r="Z176" s="3">
        <f>IF(Table13[[#This Row],[Category All]]="Category 3",Table13[[#This Row],[Base Abalone Value]],NA())</f>
        <v>1.0272625000000002</v>
      </c>
    </row>
    <row r="177" spans="1:26" x14ac:dyDescent="0.2">
      <c r="A177">
        <v>1180</v>
      </c>
      <c r="B177" t="s">
        <v>32</v>
      </c>
      <c r="C177">
        <v>0.65</v>
      </c>
      <c r="D177">
        <v>0.5</v>
      </c>
      <c r="E177">
        <v>0.155</v>
      </c>
      <c r="F177">
        <v>1.202</v>
      </c>
      <c r="G177">
        <v>0.56499999999999995</v>
      </c>
      <c r="H177">
        <v>0.3135</v>
      </c>
      <c r="I177">
        <v>0.29399999999999998</v>
      </c>
      <c r="J177">
        <v>11</v>
      </c>
      <c r="K177">
        <v>4</v>
      </c>
      <c r="L177" t="s">
        <v>69</v>
      </c>
      <c r="M177" t="s">
        <v>70</v>
      </c>
      <c r="N177" t="s">
        <v>71</v>
      </c>
      <c r="O177">
        <v>4</v>
      </c>
      <c r="P177" t="s">
        <v>27</v>
      </c>
      <c r="Q177">
        <v>6.1</v>
      </c>
      <c r="R177" t="str" cm="1">
        <f t="array" ref="R1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77" t="e">
        <f>IF(Table13[[#This Row],[Category All]]="Category 1", "Yes",NA())</f>
        <v>#N/A</v>
      </c>
      <c r="T177" t="e">
        <f>IF(Table13[[#This Row],[Category All]]="Category 2", "Yes",NA())</f>
        <v>#N/A</v>
      </c>
      <c r="U177" t="str">
        <f>IF(Table13[[#This Row],[Category All]]="Category 3", "Yes",NA())</f>
        <v>Yes</v>
      </c>
      <c r="V177" s="3">
        <f>SUM(1,(1/3)*(Table13[[#This Row],[Length]]-0.5),(1/3)*(Table13[[#This Row],[Diameter]]-0.4),(1/3)*(Table13[[#This Row],[Height]]-0.4)*Table13[[#This Row],[Whole_weight]]*0.5)</f>
        <v>1.0342516666666668</v>
      </c>
      <c r="W177" s="3" cm="1">
        <f t="array" ref="W1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1.0342516666666668</v>
      </c>
      <c r="X177" s="3" t="e">
        <f>IF(Table13[[#This Row],[Category All]]="Category 1",Table13[[#This Row],[Base Abalone Value]]*1.5,NA())</f>
        <v>#N/A</v>
      </c>
      <c r="Y177" s="3" t="e">
        <f>IF(Table13[[#This Row],[Category All]]="Category 2",Table13[[#This Row],[Base Abalone Value]]*0.8,NA())</f>
        <v>#N/A</v>
      </c>
      <c r="Z177" s="3">
        <f>IF(Table13[[#This Row],[Category All]]="Category 3",Table13[[#This Row],[Base Abalone Value]],NA())</f>
        <v>1.0342516666666668</v>
      </c>
    </row>
    <row r="178" spans="1:26" x14ac:dyDescent="0.2">
      <c r="A178">
        <v>976</v>
      </c>
      <c r="B178" t="s">
        <v>17</v>
      </c>
      <c r="C178">
        <v>0.53</v>
      </c>
      <c r="D178">
        <v>0.42499999999999999</v>
      </c>
      <c r="E178">
        <v>0.15</v>
      </c>
      <c r="F178">
        <v>0.84950000000000003</v>
      </c>
      <c r="G178">
        <v>0.32800000000000001</v>
      </c>
      <c r="H178">
        <v>0.23200000000000001</v>
      </c>
      <c r="I178">
        <v>0.20200000000000001</v>
      </c>
      <c r="J178">
        <v>8</v>
      </c>
      <c r="K178">
        <v>14</v>
      </c>
      <c r="L178" t="s">
        <v>40</v>
      </c>
      <c r="M178" t="s">
        <v>41</v>
      </c>
      <c r="N178" t="s">
        <v>42</v>
      </c>
      <c r="O178">
        <v>9</v>
      </c>
      <c r="P178" t="s">
        <v>63</v>
      </c>
      <c r="Q178">
        <v>1.9</v>
      </c>
      <c r="R178" t="str" cm="1">
        <f t="array" ref="R1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8" t="e">
        <f>IF(Table13[[#This Row],[Category All]]="Category 1", "Yes",NA())</f>
        <v>#N/A</v>
      </c>
      <c r="T178" t="str">
        <f>IF(Table13[[#This Row],[Category All]]="Category 2", "Yes",NA())</f>
        <v>Yes</v>
      </c>
      <c r="U178" t="e">
        <f>IF(Table13[[#This Row],[Category All]]="Category 3", "Yes",NA())</f>
        <v>#N/A</v>
      </c>
      <c r="V178" s="3">
        <f>SUM(1,(1/3)*(Table13[[#This Row],[Length]]-0.5),(1/3)*(Table13[[#This Row],[Diameter]]-0.4),(1/3)*(Table13[[#This Row],[Height]]-0.4)*Table13[[#This Row],[Whole_weight]]*0.5)</f>
        <v>0.98293750000000002</v>
      </c>
      <c r="W178" s="3" cm="1">
        <f t="array" ref="W1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0.7863500000000001</v>
      </c>
      <c r="X178" s="3" t="e">
        <f>IF(Table13[[#This Row],[Category All]]="Category 1",Table13[[#This Row],[Base Abalone Value]]*1.5,NA())</f>
        <v>#N/A</v>
      </c>
      <c r="Y178" s="3">
        <f>IF(Table13[[#This Row],[Category All]]="Category 2",Table13[[#This Row],[Base Abalone Value]]*0.8,NA())</f>
        <v>0.7863500000000001</v>
      </c>
      <c r="Z178" s="3" t="e">
        <f>IF(Table13[[#This Row],[Category All]]="Category 3",Table13[[#This Row],[Base Abalone Value]],NA())</f>
        <v>#N/A</v>
      </c>
    </row>
    <row r="179" spans="1:26" x14ac:dyDescent="0.2">
      <c r="A179">
        <v>1631</v>
      </c>
      <c r="B179" t="s">
        <v>28</v>
      </c>
      <c r="C179">
        <v>0.56999999999999995</v>
      </c>
      <c r="D179">
        <v>0.44500000000000001</v>
      </c>
      <c r="E179">
        <v>0.155</v>
      </c>
      <c r="F179">
        <v>0.86699999999999999</v>
      </c>
      <c r="G179">
        <v>0.3705</v>
      </c>
      <c r="H179">
        <v>0.17050000000000001</v>
      </c>
      <c r="I179">
        <v>0.28000000000000003</v>
      </c>
      <c r="J179">
        <v>9</v>
      </c>
      <c r="K179">
        <v>14</v>
      </c>
      <c r="L179" t="s">
        <v>40</v>
      </c>
      <c r="M179" t="s">
        <v>41</v>
      </c>
      <c r="N179" t="s">
        <v>42</v>
      </c>
      <c r="O179">
        <v>8</v>
      </c>
      <c r="P179" t="s">
        <v>36</v>
      </c>
      <c r="Q179">
        <v>12.3</v>
      </c>
      <c r="R179" t="str" cm="1">
        <f t="array" ref="R1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79" t="e">
        <f>IF(Table13[[#This Row],[Category All]]="Category 1", "Yes",NA())</f>
        <v>#N/A</v>
      </c>
      <c r="T179" t="str">
        <f>IF(Table13[[#This Row],[Category All]]="Category 2", "Yes",NA())</f>
        <v>Yes</v>
      </c>
      <c r="U179" t="e">
        <f>IF(Table13[[#This Row],[Category All]]="Category 3", "Yes",NA())</f>
        <v>#N/A</v>
      </c>
      <c r="V179" s="3">
        <f>SUM(1,(1/3)*(Table13[[#This Row],[Length]]-0.5),(1/3)*(Table13[[#This Row],[Diameter]]-0.4),(1/3)*(Table13[[#This Row],[Height]]-0.4)*Table13[[#This Row],[Whole_weight]]*0.5)</f>
        <v>1.0029308333333333</v>
      </c>
      <c r="W179" s="3" cm="1">
        <f t="array" ref="W1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0.80234466666666671</v>
      </c>
      <c r="X179" s="3" t="e">
        <f>IF(Table13[[#This Row],[Category All]]="Category 1",Table13[[#This Row],[Base Abalone Value]]*1.5,NA())</f>
        <v>#N/A</v>
      </c>
      <c r="Y179" s="3">
        <f>IF(Table13[[#This Row],[Category All]]="Category 2",Table13[[#This Row],[Base Abalone Value]]*0.8,NA())</f>
        <v>0.80234466666666671</v>
      </c>
      <c r="Z179" s="3" t="e">
        <f>IF(Table13[[#This Row],[Category All]]="Category 3",Table13[[#This Row],[Base Abalone Value]],NA())</f>
        <v>#N/A</v>
      </c>
    </row>
    <row r="180" spans="1:26" x14ac:dyDescent="0.2">
      <c r="A180">
        <v>1794</v>
      </c>
      <c r="B180" t="s">
        <v>32</v>
      </c>
      <c r="C180">
        <v>0.57499999999999996</v>
      </c>
      <c r="D180">
        <v>0.44</v>
      </c>
      <c r="E180">
        <v>0.185</v>
      </c>
      <c r="F180">
        <v>1.0249999999999999</v>
      </c>
      <c r="G180">
        <v>0.50749999999999995</v>
      </c>
      <c r="H180">
        <v>0.22450000000000001</v>
      </c>
      <c r="I180">
        <v>0.2485</v>
      </c>
      <c r="J180">
        <v>10</v>
      </c>
      <c r="K180">
        <v>2</v>
      </c>
      <c r="L180" t="s">
        <v>49</v>
      </c>
      <c r="M180" t="s">
        <v>50</v>
      </c>
      <c r="N180" t="s">
        <v>51</v>
      </c>
      <c r="O180">
        <v>9</v>
      </c>
      <c r="P180" t="s">
        <v>63</v>
      </c>
      <c r="Q180">
        <v>1.9</v>
      </c>
      <c r="R180" t="str" cm="1">
        <f t="array" ref="R1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0" t="e">
        <f>IF(Table13[[#This Row],[Category All]]="Category 1", "Yes",NA())</f>
        <v>#N/A</v>
      </c>
      <c r="T180" t="e">
        <f>IF(Table13[[#This Row],[Category All]]="Category 2", "Yes",NA())</f>
        <v>#N/A</v>
      </c>
      <c r="U180" t="str">
        <f>IF(Table13[[#This Row],[Category All]]="Category 3", "Yes",NA())</f>
        <v>Yes</v>
      </c>
      <c r="V180" s="3">
        <f>SUM(1,(1/3)*(Table13[[#This Row],[Length]]-0.5),(1/3)*(Table13[[#This Row],[Diameter]]-0.4),(1/3)*(Table13[[#This Row],[Height]]-0.4)*Table13[[#This Row],[Whole_weight]]*0.5)</f>
        <v>1.0016041666666666</v>
      </c>
      <c r="W180" s="3" cm="1">
        <f t="array" ref="W1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1.0016041666666666</v>
      </c>
      <c r="X180" s="3" t="e">
        <f>IF(Table13[[#This Row],[Category All]]="Category 1",Table13[[#This Row],[Base Abalone Value]]*1.5,NA())</f>
        <v>#N/A</v>
      </c>
      <c r="Y180" s="3" t="e">
        <f>IF(Table13[[#This Row],[Category All]]="Category 2",Table13[[#This Row],[Base Abalone Value]]*0.8,NA())</f>
        <v>#N/A</v>
      </c>
      <c r="Z180" s="3">
        <f>IF(Table13[[#This Row],[Category All]]="Category 3",Table13[[#This Row],[Base Abalone Value]],NA())</f>
        <v>1.0016041666666666</v>
      </c>
    </row>
    <row r="181" spans="1:26" x14ac:dyDescent="0.2">
      <c r="A181">
        <v>108</v>
      </c>
      <c r="B181" t="s">
        <v>17</v>
      </c>
      <c r="C181">
        <v>0.5</v>
      </c>
      <c r="D181">
        <v>0.4</v>
      </c>
      <c r="E181">
        <v>0.125</v>
      </c>
      <c r="F181">
        <v>0.66749999999999998</v>
      </c>
      <c r="G181">
        <v>0.26100000000000001</v>
      </c>
      <c r="H181">
        <v>0.13150000000000001</v>
      </c>
      <c r="I181">
        <v>0.22</v>
      </c>
      <c r="J181">
        <v>10</v>
      </c>
      <c r="K181">
        <v>14</v>
      </c>
      <c r="L181" t="s">
        <v>40</v>
      </c>
      <c r="M181" t="s">
        <v>41</v>
      </c>
      <c r="N181" t="s">
        <v>42</v>
      </c>
      <c r="O181">
        <v>2</v>
      </c>
      <c r="P181" t="s">
        <v>24</v>
      </c>
      <c r="Q181">
        <v>18</v>
      </c>
      <c r="R181" t="str" cm="1">
        <f t="array" ref="R1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1" t="e">
        <f>IF(Table13[[#This Row],[Category All]]="Category 1", "Yes",NA())</f>
        <v>#N/A</v>
      </c>
      <c r="T181" t="str">
        <f>IF(Table13[[#This Row],[Category All]]="Category 2", "Yes",NA())</f>
        <v>Yes</v>
      </c>
      <c r="U181" t="e">
        <f>IF(Table13[[#This Row],[Category All]]="Category 3", "Yes",NA())</f>
        <v>#N/A</v>
      </c>
      <c r="V181" s="3">
        <f>SUM(1,(1/3)*(Table13[[#This Row],[Length]]-0.5),(1/3)*(Table13[[#This Row],[Diameter]]-0.4),(1/3)*(Table13[[#This Row],[Height]]-0.4)*Table13[[#This Row],[Whole_weight]]*0.5)</f>
        <v>0.96940625000000002</v>
      </c>
      <c r="W181" s="3" cm="1">
        <f t="array" ref="W1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0.77552500000000002</v>
      </c>
      <c r="X181" s="3" t="e">
        <f>IF(Table13[[#This Row],[Category All]]="Category 1",Table13[[#This Row],[Base Abalone Value]]*1.5,NA())</f>
        <v>#N/A</v>
      </c>
      <c r="Y181" s="3">
        <f>IF(Table13[[#This Row],[Category All]]="Category 2",Table13[[#This Row],[Base Abalone Value]]*0.8,NA())</f>
        <v>0.77552500000000002</v>
      </c>
      <c r="Z181" s="3" t="e">
        <f>IF(Table13[[#This Row],[Category All]]="Category 3",Table13[[#This Row],[Base Abalone Value]],NA())</f>
        <v>#N/A</v>
      </c>
    </row>
    <row r="182" spans="1:26" x14ac:dyDescent="0.2">
      <c r="A182">
        <v>470</v>
      </c>
      <c r="B182" t="s">
        <v>32</v>
      </c>
      <c r="C182">
        <v>0.67500000000000004</v>
      </c>
      <c r="D182">
        <v>0.55500000000000005</v>
      </c>
      <c r="E182">
        <v>0.2</v>
      </c>
      <c r="F182">
        <v>1.4384999999999999</v>
      </c>
      <c r="G182">
        <v>0.54500000000000004</v>
      </c>
      <c r="H182">
        <v>0.26650000000000001</v>
      </c>
      <c r="I182">
        <v>0.46500000000000002</v>
      </c>
      <c r="J182">
        <v>21</v>
      </c>
      <c r="K182">
        <v>3</v>
      </c>
      <c r="L182" t="s">
        <v>60</v>
      </c>
      <c r="M182" t="s">
        <v>61</v>
      </c>
      <c r="N182" t="s">
        <v>62</v>
      </c>
      <c r="O182">
        <v>9</v>
      </c>
      <c r="P182" t="s">
        <v>63</v>
      </c>
      <c r="Q182">
        <v>1.9</v>
      </c>
      <c r="R182" t="str" cm="1">
        <f t="array" ref="R1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2" t="e">
        <f>IF(Table13[[#This Row],[Category All]]="Category 1", "Yes",NA())</f>
        <v>#N/A</v>
      </c>
      <c r="T182" t="str">
        <f>IF(Table13[[#This Row],[Category All]]="Category 2", "Yes",NA())</f>
        <v>Yes</v>
      </c>
      <c r="U182" t="e">
        <f>IF(Table13[[#This Row],[Category All]]="Category 3", "Yes",NA())</f>
        <v>#N/A</v>
      </c>
      <c r="V182" s="3">
        <f>SUM(1,(1/3)*(Table13[[#This Row],[Length]]-0.5),(1/3)*(Table13[[#This Row],[Diameter]]-0.4),(1/3)*(Table13[[#This Row],[Height]]-0.4)*Table13[[#This Row],[Whole_weight]]*0.5)</f>
        <v>1.0620500000000002</v>
      </c>
      <c r="W182" s="3" cm="1">
        <f t="array" ref="W1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0.84964000000000017</v>
      </c>
      <c r="X182" s="3" t="e">
        <f>IF(Table13[[#This Row],[Category All]]="Category 1",Table13[[#This Row],[Base Abalone Value]]*1.5,NA())</f>
        <v>#N/A</v>
      </c>
      <c r="Y182" s="3">
        <f>IF(Table13[[#This Row],[Category All]]="Category 2",Table13[[#This Row],[Base Abalone Value]]*0.8,NA())</f>
        <v>0.84964000000000017</v>
      </c>
      <c r="Z182" s="3" t="e">
        <f>IF(Table13[[#This Row],[Category All]]="Category 3",Table13[[#This Row],[Base Abalone Value]],NA())</f>
        <v>#N/A</v>
      </c>
    </row>
    <row r="183" spans="1:26" x14ac:dyDescent="0.2">
      <c r="A183">
        <v>3244</v>
      </c>
      <c r="B183" t="s">
        <v>17</v>
      </c>
      <c r="C183">
        <v>0.65500000000000003</v>
      </c>
      <c r="D183">
        <v>0.51</v>
      </c>
      <c r="E183">
        <v>0.16</v>
      </c>
      <c r="F183">
        <v>1.0920000000000001</v>
      </c>
      <c r="G183">
        <v>0.39600000000000002</v>
      </c>
      <c r="H183">
        <v>0.28249999999999997</v>
      </c>
      <c r="I183">
        <v>0.37</v>
      </c>
      <c r="J183">
        <v>14</v>
      </c>
      <c r="K183">
        <v>14</v>
      </c>
      <c r="L183" t="s">
        <v>40</v>
      </c>
      <c r="M183" t="s">
        <v>41</v>
      </c>
      <c r="N183" t="s">
        <v>42</v>
      </c>
      <c r="O183">
        <v>5</v>
      </c>
      <c r="P183" t="s">
        <v>31</v>
      </c>
      <c r="Q183">
        <v>12.8</v>
      </c>
      <c r="R183" t="str" cm="1">
        <f t="array" ref="R1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3" t="e">
        <f>IF(Table13[[#This Row],[Category All]]="Category 1", "Yes",NA())</f>
        <v>#N/A</v>
      </c>
      <c r="T183" t="str">
        <f>IF(Table13[[#This Row],[Category All]]="Category 2", "Yes",NA())</f>
        <v>Yes</v>
      </c>
      <c r="U183" t="e">
        <f>IF(Table13[[#This Row],[Category All]]="Category 3", "Yes",NA())</f>
        <v>#N/A</v>
      </c>
      <c r="V183" s="3">
        <f>SUM(1,(1/3)*(Table13[[#This Row],[Length]]-0.5),(1/3)*(Table13[[#This Row],[Diameter]]-0.4),(1/3)*(Table13[[#This Row],[Height]]-0.4)*Table13[[#This Row],[Whole_weight]]*0.5)</f>
        <v>1.0446533333333334</v>
      </c>
      <c r="W183" s="3" cm="1">
        <f t="array" ref="W1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0.83572266666666684</v>
      </c>
      <c r="X183" s="3" t="e">
        <f>IF(Table13[[#This Row],[Category All]]="Category 1",Table13[[#This Row],[Base Abalone Value]]*1.5,NA())</f>
        <v>#N/A</v>
      </c>
      <c r="Y183" s="3">
        <f>IF(Table13[[#This Row],[Category All]]="Category 2",Table13[[#This Row],[Base Abalone Value]]*0.8,NA())</f>
        <v>0.83572266666666684</v>
      </c>
      <c r="Z183" s="3" t="e">
        <f>IF(Table13[[#This Row],[Category All]]="Category 3",Table13[[#This Row],[Base Abalone Value]],NA())</f>
        <v>#N/A</v>
      </c>
    </row>
    <row r="184" spans="1:26" x14ac:dyDescent="0.2">
      <c r="A184">
        <v>1557</v>
      </c>
      <c r="B184" t="s">
        <v>28</v>
      </c>
      <c r="C184">
        <v>0.41499999999999998</v>
      </c>
      <c r="D184">
        <v>0.32500000000000001</v>
      </c>
      <c r="E184">
        <v>0.1</v>
      </c>
      <c r="F184">
        <v>0.313</v>
      </c>
      <c r="G184">
        <v>0.13900000000000001</v>
      </c>
      <c r="H184">
        <v>6.25E-2</v>
      </c>
      <c r="I184">
        <v>9.6500000000000002E-2</v>
      </c>
      <c r="J184">
        <v>7</v>
      </c>
      <c r="K184">
        <v>10</v>
      </c>
      <c r="L184" t="s">
        <v>33</v>
      </c>
      <c r="M184" t="s">
        <v>34</v>
      </c>
      <c r="N184" t="s">
        <v>35</v>
      </c>
      <c r="O184">
        <v>2</v>
      </c>
      <c r="P184" t="s">
        <v>24</v>
      </c>
      <c r="Q184">
        <v>18</v>
      </c>
      <c r="R184" t="str" cm="1">
        <f t="array" ref="R1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4" t="e">
        <f>IF(Table13[[#This Row],[Category All]]="Category 1", "Yes",NA())</f>
        <v>#N/A</v>
      </c>
      <c r="T184" t="str">
        <f>IF(Table13[[#This Row],[Category All]]="Category 2", "Yes",NA())</f>
        <v>Yes</v>
      </c>
      <c r="U184" t="e">
        <f>IF(Table13[[#This Row],[Category All]]="Category 3", "Yes",NA())</f>
        <v>#N/A</v>
      </c>
      <c r="V184" s="3">
        <f>SUM(1,(1/3)*(Table13[[#This Row],[Length]]-0.5),(1/3)*(Table13[[#This Row],[Diameter]]-0.4),(1/3)*(Table13[[#This Row],[Height]]-0.4)*Table13[[#This Row],[Whole_weight]]*0.5)</f>
        <v>0.9310166666666666</v>
      </c>
      <c r="W184" s="3" cm="1">
        <f t="array" ref="W1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0.74481333333333333</v>
      </c>
      <c r="X184" s="3" t="e">
        <f>IF(Table13[[#This Row],[Category All]]="Category 1",Table13[[#This Row],[Base Abalone Value]]*1.5,NA())</f>
        <v>#N/A</v>
      </c>
      <c r="Y184" s="3">
        <f>IF(Table13[[#This Row],[Category All]]="Category 2",Table13[[#This Row],[Base Abalone Value]]*0.8,NA())</f>
        <v>0.74481333333333333</v>
      </c>
      <c r="Z184" s="3" t="e">
        <f>IF(Table13[[#This Row],[Category All]]="Category 3",Table13[[#This Row],[Base Abalone Value]],NA())</f>
        <v>#N/A</v>
      </c>
    </row>
    <row r="185" spans="1:26" x14ac:dyDescent="0.2">
      <c r="A185">
        <v>2371</v>
      </c>
      <c r="B185" t="s">
        <v>28</v>
      </c>
      <c r="C185">
        <v>0.42</v>
      </c>
      <c r="D185">
        <v>0.32500000000000001</v>
      </c>
      <c r="E185">
        <v>0.115</v>
      </c>
      <c r="F185">
        <v>0.35399999999999998</v>
      </c>
      <c r="G185">
        <v>0.16250000000000001</v>
      </c>
      <c r="H185">
        <v>6.4000000000000001E-2</v>
      </c>
      <c r="I185">
        <v>0.105</v>
      </c>
      <c r="J185">
        <v>8</v>
      </c>
      <c r="K185">
        <v>14</v>
      </c>
      <c r="L185" t="s">
        <v>40</v>
      </c>
      <c r="M185" t="s">
        <v>41</v>
      </c>
      <c r="N185" t="s">
        <v>42</v>
      </c>
      <c r="O185">
        <v>6</v>
      </c>
      <c r="P185" t="s">
        <v>64</v>
      </c>
      <c r="Q185">
        <v>14.1</v>
      </c>
      <c r="R185" t="str" cm="1">
        <f t="array" ref="R1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5" t="e">
        <f>IF(Table13[[#This Row],[Category All]]="Category 1", "Yes",NA())</f>
        <v>#N/A</v>
      </c>
      <c r="T185" t="str">
        <f>IF(Table13[[#This Row],[Category All]]="Category 2", "Yes",NA())</f>
        <v>Yes</v>
      </c>
      <c r="U185" t="e">
        <f>IF(Table13[[#This Row],[Category All]]="Category 3", "Yes",NA())</f>
        <v>#N/A</v>
      </c>
      <c r="V185" s="3">
        <f>SUM(1,(1/3)*(Table13[[#This Row],[Length]]-0.5),(1/3)*(Table13[[#This Row],[Diameter]]-0.4),(1/3)*(Table13[[#This Row],[Height]]-0.4)*Table13[[#This Row],[Whole_weight]]*0.5)</f>
        <v>0.93151833333333334</v>
      </c>
      <c r="W185" s="3" cm="1">
        <f t="array" ref="W1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0.74521466666666669</v>
      </c>
      <c r="X185" s="3" t="e">
        <f>IF(Table13[[#This Row],[Category All]]="Category 1",Table13[[#This Row],[Base Abalone Value]]*1.5,NA())</f>
        <v>#N/A</v>
      </c>
      <c r="Y185" s="3">
        <f>IF(Table13[[#This Row],[Category All]]="Category 2",Table13[[#This Row],[Base Abalone Value]]*0.8,NA())</f>
        <v>0.74521466666666669</v>
      </c>
      <c r="Z185" s="3" t="e">
        <f>IF(Table13[[#This Row],[Category All]]="Category 3",Table13[[#This Row],[Base Abalone Value]],NA())</f>
        <v>#N/A</v>
      </c>
    </row>
    <row r="186" spans="1:26" x14ac:dyDescent="0.2">
      <c r="A186">
        <v>1170</v>
      </c>
      <c r="B186" t="s">
        <v>17</v>
      </c>
      <c r="C186">
        <v>0.62</v>
      </c>
      <c r="D186">
        <v>0.48</v>
      </c>
      <c r="E186">
        <v>0.16</v>
      </c>
      <c r="F186">
        <v>1.1125</v>
      </c>
      <c r="G186">
        <v>0.5635</v>
      </c>
      <c r="H186">
        <v>0.2445</v>
      </c>
      <c r="I186">
        <v>0.28100000000000003</v>
      </c>
      <c r="J186">
        <v>8</v>
      </c>
      <c r="K186">
        <v>3</v>
      </c>
      <c r="L186" t="s">
        <v>60</v>
      </c>
      <c r="M186" t="s">
        <v>61</v>
      </c>
      <c r="N186" t="s">
        <v>62</v>
      </c>
      <c r="O186">
        <v>9</v>
      </c>
      <c r="P186" t="s">
        <v>63</v>
      </c>
      <c r="Q186">
        <v>1.9</v>
      </c>
      <c r="R186" t="str" cm="1">
        <f t="array" ref="R1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6" t="e">
        <f>IF(Table13[[#This Row],[Category All]]="Category 1", "Yes",NA())</f>
        <v>#N/A</v>
      </c>
      <c r="T186" t="e">
        <f>IF(Table13[[#This Row],[Category All]]="Category 2", "Yes",NA())</f>
        <v>#N/A</v>
      </c>
      <c r="U186" t="str">
        <f>IF(Table13[[#This Row],[Category All]]="Category 3", "Yes",NA())</f>
        <v>Yes</v>
      </c>
      <c r="V186" s="3">
        <f>SUM(1,(1/3)*(Table13[[#This Row],[Length]]-0.5),(1/3)*(Table13[[#This Row],[Diameter]]-0.4),(1/3)*(Table13[[#This Row],[Height]]-0.4)*Table13[[#This Row],[Whole_weight]]*0.5)</f>
        <v>1.0221666666666667</v>
      </c>
      <c r="W186" s="3" cm="1">
        <f t="array" ref="W1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1.0221666666666667</v>
      </c>
      <c r="X186" s="3" t="e">
        <f>IF(Table13[[#This Row],[Category All]]="Category 1",Table13[[#This Row],[Base Abalone Value]]*1.5,NA())</f>
        <v>#N/A</v>
      </c>
      <c r="Y186" s="3" t="e">
        <f>IF(Table13[[#This Row],[Category All]]="Category 2",Table13[[#This Row],[Base Abalone Value]]*0.8,NA())</f>
        <v>#N/A</v>
      </c>
      <c r="Z186" s="3">
        <f>IF(Table13[[#This Row],[Category All]]="Category 3",Table13[[#This Row],[Base Abalone Value]],NA())</f>
        <v>1.0221666666666667</v>
      </c>
    </row>
    <row r="187" spans="1:26" x14ac:dyDescent="0.2">
      <c r="A187">
        <v>1596</v>
      </c>
      <c r="B187" t="s">
        <v>32</v>
      </c>
      <c r="C187">
        <v>0.52500000000000002</v>
      </c>
      <c r="D187">
        <v>0.4</v>
      </c>
      <c r="E187">
        <v>0.155</v>
      </c>
      <c r="F187">
        <v>0.70699999999999996</v>
      </c>
      <c r="G187">
        <v>0.28199999999999997</v>
      </c>
      <c r="H187">
        <v>0.1605</v>
      </c>
      <c r="I187">
        <v>0.22500000000000001</v>
      </c>
      <c r="J187">
        <v>9</v>
      </c>
      <c r="K187">
        <v>3</v>
      </c>
      <c r="L187" t="s">
        <v>60</v>
      </c>
      <c r="M187" t="s">
        <v>61</v>
      </c>
      <c r="N187" t="s">
        <v>62</v>
      </c>
      <c r="O187">
        <v>7</v>
      </c>
      <c r="P187" t="s">
        <v>59</v>
      </c>
      <c r="Q187">
        <v>2.5</v>
      </c>
      <c r="R187" t="str" cm="1">
        <f t="array" ref="R1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87" t="e">
        <f>IF(Table13[[#This Row],[Category All]]="Category 1", "Yes",NA())</f>
        <v>#N/A</v>
      </c>
      <c r="T187" t="str">
        <f>IF(Table13[[#This Row],[Category All]]="Category 2", "Yes",NA())</f>
        <v>Yes</v>
      </c>
      <c r="U187" t="e">
        <f>IF(Table13[[#This Row],[Category All]]="Category 3", "Yes",NA())</f>
        <v>#N/A</v>
      </c>
      <c r="V187" s="3">
        <f>SUM(1,(1/3)*(Table13[[#This Row],[Length]]-0.5),(1/3)*(Table13[[#This Row],[Diameter]]-0.4),(1/3)*(Table13[[#This Row],[Height]]-0.4)*Table13[[#This Row],[Whole_weight]]*0.5)</f>
        <v>0.97946416666666669</v>
      </c>
      <c r="W187" s="3" cm="1">
        <f t="array" ref="W1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0.7835713333333334</v>
      </c>
      <c r="X187" s="3" t="e">
        <f>IF(Table13[[#This Row],[Category All]]="Category 1",Table13[[#This Row],[Base Abalone Value]]*1.5,NA())</f>
        <v>#N/A</v>
      </c>
      <c r="Y187" s="3">
        <f>IF(Table13[[#This Row],[Category All]]="Category 2",Table13[[#This Row],[Base Abalone Value]]*0.8,NA())</f>
        <v>0.7835713333333334</v>
      </c>
      <c r="Z187" s="3" t="e">
        <f>IF(Table13[[#This Row],[Category All]]="Category 3",Table13[[#This Row],[Base Abalone Value]],NA())</f>
        <v>#N/A</v>
      </c>
    </row>
    <row r="188" spans="1:26" x14ac:dyDescent="0.2">
      <c r="A188">
        <v>3682</v>
      </c>
      <c r="B188" t="s">
        <v>32</v>
      </c>
      <c r="C188">
        <v>0.61499999999999999</v>
      </c>
      <c r="D188">
        <v>0.47</v>
      </c>
      <c r="E188">
        <v>0.17499999999999999</v>
      </c>
      <c r="F188">
        <v>1.242</v>
      </c>
      <c r="G188">
        <v>0.5675</v>
      </c>
      <c r="H188">
        <v>0.28699999999999998</v>
      </c>
      <c r="I188">
        <v>0.317</v>
      </c>
      <c r="J188">
        <v>11</v>
      </c>
      <c r="K188">
        <v>12</v>
      </c>
      <c r="L188" t="s">
        <v>18</v>
      </c>
      <c r="M188" t="s">
        <v>19</v>
      </c>
      <c r="N188" t="s">
        <v>20</v>
      </c>
      <c r="O188">
        <v>2</v>
      </c>
      <c r="P188" t="s">
        <v>24</v>
      </c>
      <c r="Q188">
        <v>18</v>
      </c>
      <c r="R188" t="str" cm="1">
        <f t="array" ref="R1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8" t="e">
        <f>IF(Table13[[#This Row],[Category All]]="Category 1", "Yes",NA())</f>
        <v>#N/A</v>
      </c>
      <c r="T188" t="e">
        <f>IF(Table13[[#This Row],[Category All]]="Category 2", "Yes",NA())</f>
        <v>#N/A</v>
      </c>
      <c r="U188" t="str">
        <f>IF(Table13[[#This Row],[Category All]]="Category 3", "Yes",NA())</f>
        <v>Yes</v>
      </c>
      <c r="V188" s="3">
        <f>SUM(1,(1/3)*(Table13[[#This Row],[Length]]-0.5),(1/3)*(Table13[[#This Row],[Diameter]]-0.4),(1/3)*(Table13[[#This Row],[Height]]-0.4)*Table13[[#This Row],[Whole_weight]]*0.5)</f>
        <v>1.0150916666666665</v>
      </c>
      <c r="W188" s="3" cm="1">
        <f t="array" ref="W1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1.0150916666666665</v>
      </c>
      <c r="X188" s="3" t="e">
        <f>IF(Table13[[#This Row],[Category All]]="Category 1",Table13[[#This Row],[Base Abalone Value]]*1.5,NA())</f>
        <v>#N/A</v>
      </c>
      <c r="Y188" s="3" t="e">
        <f>IF(Table13[[#This Row],[Category All]]="Category 2",Table13[[#This Row],[Base Abalone Value]]*0.8,NA())</f>
        <v>#N/A</v>
      </c>
      <c r="Z188" s="3">
        <f>IF(Table13[[#This Row],[Category All]]="Category 3",Table13[[#This Row],[Base Abalone Value]],NA())</f>
        <v>1.0150916666666665</v>
      </c>
    </row>
    <row r="189" spans="1:26" x14ac:dyDescent="0.2">
      <c r="A189">
        <v>3678</v>
      </c>
      <c r="B189" t="s">
        <v>32</v>
      </c>
      <c r="C189">
        <v>0.60499999999999998</v>
      </c>
      <c r="D189">
        <v>0.49</v>
      </c>
      <c r="E189">
        <v>0.16500000000000001</v>
      </c>
      <c r="F189">
        <v>1.1245000000000001</v>
      </c>
      <c r="G189">
        <v>0.49199999999999999</v>
      </c>
      <c r="H189">
        <v>0.222</v>
      </c>
      <c r="I189">
        <v>0.35549999999999998</v>
      </c>
      <c r="J189">
        <v>11</v>
      </c>
      <c r="K189">
        <v>1</v>
      </c>
      <c r="L189" t="s">
        <v>25</v>
      </c>
      <c r="M189" t="s">
        <v>26</v>
      </c>
      <c r="N189" t="s">
        <v>20</v>
      </c>
      <c r="O189">
        <v>5</v>
      </c>
      <c r="P189" t="s">
        <v>31</v>
      </c>
      <c r="Q189">
        <v>12.8</v>
      </c>
      <c r="R189" t="str" cm="1">
        <f t="array" ref="R1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89" t="e">
        <f>IF(Table13[[#This Row],[Category All]]="Category 1", "Yes",NA())</f>
        <v>#N/A</v>
      </c>
      <c r="T189" t="e">
        <f>IF(Table13[[#This Row],[Category All]]="Category 2", "Yes",NA())</f>
        <v>#N/A</v>
      </c>
      <c r="U189" t="str">
        <f>IF(Table13[[#This Row],[Category All]]="Category 3", "Yes",NA())</f>
        <v>Yes</v>
      </c>
      <c r="V189" s="3">
        <f>SUM(1,(1/3)*(Table13[[#This Row],[Length]]-0.5),(1/3)*(Table13[[#This Row],[Diameter]]-0.4),(1/3)*(Table13[[#This Row],[Height]]-0.4)*Table13[[#This Row],[Whole_weight]]*0.5)</f>
        <v>1.0209570833333332</v>
      </c>
      <c r="W189" s="3" cm="1">
        <f t="array" ref="W1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1.0209570833333332</v>
      </c>
      <c r="X189" s="3" t="e">
        <f>IF(Table13[[#This Row],[Category All]]="Category 1",Table13[[#This Row],[Base Abalone Value]]*1.5,NA())</f>
        <v>#N/A</v>
      </c>
      <c r="Y189" s="3" t="e">
        <f>IF(Table13[[#This Row],[Category All]]="Category 2",Table13[[#This Row],[Base Abalone Value]]*0.8,NA())</f>
        <v>#N/A</v>
      </c>
      <c r="Z189" s="3">
        <f>IF(Table13[[#This Row],[Category All]]="Category 3",Table13[[#This Row],[Base Abalone Value]],NA())</f>
        <v>1.0209570833333332</v>
      </c>
    </row>
    <row r="190" spans="1:26" x14ac:dyDescent="0.2">
      <c r="A190">
        <v>2115</v>
      </c>
      <c r="B190" t="s">
        <v>28</v>
      </c>
      <c r="C190">
        <v>0.13</v>
      </c>
      <c r="D190">
        <v>9.5000000000000001E-2</v>
      </c>
      <c r="E190">
        <v>3.5000000000000003E-2</v>
      </c>
      <c r="F190">
        <v>1.0500000000000001E-2</v>
      </c>
      <c r="G190">
        <v>5.0000000000000001E-3</v>
      </c>
      <c r="H190">
        <v>6.4999999999999997E-3</v>
      </c>
      <c r="I190">
        <v>3.5000000000000001E-3</v>
      </c>
      <c r="J190">
        <v>4</v>
      </c>
      <c r="K190">
        <v>6</v>
      </c>
      <c r="L190" t="s">
        <v>56</v>
      </c>
      <c r="M190" t="s">
        <v>57</v>
      </c>
      <c r="N190" t="s">
        <v>58</v>
      </c>
      <c r="O190">
        <v>6</v>
      </c>
      <c r="P190" t="s">
        <v>64</v>
      </c>
      <c r="Q190">
        <v>14.1</v>
      </c>
      <c r="R190" t="str" cm="1">
        <f t="array" ref="R1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0" t="e">
        <f>IF(Table13[[#This Row],[Category All]]="Category 1", "Yes",NA())</f>
        <v>#N/A</v>
      </c>
      <c r="T190" t="str">
        <f>IF(Table13[[#This Row],[Category All]]="Category 2", "Yes",NA())</f>
        <v>Yes</v>
      </c>
      <c r="U190" t="e">
        <f>IF(Table13[[#This Row],[Category All]]="Category 3", "Yes",NA())</f>
        <v>#N/A</v>
      </c>
      <c r="V190" s="3">
        <f>SUM(1,(1/3)*(Table13[[#This Row],[Length]]-0.5),(1/3)*(Table13[[#This Row],[Diameter]]-0.4),(1/3)*(Table13[[#This Row],[Height]]-0.4)*Table13[[#This Row],[Whole_weight]]*0.5)</f>
        <v>0.77436125</v>
      </c>
      <c r="W190" s="3" cm="1">
        <f t="array" ref="W1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0.61948900000000007</v>
      </c>
      <c r="X190" s="3" t="e">
        <f>IF(Table13[[#This Row],[Category All]]="Category 1",Table13[[#This Row],[Base Abalone Value]]*1.5,NA())</f>
        <v>#N/A</v>
      </c>
      <c r="Y190" s="3">
        <f>IF(Table13[[#This Row],[Category All]]="Category 2",Table13[[#This Row],[Base Abalone Value]]*0.8,NA())</f>
        <v>0.61948900000000007</v>
      </c>
      <c r="Z190" s="3" t="e">
        <f>IF(Table13[[#This Row],[Category All]]="Category 3",Table13[[#This Row],[Base Abalone Value]],NA())</f>
        <v>#N/A</v>
      </c>
    </row>
    <row r="191" spans="1:26" x14ac:dyDescent="0.2">
      <c r="A191">
        <v>3859</v>
      </c>
      <c r="B191" t="s">
        <v>17</v>
      </c>
      <c r="C191">
        <v>0.56499999999999995</v>
      </c>
      <c r="D191">
        <v>0.45</v>
      </c>
      <c r="E191">
        <v>0.16500000000000001</v>
      </c>
      <c r="F191">
        <v>0.97650000000000003</v>
      </c>
      <c r="G191">
        <v>0.32200000000000001</v>
      </c>
      <c r="H191">
        <v>0.24399999999999999</v>
      </c>
      <c r="I191">
        <v>0.37</v>
      </c>
      <c r="J191">
        <v>12</v>
      </c>
      <c r="K191">
        <v>1</v>
      </c>
      <c r="L191" t="s">
        <v>25</v>
      </c>
      <c r="M191" t="s">
        <v>26</v>
      </c>
      <c r="N191" t="s">
        <v>20</v>
      </c>
      <c r="O191">
        <v>10</v>
      </c>
      <c r="P191" t="s">
        <v>55</v>
      </c>
      <c r="Q191">
        <v>24.1</v>
      </c>
      <c r="R191" t="str" cm="1">
        <f t="array" ref="R1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1" t="e">
        <f>IF(Table13[[#This Row],[Category All]]="Category 1", "Yes",NA())</f>
        <v>#N/A</v>
      </c>
      <c r="T191" t="str">
        <f>IF(Table13[[#This Row],[Category All]]="Category 2", "Yes",NA())</f>
        <v>Yes</v>
      </c>
      <c r="U191" t="e">
        <f>IF(Table13[[#This Row],[Category All]]="Category 3", "Yes",NA())</f>
        <v>#N/A</v>
      </c>
      <c r="V191" s="3">
        <f>SUM(1,(1/3)*(Table13[[#This Row],[Length]]-0.5),(1/3)*(Table13[[#This Row],[Diameter]]-0.4),(1/3)*(Table13[[#This Row],[Height]]-0.4)*Table13[[#This Row],[Whole_weight]]*0.5)</f>
        <v>1.0000870833333333</v>
      </c>
      <c r="W191" s="3" cm="1">
        <f t="array" ref="W1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0.80006966666666668</v>
      </c>
      <c r="X191" s="3" t="e">
        <f>IF(Table13[[#This Row],[Category All]]="Category 1",Table13[[#This Row],[Base Abalone Value]]*1.5,NA())</f>
        <v>#N/A</v>
      </c>
      <c r="Y191" s="3">
        <f>IF(Table13[[#This Row],[Category All]]="Category 2",Table13[[#This Row],[Base Abalone Value]]*0.8,NA())</f>
        <v>0.80006966666666668</v>
      </c>
      <c r="Z191" s="3" t="e">
        <f>IF(Table13[[#This Row],[Category All]]="Category 3",Table13[[#This Row],[Base Abalone Value]],NA())</f>
        <v>#N/A</v>
      </c>
    </row>
    <row r="192" spans="1:26" x14ac:dyDescent="0.2">
      <c r="A192">
        <v>139</v>
      </c>
      <c r="B192" t="s">
        <v>17</v>
      </c>
      <c r="C192">
        <v>0.40500000000000003</v>
      </c>
      <c r="D192">
        <v>0.32500000000000001</v>
      </c>
      <c r="E192">
        <v>0.11</v>
      </c>
      <c r="F192">
        <v>0.35549999999999998</v>
      </c>
      <c r="G192">
        <v>0.151</v>
      </c>
      <c r="H192">
        <v>6.3E-2</v>
      </c>
      <c r="I192">
        <v>0.11700000000000001</v>
      </c>
      <c r="J192">
        <v>9</v>
      </c>
      <c r="K192">
        <v>5</v>
      </c>
      <c r="L192" t="s">
        <v>43</v>
      </c>
      <c r="M192" t="s">
        <v>44</v>
      </c>
      <c r="N192" t="s">
        <v>45</v>
      </c>
      <c r="O192">
        <v>6</v>
      </c>
      <c r="P192" t="s">
        <v>64</v>
      </c>
      <c r="Q192">
        <v>14.1</v>
      </c>
      <c r="R192" t="str" cm="1">
        <f t="array" ref="R1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2" t="e">
        <f>IF(Table13[[#This Row],[Category All]]="Category 1", "Yes",NA())</f>
        <v>#N/A</v>
      </c>
      <c r="T192" t="str">
        <f>IF(Table13[[#This Row],[Category All]]="Category 2", "Yes",NA())</f>
        <v>Yes</v>
      </c>
      <c r="U192" t="e">
        <f>IF(Table13[[#This Row],[Category All]]="Category 3", "Yes",NA())</f>
        <v>#N/A</v>
      </c>
      <c r="V192" s="3">
        <f>SUM(1,(1/3)*(Table13[[#This Row],[Length]]-0.5),(1/3)*(Table13[[#This Row],[Diameter]]-0.4),(1/3)*(Table13[[#This Row],[Height]]-0.4)*Table13[[#This Row],[Whole_weight]]*0.5)</f>
        <v>0.92615083333333337</v>
      </c>
      <c r="W192" s="3" cm="1">
        <f t="array" ref="W1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0.74092066666666678</v>
      </c>
      <c r="X192" s="3" t="e">
        <f>IF(Table13[[#This Row],[Category All]]="Category 1",Table13[[#This Row],[Base Abalone Value]]*1.5,NA())</f>
        <v>#N/A</v>
      </c>
      <c r="Y192" s="3">
        <f>IF(Table13[[#This Row],[Category All]]="Category 2",Table13[[#This Row],[Base Abalone Value]]*0.8,NA())</f>
        <v>0.74092066666666678</v>
      </c>
      <c r="Z192" s="3" t="e">
        <f>IF(Table13[[#This Row],[Category All]]="Category 3",Table13[[#This Row],[Base Abalone Value]],NA())</f>
        <v>#N/A</v>
      </c>
    </row>
    <row r="193" spans="1:26" x14ac:dyDescent="0.2">
      <c r="A193">
        <v>2802</v>
      </c>
      <c r="B193" t="s">
        <v>32</v>
      </c>
      <c r="C193">
        <v>0.64</v>
      </c>
      <c r="D193">
        <v>0.51500000000000001</v>
      </c>
      <c r="E193">
        <v>0.08</v>
      </c>
      <c r="F193">
        <v>1.042</v>
      </c>
      <c r="G193">
        <v>0.51500000000000001</v>
      </c>
      <c r="H193">
        <v>0.17549999999999999</v>
      </c>
      <c r="I193">
        <v>0.17499999999999999</v>
      </c>
      <c r="J193">
        <v>10</v>
      </c>
      <c r="K193">
        <v>2</v>
      </c>
      <c r="L193" t="s">
        <v>49</v>
      </c>
      <c r="M193" t="s">
        <v>50</v>
      </c>
      <c r="N193" t="s">
        <v>51</v>
      </c>
      <c r="O193">
        <v>1</v>
      </c>
      <c r="P193" t="s">
        <v>21</v>
      </c>
      <c r="Q193">
        <v>22.1</v>
      </c>
      <c r="R193" t="str" cm="1">
        <f t="array" ref="R1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3" t="e">
        <f>IF(Table13[[#This Row],[Category All]]="Category 1", "Yes",NA())</f>
        <v>#N/A</v>
      </c>
      <c r="T193" t="e">
        <f>IF(Table13[[#This Row],[Category All]]="Category 2", "Yes",NA())</f>
        <v>#N/A</v>
      </c>
      <c r="U193" t="str">
        <f>IF(Table13[[#This Row],[Category All]]="Category 3", "Yes",NA())</f>
        <v>Yes</v>
      </c>
      <c r="V193" s="3">
        <f>SUM(1,(1/3)*(Table13[[#This Row],[Length]]-0.5),(1/3)*(Table13[[#This Row],[Diameter]]-0.4),(1/3)*(Table13[[#This Row],[Height]]-0.4)*Table13[[#This Row],[Whole_weight]]*0.5)</f>
        <v>1.0294266666666667</v>
      </c>
      <c r="W193" s="3" cm="1">
        <f t="array" ref="W1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1.0294266666666667</v>
      </c>
      <c r="X193" s="3" t="e">
        <f>IF(Table13[[#This Row],[Category All]]="Category 1",Table13[[#This Row],[Base Abalone Value]]*1.5,NA())</f>
        <v>#N/A</v>
      </c>
      <c r="Y193" s="3" t="e">
        <f>IF(Table13[[#This Row],[Category All]]="Category 2",Table13[[#This Row],[Base Abalone Value]]*0.8,NA())</f>
        <v>#N/A</v>
      </c>
      <c r="Z193" s="3">
        <f>IF(Table13[[#This Row],[Category All]]="Category 3",Table13[[#This Row],[Base Abalone Value]],NA())</f>
        <v>1.0294266666666667</v>
      </c>
    </row>
    <row r="194" spans="1:26" x14ac:dyDescent="0.2">
      <c r="A194">
        <v>830</v>
      </c>
      <c r="B194" t="s">
        <v>28</v>
      </c>
      <c r="C194">
        <v>0.41499999999999998</v>
      </c>
      <c r="D194">
        <v>0.32</v>
      </c>
      <c r="E194">
        <v>0.11</v>
      </c>
      <c r="F194">
        <v>0.3735</v>
      </c>
      <c r="G194">
        <v>0.17499999999999999</v>
      </c>
      <c r="H194">
        <v>7.5499999999999998E-2</v>
      </c>
      <c r="I194">
        <v>0.109</v>
      </c>
      <c r="J194">
        <v>7</v>
      </c>
      <c r="K194">
        <v>13</v>
      </c>
      <c r="L194" t="s">
        <v>29</v>
      </c>
      <c r="M194" t="s">
        <v>30</v>
      </c>
      <c r="N194" t="s">
        <v>20</v>
      </c>
      <c r="O194">
        <v>2</v>
      </c>
      <c r="P194" t="s">
        <v>24</v>
      </c>
      <c r="Q194">
        <v>18</v>
      </c>
      <c r="R194" t="str" cm="1">
        <f t="array" ref="R1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4" t="e">
        <f>IF(Table13[[#This Row],[Category All]]="Category 1", "Yes",NA())</f>
        <v>#N/A</v>
      </c>
      <c r="T194" t="str">
        <f>IF(Table13[[#This Row],[Category All]]="Category 2", "Yes",NA())</f>
        <v>Yes</v>
      </c>
      <c r="U194" t="e">
        <f>IF(Table13[[#This Row],[Category All]]="Category 3", "Yes",NA())</f>
        <v>#N/A</v>
      </c>
      <c r="V194" s="3">
        <f>SUM(1,(1/3)*(Table13[[#This Row],[Length]]-0.5),(1/3)*(Table13[[#This Row],[Diameter]]-0.4),(1/3)*(Table13[[#This Row],[Height]]-0.4)*Table13[[#This Row],[Whole_weight]]*0.5)</f>
        <v>0.92694750000000004</v>
      </c>
      <c r="W194" s="3" cm="1">
        <f t="array" ref="W1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0.74155800000000005</v>
      </c>
      <c r="X194" s="3" t="e">
        <f>IF(Table13[[#This Row],[Category All]]="Category 1",Table13[[#This Row],[Base Abalone Value]]*1.5,NA())</f>
        <v>#N/A</v>
      </c>
      <c r="Y194" s="3">
        <f>IF(Table13[[#This Row],[Category All]]="Category 2",Table13[[#This Row],[Base Abalone Value]]*0.8,NA())</f>
        <v>0.74155800000000005</v>
      </c>
      <c r="Z194" s="3" t="e">
        <f>IF(Table13[[#This Row],[Category All]]="Category 3",Table13[[#This Row],[Base Abalone Value]],NA())</f>
        <v>#N/A</v>
      </c>
    </row>
    <row r="195" spans="1:26" x14ac:dyDescent="0.2">
      <c r="A195">
        <v>3853</v>
      </c>
      <c r="B195" t="s">
        <v>32</v>
      </c>
      <c r="C195">
        <v>0.55000000000000004</v>
      </c>
      <c r="D195">
        <v>0.41</v>
      </c>
      <c r="E195">
        <v>0.15</v>
      </c>
      <c r="F195">
        <v>0.78500000000000003</v>
      </c>
      <c r="G195">
        <v>0.28199999999999997</v>
      </c>
      <c r="H195">
        <v>0.186</v>
      </c>
      <c r="I195">
        <v>0.27500000000000002</v>
      </c>
      <c r="J195">
        <v>12</v>
      </c>
      <c r="K195">
        <v>7</v>
      </c>
      <c r="L195" t="s">
        <v>52</v>
      </c>
      <c r="M195" t="s">
        <v>53</v>
      </c>
      <c r="N195" t="s">
        <v>54</v>
      </c>
      <c r="O195">
        <v>2</v>
      </c>
      <c r="P195" t="s">
        <v>24</v>
      </c>
      <c r="Q195">
        <v>18</v>
      </c>
      <c r="R195" t="str" cm="1">
        <f t="array" ref="R1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5" t="e">
        <f>IF(Table13[[#This Row],[Category All]]="Category 1", "Yes",NA())</f>
        <v>#N/A</v>
      </c>
      <c r="T195" t="str">
        <f>IF(Table13[[#This Row],[Category All]]="Category 2", "Yes",NA())</f>
        <v>Yes</v>
      </c>
      <c r="U195" t="e">
        <f>IF(Table13[[#This Row],[Category All]]="Category 3", "Yes",NA())</f>
        <v>#N/A</v>
      </c>
      <c r="V195" s="3">
        <f>SUM(1,(1/3)*(Table13[[#This Row],[Length]]-0.5),(1/3)*(Table13[[#This Row],[Diameter]]-0.4),(1/3)*(Table13[[#This Row],[Height]]-0.4)*Table13[[#This Row],[Whole_weight]]*0.5)</f>
        <v>0.98729166666666668</v>
      </c>
      <c r="W195" s="3" cm="1">
        <f t="array" ref="W1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0.78983333333333339</v>
      </c>
      <c r="X195" s="3" t="e">
        <f>IF(Table13[[#This Row],[Category All]]="Category 1",Table13[[#This Row],[Base Abalone Value]]*1.5,NA())</f>
        <v>#N/A</v>
      </c>
      <c r="Y195" s="3">
        <f>IF(Table13[[#This Row],[Category All]]="Category 2",Table13[[#This Row],[Base Abalone Value]]*0.8,NA())</f>
        <v>0.78983333333333339</v>
      </c>
      <c r="Z195" s="3" t="e">
        <f>IF(Table13[[#This Row],[Category All]]="Category 3",Table13[[#This Row],[Base Abalone Value]],NA())</f>
        <v>#N/A</v>
      </c>
    </row>
    <row r="196" spans="1:26" x14ac:dyDescent="0.2">
      <c r="A196">
        <v>3888</v>
      </c>
      <c r="B196" t="s">
        <v>17</v>
      </c>
      <c r="C196">
        <v>0.56000000000000005</v>
      </c>
      <c r="D196">
        <v>0.44</v>
      </c>
      <c r="E196">
        <v>0.155</v>
      </c>
      <c r="F196">
        <v>0.97050000000000003</v>
      </c>
      <c r="G196">
        <v>0.43149999999999999</v>
      </c>
      <c r="H196">
        <v>0.26300000000000001</v>
      </c>
      <c r="I196">
        <v>0.255</v>
      </c>
      <c r="J196">
        <v>9</v>
      </c>
      <c r="K196">
        <v>6</v>
      </c>
      <c r="L196" t="s">
        <v>56</v>
      </c>
      <c r="M196" t="s">
        <v>57</v>
      </c>
      <c r="N196" t="s">
        <v>58</v>
      </c>
      <c r="O196">
        <v>1</v>
      </c>
      <c r="P196" t="s">
        <v>21</v>
      </c>
      <c r="Q196">
        <v>22.1</v>
      </c>
      <c r="R196" t="str" cm="1">
        <f t="array" ref="R1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6" t="e">
        <f>IF(Table13[[#This Row],[Category All]]="Category 1", "Yes",NA())</f>
        <v>#N/A</v>
      </c>
      <c r="T196" t="e">
        <f>IF(Table13[[#This Row],[Category All]]="Category 2", "Yes",NA())</f>
        <v>#N/A</v>
      </c>
      <c r="U196" t="str">
        <f>IF(Table13[[#This Row],[Category All]]="Category 3", "Yes",NA())</f>
        <v>Yes</v>
      </c>
      <c r="V196" s="3">
        <f>SUM(1,(1/3)*(Table13[[#This Row],[Length]]-0.5),(1/3)*(Table13[[#This Row],[Diameter]]-0.4),(1/3)*(Table13[[#This Row],[Height]]-0.4)*Table13[[#This Row],[Whole_weight]]*0.5)</f>
        <v>0.99370458333333345</v>
      </c>
      <c r="W196" s="3" cm="1">
        <f t="array" ref="W1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0.99370458333333345</v>
      </c>
      <c r="X196" s="3" t="e">
        <f>IF(Table13[[#This Row],[Category All]]="Category 1",Table13[[#This Row],[Base Abalone Value]]*1.5,NA())</f>
        <v>#N/A</v>
      </c>
      <c r="Y196" s="3" t="e">
        <f>IF(Table13[[#This Row],[Category All]]="Category 2",Table13[[#This Row],[Base Abalone Value]]*0.8,NA())</f>
        <v>#N/A</v>
      </c>
      <c r="Z196" s="3">
        <f>IF(Table13[[#This Row],[Category All]]="Category 3",Table13[[#This Row],[Base Abalone Value]],NA())</f>
        <v>0.99370458333333345</v>
      </c>
    </row>
    <row r="197" spans="1:26" x14ac:dyDescent="0.2">
      <c r="A197">
        <v>727</v>
      </c>
      <c r="B197" t="s">
        <v>32</v>
      </c>
      <c r="C197">
        <v>0.4</v>
      </c>
      <c r="D197">
        <v>0.30499999999999999</v>
      </c>
      <c r="E197">
        <v>8.5000000000000006E-2</v>
      </c>
      <c r="F197">
        <v>0.29699999999999999</v>
      </c>
      <c r="G197">
        <v>0.108</v>
      </c>
      <c r="H197">
        <v>7.0499999999999993E-2</v>
      </c>
      <c r="I197">
        <v>0.1</v>
      </c>
      <c r="J197">
        <v>10</v>
      </c>
      <c r="K197">
        <v>4</v>
      </c>
      <c r="L197" t="s">
        <v>69</v>
      </c>
      <c r="M197" t="s">
        <v>70</v>
      </c>
      <c r="N197" t="s">
        <v>71</v>
      </c>
      <c r="O197">
        <v>2</v>
      </c>
      <c r="P197" t="s">
        <v>24</v>
      </c>
      <c r="Q197">
        <v>18</v>
      </c>
      <c r="R197" t="str" cm="1">
        <f t="array" ref="R1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7" t="e">
        <f>IF(Table13[[#This Row],[Category All]]="Category 1", "Yes",NA())</f>
        <v>#N/A</v>
      </c>
      <c r="T197" t="str">
        <f>IF(Table13[[#This Row],[Category All]]="Category 2", "Yes",NA())</f>
        <v>Yes</v>
      </c>
      <c r="U197" t="e">
        <f>IF(Table13[[#This Row],[Category All]]="Category 3", "Yes",NA())</f>
        <v>#N/A</v>
      </c>
      <c r="V197" s="3">
        <f>SUM(1,(1/3)*(Table13[[#This Row],[Length]]-0.5),(1/3)*(Table13[[#This Row],[Diameter]]-0.4),(1/3)*(Table13[[#This Row],[Height]]-0.4)*Table13[[#This Row],[Whole_weight]]*0.5)</f>
        <v>0.91940750000000004</v>
      </c>
      <c r="W197" s="3" cm="1">
        <f t="array" ref="W1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0.73552600000000012</v>
      </c>
      <c r="X197" s="3" t="e">
        <f>IF(Table13[[#This Row],[Category All]]="Category 1",Table13[[#This Row],[Base Abalone Value]]*1.5,NA())</f>
        <v>#N/A</v>
      </c>
      <c r="Y197" s="3">
        <f>IF(Table13[[#This Row],[Category All]]="Category 2",Table13[[#This Row],[Base Abalone Value]]*0.8,NA())</f>
        <v>0.73552600000000012</v>
      </c>
      <c r="Z197" s="3" t="e">
        <f>IF(Table13[[#This Row],[Category All]]="Category 3",Table13[[#This Row],[Base Abalone Value]],NA())</f>
        <v>#N/A</v>
      </c>
    </row>
    <row r="198" spans="1:26" x14ac:dyDescent="0.2">
      <c r="A198">
        <v>561</v>
      </c>
      <c r="B198" t="s">
        <v>17</v>
      </c>
      <c r="C198">
        <v>0.44</v>
      </c>
      <c r="D198">
        <v>0.34</v>
      </c>
      <c r="E198">
        <v>0.105</v>
      </c>
      <c r="F198">
        <v>0.36399999999999999</v>
      </c>
      <c r="G198">
        <v>0.14799999999999999</v>
      </c>
      <c r="H198">
        <v>8.0500000000000002E-2</v>
      </c>
      <c r="I198">
        <v>0.11749999999999999</v>
      </c>
      <c r="J198">
        <v>8</v>
      </c>
      <c r="K198">
        <v>14</v>
      </c>
      <c r="L198" t="s">
        <v>40</v>
      </c>
      <c r="M198" t="s">
        <v>41</v>
      </c>
      <c r="N198" t="s">
        <v>42</v>
      </c>
      <c r="O198">
        <v>7</v>
      </c>
      <c r="P198" t="s">
        <v>59</v>
      </c>
      <c r="Q198">
        <v>2.5</v>
      </c>
      <c r="R198" t="str" cm="1">
        <f t="array" ref="R1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98" t="e">
        <f>IF(Table13[[#This Row],[Category All]]="Category 1", "Yes",NA())</f>
        <v>#N/A</v>
      </c>
      <c r="T198" t="str">
        <f>IF(Table13[[#This Row],[Category All]]="Category 2", "Yes",NA())</f>
        <v>Yes</v>
      </c>
      <c r="U198" t="e">
        <f>IF(Table13[[#This Row],[Category All]]="Category 3", "Yes",NA())</f>
        <v>#N/A</v>
      </c>
      <c r="V198" s="3">
        <f>SUM(1,(1/3)*(Table13[[#This Row],[Length]]-0.5),(1/3)*(Table13[[#This Row],[Diameter]]-0.4),(1/3)*(Table13[[#This Row],[Height]]-0.4)*Table13[[#This Row],[Whole_weight]]*0.5)</f>
        <v>0.94210333333333329</v>
      </c>
      <c r="W198" s="3" cm="1">
        <f t="array" ref="W1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0.75368266666666672</v>
      </c>
      <c r="X198" s="3" t="e">
        <f>IF(Table13[[#This Row],[Category All]]="Category 1",Table13[[#This Row],[Base Abalone Value]]*1.5,NA())</f>
        <v>#N/A</v>
      </c>
      <c r="Y198" s="3">
        <f>IF(Table13[[#This Row],[Category All]]="Category 2",Table13[[#This Row],[Base Abalone Value]]*0.8,NA())</f>
        <v>0.75368266666666672</v>
      </c>
      <c r="Z198" s="3" t="e">
        <f>IF(Table13[[#This Row],[Category All]]="Category 3",Table13[[#This Row],[Base Abalone Value]],NA())</f>
        <v>#N/A</v>
      </c>
    </row>
    <row r="199" spans="1:26" x14ac:dyDescent="0.2">
      <c r="A199">
        <v>2957</v>
      </c>
      <c r="B199" t="s">
        <v>17</v>
      </c>
      <c r="C199">
        <v>0.65</v>
      </c>
      <c r="D199">
        <v>0.56499999999999995</v>
      </c>
      <c r="E199">
        <v>0.2</v>
      </c>
      <c r="F199">
        <v>1.6645000000000001</v>
      </c>
      <c r="G199">
        <v>0.753</v>
      </c>
      <c r="H199">
        <v>0.36699999999999999</v>
      </c>
      <c r="I199">
        <v>0.43</v>
      </c>
      <c r="J199">
        <v>12</v>
      </c>
      <c r="K199">
        <v>2</v>
      </c>
      <c r="L199" t="s">
        <v>49</v>
      </c>
      <c r="M199" t="s">
        <v>50</v>
      </c>
      <c r="N199" t="s">
        <v>51</v>
      </c>
      <c r="O199">
        <v>9</v>
      </c>
      <c r="P199" t="s">
        <v>63</v>
      </c>
      <c r="Q199">
        <v>1.9</v>
      </c>
      <c r="R199" t="str" cm="1">
        <f t="array" ref="R1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99" t="e">
        <f>IF(Table13[[#This Row],[Category All]]="Category 1", "Yes",NA())</f>
        <v>#N/A</v>
      </c>
      <c r="T199" t="e">
        <f>IF(Table13[[#This Row],[Category All]]="Category 2", "Yes",NA())</f>
        <v>#N/A</v>
      </c>
      <c r="U199" t="str">
        <f>IF(Table13[[#This Row],[Category All]]="Category 3", "Yes",NA())</f>
        <v>Yes</v>
      </c>
      <c r="V199" s="3">
        <f>SUM(1,(1/3)*(Table13[[#This Row],[Length]]-0.5),(1/3)*(Table13[[#This Row],[Diameter]]-0.4),(1/3)*(Table13[[#This Row],[Height]]-0.4)*Table13[[#This Row],[Whole_weight]]*0.5)</f>
        <v>1.0495166666666667</v>
      </c>
      <c r="W199" s="3" cm="1">
        <f t="array" ref="W1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1.0495166666666667</v>
      </c>
      <c r="X199" s="3" t="e">
        <f>IF(Table13[[#This Row],[Category All]]="Category 1",Table13[[#This Row],[Base Abalone Value]]*1.5,NA())</f>
        <v>#N/A</v>
      </c>
      <c r="Y199" s="3" t="e">
        <f>IF(Table13[[#This Row],[Category All]]="Category 2",Table13[[#This Row],[Base Abalone Value]]*0.8,NA())</f>
        <v>#N/A</v>
      </c>
      <c r="Z199" s="3">
        <f>IF(Table13[[#This Row],[Category All]]="Category 3",Table13[[#This Row],[Base Abalone Value]],NA())</f>
        <v>1.0495166666666667</v>
      </c>
    </row>
    <row r="200" spans="1:26" x14ac:dyDescent="0.2">
      <c r="A200">
        <v>3276</v>
      </c>
      <c r="B200" t="s">
        <v>32</v>
      </c>
      <c r="C200">
        <v>0.46</v>
      </c>
      <c r="D200">
        <v>0.35499999999999998</v>
      </c>
      <c r="E200">
        <v>0.11</v>
      </c>
      <c r="F200">
        <v>0.41499999999999998</v>
      </c>
      <c r="G200">
        <v>0.215</v>
      </c>
      <c r="H200">
        <v>8.2000000000000003E-2</v>
      </c>
      <c r="I200">
        <v>0.13</v>
      </c>
      <c r="J200">
        <v>12</v>
      </c>
      <c r="K200">
        <v>13</v>
      </c>
      <c r="L200" t="s">
        <v>29</v>
      </c>
      <c r="M200" t="s">
        <v>30</v>
      </c>
      <c r="N200" t="s">
        <v>20</v>
      </c>
      <c r="O200">
        <v>8</v>
      </c>
      <c r="P200" t="s">
        <v>36</v>
      </c>
      <c r="Q200">
        <v>12.3</v>
      </c>
      <c r="R200" t="str" cm="1">
        <f t="array" ref="R2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0" t="e">
        <f>IF(Table13[[#This Row],[Category All]]="Category 1", "Yes",NA())</f>
        <v>#N/A</v>
      </c>
      <c r="T200" t="str">
        <f>IF(Table13[[#This Row],[Category All]]="Category 2", "Yes",NA())</f>
        <v>Yes</v>
      </c>
      <c r="U200" t="e">
        <f>IF(Table13[[#This Row],[Category All]]="Category 3", "Yes",NA())</f>
        <v>#N/A</v>
      </c>
      <c r="V200" s="3">
        <f>SUM(1,(1/3)*(Table13[[#This Row],[Length]]-0.5),(1/3)*(Table13[[#This Row],[Diameter]]-0.4),(1/3)*(Table13[[#This Row],[Height]]-0.4)*Table13[[#This Row],[Whole_weight]]*0.5)</f>
        <v>0.95160833333333339</v>
      </c>
      <c r="W200" s="3" cm="1">
        <f t="array" ref="W2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0.76128666666666678</v>
      </c>
      <c r="X200" s="3" t="e">
        <f>IF(Table13[[#This Row],[Category All]]="Category 1",Table13[[#This Row],[Base Abalone Value]]*1.5,NA())</f>
        <v>#N/A</v>
      </c>
      <c r="Y200" s="3">
        <f>IF(Table13[[#This Row],[Category All]]="Category 2",Table13[[#This Row],[Base Abalone Value]]*0.8,NA())</f>
        <v>0.76128666666666678</v>
      </c>
      <c r="Z200" s="3" t="e">
        <f>IF(Table13[[#This Row],[Category All]]="Category 3",Table13[[#This Row],[Base Abalone Value]],NA())</f>
        <v>#N/A</v>
      </c>
    </row>
    <row r="201" spans="1:26" x14ac:dyDescent="0.2">
      <c r="A201">
        <v>3659</v>
      </c>
      <c r="B201" t="s">
        <v>28</v>
      </c>
      <c r="C201">
        <v>0.53500000000000003</v>
      </c>
      <c r="D201">
        <v>0.45</v>
      </c>
      <c r="E201">
        <v>0.155</v>
      </c>
      <c r="F201">
        <v>0.8075</v>
      </c>
      <c r="G201">
        <v>0.36549999999999999</v>
      </c>
      <c r="H201">
        <v>0.14799999999999999</v>
      </c>
      <c r="I201">
        <v>0.25950000000000001</v>
      </c>
      <c r="J201">
        <v>10</v>
      </c>
      <c r="K201">
        <v>4</v>
      </c>
      <c r="L201" t="s">
        <v>69</v>
      </c>
      <c r="M201" t="s">
        <v>70</v>
      </c>
      <c r="N201" t="s">
        <v>71</v>
      </c>
      <c r="O201">
        <v>9</v>
      </c>
      <c r="P201" t="s">
        <v>63</v>
      </c>
      <c r="Q201">
        <v>1.9</v>
      </c>
      <c r="R201" t="str" cm="1">
        <f t="array" ref="R2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1" t="e">
        <f>IF(Table13[[#This Row],[Category All]]="Category 1", "Yes",NA())</f>
        <v>#N/A</v>
      </c>
      <c r="T201" t="str">
        <f>IF(Table13[[#This Row],[Category All]]="Category 2", "Yes",NA())</f>
        <v>Yes</v>
      </c>
      <c r="U201" t="e">
        <f>IF(Table13[[#This Row],[Category All]]="Category 3", "Yes",NA())</f>
        <v>#N/A</v>
      </c>
      <c r="V201" s="3">
        <f>SUM(1,(1/3)*(Table13[[#This Row],[Length]]-0.5),(1/3)*(Table13[[#This Row],[Diameter]]-0.4),(1/3)*(Table13[[#This Row],[Height]]-0.4)*Table13[[#This Row],[Whole_weight]]*0.5)</f>
        <v>0.99536041666666664</v>
      </c>
      <c r="W201" s="3" cm="1">
        <f t="array" ref="W2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0.79628833333333338</v>
      </c>
      <c r="X201" s="3" t="e">
        <f>IF(Table13[[#This Row],[Category All]]="Category 1",Table13[[#This Row],[Base Abalone Value]]*1.5,NA())</f>
        <v>#N/A</v>
      </c>
      <c r="Y201" s="3">
        <f>IF(Table13[[#This Row],[Category All]]="Category 2",Table13[[#This Row],[Base Abalone Value]]*0.8,NA())</f>
        <v>0.79628833333333338</v>
      </c>
      <c r="Z201" s="3" t="e">
        <f>IF(Table13[[#This Row],[Category All]]="Category 3",Table13[[#This Row],[Base Abalone Value]],NA())</f>
        <v>#N/A</v>
      </c>
    </row>
    <row r="202" spans="1:26" x14ac:dyDescent="0.2">
      <c r="A202">
        <v>95</v>
      </c>
      <c r="B202" t="s">
        <v>32</v>
      </c>
      <c r="C202">
        <v>0.69499999999999995</v>
      </c>
      <c r="D202">
        <v>0.56000000000000005</v>
      </c>
      <c r="E202">
        <v>0.19</v>
      </c>
      <c r="F202">
        <v>1.494</v>
      </c>
      <c r="G202">
        <v>0.58799999999999997</v>
      </c>
      <c r="H202">
        <v>0.34250000000000003</v>
      </c>
      <c r="I202">
        <v>0.48499999999999999</v>
      </c>
      <c r="J202">
        <v>15</v>
      </c>
      <c r="K202">
        <v>1</v>
      </c>
      <c r="L202" t="s">
        <v>25</v>
      </c>
      <c r="M202" t="s">
        <v>26</v>
      </c>
      <c r="N202" t="s">
        <v>20</v>
      </c>
      <c r="O202">
        <v>9</v>
      </c>
      <c r="P202" t="s">
        <v>63</v>
      </c>
      <c r="Q202">
        <v>1.9</v>
      </c>
      <c r="R202" t="str" cm="1">
        <f t="array" ref="R2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2" t="e">
        <f>IF(Table13[[#This Row],[Category All]]="Category 1", "Yes",NA())</f>
        <v>#N/A</v>
      </c>
      <c r="T202" t="e">
        <f>IF(Table13[[#This Row],[Category All]]="Category 2", "Yes",NA())</f>
        <v>#N/A</v>
      </c>
      <c r="U202" t="str">
        <f>IF(Table13[[#This Row],[Category All]]="Category 3", "Yes",NA())</f>
        <v>Yes</v>
      </c>
      <c r="V202" s="3">
        <f>SUM(1,(1/3)*(Table13[[#This Row],[Length]]-0.5),(1/3)*(Table13[[#This Row],[Diameter]]-0.4),(1/3)*(Table13[[#This Row],[Height]]-0.4)*Table13[[#This Row],[Whole_weight]]*0.5)</f>
        <v>1.0660433333333332</v>
      </c>
      <c r="W202" s="3" cm="1">
        <f t="array" ref="W2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1.0660433333333332</v>
      </c>
      <c r="X202" s="3" t="e">
        <f>IF(Table13[[#This Row],[Category All]]="Category 1",Table13[[#This Row],[Base Abalone Value]]*1.5,NA())</f>
        <v>#N/A</v>
      </c>
      <c r="Y202" s="3" t="e">
        <f>IF(Table13[[#This Row],[Category All]]="Category 2",Table13[[#This Row],[Base Abalone Value]]*0.8,NA())</f>
        <v>#N/A</v>
      </c>
      <c r="Z202" s="3">
        <f>IF(Table13[[#This Row],[Category All]]="Category 3",Table13[[#This Row],[Base Abalone Value]],NA())</f>
        <v>1.0660433333333332</v>
      </c>
    </row>
    <row r="203" spans="1:26" x14ac:dyDescent="0.2">
      <c r="A203">
        <v>291</v>
      </c>
      <c r="B203" t="s">
        <v>32</v>
      </c>
      <c r="C203">
        <v>0.54</v>
      </c>
      <c r="D203">
        <v>0.435</v>
      </c>
      <c r="E203">
        <v>0.18</v>
      </c>
      <c r="F203">
        <v>0.996</v>
      </c>
      <c r="G203">
        <v>0.38350000000000001</v>
      </c>
      <c r="H203">
        <v>0.22600000000000001</v>
      </c>
      <c r="I203">
        <v>0.32500000000000001</v>
      </c>
      <c r="J203">
        <v>17</v>
      </c>
      <c r="K203">
        <v>13</v>
      </c>
      <c r="L203" t="s">
        <v>29</v>
      </c>
      <c r="M203" t="s">
        <v>30</v>
      </c>
      <c r="N203" t="s">
        <v>20</v>
      </c>
      <c r="O203">
        <v>7</v>
      </c>
      <c r="P203" t="s">
        <v>59</v>
      </c>
      <c r="Q203">
        <v>2.5</v>
      </c>
      <c r="R203" t="str" cm="1">
        <f t="array" ref="R2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3" t="e">
        <f>IF(Table13[[#This Row],[Category All]]="Category 1", "Yes",NA())</f>
        <v>#N/A</v>
      </c>
      <c r="T203" t="str">
        <f>IF(Table13[[#This Row],[Category All]]="Category 2", "Yes",NA())</f>
        <v>Yes</v>
      </c>
      <c r="U203" t="e">
        <f>IF(Table13[[#This Row],[Category All]]="Category 3", "Yes",NA())</f>
        <v>#N/A</v>
      </c>
      <c r="V203" s="3">
        <f>SUM(1,(1/3)*(Table13[[#This Row],[Length]]-0.5),(1/3)*(Table13[[#This Row],[Diameter]]-0.4),(1/3)*(Table13[[#This Row],[Height]]-0.4)*Table13[[#This Row],[Whole_weight]]*0.5)</f>
        <v>0.98848000000000014</v>
      </c>
      <c r="W203" s="3" cm="1">
        <f t="array" ref="W2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0.79078400000000015</v>
      </c>
      <c r="X203" s="3" t="e">
        <f>IF(Table13[[#This Row],[Category All]]="Category 1",Table13[[#This Row],[Base Abalone Value]]*1.5,NA())</f>
        <v>#N/A</v>
      </c>
      <c r="Y203" s="3">
        <f>IF(Table13[[#This Row],[Category All]]="Category 2",Table13[[#This Row],[Base Abalone Value]]*0.8,NA())</f>
        <v>0.79078400000000015</v>
      </c>
      <c r="Z203" s="3" t="e">
        <f>IF(Table13[[#This Row],[Category All]]="Category 3",Table13[[#This Row],[Base Abalone Value]],NA())</f>
        <v>#N/A</v>
      </c>
    </row>
    <row r="204" spans="1:26" x14ac:dyDescent="0.2">
      <c r="A204">
        <v>895</v>
      </c>
      <c r="B204" t="s">
        <v>28</v>
      </c>
      <c r="C204">
        <v>0.24</v>
      </c>
      <c r="D204">
        <v>0.17499999999999999</v>
      </c>
      <c r="E204">
        <v>6.5000000000000002E-2</v>
      </c>
      <c r="F204">
        <v>6.6500000000000004E-2</v>
      </c>
      <c r="G204">
        <v>3.1E-2</v>
      </c>
      <c r="H204">
        <v>1.35E-2</v>
      </c>
      <c r="I204">
        <v>1.7000000000000001E-2</v>
      </c>
      <c r="J204">
        <v>3</v>
      </c>
      <c r="K204">
        <v>15</v>
      </c>
      <c r="L204" t="s">
        <v>66</v>
      </c>
      <c r="M204" t="s">
        <v>67</v>
      </c>
      <c r="N204" t="s">
        <v>20</v>
      </c>
      <c r="O204">
        <v>5</v>
      </c>
      <c r="P204" t="s">
        <v>31</v>
      </c>
      <c r="Q204">
        <v>12.8</v>
      </c>
      <c r="R204" t="str" cm="1">
        <f t="array" ref="R2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4" t="e">
        <f>IF(Table13[[#This Row],[Category All]]="Category 1", "Yes",NA())</f>
        <v>#N/A</v>
      </c>
      <c r="T204" t="str">
        <f>IF(Table13[[#This Row],[Category All]]="Category 2", "Yes",NA())</f>
        <v>Yes</v>
      </c>
      <c r="U204" t="e">
        <f>IF(Table13[[#This Row],[Category All]]="Category 3", "Yes",NA())</f>
        <v>#N/A</v>
      </c>
      <c r="V204" s="3">
        <f>SUM(1,(1/3)*(Table13[[#This Row],[Length]]-0.5),(1/3)*(Table13[[#This Row],[Diameter]]-0.4),(1/3)*(Table13[[#This Row],[Height]]-0.4)*Table13[[#This Row],[Whole_weight]]*0.5)</f>
        <v>0.83462041666666675</v>
      </c>
      <c r="W204" s="3" cm="1">
        <f t="array" ref="W2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0.66769633333333345</v>
      </c>
      <c r="X204" s="3" t="e">
        <f>IF(Table13[[#This Row],[Category All]]="Category 1",Table13[[#This Row],[Base Abalone Value]]*1.5,NA())</f>
        <v>#N/A</v>
      </c>
      <c r="Y204" s="3">
        <f>IF(Table13[[#This Row],[Category All]]="Category 2",Table13[[#This Row],[Base Abalone Value]]*0.8,NA())</f>
        <v>0.66769633333333345</v>
      </c>
      <c r="Z204" s="3" t="e">
        <f>IF(Table13[[#This Row],[Category All]]="Category 3",Table13[[#This Row],[Base Abalone Value]],NA())</f>
        <v>#N/A</v>
      </c>
    </row>
    <row r="205" spans="1:26" x14ac:dyDescent="0.2">
      <c r="A205">
        <v>1076</v>
      </c>
      <c r="B205" t="s">
        <v>28</v>
      </c>
      <c r="C205">
        <v>0.41</v>
      </c>
      <c r="D205">
        <v>0.32500000000000001</v>
      </c>
      <c r="E205">
        <v>0.1</v>
      </c>
      <c r="F205">
        <v>0.32450000000000001</v>
      </c>
      <c r="G205">
        <v>0.13200000000000001</v>
      </c>
      <c r="H205">
        <v>7.1999999999999995E-2</v>
      </c>
      <c r="I205">
        <v>0.106</v>
      </c>
      <c r="J205">
        <v>6</v>
      </c>
      <c r="K205">
        <v>1</v>
      </c>
      <c r="L205" t="s">
        <v>25</v>
      </c>
      <c r="M205" t="s">
        <v>26</v>
      </c>
      <c r="N205" t="s">
        <v>20</v>
      </c>
      <c r="O205">
        <v>8</v>
      </c>
      <c r="P205" t="s">
        <v>36</v>
      </c>
      <c r="Q205">
        <v>12.3</v>
      </c>
      <c r="R205" t="str" cm="1">
        <f t="array" ref="R2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5" t="e">
        <f>IF(Table13[[#This Row],[Category All]]="Category 1", "Yes",NA())</f>
        <v>#N/A</v>
      </c>
      <c r="T205" t="str">
        <f>IF(Table13[[#This Row],[Category All]]="Category 2", "Yes",NA())</f>
        <v>Yes</v>
      </c>
      <c r="U205" t="e">
        <f>IF(Table13[[#This Row],[Category All]]="Category 3", "Yes",NA())</f>
        <v>#N/A</v>
      </c>
      <c r="V205" s="3">
        <f>SUM(1,(1/3)*(Table13[[#This Row],[Length]]-0.5),(1/3)*(Table13[[#This Row],[Diameter]]-0.4),(1/3)*(Table13[[#This Row],[Height]]-0.4)*Table13[[#This Row],[Whole_weight]]*0.5)</f>
        <v>0.92877499999999991</v>
      </c>
      <c r="W205" s="3" cm="1">
        <f t="array" ref="W2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0.74302000000000001</v>
      </c>
      <c r="X205" s="3" t="e">
        <f>IF(Table13[[#This Row],[Category All]]="Category 1",Table13[[#This Row],[Base Abalone Value]]*1.5,NA())</f>
        <v>#N/A</v>
      </c>
      <c r="Y205" s="3">
        <f>IF(Table13[[#This Row],[Category All]]="Category 2",Table13[[#This Row],[Base Abalone Value]]*0.8,NA())</f>
        <v>0.74302000000000001</v>
      </c>
      <c r="Z205" s="3" t="e">
        <f>IF(Table13[[#This Row],[Category All]]="Category 3",Table13[[#This Row],[Base Abalone Value]],NA())</f>
        <v>#N/A</v>
      </c>
    </row>
    <row r="206" spans="1:26" x14ac:dyDescent="0.2">
      <c r="A206">
        <v>93</v>
      </c>
      <c r="B206" t="s">
        <v>32</v>
      </c>
      <c r="C206">
        <v>0.59499999999999997</v>
      </c>
      <c r="D206">
        <v>0.46500000000000002</v>
      </c>
      <c r="E206">
        <v>0.17499999999999999</v>
      </c>
      <c r="F206">
        <v>1.115</v>
      </c>
      <c r="G206">
        <v>0.40150000000000002</v>
      </c>
      <c r="H206">
        <v>0.254</v>
      </c>
      <c r="I206">
        <v>0.39</v>
      </c>
      <c r="J206">
        <v>13</v>
      </c>
      <c r="K206">
        <v>14</v>
      </c>
      <c r="L206" t="s">
        <v>40</v>
      </c>
      <c r="M206" t="s">
        <v>41</v>
      </c>
      <c r="N206" t="s">
        <v>42</v>
      </c>
      <c r="O206">
        <v>5</v>
      </c>
      <c r="P206" t="s">
        <v>31</v>
      </c>
      <c r="Q206">
        <v>12.8</v>
      </c>
      <c r="R206" t="str" cm="1">
        <f t="array" ref="R2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06" t="e">
        <f>IF(Table13[[#This Row],[Category All]]="Category 1", "Yes",NA())</f>
        <v>#N/A</v>
      </c>
      <c r="T206" t="e">
        <f>IF(Table13[[#This Row],[Category All]]="Category 2", "Yes",NA())</f>
        <v>#N/A</v>
      </c>
      <c r="U206" t="str">
        <f>IF(Table13[[#This Row],[Category All]]="Category 3", "Yes",NA())</f>
        <v>Yes</v>
      </c>
      <c r="V206" s="3">
        <f>SUM(1,(1/3)*(Table13[[#This Row],[Length]]-0.5),(1/3)*(Table13[[#This Row],[Diameter]]-0.4),(1/3)*(Table13[[#This Row],[Height]]-0.4)*Table13[[#This Row],[Whole_weight]]*0.5)</f>
        <v>1.0115208333333334</v>
      </c>
      <c r="W206" s="3" cm="1">
        <f t="array" ref="W2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1.0115208333333334</v>
      </c>
      <c r="X206" s="3" t="e">
        <f>IF(Table13[[#This Row],[Category All]]="Category 1",Table13[[#This Row],[Base Abalone Value]]*1.5,NA())</f>
        <v>#N/A</v>
      </c>
      <c r="Y206" s="3" t="e">
        <f>IF(Table13[[#This Row],[Category All]]="Category 2",Table13[[#This Row],[Base Abalone Value]]*0.8,NA())</f>
        <v>#N/A</v>
      </c>
      <c r="Z206" s="3">
        <f>IF(Table13[[#This Row],[Category All]]="Category 3",Table13[[#This Row],[Base Abalone Value]],NA())</f>
        <v>1.0115208333333334</v>
      </c>
    </row>
    <row r="207" spans="1:26" x14ac:dyDescent="0.2">
      <c r="A207">
        <v>2134</v>
      </c>
      <c r="B207" t="s">
        <v>32</v>
      </c>
      <c r="C207">
        <v>0.44</v>
      </c>
      <c r="D207">
        <v>0.35</v>
      </c>
      <c r="E207">
        <v>0.11</v>
      </c>
      <c r="F207">
        <v>0.45850000000000002</v>
      </c>
      <c r="G207">
        <v>0.2</v>
      </c>
      <c r="H207">
        <v>8.8499999999999995E-2</v>
      </c>
      <c r="I207">
        <v>0.13</v>
      </c>
      <c r="J207">
        <v>9</v>
      </c>
      <c r="K207">
        <v>2</v>
      </c>
      <c r="L207" t="s">
        <v>49</v>
      </c>
      <c r="M207" t="s">
        <v>50</v>
      </c>
      <c r="N207" t="s">
        <v>51</v>
      </c>
      <c r="O207">
        <v>7</v>
      </c>
      <c r="P207" t="s">
        <v>59</v>
      </c>
      <c r="Q207">
        <v>2.5</v>
      </c>
      <c r="R207" t="str" cm="1">
        <f t="array" ref="R2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07" t="e">
        <f>IF(Table13[[#This Row],[Category All]]="Category 1", "Yes",NA())</f>
        <v>#N/A</v>
      </c>
      <c r="T207" t="str">
        <f>IF(Table13[[#This Row],[Category All]]="Category 2", "Yes",NA())</f>
        <v>Yes</v>
      </c>
      <c r="U207" t="e">
        <f>IF(Table13[[#This Row],[Category All]]="Category 3", "Yes",NA())</f>
        <v>#N/A</v>
      </c>
      <c r="V207" s="3">
        <f>SUM(1,(1/3)*(Table13[[#This Row],[Length]]-0.5),(1/3)*(Table13[[#This Row],[Diameter]]-0.4),(1/3)*(Table13[[#This Row],[Height]]-0.4)*Table13[[#This Row],[Whole_weight]]*0.5)</f>
        <v>0.94117249999999997</v>
      </c>
      <c r="W207" s="3" cm="1">
        <f t="array" ref="W2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0.752938</v>
      </c>
      <c r="X207" s="3" t="e">
        <f>IF(Table13[[#This Row],[Category All]]="Category 1",Table13[[#This Row],[Base Abalone Value]]*1.5,NA())</f>
        <v>#N/A</v>
      </c>
      <c r="Y207" s="3">
        <f>IF(Table13[[#This Row],[Category All]]="Category 2",Table13[[#This Row],[Base Abalone Value]]*0.8,NA())</f>
        <v>0.752938</v>
      </c>
      <c r="Z207" s="3" t="e">
        <f>IF(Table13[[#This Row],[Category All]]="Category 3",Table13[[#This Row],[Base Abalone Value]],NA())</f>
        <v>#N/A</v>
      </c>
    </row>
    <row r="208" spans="1:26" x14ac:dyDescent="0.2">
      <c r="A208">
        <v>892</v>
      </c>
      <c r="B208" t="s">
        <v>32</v>
      </c>
      <c r="C208">
        <v>0.73</v>
      </c>
      <c r="D208">
        <v>0.59499999999999997</v>
      </c>
      <c r="E208">
        <v>0.23</v>
      </c>
      <c r="F208">
        <v>2.8254999999999999</v>
      </c>
      <c r="G208">
        <v>1.1465000000000001</v>
      </c>
      <c r="H208">
        <v>0.41899999999999998</v>
      </c>
      <c r="I208">
        <v>0.89700000000000002</v>
      </c>
      <c r="J208">
        <v>17</v>
      </c>
      <c r="K208">
        <v>8</v>
      </c>
      <c r="L208" t="s">
        <v>46</v>
      </c>
      <c r="M208" t="s">
        <v>47</v>
      </c>
      <c r="N208" t="s">
        <v>48</v>
      </c>
      <c r="O208">
        <v>10</v>
      </c>
      <c r="P208" t="s">
        <v>55</v>
      </c>
      <c r="Q208">
        <v>24.1</v>
      </c>
      <c r="R208" t="str" cm="1">
        <f t="array" ref="R2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8" t="str">
        <f>IF(Table13[[#This Row],[Category All]]="Category 1", "Yes",NA())</f>
        <v>Yes</v>
      </c>
      <c r="T208" t="e">
        <f>IF(Table13[[#This Row],[Category All]]="Category 2", "Yes",NA())</f>
        <v>#N/A</v>
      </c>
      <c r="U208" t="e">
        <f>IF(Table13[[#This Row],[Category All]]="Category 3", "Yes",NA())</f>
        <v>#N/A</v>
      </c>
      <c r="V208" s="3">
        <f>SUM(1,(1/3)*(Table13[[#This Row],[Length]]-0.5),(1/3)*(Table13[[#This Row],[Diameter]]-0.4),(1/3)*(Table13[[#This Row],[Height]]-0.4)*Table13[[#This Row],[Whole_weight]]*0.5)</f>
        <v>1.0616108333333332</v>
      </c>
      <c r="W208" s="3" cm="1">
        <f t="array" ref="W2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1.5924162499999999</v>
      </c>
      <c r="X208" s="3">
        <f>IF(Table13[[#This Row],[Category All]]="Category 1",Table13[[#This Row],[Base Abalone Value]]*1.5,NA())</f>
        <v>1.5924162499999999</v>
      </c>
      <c r="Y208" s="3" t="e">
        <f>IF(Table13[[#This Row],[Category All]]="Category 2",Table13[[#This Row],[Base Abalone Value]]*0.8,NA())</f>
        <v>#N/A</v>
      </c>
      <c r="Z208" s="3" t="e">
        <f>IF(Table13[[#This Row],[Category All]]="Category 3",Table13[[#This Row],[Base Abalone Value]],NA())</f>
        <v>#N/A</v>
      </c>
    </row>
    <row r="209" spans="1:26" x14ac:dyDescent="0.2">
      <c r="A209">
        <v>2625</v>
      </c>
      <c r="B209" t="s">
        <v>32</v>
      </c>
      <c r="C209">
        <v>0.76500000000000001</v>
      </c>
      <c r="D209">
        <v>0.58499999999999996</v>
      </c>
      <c r="E209">
        <v>0.18</v>
      </c>
      <c r="F209">
        <v>2.3980000000000001</v>
      </c>
      <c r="G209">
        <v>1.1279999999999999</v>
      </c>
      <c r="H209">
        <v>0.51200000000000001</v>
      </c>
      <c r="I209">
        <v>0.53349999999999997</v>
      </c>
      <c r="J209">
        <v>12</v>
      </c>
      <c r="K209">
        <v>2</v>
      </c>
      <c r="L209" t="s">
        <v>49</v>
      </c>
      <c r="M209" t="s">
        <v>50</v>
      </c>
      <c r="N209" t="s">
        <v>51</v>
      </c>
      <c r="O209">
        <v>4</v>
      </c>
      <c r="P209" t="s">
        <v>27</v>
      </c>
      <c r="Q209">
        <v>6.1</v>
      </c>
      <c r="R209" t="str" cm="1">
        <f t="array" ref="R2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09" t="str">
        <f>IF(Table13[[#This Row],[Category All]]="Category 1", "Yes",NA())</f>
        <v>Yes</v>
      </c>
      <c r="T209" t="e">
        <f>IF(Table13[[#This Row],[Category All]]="Category 2", "Yes",NA())</f>
        <v>#N/A</v>
      </c>
      <c r="U209" t="e">
        <f>IF(Table13[[#This Row],[Category All]]="Category 3", "Yes",NA())</f>
        <v>#N/A</v>
      </c>
      <c r="V209" s="3">
        <f>SUM(1,(1/3)*(Table13[[#This Row],[Length]]-0.5),(1/3)*(Table13[[#This Row],[Diameter]]-0.4),(1/3)*(Table13[[#This Row],[Height]]-0.4)*Table13[[#This Row],[Whole_weight]]*0.5)</f>
        <v>1.0620733333333332</v>
      </c>
      <c r="W209" s="3" cm="1">
        <f t="array" ref="W2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1.5931099999999998</v>
      </c>
      <c r="X209" s="3">
        <f>IF(Table13[[#This Row],[Category All]]="Category 1",Table13[[#This Row],[Base Abalone Value]]*1.5,NA())</f>
        <v>1.5931099999999998</v>
      </c>
      <c r="Y209" s="3" t="e">
        <f>IF(Table13[[#This Row],[Category All]]="Category 2",Table13[[#This Row],[Base Abalone Value]]*0.8,NA())</f>
        <v>#N/A</v>
      </c>
      <c r="Z209" s="3" t="e">
        <f>IF(Table13[[#This Row],[Category All]]="Category 3",Table13[[#This Row],[Base Abalone Value]],NA())</f>
        <v>#N/A</v>
      </c>
    </row>
    <row r="210" spans="1:26" x14ac:dyDescent="0.2">
      <c r="A210">
        <v>1960</v>
      </c>
      <c r="B210" t="s">
        <v>17</v>
      </c>
      <c r="C210">
        <v>0.65</v>
      </c>
      <c r="D210">
        <v>0.51</v>
      </c>
      <c r="E210">
        <v>0.155</v>
      </c>
      <c r="F210">
        <v>1.1890000000000001</v>
      </c>
      <c r="G210">
        <v>0.48299999999999998</v>
      </c>
      <c r="H210">
        <v>0.27800000000000002</v>
      </c>
      <c r="I210">
        <v>0.36449999999999999</v>
      </c>
      <c r="J210">
        <v>13</v>
      </c>
      <c r="K210">
        <v>10</v>
      </c>
      <c r="L210" t="s">
        <v>33</v>
      </c>
      <c r="M210" t="s">
        <v>34</v>
      </c>
      <c r="N210" t="s">
        <v>35</v>
      </c>
      <c r="O210">
        <v>1</v>
      </c>
      <c r="P210" t="s">
        <v>21</v>
      </c>
      <c r="Q210">
        <v>22.1</v>
      </c>
      <c r="R210" t="str" cm="1">
        <f t="array" ref="R2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0" t="e">
        <f>IF(Table13[[#This Row],[Category All]]="Category 1", "Yes",NA())</f>
        <v>#N/A</v>
      </c>
      <c r="T210" t="e">
        <f>IF(Table13[[#This Row],[Category All]]="Category 2", "Yes",NA())</f>
        <v>#N/A</v>
      </c>
      <c r="U210" t="str">
        <f>IF(Table13[[#This Row],[Category All]]="Category 3", "Yes",NA())</f>
        <v>Yes</v>
      </c>
      <c r="V210" s="3">
        <f>SUM(1,(1/3)*(Table13[[#This Row],[Length]]-0.5),(1/3)*(Table13[[#This Row],[Diameter]]-0.4),(1/3)*(Table13[[#This Row],[Height]]-0.4)*Table13[[#This Row],[Whole_weight]]*0.5)</f>
        <v>1.0381158333333333</v>
      </c>
      <c r="W210" s="3" cm="1">
        <f t="array" ref="W2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1.0381158333333333</v>
      </c>
      <c r="X210" s="3" t="e">
        <f>IF(Table13[[#This Row],[Category All]]="Category 1",Table13[[#This Row],[Base Abalone Value]]*1.5,NA())</f>
        <v>#N/A</v>
      </c>
      <c r="Y210" s="3" t="e">
        <f>IF(Table13[[#This Row],[Category All]]="Category 2",Table13[[#This Row],[Base Abalone Value]]*0.8,NA())</f>
        <v>#N/A</v>
      </c>
      <c r="Z210" s="3">
        <f>IF(Table13[[#This Row],[Category All]]="Category 3",Table13[[#This Row],[Base Abalone Value]],NA())</f>
        <v>1.0381158333333333</v>
      </c>
    </row>
    <row r="211" spans="1:26" x14ac:dyDescent="0.2">
      <c r="A211">
        <v>1514</v>
      </c>
      <c r="B211" t="s">
        <v>32</v>
      </c>
      <c r="C211">
        <v>0.65</v>
      </c>
      <c r="D211">
        <v>0.48499999999999999</v>
      </c>
      <c r="E211">
        <v>0.14000000000000001</v>
      </c>
      <c r="F211">
        <v>1.175</v>
      </c>
      <c r="G211">
        <v>0.47499999999999998</v>
      </c>
      <c r="H211">
        <v>0.24349999999999999</v>
      </c>
      <c r="I211">
        <v>0.215</v>
      </c>
      <c r="J211">
        <v>8</v>
      </c>
      <c r="K211">
        <v>2</v>
      </c>
      <c r="L211" t="s">
        <v>49</v>
      </c>
      <c r="M211" t="s">
        <v>50</v>
      </c>
      <c r="N211" t="s">
        <v>51</v>
      </c>
      <c r="O211">
        <v>7</v>
      </c>
      <c r="P211" t="s">
        <v>59</v>
      </c>
      <c r="Q211">
        <v>2.5</v>
      </c>
      <c r="R211" t="str" cm="1">
        <f t="array" ref="R2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1" t="e">
        <f>IF(Table13[[#This Row],[Category All]]="Category 1", "Yes",NA())</f>
        <v>#N/A</v>
      </c>
      <c r="T211" t="e">
        <f>IF(Table13[[#This Row],[Category All]]="Category 2", "Yes",NA())</f>
        <v>#N/A</v>
      </c>
      <c r="U211" t="str">
        <f>IF(Table13[[#This Row],[Category All]]="Category 3", "Yes",NA())</f>
        <v>Yes</v>
      </c>
      <c r="V211" s="3">
        <f>SUM(1,(1/3)*(Table13[[#This Row],[Length]]-0.5),(1/3)*(Table13[[#This Row],[Diameter]]-0.4),(1/3)*(Table13[[#This Row],[Height]]-0.4)*Table13[[#This Row],[Whole_weight]]*0.5)</f>
        <v>1.0274166666666666</v>
      </c>
      <c r="W211" s="3" cm="1">
        <f t="array" ref="W2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1.0274166666666666</v>
      </c>
      <c r="X211" s="3" t="e">
        <f>IF(Table13[[#This Row],[Category All]]="Category 1",Table13[[#This Row],[Base Abalone Value]]*1.5,NA())</f>
        <v>#N/A</v>
      </c>
      <c r="Y211" s="3" t="e">
        <f>IF(Table13[[#This Row],[Category All]]="Category 2",Table13[[#This Row],[Base Abalone Value]]*0.8,NA())</f>
        <v>#N/A</v>
      </c>
      <c r="Z211" s="3">
        <f>IF(Table13[[#This Row],[Category All]]="Category 3",Table13[[#This Row],[Base Abalone Value]],NA())</f>
        <v>1.0274166666666666</v>
      </c>
    </row>
    <row r="212" spans="1:26" x14ac:dyDescent="0.2">
      <c r="A212">
        <v>3074</v>
      </c>
      <c r="B212" t="s">
        <v>32</v>
      </c>
      <c r="C212">
        <v>0.66500000000000004</v>
      </c>
      <c r="D212">
        <v>0.52500000000000002</v>
      </c>
      <c r="E212">
        <v>0.155</v>
      </c>
      <c r="F212">
        <v>1.3574999999999999</v>
      </c>
      <c r="G212">
        <v>0.53249999999999997</v>
      </c>
      <c r="H212">
        <v>0.30449999999999999</v>
      </c>
      <c r="I212">
        <v>0.44850000000000001</v>
      </c>
      <c r="J212">
        <v>10</v>
      </c>
      <c r="K212">
        <v>6</v>
      </c>
      <c r="L212" t="s">
        <v>56</v>
      </c>
      <c r="M212" t="s">
        <v>57</v>
      </c>
      <c r="N212" t="s">
        <v>58</v>
      </c>
      <c r="O212">
        <v>3</v>
      </c>
      <c r="P212" t="s">
        <v>65</v>
      </c>
      <c r="Q212">
        <v>3.6</v>
      </c>
      <c r="R212" t="str" cm="1">
        <f t="array" ref="R2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2" t="e">
        <f>IF(Table13[[#This Row],[Category All]]="Category 1", "Yes",NA())</f>
        <v>#N/A</v>
      </c>
      <c r="T212" t="e">
        <f>IF(Table13[[#This Row],[Category All]]="Category 2", "Yes",NA())</f>
        <v>#N/A</v>
      </c>
      <c r="U212" t="str">
        <f>IF(Table13[[#This Row],[Category All]]="Category 3", "Yes",NA())</f>
        <v>Yes</v>
      </c>
      <c r="V212" s="3">
        <f>SUM(1,(1/3)*(Table13[[#This Row],[Length]]-0.5),(1/3)*(Table13[[#This Row],[Diameter]]-0.4),(1/3)*(Table13[[#This Row],[Height]]-0.4)*Table13[[#This Row],[Whole_weight]]*0.5)</f>
        <v>1.0412354166666666</v>
      </c>
      <c r="W212" s="3" cm="1">
        <f t="array" ref="W2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1.0412354166666666</v>
      </c>
      <c r="X212" s="3" t="e">
        <f>IF(Table13[[#This Row],[Category All]]="Category 1",Table13[[#This Row],[Base Abalone Value]]*1.5,NA())</f>
        <v>#N/A</v>
      </c>
      <c r="Y212" s="3" t="e">
        <f>IF(Table13[[#This Row],[Category All]]="Category 2",Table13[[#This Row],[Base Abalone Value]]*0.8,NA())</f>
        <v>#N/A</v>
      </c>
      <c r="Z212" s="3">
        <f>IF(Table13[[#This Row],[Category All]]="Category 3",Table13[[#This Row],[Base Abalone Value]],NA())</f>
        <v>1.0412354166666666</v>
      </c>
    </row>
    <row r="213" spans="1:26" x14ac:dyDescent="0.2">
      <c r="A213">
        <v>3923</v>
      </c>
      <c r="B213" t="s">
        <v>28</v>
      </c>
      <c r="C213">
        <v>0.52500000000000002</v>
      </c>
      <c r="D213">
        <v>0.4</v>
      </c>
      <c r="E213">
        <v>0.14000000000000001</v>
      </c>
      <c r="F213">
        <v>0.69550000000000001</v>
      </c>
      <c r="G213">
        <v>0.24049999999999999</v>
      </c>
      <c r="H213">
        <v>0.16</v>
      </c>
      <c r="I213">
        <v>0.253</v>
      </c>
      <c r="J213">
        <v>10</v>
      </c>
      <c r="K213">
        <v>15</v>
      </c>
      <c r="L213" t="s">
        <v>66</v>
      </c>
      <c r="M213" t="s">
        <v>67</v>
      </c>
      <c r="N213" t="s">
        <v>20</v>
      </c>
      <c r="O213">
        <v>3</v>
      </c>
      <c r="P213" t="s">
        <v>65</v>
      </c>
      <c r="Q213">
        <v>3.6</v>
      </c>
      <c r="R213" t="str" cm="1">
        <f t="array" ref="R2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3" t="e">
        <f>IF(Table13[[#This Row],[Category All]]="Category 1", "Yes",NA())</f>
        <v>#N/A</v>
      </c>
      <c r="T213" t="str">
        <f>IF(Table13[[#This Row],[Category All]]="Category 2", "Yes",NA())</f>
        <v>Yes</v>
      </c>
      <c r="U213" t="e">
        <f>IF(Table13[[#This Row],[Category All]]="Category 3", "Yes",NA())</f>
        <v>#N/A</v>
      </c>
      <c r="V213" s="3">
        <f>SUM(1,(1/3)*(Table13[[#This Row],[Length]]-0.5),(1/3)*(Table13[[#This Row],[Diameter]]-0.4),(1/3)*(Table13[[#This Row],[Height]]-0.4)*Table13[[#This Row],[Whole_weight]]*0.5)</f>
        <v>0.97819499999999993</v>
      </c>
      <c r="W213" s="3" cm="1">
        <f t="array" ref="W2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0.78255600000000003</v>
      </c>
      <c r="X213" s="3" t="e">
        <f>IF(Table13[[#This Row],[Category All]]="Category 1",Table13[[#This Row],[Base Abalone Value]]*1.5,NA())</f>
        <v>#N/A</v>
      </c>
      <c r="Y213" s="3">
        <f>IF(Table13[[#This Row],[Category All]]="Category 2",Table13[[#This Row],[Base Abalone Value]]*0.8,NA())</f>
        <v>0.78255600000000003</v>
      </c>
      <c r="Z213" s="3" t="e">
        <f>IF(Table13[[#This Row],[Category All]]="Category 3",Table13[[#This Row],[Base Abalone Value]],NA())</f>
        <v>#N/A</v>
      </c>
    </row>
    <row r="214" spans="1:26" x14ac:dyDescent="0.2">
      <c r="A214">
        <v>3384</v>
      </c>
      <c r="B214" t="s">
        <v>32</v>
      </c>
      <c r="C214">
        <v>0.5</v>
      </c>
      <c r="D214">
        <v>0.375</v>
      </c>
      <c r="E214">
        <v>0.13</v>
      </c>
      <c r="F214">
        <v>0.72099999999999997</v>
      </c>
      <c r="G214">
        <v>0.30549999999999999</v>
      </c>
      <c r="H214">
        <v>0.17249999999999999</v>
      </c>
      <c r="I214">
        <v>0.22</v>
      </c>
      <c r="J214">
        <v>14</v>
      </c>
      <c r="K214">
        <v>11</v>
      </c>
      <c r="L214" t="s">
        <v>22</v>
      </c>
      <c r="M214" t="s">
        <v>23</v>
      </c>
      <c r="N214" t="s">
        <v>20</v>
      </c>
      <c r="O214">
        <v>9</v>
      </c>
      <c r="P214" t="s">
        <v>63</v>
      </c>
      <c r="Q214">
        <v>1.9</v>
      </c>
      <c r="R214" t="str" cm="1">
        <f t="array" ref="R2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4" t="e">
        <f>IF(Table13[[#This Row],[Category All]]="Category 1", "Yes",NA())</f>
        <v>#N/A</v>
      </c>
      <c r="T214" t="str">
        <f>IF(Table13[[#This Row],[Category All]]="Category 2", "Yes",NA())</f>
        <v>Yes</v>
      </c>
      <c r="U214" t="e">
        <f>IF(Table13[[#This Row],[Category All]]="Category 3", "Yes",NA())</f>
        <v>#N/A</v>
      </c>
      <c r="V214" s="3">
        <f>SUM(1,(1/3)*(Table13[[#This Row],[Length]]-0.5),(1/3)*(Table13[[#This Row],[Diameter]]-0.4),(1/3)*(Table13[[#This Row],[Height]]-0.4)*Table13[[#This Row],[Whole_weight]]*0.5)</f>
        <v>0.95922166666666675</v>
      </c>
      <c r="W214" s="3" cm="1">
        <f t="array" ref="W2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0.76737733333333347</v>
      </c>
      <c r="X214" s="3" t="e">
        <f>IF(Table13[[#This Row],[Category All]]="Category 1",Table13[[#This Row],[Base Abalone Value]]*1.5,NA())</f>
        <v>#N/A</v>
      </c>
      <c r="Y214" s="3">
        <f>IF(Table13[[#This Row],[Category All]]="Category 2",Table13[[#This Row],[Base Abalone Value]]*0.8,NA())</f>
        <v>0.76737733333333347</v>
      </c>
      <c r="Z214" s="3" t="e">
        <f>IF(Table13[[#This Row],[Category All]]="Category 3",Table13[[#This Row],[Base Abalone Value]],NA())</f>
        <v>#N/A</v>
      </c>
    </row>
    <row r="215" spans="1:26" x14ac:dyDescent="0.2">
      <c r="A215">
        <v>2815</v>
      </c>
      <c r="B215" t="s">
        <v>28</v>
      </c>
      <c r="C215">
        <v>0.27500000000000002</v>
      </c>
      <c r="D215">
        <v>0.2</v>
      </c>
      <c r="E215">
        <v>5.5E-2</v>
      </c>
      <c r="F215">
        <v>9.2499999999999999E-2</v>
      </c>
      <c r="G215">
        <v>3.7999999999999999E-2</v>
      </c>
      <c r="H215">
        <v>2.1000000000000001E-2</v>
      </c>
      <c r="I215">
        <v>2.5999999999999999E-2</v>
      </c>
      <c r="J215">
        <v>4</v>
      </c>
      <c r="K215">
        <v>11</v>
      </c>
      <c r="L215" t="s">
        <v>22</v>
      </c>
      <c r="M215" t="s">
        <v>23</v>
      </c>
      <c r="N215" t="s">
        <v>20</v>
      </c>
      <c r="O215">
        <v>6</v>
      </c>
      <c r="P215" t="s">
        <v>64</v>
      </c>
      <c r="Q215">
        <v>14.1</v>
      </c>
      <c r="R215" t="str" cm="1">
        <f t="array" ref="R2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5" t="e">
        <f>IF(Table13[[#This Row],[Category All]]="Category 1", "Yes",NA())</f>
        <v>#N/A</v>
      </c>
      <c r="T215" t="str">
        <f>IF(Table13[[#This Row],[Category All]]="Category 2", "Yes",NA())</f>
        <v>Yes</v>
      </c>
      <c r="U215" t="e">
        <f>IF(Table13[[#This Row],[Category All]]="Category 3", "Yes",NA())</f>
        <v>#N/A</v>
      </c>
      <c r="V215" s="3">
        <f>SUM(1,(1/3)*(Table13[[#This Row],[Length]]-0.5),(1/3)*(Table13[[#This Row],[Diameter]]-0.4),(1/3)*(Table13[[#This Row],[Height]]-0.4)*Table13[[#This Row],[Whole_weight]]*0.5)</f>
        <v>0.85301458333333335</v>
      </c>
      <c r="W215" s="3" cm="1">
        <f t="array" ref="W2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0.68241166666666675</v>
      </c>
      <c r="X215" s="3" t="e">
        <f>IF(Table13[[#This Row],[Category All]]="Category 1",Table13[[#This Row],[Base Abalone Value]]*1.5,NA())</f>
        <v>#N/A</v>
      </c>
      <c r="Y215" s="3">
        <f>IF(Table13[[#This Row],[Category All]]="Category 2",Table13[[#This Row],[Base Abalone Value]]*0.8,NA())</f>
        <v>0.68241166666666675</v>
      </c>
      <c r="Z215" s="3" t="e">
        <f>IF(Table13[[#This Row],[Category All]]="Category 3",Table13[[#This Row],[Base Abalone Value]],NA())</f>
        <v>#N/A</v>
      </c>
    </row>
    <row r="216" spans="1:26" x14ac:dyDescent="0.2">
      <c r="A216">
        <v>2798</v>
      </c>
      <c r="B216" t="s">
        <v>32</v>
      </c>
      <c r="C216">
        <v>0.64</v>
      </c>
      <c r="D216">
        <v>0.505</v>
      </c>
      <c r="E216">
        <v>0.155</v>
      </c>
      <c r="F216">
        <v>1.1955</v>
      </c>
      <c r="G216">
        <v>0.55649999999999999</v>
      </c>
      <c r="H216">
        <v>0.21099999999999999</v>
      </c>
      <c r="I216">
        <v>0.34599999999999997</v>
      </c>
      <c r="J216">
        <v>11</v>
      </c>
      <c r="K216">
        <v>8</v>
      </c>
      <c r="L216" t="s">
        <v>46</v>
      </c>
      <c r="M216" t="s">
        <v>47</v>
      </c>
      <c r="N216" t="s">
        <v>48</v>
      </c>
      <c r="O216">
        <v>1</v>
      </c>
      <c r="P216" t="s">
        <v>21</v>
      </c>
      <c r="Q216">
        <v>22.1</v>
      </c>
      <c r="R216" t="str" cm="1">
        <f t="array" ref="R2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6" t="e">
        <f>IF(Table13[[#This Row],[Category All]]="Category 1", "Yes",NA())</f>
        <v>#N/A</v>
      </c>
      <c r="T216" t="e">
        <f>IF(Table13[[#This Row],[Category All]]="Category 2", "Yes",NA())</f>
        <v>#N/A</v>
      </c>
      <c r="U216" t="str">
        <f>IF(Table13[[#This Row],[Category All]]="Category 3", "Yes",NA())</f>
        <v>Yes</v>
      </c>
      <c r="V216" s="3">
        <f>SUM(1,(1/3)*(Table13[[#This Row],[Length]]-0.5),(1/3)*(Table13[[#This Row],[Diameter]]-0.4),(1/3)*(Table13[[#This Row],[Height]]-0.4)*Table13[[#This Row],[Whole_weight]]*0.5)</f>
        <v>1.0328504166666665</v>
      </c>
      <c r="W216" s="3" cm="1">
        <f t="array" ref="W2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1.0328504166666665</v>
      </c>
      <c r="X216" s="3" t="e">
        <f>IF(Table13[[#This Row],[Category All]]="Category 1",Table13[[#This Row],[Base Abalone Value]]*1.5,NA())</f>
        <v>#N/A</v>
      </c>
      <c r="Y216" s="3" t="e">
        <f>IF(Table13[[#This Row],[Category All]]="Category 2",Table13[[#This Row],[Base Abalone Value]]*0.8,NA())</f>
        <v>#N/A</v>
      </c>
      <c r="Z216" s="3">
        <f>IF(Table13[[#This Row],[Category All]]="Category 3",Table13[[#This Row],[Base Abalone Value]],NA())</f>
        <v>1.0328504166666665</v>
      </c>
    </row>
    <row r="217" spans="1:26" x14ac:dyDescent="0.2">
      <c r="A217">
        <v>104</v>
      </c>
      <c r="B217" t="s">
        <v>32</v>
      </c>
      <c r="C217">
        <v>0.53</v>
      </c>
      <c r="D217">
        <v>0.41499999999999998</v>
      </c>
      <c r="E217">
        <v>0.14000000000000001</v>
      </c>
      <c r="F217">
        <v>0.72399999999999998</v>
      </c>
      <c r="G217">
        <v>0.3105</v>
      </c>
      <c r="H217">
        <v>0.16750000000000001</v>
      </c>
      <c r="I217">
        <v>0.20499999999999999</v>
      </c>
      <c r="J217">
        <v>10</v>
      </c>
      <c r="K217">
        <v>11</v>
      </c>
      <c r="L217" t="s">
        <v>22</v>
      </c>
      <c r="M217" t="s">
        <v>23</v>
      </c>
      <c r="N217" t="s">
        <v>20</v>
      </c>
      <c r="O217">
        <v>9</v>
      </c>
      <c r="P217" t="s">
        <v>63</v>
      </c>
      <c r="Q217">
        <v>1.9</v>
      </c>
      <c r="R217" t="str" cm="1">
        <f t="array" ref="R2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7" t="e">
        <f>IF(Table13[[#This Row],[Category All]]="Category 1", "Yes",NA())</f>
        <v>#N/A</v>
      </c>
      <c r="T217" t="str">
        <f>IF(Table13[[#This Row],[Category All]]="Category 2", "Yes",NA())</f>
        <v>Yes</v>
      </c>
      <c r="U217" t="e">
        <f>IF(Table13[[#This Row],[Category All]]="Category 3", "Yes",NA())</f>
        <v>#N/A</v>
      </c>
      <c r="V217" s="3">
        <f>SUM(1,(1/3)*(Table13[[#This Row],[Length]]-0.5),(1/3)*(Table13[[#This Row],[Diameter]]-0.4),(1/3)*(Table13[[#This Row],[Height]]-0.4)*Table13[[#This Row],[Whole_weight]]*0.5)</f>
        <v>0.98362666666666654</v>
      </c>
      <c r="W217" s="3" cm="1">
        <f t="array" ref="W2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0.78690133333333323</v>
      </c>
      <c r="X217" s="3" t="e">
        <f>IF(Table13[[#This Row],[Category All]]="Category 1",Table13[[#This Row],[Base Abalone Value]]*1.5,NA())</f>
        <v>#N/A</v>
      </c>
      <c r="Y217" s="3">
        <f>IF(Table13[[#This Row],[Category All]]="Category 2",Table13[[#This Row],[Base Abalone Value]]*0.8,NA())</f>
        <v>0.78690133333333323</v>
      </c>
      <c r="Z217" s="3" t="e">
        <f>IF(Table13[[#This Row],[Category All]]="Category 3",Table13[[#This Row],[Base Abalone Value]],NA())</f>
        <v>#N/A</v>
      </c>
    </row>
    <row r="218" spans="1:26" x14ac:dyDescent="0.2">
      <c r="A218">
        <v>2979</v>
      </c>
      <c r="B218" t="s">
        <v>32</v>
      </c>
      <c r="C218">
        <v>0.48499999999999999</v>
      </c>
      <c r="D218">
        <v>0.36499999999999999</v>
      </c>
      <c r="E218">
        <v>0.155</v>
      </c>
      <c r="F218">
        <v>1.0289999999999999</v>
      </c>
      <c r="G218">
        <v>0.42349999999999999</v>
      </c>
      <c r="H218">
        <v>0.22850000000000001</v>
      </c>
      <c r="I218">
        <v>0.313</v>
      </c>
      <c r="J218">
        <v>8</v>
      </c>
      <c r="K218">
        <v>10</v>
      </c>
      <c r="L218" t="s">
        <v>33</v>
      </c>
      <c r="M218" t="s">
        <v>34</v>
      </c>
      <c r="N218" t="s">
        <v>35</v>
      </c>
      <c r="O218">
        <v>6</v>
      </c>
      <c r="P218" t="s">
        <v>64</v>
      </c>
      <c r="Q218">
        <v>14.1</v>
      </c>
      <c r="R218" t="str" cm="1">
        <f t="array" ref="R2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18" t="e">
        <f>IF(Table13[[#This Row],[Category All]]="Category 1", "Yes",NA())</f>
        <v>#N/A</v>
      </c>
      <c r="T218" t="e">
        <f>IF(Table13[[#This Row],[Category All]]="Category 2", "Yes",NA())</f>
        <v>#N/A</v>
      </c>
      <c r="U218" t="str">
        <f>IF(Table13[[#This Row],[Category All]]="Category 3", "Yes",NA())</f>
        <v>Yes</v>
      </c>
      <c r="V218" s="3">
        <f>SUM(1,(1/3)*(Table13[[#This Row],[Length]]-0.5),(1/3)*(Table13[[#This Row],[Diameter]]-0.4),(1/3)*(Table13[[#This Row],[Height]]-0.4)*Table13[[#This Row],[Whole_weight]]*0.5)</f>
        <v>0.94131583333333324</v>
      </c>
      <c r="W218" s="3" cm="1">
        <f t="array" ref="W2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0.94131583333333324</v>
      </c>
      <c r="X218" s="3" t="e">
        <f>IF(Table13[[#This Row],[Category All]]="Category 1",Table13[[#This Row],[Base Abalone Value]]*1.5,NA())</f>
        <v>#N/A</v>
      </c>
      <c r="Y218" s="3" t="e">
        <f>IF(Table13[[#This Row],[Category All]]="Category 2",Table13[[#This Row],[Base Abalone Value]]*0.8,NA())</f>
        <v>#N/A</v>
      </c>
      <c r="Z218" s="3">
        <f>IF(Table13[[#This Row],[Category All]]="Category 3",Table13[[#This Row],[Base Abalone Value]],NA())</f>
        <v>0.94131583333333324</v>
      </c>
    </row>
    <row r="219" spans="1:26" x14ac:dyDescent="0.2">
      <c r="A219">
        <v>550</v>
      </c>
      <c r="B219" t="s">
        <v>28</v>
      </c>
      <c r="C219">
        <v>0.55500000000000005</v>
      </c>
      <c r="D219">
        <v>0.42499999999999999</v>
      </c>
      <c r="E219">
        <v>0.18</v>
      </c>
      <c r="F219">
        <v>0.875</v>
      </c>
      <c r="G219">
        <v>0.3695</v>
      </c>
      <c r="H219">
        <v>0.20050000000000001</v>
      </c>
      <c r="I219">
        <v>0.255</v>
      </c>
      <c r="J219">
        <v>11</v>
      </c>
      <c r="K219">
        <v>5</v>
      </c>
      <c r="L219" t="s">
        <v>43</v>
      </c>
      <c r="M219" t="s">
        <v>44</v>
      </c>
      <c r="N219" t="s">
        <v>45</v>
      </c>
      <c r="O219">
        <v>8</v>
      </c>
      <c r="P219" t="s">
        <v>36</v>
      </c>
      <c r="Q219">
        <v>12.3</v>
      </c>
      <c r="R219" t="str" cm="1">
        <f t="array" ref="R2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19" t="e">
        <f>IF(Table13[[#This Row],[Category All]]="Category 1", "Yes",NA())</f>
        <v>#N/A</v>
      </c>
      <c r="T219" t="str">
        <f>IF(Table13[[#This Row],[Category All]]="Category 2", "Yes",NA())</f>
        <v>Yes</v>
      </c>
      <c r="U219" t="e">
        <f>IF(Table13[[#This Row],[Category All]]="Category 3", "Yes",NA())</f>
        <v>#N/A</v>
      </c>
      <c r="V219" s="3">
        <f>SUM(1,(1/3)*(Table13[[#This Row],[Length]]-0.5),(1/3)*(Table13[[#This Row],[Diameter]]-0.4),(1/3)*(Table13[[#This Row],[Height]]-0.4)*Table13[[#This Row],[Whole_weight]]*0.5)</f>
        <v>0.99458333333333326</v>
      </c>
      <c r="W219" s="3" cm="1">
        <f t="array" ref="W2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0.79566666666666663</v>
      </c>
      <c r="X219" s="3" t="e">
        <f>IF(Table13[[#This Row],[Category All]]="Category 1",Table13[[#This Row],[Base Abalone Value]]*1.5,NA())</f>
        <v>#N/A</v>
      </c>
      <c r="Y219" s="3">
        <f>IF(Table13[[#This Row],[Category All]]="Category 2",Table13[[#This Row],[Base Abalone Value]]*0.8,NA())</f>
        <v>0.79566666666666663</v>
      </c>
      <c r="Z219" s="3" t="e">
        <f>IF(Table13[[#This Row],[Category All]]="Category 3",Table13[[#This Row],[Base Abalone Value]],NA())</f>
        <v>#N/A</v>
      </c>
    </row>
    <row r="220" spans="1:26" x14ac:dyDescent="0.2">
      <c r="A220">
        <v>857</v>
      </c>
      <c r="B220" t="s">
        <v>32</v>
      </c>
      <c r="C220">
        <v>0.59</v>
      </c>
      <c r="D220">
        <v>0.47499999999999998</v>
      </c>
      <c r="E220">
        <v>0.16500000000000001</v>
      </c>
      <c r="F220">
        <v>1.077</v>
      </c>
      <c r="G220">
        <v>0.45450000000000002</v>
      </c>
      <c r="H220">
        <v>0.24399999999999999</v>
      </c>
      <c r="I220">
        <v>0.3095</v>
      </c>
      <c r="J220">
        <v>9</v>
      </c>
      <c r="K220">
        <v>1</v>
      </c>
      <c r="L220" t="s">
        <v>25</v>
      </c>
      <c r="M220" t="s">
        <v>26</v>
      </c>
      <c r="N220" t="s">
        <v>20</v>
      </c>
      <c r="O220">
        <v>5</v>
      </c>
      <c r="P220" t="s">
        <v>31</v>
      </c>
      <c r="Q220">
        <v>12.8</v>
      </c>
      <c r="R220" t="str" cm="1">
        <f t="array" ref="R2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0" t="e">
        <f>IF(Table13[[#This Row],[Category All]]="Category 1", "Yes",NA())</f>
        <v>#N/A</v>
      </c>
      <c r="T220" t="e">
        <f>IF(Table13[[#This Row],[Category All]]="Category 2", "Yes",NA())</f>
        <v>#N/A</v>
      </c>
      <c r="U220" t="str">
        <f>IF(Table13[[#This Row],[Category All]]="Category 3", "Yes",NA())</f>
        <v>Yes</v>
      </c>
      <c r="V220" s="3">
        <f>SUM(1,(1/3)*(Table13[[#This Row],[Length]]-0.5),(1/3)*(Table13[[#This Row],[Diameter]]-0.4),(1/3)*(Table13[[#This Row],[Height]]-0.4)*Table13[[#This Row],[Whole_weight]]*0.5)</f>
        <v>1.0128174999999999</v>
      </c>
      <c r="W220" s="3" cm="1">
        <f t="array" ref="W2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1.0128174999999999</v>
      </c>
      <c r="X220" s="3" t="e">
        <f>IF(Table13[[#This Row],[Category All]]="Category 1",Table13[[#This Row],[Base Abalone Value]]*1.5,NA())</f>
        <v>#N/A</v>
      </c>
      <c r="Y220" s="3" t="e">
        <f>IF(Table13[[#This Row],[Category All]]="Category 2",Table13[[#This Row],[Base Abalone Value]]*0.8,NA())</f>
        <v>#N/A</v>
      </c>
      <c r="Z220" s="3">
        <f>IF(Table13[[#This Row],[Category All]]="Category 3",Table13[[#This Row],[Base Abalone Value]],NA())</f>
        <v>1.0128174999999999</v>
      </c>
    </row>
    <row r="221" spans="1:26" x14ac:dyDescent="0.2">
      <c r="A221">
        <v>1374</v>
      </c>
      <c r="B221" t="s">
        <v>32</v>
      </c>
      <c r="C221">
        <v>0.61499999999999999</v>
      </c>
      <c r="D221">
        <v>0.47499999999999998</v>
      </c>
      <c r="E221">
        <v>0.17</v>
      </c>
      <c r="F221">
        <v>1.129</v>
      </c>
      <c r="G221">
        <v>0.47949999999999998</v>
      </c>
      <c r="H221">
        <v>0.30199999999999999</v>
      </c>
      <c r="I221">
        <v>0.3</v>
      </c>
      <c r="J221">
        <v>10</v>
      </c>
      <c r="K221">
        <v>15</v>
      </c>
      <c r="L221" t="s">
        <v>66</v>
      </c>
      <c r="M221" t="s">
        <v>67</v>
      </c>
      <c r="N221" t="s">
        <v>20</v>
      </c>
      <c r="O221">
        <v>5</v>
      </c>
      <c r="P221" t="s">
        <v>31</v>
      </c>
      <c r="Q221">
        <v>12.8</v>
      </c>
      <c r="R221" t="str" cm="1">
        <f t="array" ref="R2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1" t="e">
        <f>IF(Table13[[#This Row],[Category All]]="Category 1", "Yes",NA())</f>
        <v>#N/A</v>
      </c>
      <c r="T221" t="e">
        <f>IF(Table13[[#This Row],[Category All]]="Category 2", "Yes",NA())</f>
        <v>#N/A</v>
      </c>
      <c r="U221" t="str">
        <f>IF(Table13[[#This Row],[Category All]]="Category 3", "Yes",NA())</f>
        <v>Yes</v>
      </c>
      <c r="V221" s="3">
        <f>SUM(1,(1/3)*(Table13[[#This Row],[Length]]-0.5),(1/3)*(Table13[[#This Row],[Diameter]]-0.4),(1/3)*(Table13[[#This Row],[Height]]-0.4)*Table13[[#This Row],[Whole_weight]]*0.5)</f>
        <v>1.0200549999999999</v>
      </c>
      <c r="W221" s="3" cm="1">
        <f t="array" ref="W2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1.0200549999999999</v>
      </c>
      <c r="X221" s="3" t="e">
        <f>IF(Table13[[#This Row],[Category All]]="Category 1",Table13[[#This Row],[Base Abalone Value]]*1.5,NA())</f>
        <v>#N/A</v>
      </c>
      <c r="Y221" s="3" t="e">
        <f>IF(Table13[[#This Row],[Category All]]="Category 2",Table13[[#This Row],[Base Abalone Value]]*0.8,NA())</f>
        <v>#N/A</v>
      </c>
      <c r="Z221" s="3">
        <f>IF(Table13[[#This Row],[Category All]]="Category 3",Table13[[#This Row],[Base Abalone Value]],NA())</f>
        <v>1.0200549999999999</v>
      </c>
    </row>
    <row r="222" spans="1:26" x14ac:dyDescent="0.2">
      <c r="A222">
        <v>1681</v>
      </c>
      <c r="B222" t="s">
        <v>32</v>
      </c>
      <c r="C222">
        <v>0.62</v>
      </c>
      <c r="D222">
        <v>0.51500000000000001</v>
      </c>
      <c r="E222">
        <v>0.17499999999999999</v>
      </c>
      <c r="F222">
        <v>1.2210000000000001</v>
      </c>
      <c r="G222">
        <v>0.53500000000000003</v>
      </c>
      <c r="H222">
        <v>0.24099999999999999</v>
      </c>
      <c r="I222">
        <v>0.39500000000000002</v>
      </c>
      <c r="J222">
        <v>13</v>
      </c>
      <c r="K222">
        <v>4</v>
      </c>
      <c r="L222" t="s">
        <v>69</v>
      </c>
      <c r="M222" t="s">
        <v>70</v>
      </c>
      <c r="N222" t="s">
        <v>71</v>
      </c>
      <c r="O222">
        <v>5</v>
      </c>
      <c r="P222" t="s">
        <v>31</v>
      </c>
      <c r="Q222">
        <v>12.8</v>
      </c>
      <c r="R222" t="str" cm="1">
        <f t="array" ref="R2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2" t="e">
        <f>IF(Table13[[#This Row],[Category All]]="Category 1", "Yes",NA())</f>
        <v>#N/A</v>
      </c>
      <c r="T222" t="e">
        <f>IF(Table13[[#This Row],[Category All]]="Category 2", "Yes",NA())</f>
        <v>#N/A</v>
      </c>
      <c r="U222" t="str">
        <f>IF(Table13[[#This Row],[Category All]]="Category 3", "Yes",NA())</f>
        <v>Yes</v>
      </c>
      <c r="V222" s="3">
        <f>SUM(1,(1/3)*(Table13[[#This Row],[Length]]-0.5),(1/3)*(Table13[[#This Row],[Diameter]]-0.4),(1/3)*(Table13[[#This Row],[Height]]-0.4)*Table13[[#This Row],[Whole_weight]]*0.5)</f>
        <v>1.0325458333333333</v>
      </c>
      <c r="W222" s="3" cm="1">
        <f t="array" ref="W2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1.0325458333333333</v>
      </c>
      <c r="X222" s="3" t="e">
        <f>IF(Table13[[#This Row],[Category All]]="Category 1",Table13[[#This Row],[Base Abalone Value]]*1.5,NA())</f>
        <v>#N/A</v>
      </c>
      <c r="Y222" s="3" t="e">
        <f>IF(Table13[[#This Row],[Category All]]="Category 2",Table13[[#This Row],[Base Abalone Value]]*0.8,NA())</f>
        <v>#N/A</v>
      </c>
      <c r="Z222" s="3">
        <f>IF(Table13[[#This Row],[Category All]]="Category 3",Table13[[#This Row],[Base Abalone Value]],NA())</f>
        <v>1.0325458333333333</v>
      </c>
    </row>
    <row r="223" spans="1:26" x14ac:dyDescent="0.2">
      <c r="A223">
        <v>3106</v>
      </c>
      <c r="B223" t="s">
        <v>28</v>
      </c>
      <c r="C223">
        <v>0.28999999999999998</v>
      </c>
      <c r="D223">
        <v>0.215</v>
      </c>
      <c r="E223">
        <v>0.06</v>
      </c>
      <c r="F223">
        <v>0.1115</v>
      </c>
      <c r="G223">
        <v>5.2999999999999999E-2</v>
      </c>
      <c r="H223">
        <v>1.8499999999999999E-2</v>
      </c>
      <c r="I223">
        <v>3.2000000000000001E-2</v>
      </c>
      <c r="J223">
        <v>5</v>
      </c>
      <c r="K223">
        <v>14</v>
      </c>
      <c r="L223" t="s">
        <v>40</v>
      </c>
      <c r="M223" t="s">
        <v>41</v>
      </c>
      <c r="N223" t="s">
        <v>42</v>
      </c>
      <c r="O223">
        <v>2</v>
      </c>
      <c r="P223" t="s">
        <v>24</v>
      </c>
      <c r="Q223">
        <v>18</v>
      </c>
      <c r="R223" t="str" cm="1">
        <f t="array" ref="R2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3" t="e">
        <f>IF(Table13[[#This Row],[Category All]]="Category 1", "Yes",NA())</f>
        <v>#N/A</v>
      </c>
      <c r="T223" t="str">
        <f>IF(Table13[[#This Row],[Category All]]="Category 2", "Yes",NA())</f>
        <v>Yes</v>
      </c>
      <c r="U223" t="e">
        <f>IF(Table13[[#This Row],[Category All]]="Category 3", "Yes",NA())</f>
        <v>#N/A</v>
      </c>
      <c r="V223" s="3">
        <f>SUM(1,(1/3)*(Table13[[#This Row],[Length]]-0.5),(1/3)*(Table13[[#This Row],[Diameter]]-0.4),(1/3)*(Table13[[#This Row],[Height]]-0.4)*Table13[[#This Row],[Whole_weight]]*0.5)</f>
        <v>0.86201499999999998</v>
      </c>
      <c r="W223" s="3" cm="1">
        <f t="array" ref="W2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0.689612</v>
      </c>
      <c r="X223" s="3" t="e">
        <f>IF(Table13[[#This Row],[Category All]]="Category 1",Table13[[#This Row],[Base Abalone Value]]*1.5,NA())</f>
        <v>#N/A</v>
      </c>
      <c r="Y223" s="3">
        <f>IF(Table13[[#This Row],[Category All]]="Category 2",Table13[[#This Row],[Base Abalone Value]]*0.8,NA())</f>
        <v>0.689612</v>
      </c>
      <c r="Z223" s="3" t="e">
        <f>IF(Table13[[#This Row],[Category All]]="Category 3",Table13[[#This Row],[Base Abalone Value]],NA())</f>
        <v>#N/A</v>
      </c>
    </row>
    <row r="224" spans="1:26" x14ac:dyDescent="0.2">
      <c r="A224">
        <v>2544</v>
      </c>
      <c r="B224" t="s">
        <v>17</v>
      </c>
      <c r="C224">
        <v>0.7</v>
      </c>
      <c r="D224">
        <v>0.52500000000000002</v>
      </c>
      <c r="E224">
        <v>0.19</v>
      </c>
      <c r="F224">
        <v>1.6014999999999999</v>
      </c>
      <c r="G224">
        <v>0.70699999999999996</v>
      </c>
      <c r="H224">
        <v>0.36499999999999999</v>
      </c>
      <c r="I224">
        <v>0.43</v>
      </c>
      <c r="J224">
        <v>10</v>
      </c>
      <c r="K224">
        <v>1</v>
      </c>
      <c r="L224" t="s">
        <v>25</v>
      </c>
      <c r="M224" t="s">
        <v>26</v>
      </c>
      <c r="N224" t="s">
        <v>20</v>
      </c>
      <c r="O224">
        <v>3</v>
      </c>
      <c r="P224" t="s">
        <v>65</v>
      </c>
      <c r="Q224">
        <v>3.6</v>
      </c>
      <c r="R224" t="str" cm="1">
        <f t="array" ref="R2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4" t="e">
        <f>IF(Table13[[#This Row],[Category All]]="Category 1", "Yes",NA())</f>
        <v>#N/A</v>
      </c>
      <c r="T224" t="e">
        <f>IF(Table13[[#This Row],[Category All]]="Category 2", "Yes",NA())</f>
        <v>#N/A</v>
      </c>
      <c r="U224" t="str">
        <f>IF(Table13[[#This Row],[Category All]]="Category 3", "Yes",NA())</f>
        <v>Yes</v>
      </c>
      <c r="V224" s="3">
        <f>SUM(1,(1/3)*(Table13[[#This Row],[Length]]-0.5),(1/3)*(Table13[[#This Row],[Diameter]]-0.4),(1/3)*(Table13[[#This Row],[Height]]-0.4)*Table13[[#This Row],[Whole_weight]]*0.5)</f>
        <v>1.0522808333333333</v>
      </c>
      <c r="W224" s="3" cm="1">
        <f t="array" ref="W2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1.0522808333333333</v>
      </c>
      <c r="X224" s="3" t="e">
        <f>IF(Table13[[#This Row],[Category All]]="Category 1",Table13[[#This Row],[Base Abalone Value]]*1.5,NA())</f>
        <v>#N/A</v>
      </c>
      <c r="Y224" s="3" t="e">
        <f>IF(Table13[[#This Row],[Category All]]="Category 2",Table13[[#This Row],[Base Abalone Value]]*0.8,NA())</f>
        <v>#N/A</v>
      </c>
      <c r="Z224" s="3">
        <f>IF(Table13[[#This Row],[Category All]]="Category 3",Table13[[#This Row],[Base Abalone Value]],NA())</f>
        <v>1.0522808333333333</v>
      </c>
    </row>
    <row r="225" spans="1:26" x14ac:dyDescent="0.2">
      <c r="A225">
        <v>1938</v>
      </c>
      <c r="B225" t="s">
        <v>32</v>
      </c>
      <c r="C225">
        <v>0.625</v>
      </c>
      <c r="D225">
        <v>0.51500000000000001</v>
      </c>
      <c r="E225">
        <v>0.17</v>
      </c>
      <c r="F225">
        <v>1.331</v>
      </c>
      <c r="G225">
        <v>0.57250000000000001</v>
      </c>
      <c r="H225">
        <v>0.30049999999999999</v>
      </c>
      <c r="I225">
        <v>0.36099999999999999</v>
      </c>
      <c r="J225">
        <v>9</v>
      </c>
      <c r="K225">
        <v>14</v>
      </c>
      <c r="L225" t="s">
        <v>40</v>
      </c>
      <c r="M225" t="s">
        <v>41</v>
      </c>
      <c r="N225" t="s">
        <v>42</v>
      </c>
      <c r="O225">
        <v>8</v>
      </c>
      <c r="P225" t="s">
        <v>36</v>
      </c>
      <c r="Q225">
        <v>12.3</v>
      </c>
      <c r="R225" t="str" cm="1">
        <f t="array" ref="R2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5" t="e">
        <f>IF(Table13[[#This Row],[Category All]]="Category 1", "Yes",NA())</f>
        <v>#N/A</v>
      </c>
      <c r="T225" t="e">
        <f>IF(Table13[[#This Row],[Category All]]="Category 2", "Yes",NA())</f>
        <v>#N/A</v>
      </c>
      <c r="U225" t="str">
        <f>IF(Table13[[#This Row],[Category All]]="Category 3", "Yes",NA())</f>
        <v>Yes</v>
      </c>
      <c r="V225" s="3">
        <f>SUM(1,(1/3)*(Table13[[#This Row],[Length]]-0.5),(1/3)*(Table13[[#This Row],[Diameter]]-0.4),(1/3)*(Table13[[#This Row],[Height]]-0.4)*Table13[[#This Row],[Whole_weight]]*0.5)</f>
        <v>1.0289783333333333</v>
      </c>
      <c r="W225" s="3" cm="1">
        <f t="array" ref="W2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1.0289783333333333</v>
      </c>
      <c r="X225" s="3" t="e">
        <f>IF(Table13[[#This Row],[Category All]]="Category 1",Table13[[#This Row],[Base Abalone Value]]*1.5,NA())</f>
        <v>#N/A</v>
      </c>
      <c r="Y225" s="3" t="e">
        <f>IF(Table13[[#This Row],[Category All]]="Category 2",Table13[[#This Row],[Base Abalone Value]]*0.8,NA())</f>
        <v>#N/A</v>
      </c>
      <c r="Z225" s="3">
        <f>IF(Table13[[#This Row],[Category All]]="Category 3",Table13[[#This Row],[Base Abalone Value]],NA())</f>
        <v>1.0289783333333333</v>
      </c>
    </row>
    <row r="226" spans="1:26" x14ac:dyDescent="0.2">
      <c r="A226">
        <v>99</v>
      </c>
      <c r="B226" t="s">
        <v>32</v>
      </c>
      <c r="C226">
        <v>0.47</v>
      </c>
      <c r="D226">
        <v>0.37</v>
      </c>
      <c r="E226">
        <v>0.13</v>
      </c>
      <c r="F226">
        <v>0.52249999999999996</v>
      </c>
      <c r="G226">
        <v>0.20100000000000001</v>
      </c>
      <c r="H226">
        <v>0.13300000000000001</v>
      </c>
      <c r="I226">
        <v>0.16500000000000001</v>
      </c>
      <c r="J226">
        <v>7</v>
      </c>
      <c r="K226">
        <v>13</v>
      </c>
      <c r="L226" t="s">
        <v>29</v>
      </c>
      <c r="M226" t="s">
        <v>30</v>
      </c>
      <c r="N226" t="s">
        <v>20</v>
      </c>
      <c r="O226">
        <v>6</v>
      </c>
      <c r="P226" t="s">
        <v>64</v>
      </c>
      <c r="Q226">
        <v>14.1</v>
      </c>
      <c r="R226" t="str" cm="1">
        <f t="array" ref="R2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6" t="e">
        <f>IF(Table13[[#This Row],[Category All]]="Category 1", "Yes",NA())</f>
        <v>#N/A</v>
      </c>
      <c r="T226" t="str">
        <f>IF(Table13[[#This Row],[Category All]]="Category 2", "Yes",NA())</f>
        <v>Yes</v>
      </c>
      <c r="U226" t="e">
        <f>IF(Table13[[#This Row],[Category All]]="Category 3", "Yes",NA())</f>
        <v>#N/A</v>
      </c>
      <c r="V226" s="3">
        <f>SUM(1,(1/3)*(Table13[[#This Row],[Length]]-0.5),(1/3)*(Table13[[#This Row],[Diameter]]-0.4),(1/3)*(Table13[[#This Row],[Height]]-0.4)*Table13[[#This Row],[Whole_weight]]*0.5)</f>
        <v>0.95648749999999993</v>
      </c>
      <c r="W226" s="3" cm="1">
        <f t="array" ref="W2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0.76519000000000004</v>
      </c>
      <c r="X226" s="3" t="e">
        <f>IF(Table13[[#This Row],[Category All]]="Category 1",Table13[[#This Row],[Base Abalone Value]]*1.5,NA())</f>
        <v>#N/A</v>
      </c>
      <c r="Y226" s="3">
        <f>IF(Table13[[#This Row],[Category All]]="Category 2",Table13[[#This Row],[Base Abalone Value]]*0.8,NA())</f>
        <v>0.76519000000000004</v>
      </c>
      <c r="Z226" s="3" t="e">
        <f>IF(Table13[[#This Row],[Category All]]="Category 3",Table13[[#This Row],[Base Abalone Value]],NA())</f>
        <v>#N/A</v>
      </c>
    </row>
    <row r="227" spans="1:26" x14ac:dyDescent="0.2">
      <c r="A227">
        <v>2706</v>
      </c>
      <c r="B227" t="s">
        <v>32</v>
      </c>
      <c r="C227">
        <v>0.7</v>
      </c>
      <c r="D227">
        <v>0.55000000000000004</v>
      </c>
      <c r="E227">
        <v>0.2</v>
      </c>
      <c r="F227">
        <v>1.5229999999999999</v>
      </c>
      <c r="G227">
        <v>0.69299999999999995</v>
      </c>
      <c r="H227">
        <v>0.30599999999999999</v>
      </c>
      <c r="I227">
        <v>0.4405</v>
      </c>
      <c r="J227">
        <v>13</v>
      </c>
      <c r="K227">
        <v>5</v>
      </c>
      <c r="L227" t="s">
        <v>43</v>
      </c>
      <c r="M227" t="s">
        <v>44</v>
      </c>
      <c r="N227" t="s">
        <v>45</v>
      </c>
      <c r="O227">
        <v>2</v>
      </c>
      <c r="P227" t="s">
        <v>24</v>
      </c>
      <c r="Q227">
        <v>18</v>
      </c>
      <c r="R227" t="str" cm="1">
        <f t="array" ref="R2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7" t="e">
        <f>IF(Table13[[#This Row],[Category All]]="Category 1", "Yes",NA())</f>
        <v>#N/A</v>
      </c>
      <c r="T227" t="e">
        <f>IF(Table13[[#This Row],[Category All]]="Category 2", "Yes",NA())</f>
        <v>#N/A</v>
      </c>
      <c r="U227" t="str">
        <f>IF(Table13[[#This Row],[Category All]]="Category 3", "Yes",NA())</f>
        <v>Yes</v>
      </c>
      <c r="V227" s="3">
        <f>SUM(1,(1/3)*(Table13[[#This Row],[Length]]-0.5),(1/3)*(Table13[[#This Row],[Diameter]]-0.4),(1/3)*(Table13[[#This Row],[Height]]-0.4)*Table13[[#This Row],[Whole_weight]]*0.5)</f>
        <v>1.0659000000000001</v>
      </c>
      <c r="W227" s="3" cm="1">
        <f t="array" ref="W2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1.0659000000000001</v>
      </c>
      <c r="X227" s="3" t="e">
        <f>IF(Table13[[#This Row],[Category All]]="Category 1",Table13[[#This Row],[Base Abalone Value]]*1.5,NA())</f>
        <v>#N/A</v>
      </c>
      <c r="Y227" s="3" t="e">
        <f>IF(Table13[[#This Row],[Category All]]="Category 2",Table13[[#This Row],[Base Abalone Value]]*0.8,NA())</f>
        <v>#N/A</v>
      </c>
      <c r="Z227" s="3">
        <f>IF(Table13[[#This Row],[Category All]]="Category 3",Table13[[#This Row],[Base Abalone Value]],NA())</f>
        <v>1.0659000000000001</v>
      </c>
    </row>
    <row r="228" spans="1:26" x14ac:dyDescent="0.2">
      <c r="A228">
        <v>191</v>
      </c>
      <c r="B228" t="s">
        <v>32</v>
      </c>
      <c r="C228">
        <v>0.61499999999999999</v>
      </c>
      <c r="D228">
        <v>0.48</v>
      </c>
      <c r="E228">
        <v>0.18</v>
      </c>
      <c r="F228">
        <v>1.1595</v>
      </c>
      <c r="G228">
        <v>0.48449999999999999</v>
      </c>
      <c r="H228">
        <v>0.2165</v>
      </c>
      <c r="I228">
        <v>0.32500000000000001</v>
      </c>
      <c r="J228">
        <v>13</v>
      </c>
      <c r="K228">
        <v>6</v>
      </c>
      <c r="L228" t="s">
        <v>56</v>
      </c>
      <c r="M228" t="s">
        <v>57</v>
      </c>
      <c r="N228" t="s">
        <v>58</v>
      </c>
      <c r="O228">
        <v>10</v>
      </c>
      <c r="P228" t="s">
        <v>55</v>
      </c>
      <c r="Q228">
        <v>24.1</v>
      </c>
      <c r="R228" t="str" cm="1">
        <f t="array" ref="R2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28" t="e">
        <f>IF(Table13[[#This Row],[Category All]]="Category 1", "Yes",NA())</f>
        <v>#N/A</v>
      </c>
      <c r="T228" t="e">
        <f>IF(Table13[[#This Row],[Category All]]="Category 2", "Yes",NA())</f>
        <v>#N/A</v>
      </c>
      <c r="U228" t="str">
        <f>IF(Table13[[#This Row],[Category All]]="Category 3", "Yes",NA())</f>
        <v>Yes</v>
      </c>
      <c r="V228" s="3">
        <f>SUM(1,(1/3)*(Table13[[#This Row],[Length]]-0.5),(1/3)*(Table13[[#This Row],[Diameter]]-0.4),(1/3)*(Table13[[#This Row],[Height]]-0.4)*Table13[[#This Row],[Whole_weight]]*0.5)</f>
        <v>1.0224849999999999</v>
      </c>
      <c r="W228" s="3" cm="1">
        <f t="array" ref="W2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1.0224849999999999</v>
      </c>
      <c r="X228" s="3" t="e">
        <f>IF(Table13[[#This Row],[Category All]]="Category 1",Table13[[#This Row],[Base Abalone Value]]*1.5,NA())</f>
        <v>#N/A</v>
      </c>
      <c r="Y228" s="3" t="e">
        <f>IF(Table13[[#This Row],[Category All]]="Category 2",Table13[[#This Row],[Base Abalone Value]]*0.8,NA())</f>
        <v>#N/A</v>
      </c>
      <c r="Z228" s="3">
        <f>IF(Table13[[#This Row],[Category All]]="Category 3",Table13[[#This Row],[Base Abalone Value]],NA())</f>
        <v>1.0224849999999999</v>
      </c>
    </row>
    <row r="229" spans="1:26" x14ac:dyDescent="0.2">
      <c r="A229">
        <v>3285</v>
      </c>
      <c r="B229" t="s">
        <v>32</v>
      </c>
      <c r="C229">
        <v>0.56499999999999995</v>
      </c>
      <c r="D229">
        <v>0.44</v>
      </c>
      <c r="E229">
        <v>0.155</v>
      </c>
      <c r="F229">
        <v>0.86799999999999999</v>
      </c>
      <c r="G229">
        <v>0.34799999999999998</v>
      </c>
      <c r="H229">
        <v>0.217</v>
      </c>
      <c r="I229">
        <v>0.26</v>
      </c>
      <c r="J229">
        <v>11</v>
      </c>
      <c r="K229">
        <v>1</v>
      </c>
      <c r="L229" t="s">
        <v>25</v>
      </c>
      <c r="M229" t="s">
        <v>26</v>
      </c>
      <c r="N229" t="s">
        <v>20</v>
      </c>
      <c r="O229">
        <v>5</v>
      </c>
      <c r="P229" t="s">
        <v>31</v>
      </c>
      <c r="Q229">
        <v>12.8</v>
      </c>
      <c r="R229" t="str" cm="1">
        <f t="array" ref="R2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29" t="e">
        <f>IF(Table13[[#This Row],[Category All]]="Category 1", "Yes",NA())</f>
        <v>#N/A</v>
      </c>
      <c r="T229" t="str">
        <f>IF(Table13[[#This Row],[Category All]]="Category 2", "Yes",NA())</f>
        <v>Yes</v>
      </c>
      <c r="U229" t="e">
        <f>IF(Table13[[#This Row],[Category All]]="Category 3", "Yes",NA())</f>
        <v>#N/A</v>
      </c>
      <c r="V229" s="3">
        <f>SUM(1,(1/3)*(Table13[[#This Row],[Length]]-0.5),(1/3)*(Table13[[#This Row],[Diameter]]-0.4),(1/3)*(Table13[[#This Row],[Height]]-0.4)*Table13[[#This Row],[Whole_weight]]*0.5)</f>
        <v>0.99955666666666676</v>
      </c>
      <c r="W229" s="3" cm="1">
        <f t="array" ref="W2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0.79964533333333343</v>
      </c>
      <c r="X229" s="3" t="e">
        <f>IF(Table13[[#This Row],[Category All]]="Category 1",Table13[[#This Row],[Base Abalone Value]]*1.5,NA())</f>
        <v>#N/A</v>
      </c>
      <c r="Y229" s="3">
        <f>IF(Table13[[#This Row],[Category All]]="Category 2",Table13[[#This Row],[Base Abalone Value]]*0.8,NA())</f>
        <v>0.79964533333333343</v>
      </c>
      <c r="Z229" s="3" t="e">
        <f>IF(Table13[[#This Row],[Category All]]="Category 3",Table13[[#This Row],[Base Abalone Value]],NA())</f>
        <v>#N/A</v>
      </c>
    </row>
    <row r="230" spans="1:26" x14ac:dyDescent="0.2">
      <c r="A230">
        <v>1218</v>
      </c>
      <c r="B230" t="s">
        <v>28</v>
      </c>
      <c r="C230">
        <v>0.315</v>
      </c>
      <c r="D230">
        <v>0.23</v>
      </c>
      <c r="E230">
        <v>0.08</v>
      </c>
      <c r="F230">
        <v>0.13750000000000001</v>
      </c>
      <c r="G230">
        <v>5.45E-2</v>
      </c>
      <c r="H230">
        <v>3.1E-2</v>
      </c>
      <c r="I230">
        <v>4.4499999999999998E-2</v>
      </c>
      <c r="J230">
        <v>5</v>
      </c>
      <c r="K230">
        <v>13</v>
      </c>
      <c r="L230" t="s">
        <v>29</v>
      </c>
      <c r="M230" t="s">
        <v>30</v>
      </c>
      <c r="N230" t="s">
        <v>20</v>
      </c>
      <c r="O230">
        <v>10</v>
      </c>
      <c r="P230" t="s">
        <v>55</v>
      </c>
      <c r="Q230">
        <v>24.1</v>
      </c>
      <c r="R230" t="str" cm="1">
        <f t="array" ref="R2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0" t="e">
        <f>IF(Table13[[#This Row],[Category All]]="Category 1", "Yes",NA())</f>
        <v>#N/A</v>
      </c>
      <c r="T230" t="str">
        <f>IF(Table13[[#This Row],[Category All]]="Category 2", "Yes",NA())</f>
        <v>Yes</v>
      </c>
      <c r="U230" t="e">
        <f>IF(Table13[[#This Row],[Category All]]="Category 3", "Yes",NA())</f>
        <v>#N/A</v>
      </c>
      <c r="V230" s="3">
        <f>SUM(1,(1/3)*(Table13[[#This Row],[Length]]-0.5),(1/3)*(Table13[[#This Row],[Diameter]]-0.4),(1/3)*(Table13[[#This Row],[Height]]-0.4)*Table13[[#This Row],[Whole_weight]]*0.5)</f>
        <v>0.87433333333333341</v>
      </c>
      <c r="W230" s="3" cm="1">
        <f t="array" ref="W2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0.69946666666666679</v>
      </c>
      <c r="X230" s="3" t="e">
        <f>IF(Table13[[#This Row],[Category All]]="Category 1",Table13[[#This Row],[Base Abalone Value]]*1.5,NA())</f>
        <v>#N/A</v>
      </c>
      <c r="Y230" s="3">
        <f>IF(Table13[[#This Row],[Category All]]="Category 2",Table13[[#This Row],[Base Abalone Value]]*0.8,NA())</f>
        <v>0.69946666666666679</v>
      </c>
      <c r="Z230" s="3" t="e">
        <f>IF(Table13[[#This Row],[Category All]]="Category 3",Table13[[#This Row],[Base Abalone Value]],NA())</f>
        <v>#N/A</v>
      </c>
    </row>
    <row r="231" spans="1:26" x14ac:dyDescent="0.2">
      <c r="A231">
        <v>1066</v>
      </c>
      <c r="B231" t="s">
        <v>28</v>
      </c>
      <c r="C231">
        <v>0.315</v>
      </c>
      <c r="D231">
        <v>0.23499999999999999</v>
      </c>
      <c r="E231">
        <v>5.5E-2</v>
      </c>
      <c r="F231">
        <v>0.151</v>
      </c>
      <c r="G231">
        <v>6.5000000000000002E-2</v>
      </c>
      <c r="H231">
        <v>2.7E-2</v>
      </c>
      <c r="I231">
        <v>3.9E-2</v>
      </c>
      <c r="J231">
        <v>6</v>
      </c>
      <c r="K231">
        <v>6</v>
      </c>
      <c r="L231" t="s">
        <v>56</v>
      </c>
      <c r="M231" t="s">
        <v>57</v>
      </c>
      <c r="N231" t="s">
        <v>58</v>
      </c>
      <c r="O231">
        <v>2</v>
      </c>
      <c r="P231" t="s">
        <v>24</v>
      </c>
      <c r="Q231">
        <v>18</v>
      </c>
      <c r="R231" t="str" cm="1">
        <f t="array" ref="R2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1" t="e">
        <f>IF(Table13[[#This Row],[Category All]]="Category 1", "Yes",NA())</f>
        <v>#N/A</v>
      </c>
      <c r="T231" t="str">
        <f>IF(Table13[[#This Row],[Category All]]="Category 2", "Yes",NA())</f>
        <v>Yes</v>
      </c>
      <c r="U231" t="e">
        <f>IF(Table13[[#This Row],[Category All]]="Category 3", "Yes",NA())</f>
        <v>#N/A</v>
      </c>
      <c r="V231" s="3">
        <f>SUM(1,(1/3)*(Table13[[#This Row],[Length]]-0.5),(1/3)*(Table13[[#This Row],[Diameter]]-0.4),(1/3)*(Table13[[#This Row],[Height]]-0.4)*Table13[[#This Row],[Whole_weight]]*0.5)</f>
        <v>0.87465083333333327</v>
      </c>
      <c r="W231" s="3" cm="1">
        <f t="array" ref="W2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0.69972066666666666</v>
      </c>
      <c r="X231" s="3" t="e">
        <f>IF(Table13[[#This Row],[Category All]]="Category 1",Table13[[#This Row],[Base Abalone Value]]*1.5,NA())</f>
        <v>#N/A</v>
      </c>
      <c r="Y231" s="3">
        <f>IF(Table13[[#This Row],[Category All]]="Category 2",Table13[[#This Row],[Base Abalone Value]]*0.8,NA())</f>
        <v>0.69972066666666666</v>
      </c>
      <c r="Z231" s="3" t="e">
        <f>IF(Table13[[#This Row],[Category All]]="Category 3",Table13[[#This Row],[Base Abalone Value]],NA())</f>
        <v>#N/A</v>
      </c>
    </row>
    <row r="232" spans="1:26" x14ac:dyDescent="0.2">
      <c r="A232">
        <v>610</v>
      </c>
      <c r="B232" t="s">
        <v>32</v>
      </c>
      <c r="C232">
        <v>0.35</v>
      </c>
      <c r="D232">
        <v>0.26500000000000001</v>
      </c>
      <c r="E232">
        <v>0.09</v>
      </c>
      <c r="F232">
        <v>0.17749999999999999</v>
      </c>
      <c r="G232">
        <v>5.7500000000000002E-2</v>
      </c>
      <c r="H232">
        <v>4.2000000000000003E-2</v>
      </c>
      <c r="I232">
        <v>6.8000000000000005E-2</v>
      </c>
      <c r="J232">
        <v>12</v>
      </c>
      <c r="K232">
        <v>4</v>
      </c>
      <c r="L232" t="s">
        <v>69</v>
      </c>
      <c r="M232" t="s">
        <v>70</v>
      </c>
      <c r="N232" t="s">
        <v>71</v>
      </c>
      <c r="O232">
        <v>2</v>
      </c>
      <c r="P232" t="s">
        <v>24</v>
      </c>
      <c r="Q232">
        <v>18</v>
      </c>
      <c r="R232" t="str" cm="1">
        <f t="array" ref="R2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2" t="e">
        <f>IF(Table13[[#This Row],[Category All]]="Category 1", "Yes",NA())</f>
        <v>#N/A</v>
      </c>
      <c r="T232" t="str">
        <f>IF(Table13[[#This Row],[Category All]]="Category 2", "Yes",NA())</f>
        <v>Yes</v>
      </c>
      <c r="U232" t="e">
        <f>IF(Table13[[#This Row],[Category All]]="Category 3", "Yes",NA())</f>
        <v>#N/A</v>
      </c>
      <c r="V232" s="3">
        <f>SUM(1,(1/3)*(Table13[[#This Row],[Length]]-0.5),(1/3)*(Table13[[#This Row],[Diameter]]-0.4),(1/3)*(Table13[[#This Row],[Height]]-0.4)*Table13[[#This Row],[Whole_weight]]*0.5)</f>
        <v>0.89582916666666657</v>
      </c>
      <c r="W232" s="3" cm="1">
        <f t="array" ref="W2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0.71666333333333332</v>
      </c>
      <c r="X232" s="3" t="e">
        <f>IF(Table13[[#This Row],[Category All]]="Category 1",Table13[[#This Row],[Base Abalone Value]]*1.5,NA())</f>
        <v>#N/A</v>
      </c>
      <c r="Y232" s="3">
        <f>IF(Table13[[#This Row],[Category All]]="Category 2",Table13[[#This Row],[Base Abalone Value]]*0.8,NA())</f>
        <v>0.71666333333333332</v>
      </c>
      <c r="Z232" s="3" t="e">
        <f>IF(Table13[[#This Row],[Category All]]="Category 3",Table13[[#This Row],[Base Abalone Value]],NA())</f>
        <v>#N/A</v>
      </c>
    </row>
    <row r="233" spans="1:26" x14ac:dyDescent="0.2">
      <c r="A233">
        <v>3275</v>
      </c>
      <c r="B233" t="s">
        <v>17</v>
      </c>
      <c r="C233">
        <v>0.5</v>
      </c>
      <c r="D233">
        <v>0.40500000000000003</v>
      </c>
      <c r="E233">
        <v>0.14000000000000001</v>
      </c>
      <c r="F233">
        <v>0.67349999999999999</v>
      </c>
      <c r="G233">
        <v>0.26500000000000001</v>
      </c>
      <c r="H233">
        <v>0.124</v>
      </c>
      <c r="I233">
        <v>0.25</v>
      </c>
      <c r="J233">
        <v>18</v>
      </c>
      <c r="K233">
        <v>7</v>
      </c>
      <c r="L233" t="s">
        <v>52</v>
      </c>
      <c r="M233" t="s">
        <v>53</v>
      </c>
      <c r="N233" t="s">
        <v>54</v>
      </c>
      <c r="O233">
        <v>6</v>
      </c>
      <c r="P233" t="s">
        <v>64</v>
      </c>
      <c r="Q233">
        <v>14.1</v>
      </c>
      <c r="R233" t="str" cm="1">
        <f t="array" ref="R2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3" t="e">
        <f>IF(Table13[[#This Row],[Category All]]="Category 1", "Yes",NA())</f>
        <v>#N/A</v>
      </c>
      <c r="T233" t="str">
        <f>IF(Table13[[#This Row],[Category All]]="Category 2", "Yes",NA())</f>
        <v>Yes</v>
      </c>
      <c r="U233" t="e">
        <f>IF(Table13[[#This Row],[Category All]]="Category 3", "Yes",NA())</f>
        <v>#N/A</v>
      </c>
      <c r="V233" s="3">
        <f>SUM(1,(1/3)*(Table13[[#This Row],[Length]]-0.5),(1/3)*(Table13[[#This Row],[Diameter]]-0.4),(1/3)*(Table13[[#This Row],[Height]]-0.4)*Table13[[#This Row],[Whole_weight]]*0.5)</f>
        <v>0.97248166666666669</v>
      </c>
      <c r="W233" s="3" cm="1">
        <f t="array" ref="W2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0.77798533333333342</v>
      </c>
      <c r="X233" s="3" t="e">
        <f>IF(Table13[[#This Row],[Category All]]="Category 1",Table13[[#This Row],[Base Abalone Value]]*1.5,NA())</f>
        <v>#N/A</v>
      </c>
      <c r="Y233" s="3">
        <f>IF(Table13[[#This Row],[Category All]]="Category 2",Table13[[#This Row],[Base Abalone Value]]*0.8,NA())</f>
        <v>0.77798533333333342</v>
      </c>
      <c r="Z233" s="3" t="e">
        <f>IF(Table13[[#This Row],[Category All]]="Category 3",Table13[[#This Row],[Base Abalone Value]],NA())</f>
        <v>#N/A</v>
      </c>
    </row>
    <row r="234" spans="1:26" x14ac:dyDescent="0.2">
      <c r="A234">
        <v>1331</v>
      </c>
      <c r="B234" t="s">
        <v>17</v>
      </c>
      <c r="C234">
        <v>0.56999999999999995</v>
      </c>
      <c r="D234">
        <v>0.46</v>
      </c>
      <c r="E234">
        <v>0.13500000000000001</v>
      </c>
      <c r="F234">
        <v>0.97950000000000004</v>
      </c>
      <c r="G234">
        <v>0.39700000000000002</v>
      </c>
      <c r="H234">
        <v>0.2525</v>
      </c>
      <c r="I234">
        <v>0.26550000000000001</v>
      </c>
      <c r="J234">
        <v>9</v>
      </c>
      <c r="K234">
        <v>9</v>
      </c>
      <c r="L234" t="s">
        <v>37</v>
      </c>
      <c r="M234" t="s">
        <v>38</v>
      </c>
      <c r="N234" t="s">
        <v>39</v>
      </c>
      <c r="O234">
        <v>2</v>
      </c>
      <c r="P234" t="s">
        <v>24</v>
      </c>
      <c r="Q234">
        <v>18</v>
      </c>
      <c r="R234" t="str" cm="1">
        <f t="array" ref="R2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4" t="e">
        <f>IF(Table13[[#This Row],[Category All]]="Category 1", "Yes",NA())</f>
        <v>#N/A</v>
      </c>
      <c r="T234" t="str">
        <f>IF(Table13[[#This Row],[Category All]]="Category 2", "Yes",NA())</f>
        <v>Yes</v>
      </c>
      <c r="U234" t="e">
        <f>IF(Table13[[#This Row],[Category All]]="Category 3", "Yes",NA())</f>
        <v>#N/A</v>
      </c>
      <c r="V234" s="3">
        <f>SUM(1,(1/3)*(Table13[[#This Row],[Length]]-0.5),(1/3)*(Table13[[#This Row],[Diameter]]-0.4),(1/3)*(Table13[[#This Row],[Height]]-0.4)*Table13[[#This Row],[Whole_weight]]*0.5)</f>
        <v>1.0000720833333334</v>
      </c>
      <c r="W234" s="3" cm="1">
        <f t="array" ref="W2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0.80005766666666678</v>
      </c>
      <c r="X234" s="3" t="e">
        <f>IF(Table13[[#This Row],[Category All]]="Category 1",Table13[[#This Row],[Base Abalone Value]]*1.5,NA())</f>
        <v>#N/A</v>
      </c>
      <c r="Y234" s="3">
        <f>IF(Table13[[#This Row],[Category All]]="Category 2",Table13[[#This Row],[Base Abalone Value]]*0.8,NA())</f>
        <v>0.80005766666666678</v>
      </c>
      <c r="Z234" s="3" t="e">
        <f>IF(Table13[[#This Row],[Category All]]="Category 3",Table13[[#This Row],[Base Abalone Value]],NA())</f>
        <v>#N/A</v>
      </c>
    </row>
    <row r="235" spans="1:26" x14ac:dyDescent="0.2">
      <c r="A235">
        <v>1483</v>
      </c>
      <c r="B235" t="s">
        <v>32</v>
      </c>
      <c r="C235">
        <v>0.58499999999999996</v>
      </c>
      <c r="D235">
        <v>0.45500000000000002</v>
      </c>
      <c r="E235">
        <v>0.15</v>
      </c>
      <c r="F235">
        <v>0.90600000000000003</v>
      </c>
      <c r="G235">
        <v>0.40949999999999998</v>
      </c>
      <c r="H235">
        <v>0.23</v>
      </c>
      <c r="I235">
        <v>0.23350000000000001</v>
      </c>
      <c r="J235">
        <v>8</v>
      </c>
      <c r="K235">
        <v>15</v>
      </c>
      <c r="L235" t="s">
        <v>66</v>
      </c>
      <c r="M235" t="s">
        <v>67</v>
      </c>
      <c r="N235" t="s">
        <v>20</v>
      </c>
      <c r="O235">
        <v>1</v>
      </c>
      <c r="P235" t="s">
        <v>21</v>
      </c>
      <c r="Q235">
        <v>22.1</v>
      </c>
      <c r="R235" t="str" cm="1">
        <f t="array" ref="R2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5" t="e">
        <f>IF(Table13[[#This Row],[Category All]]="Category 1", "Yes",NA())</f>
        <v>#N/A</v>
      </c>
      <c r="T235" t="e">
        <f>IF(Table13[[#This Row],[Category All]]="Category 2", "Yes",NA())</f>
        <v>#N/A</v>
      </c>
      <c r="U235" t="str">
        <f>IF(Table13[[#This Row],[Category All]]="Category 3", "Yes",NA())</f>
        <v>Yes</v>
      </c>
      <c r="V235" s="3">
        <f>SUM(1,(1/3)*(Table13[[#This Row],[Length]]-0.5),(1/3)*(Table13[[#This Row],[Diameter]]-0.4),(1/3)*(Table13[[#This Row],[Height]]-0.4)*Table13[[#This Row],[Whole_weight]]*0.5)</f>
        <v>1.0089166666666667</v>
      </c>
      <c r="W235" s="3" cm="1">
        <f t="array" ref="W2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1.0089166666666667</v>
      </c>
      <c r="X235" s="3" t="e">
        <f>IF(Table13[[#This Row],[Category All]]="Category 1",Table13[[#This Row],[Base Abalone Value]]*1.5,NA())</f>
        <v>#N/A</v>
      </c>
      <c r="Y235" s="3" t="e">
        <f>IF(Table13[[#This Row],[Category All]]="Category 2",Table13[[#This Row],[Base Abalone Value]]*0.8,NA())</f>
        <v>#N/A</v>
      </c>
      <c r="Z235" s="3">
        <f>IF(Table13[[#This Row],[Category All]]="Category 3",Table13[[#This Row],[Base Abalone Value]],NA())</f>
        <v>1.0089166666666667</v>
      </c>
    </row>
    <row r="236" spans="1:26" x14ac:dyDescent="0.2">
      <c r="A236">
        <v>1758</v>
      </c>
      <c r="B236" t="s">
        <v>17</v>
      </c>
      <c r="C236">
        <v>0.73</v>
      </c>
      <c r="D236">
        <v>0.56000000000000005</v>
      </c>
      <c r="E236">
        <v>0.19</v>
      </c>
      <c r="F236">
        <v>1.9424999999999999</v>
      </c>
      <c r="G236">
        <v>0.79900000000000004</v>
      </c>
      <c r="H236">
        <v>0.51949999999999996</v>
      </c>
      <c r="I236">
        <v>0.5655</v>
      </c>
      <c r="J236">
        <v>11</v>
      </c>
      <c r="K236">
        <v>7</v>
      </c>
      <c r="L236" t="s">
        <v>52</v>
      </c>
      <c r="M236" t="s">
        <v>53</v>
      </c>
      <c r="N236" t="s">
        <v>54</v>
      </c>
      <c r="O236">
        <v>10</v>
      </c>
      <c r="P236" t="s">
        <v>55</v>
      </c>
      <c r="Q236">
        <v>24.1</v>
      </c>
      <c r="R236" t="str" cm="1">
        <f t="array" ref="R2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36" t="e">
        <f>IF(Table13[[#This Row],[Category All]]="Category 1", "Yes",NA())</f>
        <v>#N/A</v>
      </c>
      <c r="T236" t="e">
        <f>IF(Table13[[#This Row],[Category All]]="Category 2", "Yes",NA())</f>
        <v>#N/A</v>
      </c>
      <c r="U236" t="str">
        <f>IF(Table13[[#This Row],[Category All]]="Category 3", "Yes",NA())</f>
        <v>Yes</v>
      </c>
      <c r="V236" s="3">
        <f>SUM(1,(1/3)*(Table13[[#This Row],[Length]]-0.5),(1/3)*(Table13[[#This Row],[Diameter]]-0.4),(1/3)*(Table13[[#This Row],[Height]]-0.4)*Table13[[#This Row],[Whole_weight]]*0.5)</f>
        <v>1.0620124999999998</v>
      </c>
      <c r="W236" s="3" cm="1">
        <f t="array" ref="W2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1.0620124999999998</v>
      </c>
      <c r="X236" s="3" t="e">
        <f>IF(Table13[[#This Row],[Category All]]="Category 1",Table13[[#This Row],[Base Abalone Value]]*1.5,NA())</f>
        <v>#N/A</v>
      </c>
      <c r="Y236" s="3" t="e">
        <f>IF(Table13[[#This Row],[Category All]]="Category 2",Table13[[#This Row],[Base Abalone Value]]*0.8,NA())</f>
        <v>#N/A</v>
      </c>
      <c r="Z236" s="3">
        <f>IF(Table13[[#This Row],[Category All]]="Category 3",Table13[[#This Row],[Base Abalone Value]],NA())</f>
        <v>1.0620124999999998</v>
      </c>
    </row>
    <row r="237" spans="1:26" x14ac:dyDescent="0.2">
      <c r="A237">
        <v>3869</v>
      </c>
      <c r="B237" t="s">
        <v>17</v>
      </c>
      <c r="C237">
        <v>0.44</v>
      </c>
      <c r="D237">
        <v>0.34</v>
      </c>
      <c r="E237">
        <v>0.13500000000000001</v>
      </c>
      <c r="F237">
        <v>0.39750000000000002</v>
      </c>
      <c r="G237">
        <v>0.15049999999999999</v>
      </c>
      <c r="H237">
        <v>9.4500000000000001E-2</v>
      </c>
      <c r="I237">
        <v>0.13500000000000001</v>
      </c>
      <c r="J237">
        <v>8</v>
      </c>
      <c r="K237">
        <v>4</v>
      </c>
      <c r="L237" t="s">
        <v>69</v>
      </c>
      <c r="M237" t="s">
        <v>70</v>
      </c>
      <c r="N237" t="s">
        <v>71</v>
      </c>
      <c r="O237">
        <v>8</v>
      </c>
      <c r="P237" t="s">
        <v>36</v>
      </c>
      <c r="Q237">
        <v>12.3</v>
      </c>
      <c r="R237" t="str" cm="1">
        <f t="array" ref="R2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7" t="e">
        <f>IF(Table13[[#This Row],[Category All]]="Category 1", "Yes",NA())</f>
        <v>#N/A</v>
      </c>
      <c r="T237" t="str">
        <f>IF(Table13[[#This Row],[Category All]]="Category 2", "Yes",NA())</f>
        <v>Yes</v>
      </c>
      <c r="U237" t="e">
        <f>IF(Table13[[#This Row],[Category All]]="Category 3", "Yes",NA())</f>
        <v>#N/A</v>
      </c>
      <c r="V237" s="3">
        <f>SUM(1,(1/3)*(Table13[[#This Row],[Length]]-0.5),(1/3)*(Table13[[#This Row],[Diameter]]-0.4),(1/3)*(Table13[[#This Row],[Height]]-0.4)*Table13[[#This Row],[Whole_weight]]*0.5)</f>
        <v>0.94244374999999991</v>
      </c>
      <c r="W237" s="3" cm="1">
        <f t="array" ref="W2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0.75395499999999993</v>
      </c>
      <c r="X237" s="3" t="e">
        <f>IF(Table13[[#This Row],[Category All]]="Category 1",Table13[[#This Row],[Base Abalone Value]]*1.5,NA())</f>
        <v>#N/A</v>
      </c>
      <c r="Y237" s="3">
        <f>IF(Table13[[#This Row],[Category All]]="Category 2",Table13[[#This Row],[Base Abalone Value]]*0.8,NA())</f>
        <v>0.75395499999999993</v>
      </c>
      <c r="Z237" s="3" t="e">
        <f>IF(Table13[[#This Row],[Category All]]="Category 3",Table13[[#This Row],[Base Abalone Value]],NA())</f>
        <v>#N/A</v>
      </c>
    </row>
    <row r="238" spans="1:26" x14ac:dyDescent="0.2">
      <c r="A238">
        <v>4002</v>
      </c>
      <c r="B238" t="s">
        <v>28</v>
      </c>
      <c r="C238">
        <v>0.48</v>
      </c>
      <c r="D238">
        <v>0.35</v>
      </c>
      <c r="E238">
        <v>0.105</v>
      </c>
      <c r="F238">
        <v>0.63500000000000001</v>
      </c>
      <c r="G238">
        <v>0.35199999999999998</v>
      </c>
      <c r="H238">
        <v>0.127</v>
      </c>
      <c r="I238">
        <v>0.13500000000000001</v>
      </c>
      <c r="J238">
        <v>6</v>
      </c>
      <c r="K238">
        <v>8</v>
      </c>
      <c r="L238" t="s">
        <v>46</v>
      </c>
      <c r="M238" t="s">
        <v>47</v>
      </c>
      <c r="N238" t="s">
        <v>48</v>
      </c>
      <c r="O238">
        <v>4</v>
      </c>
      <c r="P238" t="s">
        <v>27</v>
      </c>
      <c r="Q238">
        <v>6.1</v>
      </c>
      <c r="R238" t="str" cm="1">
        <f t="array" ref="R2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8" t="e">
        <f>IF(Table13[[#This Row],[Category All]]="Category 1", "Yes",NA())</f>
        <v>#N/A</v>
      </c>
      <c r="T238" t="str">
        <f>IF(Table13[[#This Row],[Category All]]="Category 2", "Yes",NA())</f>
        <v>Yes</v>
      </c>
      <c r="U238" t="e">
        <f>IF(Table13[[#This Row],[Category All]]="Category 3", "Yes",NA())</f>
        <v>#N/A</v>
      </c>
      <c r="V238" s="3">
        <f>SUM(1,(1/3)*(Table13[[#This Row],[Length]]-0.5),(1/3)*(Table13[[#This Row],[Diameter]]-0.4),(1/3)*(Table13[[#This Row],[Height]]-0.4)*Table13[[#This Row],[Whole_weight]]*0.5)</f>
        <v>0.94544583333333321</v>
      </c>
      <c r="W238" s="3" cm="1">
        <f t="array" ref="W2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0.75635666666666657</v>
      </c>
      <c r="X238" s="3" t="e">
        <f>IF(Table13[[#This Row],[Category All]]="Category 1",Table13[[#This Row],[Base Abalone Value]]*1.5,NA())</f>
        <v>#N/A</v>
      </c>
      <c r="Y238" s="3">
        <f>IF(Table13[[#This Row],[Category All]]="Category 2",Table13[[#This Row],[Base Abalone Value]]*0.8,NA())</f>
        <v>0.75635666666666657</v>
      </c>
      <c r="Z238" s="3" t="e">
        <f>IF(Table13[[#This Row],[Category All]]="Category 3",Table13[[#This Row],[Base Abalone Value]],NA())</f>
        <v>#N/A</v>
      </c>
    </row>
    <row r="239" spans="1:26" x14ac:dyDescent="0.2">
      <c r="A239">
        <v>258</v>
      </c>
      <c r="B239" t="s">
        <v>32</v>
      </c>
      <c r="C239">
        <v>0.54500000000000004</v>
      </c>
      <c r="D239">
        <v>0.46</v>
      </c>
      <c r="E239">
        <v>0.16</v>
      </c>
      <c r="F239">
        <v>0.89749999999999996</v>
      </c>
      <c r="G239">
        <v>0.34100000000000003</v>
      </c>
      <c r="H239">
        <v>0.16550000000000001</v>
      </c>
      <c r="I239">
        <v>0.34499999999999997</v>
      </c>
      <c r="J239">
        <v>10</v>
      </c>
      <c r="K239">
        <v>6</v>
      </c>
      <c r="L239" t="s">
        <v>56</v>
      </c>
      <c r="M239" t="s">
        <v>57</v>
      </c>
      <c r="N239" t="s">
        <v>58</v>
      </c>
      <c r="O239">
        <v>6</v>
      </c>
      <c r="P239" t="s">
        <v>64</v>
      </c>
      <c r="Q239">
        <v>14.1</v>
      </c>
      <c r="R239" t="str" cm="1">
        <f t="array" ref="R2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39" t="e">
        <f>IF(Table13[[#This Row],[Category All]]="Category 1", "Yes",NA())</f>
        <v>#N/A</v>
      </c>
      <c r="T239" t="str">
        <f>IF(Table13[[#This Row],[Category All]]="Category 2", "Yes",NA())</f>
        <v>Yes</v>
      </c>
      <c r="U239" t="e">
        <f>IF(Table13[[#This Row],[Category All]]="Category 3", "Yes",NA())</f>
        <v>#N/A</v>
      </c>
      <c r="V239" s="3">
        <f>SUM(1,(1/3)*(Table13[[#This Row],[Length]]-0.5),(1/3)*(Table13[[#This Row],[Diameter]]-0.4),(1/3)*(Table13[[#This Row],[Height]]-0.4)*Table13[[#This Row],[Whole_weight]]*0.5)</f>
        <v>0.9991000000000001</v>
      </c>
      <c r="W239" s="3" cm="1">
        <f t="array" ref="W2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0.7992800000000001</v>
      </c>
      <c r="X239" s="3" t="e">
        <f>IF(Table13[[#This Row],[Category All]]="Category 1",Table13[[#This Row],[Base Abalone Value]]*1.5,NA())</f>
        <v>#N/A</v>
      </c>
      <c r="Y239" s="3">
        <f>IF(Table13[[#This Row],[Category All]]="Category 2",Table13[[#This Row],[Base Abalone Value]]*0.8,NA())</f>
        <v>0.7992800000000001</v>
      </c>
      <c r="Z239" s="3" t="e">
        <f>IF(Table13[[#This Row],[Category All]]="Category 3",Table13[[#This Row],[Base Abalone Value]],NA())</f>
        <v>#N/A</v>
      </c>
    </row>
    <row r="240" spans="1:26" x14ac:dyDescent="0.2">
      <c r="A240">
        <v>4158</v>
      </c>
      <c r="B240" t="s">
        <v>32</v>
      </c>
      <c r="C240">
        <v>0.47499999999999998</v>
      </c>
      <c r="D240">
        <v>0.36</v>
      </c>
      <c r="E240">
        <v>0.14000000000000001</v>
      </c>
      <c r="F240">
        <v>0.51349999999999996</v>
      </c>
      <c r="G240">
        <v>0.24099999999999999</v>
      </c>
      <c r="H240">
        <v>0.1045</v>
      </c>
      <c r="I240">
        <v>0.155</v>
      </c>
      <c r="J240">
        <v>8</v>
      </c>
      <c r="K240">
        <v>5</v>
      </c>
      <c r="L240" t="s">
        <v>43</v>
      </c>
      <c r="M240" t="s">
        <v>44</v>
      </c>
      <c r="N240" t="s">
        <v>45</v>
      </c>
      <c r="O240">
        <v>3</v>
      </c>
      <c r="P240" t="s">
        <v>65</v>
      </c>
      <c r="Q240">
        <v>3.6</v>
      </c>
      <c r="R240" t="str" cm="1">
        <f t="array" ref="R2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0" t="e">
        <f>IF(Table13[[#This Row],[Category All]]="Category 1", "Yes",NA())</f>
        <v>#N/A</v>
      </c>
      <c r="T240" t="str">
        <f>IF(Table13[[#This Row],[Category All]]="Category 2", "Yes",NA())</f>
        <v>Yes</v>
      </c>
      <c r="U240" t="e">
        <f>IF(Table13[[#This Row],[Category All]]="Category 3", "Yes",NA())</f>
        <v>#N/A</v>
      </c>
      <c r="V240" s="3">
        <f>SUM(1,(1/3)*(Table13[[#This Row],[Length]]-0.5),(1/3)*(Table13[[#This Row],[Diameter]]-0.4),(1/3)*(Table13[[#This Row],[Height]]-0.4)*Table13[[#This Row],[Whole_weight]]*0.5)</f>
        <v>0.95608166666666672</v>
      </c>
      <c r="W240" s="3" cm="1">
        <f t="array" ref="W2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0.7648653333333334</v>
      </c>
      <c r="X240" s="3" t="e">
        <f>IF(Table13[[#This Row],[Category All]]="Category 1",Table13[[#This Row],[Base Abalone Value]]*1.5,NA())</f>
        <v>#N/A</v>
      </c>
      <c r="Y240" s="3">
        <f>IF(Table13[[#This Row],[Category All]]="Category 2",Table13[[#This Row],[Base Abalone Value]]*0.8,NA())</f>
        <v>0.7648653333333334</v>
      </c>
      <c r="Z240" s="3" t="e">
        <f>IF(Table13[[#This Row],[Category All]]="Category 3",Table13[[#This Row],[Base Abalone Value]],NA())</f>
        <v>#N/A</v>
      </c>
    </row>
    <row r="241" spans="1:26" x14ac:dyDescent="0.2">
      <c r="A241">
        <v>3745</v>
      </c>
      <c r="B241" t="s">
        <v>28</v>
      </c>
      <c r="C241">
        <v>0.27500000000000002</v>
      </c>
      <c r="D241">
        <v>0.20499999999999999</v>
      </c>
      <c r="E241">
        <v>6.5000000000000002E-2</v>
      </c>
      <c r="F241">
        <v>0.10100000000000001</v>
      </c>
      <c r="G241">
        <v>4.1000000000000002E-2</v>
      </c>
      <c r="H241">
        <v>2.1000000000000001E-2</v>
      </c>
      <c r="I241">
        <v>3.4000000000000002E-2</v>
      </c>
      <c r="J241">
        <v>5</v>
      </c>
      <c r="K241">
        <v>5</v>
      </c>
      <c r="L241" t="s">
        <v>43</v>
      </c>
      <c r="M241" t="s">
        <v>44</v>
      </c>
      <c r="N241" t="s">
        <v>45</v>
      </c>
      <c r="O241">
        <v>8</v>
      </c>
      <c r="P241" t="s">
        <v>36</v>
      </c>
      <c r="Q241">
        <v>12.3</v>
      </c>
      <c r="R241" t="str" cm="1">
        <f t="array" ref="R2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1" t="e">
        <f>IF(Table13[[#This Row],[Category All]]="Category 1", "Yes",NA())</f>
        <v>#N/A</v>
      </c>
      <c r="T241" t="str">
        <f>IF(Table13[[#This Row],[Category All]]="Category 2", "Yes",NA())</f>
        <v>Yes</v>
      </c>
      <c r="U241" t="e">
        <f>IF(Table13[[#This Row],[Category All]]="Category 3", "Yes",NA())</f>
        <v>#N/A</v>
      </c>
      <c r="V241" s="3">
        <f>SUM(1,(1/3)*(Table13[[#This Row],[Length]]-0.5),(1/3)*(Table13[[#This Row],[Diameter]]-0.4),(1/3)*(Table13[[#This Row],[Height]]-0.4)*Table13[[#This Row],[Whole_weight]]*0.5)</f>
        <v>0.85436083333333346</v>
      </c>
      <c r="W241" s="3" cm="1">
        <f t="array" ref="W2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0.68348866666666686</v>
      </c>
      <c r="X241" s="3" t="e">
        <f>IF(Table13[[#This Row],[Category All]]="Category 1",Table13[[#This Row],[Base Abalone Value]]*1.5,NA())</f>
        <v>#N/A</v>
      </c>
      <c r="Y241" s="3">
        <f>IF(Table13[[#This Row],[Category All]]="Category 2",Table13[[#This Row],[Base Abalone Value]]*0.8,NA())</f>
        <v>0.68348866666666686</v>
      </c>
      <c r="Z241" s="3" t="e">
        <f>IF(Table13[[#This Row],[Category All]]="Category 3",Table13[[#This Row],[Base Abalone Value]],NA())</f>
        <v>#N/A</v>
      </c>
    </row>
    <row r="242" spans="1:26" x14ac:dyDescent="0.2">
      <c r="A242">
        <v>753</v>
      </c>
      <c r="B242" t="s">
        <v>17</v>
      </c>
      <c r="C242">
        <v>0.60499999999999998</v>
      </c>
      <c r="D242">
        <v>0.46</v>
      </c>
      <c r="E242">
        <v>0.17</v>
      </c>
      <c r="F242">
        <v>1.1220000000000001</v>
      </c>
      <c r="G242">
        <v>0.34699999999999998</v>
      </c>
      <c r="H242">
        <v>0.30449999999999999</v>
      </c>
      <c r="I242">
        <v>0.315</v>
      </c>
      <c r="J242">
        <v>13</v>
      </c>
      <c r="K242">
        <v>15</v>
      </c>
      <c r="L242" t="s">
        <v>66</v>
      </c>
      <c r="M242" t="s">
        <v>67</v>
      </c>
      <c r="N242" t="s">
        <v>20</v>
      </c>
      <c r="O242">
        <v>4</v>
      </c>
      <c r="P242" t="s">
        <v>27</v>
      </c>
      <c r="Q242">
        <v>6.1</v>
      </c>
      <c r="R242" t="str" cm="1">
        <f t="array" ref="R2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2" t="e">
        <f>IF(Table13[[#This Row],[Category All]]="Category 1", "Yes",NA())</f>
        <v>#N/A</v>
      </c>
      <c r="T242" t="str">
        <f>IF(Table13[[#This Row],[Category All]]="Category 2", "Yes",NA())</f>
        <v>Yes</v>
      </c>
      <c r="U242" t="e">
        <f>IF(Table13[[#This Row],[Category All]]="Category 3", "Yes",NA())</f>
        <v>#N/A</v>
      </c>
      <c r="V242" s="3">
        <f>SUM(1,(1/3)*(Table13[[#This Row],[Length]]-0.5),(1/3)*(Table13[[#This Row],[Diameter]]-0.4),(1/3)*(Table13[[#This Row],[Height]]-0.4)*Table13[[#This Row],[Whole_weight]]*0.5)</f>
        <v>1.0119899999999999</v>
      </c>
      <c r="W242" s="3" cm="1">
        <f t="array" ref="W2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0.80959199999999998</v>
      </c>
      <c r="X242" s="3" t="e">
        <f>IF(Table13[[#This Row],[Category All]]="Category 1",Table13[[#This Row],[Base Abalone Value]]*1.5,NA())</f>
        <v>#N/A</v>
      </c>
      <c r="Y242" s="3">
        <f>IF(Table13[[#This Row],[Category All]]="Category 2",Table13[[#This Row],[Base Abalone Value]]*0.8,NA())</f>
        <v>0.80959199999999998</v>
      </c>
      <c r="Z242" s="3" t="e">
        <f>IF(Table13[[#This Row],[Category All]]="Category 3",Table13[[#This Row],[Base Abalone Value]],NA())</f>
        <v>#N/A</v>
      </c>
    </row>
    <row r="243" spans="1:26" x14ac:dyDescent="0.2">
      <c r="A243">
        <v>1632</v>
      </c>
      <c r="B243" t="s">
        <v>28</v>
      </c>
      <c r="C243">
        <v>0.56999999999999995</v>
      </c>
      <c r="D243">
        <v>0.44500000000000001</v>
      </c>
      <c r="E243">
        <v>0.14499999999999999</v>
      </c>
      <c r="F243">
        <v>0.74050000000000005</v>
      </c>
      <c r="G243">
        <v>0.30599999999999999</v>
      </c>
      <c r="H243">
        <v>0.17199999999999999</v>
      </c>
      <c r="I243">
        <v>0.1825</v>
      </c>
      <c r="J243">
        <v>12</v>
      </c>
      <c r="K243">
        <v>9</v>
      </c>
      <c r="L243" t="s">
        <v>37</v>
      </c>
      <c r="M243" t="s">
        <v>38</v>
      </c>
      <c r="N243" t="s">
        <v>39</v>
      </c>
      <c r="O243">
        <v>8</v>
      </c>
      <c r="P243" t="s">
        <v>36</v>
      </c>
      <c r="Q243">
        <v>12.3</v>
      </c>
      <c r="R243" t="str" cm="1">
        <f t="array" ref="R2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3" t="e">
        <f>IF(Table13[[#This Row],[Category All]]="Category 1", "Yes",NA())</f>
        <v>#N/A</v>
      </c>
      <c r="T243" t="str">
        <f>IF(Table13[[#This Row],[Category All]]="Category 2", "Yes",NA())</f>
        <v>Yes</v>
      </c>
      <c r="U243" t="e">
        <f>IF(Table13[[#This Row],[Category All]]="Category 3", "Yes",NA())</f>
        <v>#N/A</v>
      </c>
      <c r="V243" s="3">
        <f>SUM(1,(1/3)*(Table13[[#This Row],[Length]]-0.5),(1/3)*(Table13[[#This Row],[Diameter]]-0.4),(1/3)*(Table13[[#This Row],[Height]]-0.4)*Table13[[#This Row],[Whole_weight]]*0.5)</f>
        <v>1.0068620833333333</v>
      </c>
      <c r="W243" s="3" cm="1">
        <f t="array" ref="W2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0.80548966666666666</v>
      </c>
      <c r="X243" s="3" t="e">
        <f>IF(Table13[[#This Row],[Category All]]="Category 1",Table13[[#This Row],[Base Abalone Value]]*1.5,NA())</f>
        <v>#N/A</v>
      </c>
      <c r="Y243" s="3">
        <f>IF(Table13[[#This Row],[Category All]]="Category 2",Table13[[#This Row],[Base Abalone Value]]*0.8,NA())</f>
        <v>0.80548966666666666</v>
      </c>
      <c r="Z243" s="3" t="e">
        <f>IF(Table13[[#This Row],[Category All]]="Category 3",Table13[[#This Row],[Base Abalone Value]],NA())</f>
        <v>#N/A</v>
      </c>
    </row>
    <row r="244" spans="1:26" x14ac:dyDescent="0.2">
      <c r="A244">
        <v>1911</v>
      </c>
      <c r="B244" t="s">
        <v>17</v>
      </c>
      <c r="C244">
        <v>0.57999999999999996</v>
      </c>
      <c r="D244">
        <v>0.5</v>
      </c>
      <c r="E244">
        <v>0.16500000000000001</v>
      </c>
      <c r="F244">
        <v>0.92500000000000004</v>
      </c>
      <c r="G244">
        <v>0.37</v>
      </c>
      <c r="H244">
        <v>0.185</v>
      </c>
      <c r="I244">
        <v>0.30049999999999999</v>
      </c>
      <c r="J244">
        <v>10</v>
      </c>
      <c r="K244">
        <v>13</v>
      </c>
      <c r="L244" t="s">
        <v>29</v>
      </c>
      <c r="M244" t="s">
        <v>30</v>
      </c>
      <c r="N244" t="s">
        <v>20</v>
      </c>
      <c r="O244">
        <v>2</v>
      </c>
      <c r="P244" t="s">
        <v>24</v>
      </c>
      <c r="Q244">
        <v>18</v>
      </c>
      <c r="R244" t="str" cm="1">
        <f t="array" ref="R2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4" t="e">
        <f>IF(Table13[[#This Row],[Category All]]="Category 1", "Yes",NA())</f>
        <v>#N/A</v>
      </c>
      <c r="T244" t="str">
        <f>IF(Table13[[#This Row],[Category All]]="Category 2", "Yes",NA())</f>
        <v>Yes</v>
      </c>
      <c r="U244" t="e">
        <f>IF(Table13[[#This Row],[Category All]]="Category 3", "Yes",NA())</f>
        <v>#N/A</v>
      </c>
      <c r="V244" s="3">
        <f>SUM(1,(1/3)*(Table13[[#This Row],[Length]]-0.5),(1/3)*(Table13[[#This Row],[Diameter]]-0.4),(1/3)*(Table13[[#This Row],[Height]]-0.4)*Table13[[#This Row],[Whole_weight]]*0.5)</f>
        <v>1.0237708333333333</v>
      </c>
      <c r="W244" s="3" cm="1">
        <f t="array" ref="W2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0.81901666666666673</v>
      </c>
      <c r="X244" s="3" t="e">
        <f>IF(Table13[[#This Row],[Category All]]="Category 1",Table13[[#This Row],[Base Abalone Value]]*1.5,NA())</f>
        <v>#N/A</v>
      </c>
      <c r="Y244" s="3">
        <f>IF(Table13[[#This Row],[Category All]]="Category 2",Table13[[#This Row],[Base Abalone Value]]*0.8,NA())</f>
        <v>0.81901666666666673</v>
      </c>
      <c r="Z244" s="3" t="e">
        <f>IF(Table13[[#This Row],[Category All]]="Category 3",Table13[[#This Row],[Base Abalone Value]],NA())</f>
        <v>#N/A</v>
      </c>
    </row>
    <row r="245" spans="1:26" x14ac:dyDescent="0.2">
      <c r="A245">
        <v>1072</v>
      </c>
      <c r="B245" t="s">
        <v>28</v>
      </c>
      <c r="C245">
        <v>0.38500000000000001</v>
      </c>
      <c r="D245">
        <v>0.28999999999999998</v>
      </c>
      <c r="E245">
        <v>0.08</v>
      </c>
      <c r="F245">
        <v>0.2485</v>
      </c>
      <c r="G245">
        <v>0.122</v>
      </c>
      <c r="H245">
        <v>4.9500000000000002E-2</v>
      </c>
      <c r="I245">
        <v>6.5000000000000002E-2</v>
      </c>
      <c r="J245">
        <v>7</v>
      </c>
      <c r="K245">
        <v>13</v>
      </c>
      <c r="L245" t="s">
        <v>29</v>
      </c>
      <c r="M245" t="s">
        <v>30</v>
      </c>
      <c r="N245" t="s">
        <v>20</v>
      </c>
      <c r="O245">
        <v>8</v>
      </c>
      <c r="P245" t="s">
        <v>36</v>
      </c>
      <c r="Q245">
        <v>12.3</v>
      </c>
      <c r="R245" t="str" cm="1">
        <f t="array" ref="R2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5" t="e">
        <f>IF(Table13[[#This Row],[Category All]]="Category 1", "Yes",NA())</f>
        <v>#N/A</v>
      </c>
      <c r="T245" t="str">
        <f>IF(Table13[[#This Row],[Category All]]="Category 2", "Yes",NA())</f>
        <v>Yes</v>
      </c>
      <c r="U245" t="e">
        <f>IF(Table13[[#This Row],[Category All]]="Category 3", "Yes",NA())</f>
        <v>#N/A</v>
      </c>
      <c r="V245" s="3">
        <f>SUM(1,(1/3)*(Table13[[#This Row],[Length]]-0.5),(1/3)*(Table13[[#This Row],[Diameter]]-0.4),(1/3)*(Table13[[#This Row],[Height]]-0.4)*Table13[[#This Row],[Whole_weight]]*0.5)</f>
        <v>0.91174666666666671</v>
      </c>
      <c r="W245" s="3" cm="1">
        <f t="array" ref="W2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0.72939733333333345</v>
      </c>
      <c r="X245" s="3" t="e">
        <f>IF(Table13[[#This Row],[Category All]]="Category 1",Table13[[#This Row],[Base Abalone Value]]*1.5,NA())</f>
        <v>#N/A</v>
      </c>
      <c r="Y245" s="3">
        <f>IF(Table13[[#This Row],[Category All]]="Category 2",Table13[[#This Row],[Base Abalone Value]]*0.8,NA())</f>
        <v>0.72939733333333345</v>
      </c>
      <c r="Z245" s="3" t="e">
        <f>IF(Table13[[#This Row],[Category All]]="Category 3",Table13[[#This Row],[Base Abalone Value]],NA())</f>
        <v>#N/A</v>
      </c>
    </row>
    <row r="246" spans="1:26" x14ac:dyDescent="0.2">
      <c r="A246">
        <v>555</v>
      </c>
      <c r="B246" t="s">
        <v>28</v>
      </c>
      <c r="C246">
        <v>0.48499999999999999</v>
      </c>
      <c r="D246">
        <v>0.39</v>
      </c>
      <c r="E246">
        <v>0.125</v>
      </c>
      <c r="F246">
        <v>0.59099999999999997</v>
      </c>
      <c r="G246">
        <v>0.28699999999999998</v>
      </c>
      <c r="H246">
        <v>0.14099999999999999</v>
      </c>
      <c r="I246">
        <v>0.12</v>
      </c>
      <c r="J246">
        <v>9</v>
      </c>
      <c r="K246">
        <v>6</v>
      </c>
      <c r="L246" t="s">
        <v>56</v>
      </c>
      <c r="M246" t="s">
        <v>57</v>
      </c>
      <c r="N246" t="s">
        <v>58</v>
      </c>
      <c r="O246">
        <v>9</v>
      </c>
      <c r="P246" t="s">
        <v>63</v>
      </c>
      <c r="Q246">
        <v>1.9</v>
      </c>
      <c r="R246" t="str" cm="1">
        <f t="array" ref="R2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6" t="e">
        <f>IF(Table13[[#This Row],[Category All]]="Category 1", "Yes",NA())</f>
        <v>#N/A</v>
      </c>
      <c r="T246" t="str">
        <f>IF(Table13[[#This Row],[Category All]]="Category 2", "Yes",NA())</f>
        <v>Yes</v>
      </c>
      <c r="U246" t="e">
        <f>IF(Table13[[#This Row],[Category All]]="Category 3", "Yes",NA())</f>
        <v>#N/A</v>
      </c>
      <c r="V246" s="3">
        <f>SUM(1,(1/3)*(Table13[[#This Row],[Length]]-0.5),(1/3)*(Table13[[#This Row],[Diameter]]-0.4),(1/3)*(Table13[[#This Row],[Height]]-0.4)*Table13[[#This Row],[Whole_weight]]*0.5)</f>
        <v>0.96457916666666665</v>
      </c>
      <c r="W246" s="3" cm="1">
        <f t="array" ref="W2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0.77166333333333337</v>
      </c>
      <c r="X246" s="3" t="e">
        <f>IF(Table13[[#This Row],[Category All]]="Category 1",Table13[[#This Row],[Base Abalone Value]]*1.5,NA())</f>
        <v>#N/A</v>
      </c>
      <c r="Y246" s="3">
        <f>IF(Table13[[#This Row],[Category All]]="Category 2",Table13[[#This Row],[Base Abalone Value]]*0.8,NA())</f>
        <v>0.77166333333333337</v>
      </c>
      <c r="Z246" s="3" t="e">
        <f>IF(Table13[[#This Row],[Category All]]="Category 3",Table13[[#This Row],[Base Abalone Value]],NA())</f>
        <v>#N/A</v>
      </c>
    </row>
    <row r="247" spans="1:26" x14ac:dyDescent="0.2">
      <c r="A247">
        <v>2339</v>
      </c>
      <c r="B247" t="s">
        <v>32</v>
      </c>
      <c r="C247">
        <v>0.65500000000000003</v>
      </c>
      <c r="D247">
        <v>0.48499999999999999</v>
      </c>
      <c r="E247">
        <v>0.19500000000000001</v>
      </c>
      <c r="F247">
        <v>1.62</v>
      </c>
      <c r="G247">
        <v>0.62749999999999995</v>
      </c>
      <c r="H247">
        <v>0.35799999999999998</v>
      </c>
      <c r="I247">
        <v>0.48499999999999999</v>
      </c>
      <c r="J247">
        <v>17</v>
      </c>
      <c r="K247">
        <v>11</v>
      </c>
      <c r="L247" t="s">
        <v>22</v>
      </c>
      <c r="M247" t="s">
        <v>23</v>
      </c>
      <c r="N247" t="s">
        <v>20</v>
      </c>
      <c r="O247">
        <v>7</v>
      </c>
      <c r="P247" t="s">
        <v>59</v>
      </c>
      <c r="Q247">
        <v>2.5</v>
      </c>
      <c r="R247" t="str" cm="1">
        <f t="array" ref="R2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7" t="e">
        <f>IF(Table13[[#This Row],[Category All]]="Category 1", "Yes",NA())</f>
        <v>#N/A</v>
      </c>
      <c r="T247" t="str">
        <f>IF(Table13[[#This Row],[Category All]]="Category 2", "Yes",NA())</f>
        <v>Yes</v>
      </c>
      <c r="U247" t="e">
        <f>IF(Table13[[#This Row],[Category All]]="Category 3", "Yes",NA())</f>
        <v>#N/A</v>
      </c>
      <c r="V247" s="3">
        <f>SUM(1,(1/3)*(Table13[[#This Row],[Length]]-0.5),(1/3)*(Table13[[#This Row],[Diameter]]-0.4),(1/3)*(Table13[[#This Row],[Height]]-0.4)*Table13[[#This Row],[Whole_weight]]*0.5)</f>
        <v>1.0246500000000001</v>
      </c>
      <c r="W247" s="3" cm="1">
        <f t="array" ref="W2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0.81972000000000012</v>
      </c>
      <c r="X247" s="3" t="e">
        <f>IF(Table13[[#This Row],[Category All]]="Category 1",Table13[[#This Row],[Base Abalone Value]]*1.5,NA())</f>
        <v>#N/A</v>
      </c>
      <c r="Y247" s="3">
        <f>IF(Table13[[#This Row],[Category All]]="Category 2",Table13[[#This Row],[Base Abalone Value]]*0.8,NA())</f>
        <v>0.81972000000000012</v>
      </c>
      <c r="Z247" s="3" t="e">
        <f>IF(Table13[[#This Row],[Category All]]="Category 3",Table13[[#This Row],[Base Abalone Value]],NA())</f>
        <v>#N/A</v>
      </c>
    </row>
    <row r="248" spans="1:26" x14ac:dyDescent="0.2">
      <c r="A248">
        <v>2281</v>
      </c>
      <c r="B248" t="s">
        <v>32</v>
      </c>
      <c r="C248">
        <v>0.44</v>
      </c>
      <c r="D248">
        <v>0.375</v>
      </c>
      <c r="E248">
        <v>0.13</v>
      </c>
      <c r="F248">
        <v>0.48699999999999999</v>
      </c>
      <c r="G248">
        <v>0.22600000000000001</v>
      </c>
      <c r="H248">
        <v>9.6500000000000002E-2</v>
      </c>
      <c r="I248">
        <v>0.155</v>
      </c>
      <c r="J248">
        <v>9</v>
      </c>
      <c r="K248">
        <v>11</v>
      </c>
      <c r="L248" t="s">
        <v>22</v>
      </c>
      <c r="M248" t="s">
        <v>23</v>
      </c>
      <c r="N248" t="s">
        <v>20</v>
      </c>
      <c r="O248">
        <v>9</v>
      </c>
      <c r="P248" t="s">
        <v>63</v>
      </c>
      <c r="Q248">
        <v>1.9</v>
      </c>
      <c r="R248" t="str" cm="1">
        <f t="array" ref="R2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8" t="e">
        <f>IF(Table13[[#This Row],[Category All]]="Category 1", "Yes",NA())</f>
        <v>#N/A</v>
      </c>
      <c r="T248" t="str">
        <f>IF(Table13[[#This Row],[Category All]]="Category 2", "Yes",NA())</f>
        <v>Yes</v>
      </c>
      <c r="U248" t="e">
        <f>IF(Table13[[#This Row],[Category All]]="Category 3", "Yes",NA())</f>
        <v>#N/A</v>
      </c>
      <c r="V248" s="3">
        <f>SUM(1,(1/3)*(Table13[[#This Row],[Length]]-0.5),(1/3)*(Table13[[#This Row],[Diameter]]-0.4),(1/3)*(Table13[[#This Row],[Height]]-0.4)*Table13[[#This Row],[Whole_weight]]*0.5)</f>
        <v>0.94975166666666666</v>
      </c>
      <c r="W248" s="3" cm="1">
        <f t="array" ref="W2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0.75980133333333333</v>
      </c>
      <c r="X248" s="3" t="e">
        <f>IF(Table13[[#This Row],[Category All]]="Category 1",Table13[[#This Row],[Base Abalone Value]]*1.5,NA())</f>
        <v>#N/A</v>
      </c>
      <c r="Y248" s="3">
        <f>IF(Table13[[#This Row],[Category All]]="Category 2",Table13[[#This Row],[Base Abalone Value]]*0.8,NA())</f>
        <v>0.75980133333333333</v>
      </c>
      <c r="Z248" s="3" t="e">
        <f>IF(Table13[[#This Row],[Category All]]="Category 3",Table13[[#This Row],[Base Abalone Value]],NA())</f>
        <v>#N/A</v>
      </c>
    </row>
    <row r="249" spans="1:26" x14ac:dyDescent="0.2">
      <c r="A249">
        <v>1554</v>
      </c>
      <c r="B249" t="s">
        <v>28</v>
      </c>
      <c r="C249">
        <v>0.39</v>
      </c>
      <c r="D249">
        <v>0.28999999999999998</v>
      </c>
      <c r="E249">
        <v>0.1</v>
      </c>
      <c r="F249">
        <v>0.2225</v>
      </c>
      <c r="G249">
        <v>9.5000000000000001E-2</v>
      </c>
      <c r="H249">
        <v>4.65E-2</v>
      </c>
      <c r="I249">
        <v>7.2999999999999995E-2</v>
      </c>
      <c r="J249">
        <v>7</v>
      </c>
      <c r="K249">
        <v>8</v>
      </c>
      <c r="L249" t="s">
        <v>46</v>
      </c>
      <c r="M249" t="s">
        <v>47</v>
      </c>
      <c r="N249" t="s">
        <v>48</v>
      </c>
      <c r="O249">
        <v>7</v>
      </c>
      <c r="P249" t="s">
        <v>59</v>
      </c>
      <c r="Q249">
        <v>2.5</v>
      </c>
      <c r="R249" t="str" cm="1">
        <f t="array" ref="R2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49" t="e">
        <f>IF(Table13[[#This Row],[Category All]]="Category 1", "Yes",NA())</f>
        <v>#N/A</v>
      </c>
      <c r="T249" t="str">
        <f>IF(Table13[[#This Row],[Category All]]="Category 2", "Yes",NA())</f>
        <v>Yes</v>
      </c>
      <c r="U249" t="e">
        <f>IF(Table13[[#This Row],[Category All]]="Category 3", "Yes",NA())</f>
        <v>#N/A</v>
      </c>
      <c r="V249" s="3">
        <f>SUM(1,(1/3)*(Table13[[#This Row],[Length]]-0.5),(1/3)*(Table13[[#This Row],[Diameter]]-0.4),(1/3)*(Table13[[#This Row],[Height]]-0.4)*Table13[[#This Row],[Whole_weight]]*0.5)</f>
        <v>0.9155416666666667</v>
      </c>
      <c r="W249" s="3" cm="1">
        <f t="array" ref="W2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0.73243333333333338</v>
      </c>
      <c r="X249" s="3" t="e">
        <f>IF(Table13[[#This Row],[Category All]]="Category 1",Table13[[#This Row],[Base Abalone Value]]*1.5,NA())</f>
        <v>#N/A</v>
      </c>
      <c r="Y249" s="3">
        <f>IF(Table13[[#This Row],[Category All]]="Category 2",Table13[[#This Row],[Base Abalone Value]]*0.8,NA())</f>
        <v>0.73243333333333338</v>
      </c>
      <c r="Z249" s="3" t="e">
        <f>IF(Table13[[#This Row],[Category All]]="Category 3",Table13[[#This Row],[Base Abalone Value]],NA())</f>
        <v>#N/A</v>
      </c>
    </row>
    <row r="250" spans="1:26" x14ac:dyDescent="0.2">
      <c r="A250">
        <v>2403</v>
      </c>
      <c r="B250" t="s">
        <v>28</v>
      </c>
      <c r="C250">
        <v>0.44</v>
      </c>
      <c r="D250">
        <v>0.35499999999999998</v>
      </c>
      <c r="E250">
        <v>0.16500000000000001</v>
      </c>
      <c r="F250">
        <v>0.435</v>
      </c>
      <c r="G250">
        <v>0.159</v>
      </c>
      <c r="H250">
        <v>0.105</v>
      </c>
      <c r="I250">
        <v>0.14000000000000001</v>
      </c>
      <c r="J250">
        <v>16</v>
      </c>
      <c r="K250">
        <v>5</v>
      </c>
      <c r="L250" t="s">
        <v>43</v>
      </c>
      <c r="M250" t="s">
        <v>44</v>
      </c>
      <c r="N250" t="s">
        <v>45</v>
      </c>
      <c r="O250">
        <v>10</v>
      </c>
      <c r="P250" t="s">
        <v>55</v>
      </c>
      <c r="Q250">
        <v>24.1</v>
      </c>
      <c r="R250" t="str" cm="1">
        <f t="array" ref="R2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250" t="str">
        <f>IF(Table13[[#This Row],[Category All]]="Category 1", "Yes",NA())</f>
        <v>Yes</v>
      </c>
      <c r="T250" t="e">
        <f>IF(Table13[[#This Row],[Category All]]="Category 2", "Yes",NA())</f>
        <v>#N/A</v>
      </c>
      <c r="U250" t="e">
        <f>IF(Table13[[#This Row],[Category All]]="Category 3", "Yes",NA())</f>
        <v>#N/A</v>
      </c>
      <c r="V250" s="3">
        <f>SUM(1,(1/3)*(Table13[[#This Row],[Length]]-0.5),(1/3)*(Table13[[#This Row],[Diameter]]-0.4),(1/3)*(Table13[[#This Row],[Height]]-0.4)*Table13[[#This Row],[Whole_weight]]*0.5)</f>
        <v>0.94796249999999993</v>
      </c>
      <c r="W250" s="3" cm="1">
        <f t="array" ref="W2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1.4219437499999998</v>
      </c>
      <c r="X250" s="3">
        <f>IF(Table13[[#This Row],[Category All]]="Category 1",Table13[[#This Row],[Base Abalone Value]]*1.5,NA())</f>
        <v>1.4219437499999998</v>
      </c>
      <c r="Y250" s="3" t="e">
        <f>IF(Table13[[#This Row],[Category All]]="Category 2",Table13[[#This Row],[Base Abalone Value]]*0.8,NA())</f>
        <v>#N/A</v>
      </c>
      <c r="Z250" s="3" t="e">
        <f>IF(Table13[[#This Row],[Category All]]="Category 3",Table13[[#This Row],[Base Abalone Value]],NA())</f>
        <v>#N/A</v>
      </c>
    </row>
    <row r="251" spans="1:26" x14ac:dyDescent="0.2">
      <c r="A251">
        <v>1566</v>
      </c>
      <c r="B251" t="s">
        <v>28</v>
      </c>
      <c r="C251">
        <v>0.46</v>
      </c>
      <c r="D251">
        <v>0.35499999999999998</v>
      </c>
      <c r="E251">
        <v>0.11</v>
      </c>
      <c r="F251">
        <v>0.42549999999999999</v>
      </c>
      <c r="G251">
        <v>0.20150000000000001</v>
      </c>
      <c r="H251">
        <v>8.1000000000000003E-2</v>
      </c>
      <c r="I251">
        <v>0.13</v>
      </c>
      <c r="J251">
        <v>7</v>
      </c>
      <c r="K251">
        <v>4</v>
      </c>
      <c r="L251" t="s">
        <v>69</v>
      </c>
      <c r="M251" t="s">
        <v>70</v>
      </c>
      <c r="N251" t="s">
        <v>71</v>
      </c>
      <c r="O251">
        <v>7</v>
      </c>
      <c r="P251" t="s">
        <v>59</v>
      </c>
      <c r="Q251">
        <v>2.5</v>
      </c>
      <c r="R251" t="str" cm="1">
        <f t="array" ref="R2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1" t="e">
        <f>IF(Table13[[#This Row],[Category All]]="Category 1", "Yes",NA())</f>
        <v>#N/A</v>
      </c>
      <c r="T251" t="str">
        <f>IF(Table13[[#This Row],[Category All]]="Category 2", "Yes",NA())</f>
        <v>Yes</v>
      </c>
      <c r="U251" t="e">
        <f>IF(Table13[[#This Row],[Category All]]="Category 3", "Yes",NA())</f>
        <v>#N/A</v>
      </c>
      <c r="V251" s="3">
        <f>SUM(1,(1/3)*(Table13[[#This Row],[Length]]-0.5),(1/3)*(Table13[[#This Row],[Diameter]]-0.4),(1/3)*(Table13[[#This Row],[Height]]-0.4)*Table13[[#This Row],[Whole_weight]]*0.5)</f>
        <v>0.9511008333333334</v>
      </c>
      <c r="W251" s="3" cm="1">
        <f t="array" ref="W2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0.76088066666666676</v>
      </c>
      <c r="X251" s="3" t="e">
        <f>IF(Table13[[#This Row],[Category All]]="Category 1",Table13[[#This Row],[Base Abalone Value]]*1.5,NA())</f>
        <v>#N/A</v>
      </c>
      <c r="Y251" s="3">
        <f>IF(Table13[[#This Row],[Category All]]="Category 2",Table13[[#This Row],[Base Abalone Value]]*0.8,NA())</f>
        <v>0.76088066666666676</v>
      </c>
      <c r="Z251" s="3" t="e">
        <f>IF(Table13[[#This Row],[Category All]]="Category 3",Table13[[#This Row],[Base Abalone Value]],NA())</f>
        <v>#N/A</v>
      </c>
    </row>
    <row r="252" spans="1:26" x14ac:dyDescent="0.2">
      <c r="A252">
        <v>3624</v>
      </c>
      <c r="B252" t="s">
        <v>32</v>
      </c>
      <c r="C252">
        <v>0.66</v>
      </c>
      <c r="D252">
        <v>0.53</v>
      </c>
      <c r="E252">
        <v>0.17499999999999999</v>
      </c>
      <c r="F252">
        <v>1.583</v>
      </c>
      <c r="G252">
        <v>0.73950000000000005</v>
      </c>
      <c r="H252">
        <v>0.35049999999999998</v>
      </c>
      <c r="I252">
        <v>0.40500000000000003</v>
      </c>
      <c r="J252">
        <v>10</v>
      </c>
      <c r="K252">
        <v>2</v>
      </c>
      <c r="L252" t="s">
        <v>49</v>
      </c>
      <c r="M252" t="s">
        <v>50</v>
      </c>
      <c r="N252" t="s">
        <v>51</v>
      </c>
      <c r="O252">
        <v>2</v>
      </c>
      <c r="P252" t="s">
        <v>24</v>
      </c>
      <c r="Q252">
        <v>18</v>
      </c>
      <c r="R252" t="str" cm="1">
        <f t="array" ref="R2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2" t="e">
        <f>IF(Table13[[#This Row],[Category All]]="Category 1", "Yes",NA())</f>
        <v>#N/A</v>
      </c>
      <c r="T252" t="e">
        <f>IF(Table13[[#This Row],[Category All]]="Category 2", "Yes",NA())</f>
        <v>#N/A</v>
      </c>
      <c r="U252" t="str">
        <f>IF(Table13[[#This Row],[Category All]]="Category 3", "Yes",NA())</f>
        <v>Yes</v>
      </c>
      <c r="V252" s="3">
        <f>SUM(1,(1/3)*(Table13[[#This Row],[Length]]-0.5),(1/3)*(Table13[[#This Row],[Diameter]]-0.4),(1/3)*(Table13[[#This Row],[Height]]-0.4)*Table13[[#This Row],[Whole_weight]]*0.5)</f>
        <v>1.0373041666666667</v>
      </c>
      <c r="W252" s="3" cm="1">
        <f t="array" ref="W2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1.0373041666666667</v>
      </c>
      <c r="X252" s="3" t="e">
        <f>IF(Table13[[#This Row],[Category All]]="Category 1",Table13[[#This Row],[Base Abalone Value]]*1.5,NA())</f>
        <v>#N/A</v>
      </c>
      <c r="Y252" s="3" t="e">
        <f>IF(Table13[[#This Row],[Category All]]="Category 2",Table13[[#This Row],[Base Abalone Value]]*0.8,NA())</f>
        <v>#N/A</v>
      </c>
      <c r="Z252" s="3">
        <f>IF(Table13[[#This Row],[Category All]]="Category 3",Table13[[#This Row],[Base Abalone Value]],NA())</f>
        <v>1.0373041666666667</v>
      </c>
    </row>
    <row r="253" spans="1:26" x14ac:dyDescent="0.2">
      <c r="A253">
        <v>501</v>
      </c>
      <c r="B253" t="s">
        <v>17</v>
      </c>
      <c r="C253">
        <v>0.57999999999999996</v>
      </c>
      <c r="D253">
        <v>0.44</v>
      </c>
      <c r="E253">
        <v>0.18</v>
      </c>
      <c r="F253">
        <v>0.85399999999999998</v>
      </c>
      <c r="G253">
        <v>0.36649999999999999</v>
      </c>
      <c r="H253">
        <v>0.16350000000000001</v>
      </c>
      <c r="I253">
        <v>0.245</v>
      </c>
      <c r="J253">
        <v>12</v>
      </c>
      <c r="K253">
        <v>3</v>
      </c>
      <c r="L253" t="s">
        <v>60</v>
      </c>
      <c r="M253" t="s">
        <v>61</v>
      </c>
      <c r="N253" t="s">
        <v>62</v>
      </c>
      <c r="O253">
        <v>2</v>
      </c>
      <c r="P253" t="s">
        <v>24</v>
      </c>
      <c r="Q253">
        <v>18</v>
      </c>
      <c r="R253" t="str" cm="1">
        <f t="array" ref="R2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3" t="e">
        <f>IF(Table13[[#This Row],[Category All]]="Category 1", "Yes",NA())</f>
        <v>#N/A</v>
      </c>
      <c r="T253" t="str">
        <f>IF(Table13[[#This Row],[Category All]]="Category 2", "Yes",NA())</f>
        <v>Yes</v>
      </c>
      <c r="U253" t="e">
        <f>IF(Table13[[#This Row],[Category All]]="Category 3", "Yes",NA())</f>
        <v>#N/A</v>
      </c>
      <c r="V253" s="3">
        <f>SUM(1,(1/3)*(Table13[[#This Row],[Length]]-0.5),(1/3)*(Table13[[#This Row],[Diameter]]-0.4),(1/3)*(Table13[[#This Row],[Height]]-0.4)*Table13[[#This Row],[Whole_weight]]*0.5)</f>
        <v>1.0086866666666667</v>
      </c>
      <c r="W253" s="3" cm="1">
        <f t="array" ref="W2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0.80694933333333341</v>
      </c>
      <c r="X253" s="3" t="e">
        <f>IF(Table13[[#This Row],[Category All]]="Category 1",Table13[[#This Row],[Base Abalone Value]]*1.5,NA())</f>
        <v>#N/A</v>
      </c>
      <c r="Y253" s="3">
        <f>IF(Table13[[#This Row],[Category All]]="Category 2",Table13[[#This Row],[Base Abalone Value]]*0.8,NA())</f>
        <v>0.80694933333333341</v>
      </c>
      <c r="Z253" s="3" t="e">
        <f>IF(Table13[[#This Row],[Category All]]="Category 3",Table13[[#This Row],[Base Abalone Value]],NA())</f>
        <v>#N/A</v>
      </c>
    </row>
    <row r="254" spans="1:26" x14ac:dyDescent="0.2">
      <c r="A254">
        <v>4148</v>
      </c>
      <c r="B254" t="s">
        <v>32</v>
      </c>
      <c r="C254">
        <v>0.69499999999999995</v>
      </c>
      <c r="D254">
        <v>0.55000000000000004</v>
      </c>
      <c r="E254">
        <v>0.19500000000000001</v>
      </c>
      <c r="F254">
        <v>1.6645000000000001</v>
      </c>
      <c r="G254">
        <v>0.72699999999999998</v>
      </c>
      <c r="H254">
        <v>0.36</v>
      </c>
      <c r="I254">
        <v>0.44500000000000001</v>
      </c>
      <c r="J254">
        <v>11</v>
      </c>
      <c r="K254">
        <v>2</v>
      </c>
      <c r="L254" t="s">
        <v>49</v>
      </c>
      <c r="M254" t="s">
        <v>50</v>
      </c>
      <c r="N254" t="s">
        <v>51</v>
      </c>
      <c r="O254">
        <v>8</v>
      </c>
      <c r="P254" t="s">
        <v>36</v>
      </c>
      <c r="Q254">
        <v>12.3</v>
      </c>
      <c r="R254" t="str" cm="1">
        <f t="array" ref="R2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4" t="e">
        <f>IF(Table13[[#This Row],[Category All]]="Category 1", "Yes",NA())</f>
        <v>#N/A</v>
      </c>
      <c r="T254" t="e">
        <f>IF(Table13[[#This Row],[Category All]]="Category 2", "Yes",NA())</f>
        <v>#N/A</v>
      </c>
      <c r="U254" t="str">
        <f>IF(Table13[[#This Row],[Category All]]="Category 3", "Yes",NA())</f>
        <v>Yes</v>
      </c>
      <c r="V254" s="3">
        <f>SUM(1,(1/3)*(Table13[[#This Row],[Length]]-0.5),(1/3)*(Table13[[#This Row],[Diameter]]-0.4),(1/3)*(Table13[[#This Row],[Height]]-0.4)*Table13[[#This Row],[Whole_weight]]*0.5)</f>
        <v>1.0581295833333333</v>
      </c>
      <c r="W254" s="3" cm="1">
        <f t="array" ref="W2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1.0581295833333333</v>
      </c>
      <c r="X254" s="3" t="e">
        <f>IF(Table13[[#This Row],[Category All]]="Category 1",Table13[[#This Row],[Base Abalone Value]]*1.5,NA())</f>
        <v>#N/A</v>
      </c>
      <c r="Y254" s="3" t="e">
        <f>IF(Table13[[#This Row],[Category All]]="Category 2",Table13[[#This Row],[Base Abalone Value]]*0.8,NA())</f>
        <v>#N/A</v>
      </c>
      <c r="Z254" s="3">
        <f>IF(Table13[[#This Row],[Category All]]="Category 3",Table13[[#This Row],[Base Abalone Value]],NA())</f>
        <v>1.0581295833333333</v>
      </c>
    </row>
    <row r="255" spans="1:26" x14ac:dyDescent="0.2">
      <c r="A255">
        <v>2358</v>
      </c>
      <c r="B255" t="s">
        <v>32</v>
      </c>
      <c r="C255">
        <v>0.58499999999999996</v>
      </c>
      <c r="D255">
        <v>0.45500000000000002</v>
      </c>
      <c r="E255">
        <v>0.125</v>
      </c>
      <c r="F255">
        <v>1.0269999999999999</v>
      </c>
      <c r="G255">
        <v>0.39100000000000001</v>
      </c>
      <c r="H255">
        <v>0.21199999999999999</v>
      </c>
      <c r="I255">
        <v>0.25</v>
      </c>
      <c r="J255">
        <v>17</v>
      </c>
      <c r="K255">
        <v>1</v>
      </c>
      <c r="L255" t="s">
        <v>25</v>
      </c>
      <c r="M255" t="s">
        <v>26</v>
      </c>
      <c r="N255" t="s">
        <v>20</v>
      </c>
      <c r="O255">
        <v>1</v>
      </c>
      <c r="P255" t="s">
        <v>21</v>
      </c>
      <c r="Q255">
        <v>22.1</v>
      </c>
      <c r="R255" t="str" cm="1">
        <f t="array" ref="R2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5" t="e">
        <f>IF(Table13[[#This Row],[Category All]]="Category 1", "Yes",NA())</f>
        <v>#N/A</v>
      </c>
      <c r="T255" t="str">
        <f>IF(Table13[[#This Row],[Category All]]="Category 2", "Yes",NA())</f>
        <v>Yes</v>
      </c>
      <c r="U255" t="e">
        <f>IF(Table13[[#This Row],[Category All]]="Category 3", "Yes",NA())</f>
        <v>#N/A</v>
      </c>
      <c r="V255" s="3">
        <f>SUM(1,(1/3)*(Table13[[#This Row],[Length]]-0.5),(1/3)*(Table13[[#This Row],[Diameter]]-0.4),(1/3)*(Table13[[#This Row],[Height]]-0.4)*Table13[[#This Row],[Whole_weight]]*0.5)</f>
        <v>0.99959583333333335</v>
      </c>
      <c r="W255" s="3" cm="1">
        <f t="array" ref="W2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0.7996766666666667</v>
      </c>
      <c r="X255" s="3" t="e">
        <f>IF(Table13[[#This Row],[Category All]]="Category 1",Table13[[#This Row],[Base Abalone Value]]*1.5,NA())</f>
        <v>#N/A</v>
      </c>
      <c r="Y255" s="3">
        <f>IF(Table13[[#This Row],[Category All]]="Category 2",Table13[[#This Row],[Base Abalone Value]]*0.8,NA())</f>
        <v>0.7996766666666667</v>
      </c>
      <c r="Z255" s="3" t="e">
        <f>IF(Table13[[#This Row],[Category All]]="Category 3",Table13[[#This Row],[Base Abalone Value]],NA())</f>
        <v>#N/A</v>
      </c>
    </row>
    <row r="256" spans="1:26" x14ac:dyDescent="0.2">
      <c r="A256">
        <v>2856</v>
      </c>
      <c r="B256" t="s">
        <v>17</v>
      </c>
      <c r="C256">
        <v>0.65500000000000003</v>
      </c>
      <c r="D256">
        <v>0.51500000000000001</v>
      </c>
      <c r="E256">
        <v>0.155</v>
      </c>
      <c r="F256">
        <v>1.3089999999999999</v>
      </c>
      <c r="G256">
        <v>0.52400000000000002</v>
      </c>
      <c r="H256">
        <v>0.34599999999999997</v>
      </c>
      <c r="I256">
        <v>0.38500000000000001</v>
      </c>
      <c r="J256">
        <v>11</v>
      </c>
      <c r="K256">
        <v>9</v>
      </c>
      <c r="L256" t="s">
        <v>37</v>
      </c>
      <c r="M256" t="s">
        <v>38</v>
      </c>
      <c r="N256" t="s">
        <v>39</v>
      </c>
      <c r="O256">
        <v>7</v>
      </c>
      <c r="P256" t="s">
        <v>59</v>
      </c>
      <c r="Q256">
        <v>2.5</v>
      </c>
      <c r="R256" t="str" cm="1">
        <f t="array" ref="R2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6" t="e">
        <f>IF(Table13[[#This Row],[Category All]]="Category 1", "Yes",NA())</f>
        <v>#N/A</v>
      </c>
      <c r="T256" t="e">
        <f>IF(Table13[[#This Row],[Category All]]="Category 2", "Yes",NA())</f>
        <v>#N/A</v>
      </c>
      <c r="U256" t="str">
        <f>IF(Table13[[#This Row],[Category All]]="Category 3", "Yes",NA())</f>
        <v>Yes</v>
      </c>
      <c r="V256" s="3">
        <f>SUM(1,(1/3)*(Table13[[#This Row],[Length]]-0.5),(1/3)*(Table13[[#This Row],[Diameter]]-0.4),(1/3)*(Table13[[#This Row],[Height]]-0.4)*Table13[[#This Row],[Whole_weight]]*0.5)</f>
        <v>1.0365491666666669</v>
      </c>
      <c r="W256" s="3" cm="1">
        <f t="array" ref="W2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1.0365491666666669</v>
      </c>
      <c r="X256" s="3" t="e">
        <f>IF(Table13[[#This Row],[Category All]]="Category 1",Table13[[#This Row],[Base Abalone Value]]*1.5,NA())</f>
        <v>#N/A</v>
      </c>
      <c r="Y256" s="3" t="e">
        <f>IF(Table13[[#This Row],[Category All]]="Category 2",Table13[[#This Row],[Base Abalone Value]]*0.8,NA())</f>
        <v>#N/A</v>
      </c>
      <c r="Z256" s="3">
        <f>IF(Table13[[#This Row],[Category All]]="Category 3",Table13[[#This Row],[Base Abalone Value]],NA())</f>
        <v>1.0365491666666669</v>
      </c>
    </row>
    <row r="257" spans="1:26" x14ac:dyDescent="0.2">
      <c r="A257">
        <v>1471</v>
      </c>
      <c r="B257" t="s">
        <v>28</v>
      </c>
      <c r="C257">
        <v>0.53</v>
      </c>
      <c r="D257">
        <v>0.43</v>
      </c>
      <c r="E257">
        <v>0.13</v>
      </c>
      <c r="F257">
        <v>0.70450000000000002</v>
      </c>
      <c r="G257">
        <v>0.34599999999999997</v>
      </c>
      <c r="H257">
        <v>0.14149999999999999</v>
      </c>
      <c r="I257">
        <v>0.189</v>
      </c>
      <c r="J257">
        <v>9</v>
      </c>
      <c r="K257">
        <v>11</v>
      </c>
      <c r="L257" t="s">
        <v>22</v>
      </c>
      <c r="M257" t="s">
        <v>23</v>
      </c>
      <c r="N257" t="s">
        <v>20</v>
      </c>
      <c r="O257">
        <v>8</v>
      </c>
      <c r="P257" t="s">
        <v>36</v>
      </c>
      <c r="Q257">
        <v>12.3</v>
      </c>
      <c r="R257" t="str" cm="1">
        <f t="array" ref="R2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57" t="e">
        <f>IF(Table13[[#This Row],[Category All]]="Category 1", "Yes",NA())</f>
        <v>#N/A</v>
      </c>
      <c r="T257" t="str">
        <f>IF(Table13[[#This Row],[Category All]]="Category 2", "Yes",NA())</f>
        <v>Yes</v>
      </c>
      <c r="U257" t="e">
        <f>IF(Table13[[#This Row],[Category All]]="Category 3", "Yes",NA())</f>
        <v>#N/A</v>
      </c>
      <c r="V257" s="3">
        <f>SUM(1,(1/3)*(Table13[[#This Row],[Length]]-0.5),(1/3)*(Table13[[#This Row],[Diameter]]-0.4),(1/3)*(Table13[[#This Row],[Height]]-0.4)*Table13[[#This Row],[Whole_weight]]*0.5)</f>
        <v>0.98829750000000005</v>
      </c>
      <c r="W257" s="3" cm="1">
        <f t="array" ref="W2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0.79063800000000006</v>
      </c>
      <c r="X257" s="3" t="e">
        <f>IF(Table13[[#This Row],[Category All]]="Category 1",Table13[[#This Row],[Base Abalone Value]]*1.5,NA())</f>
        <v>#N/A</v>
      </c>
      <c r="Y257" s="3">
        <f>IF(Table13[[#This Row],[Category All]]="Category 2",Table13[[#This Row],[Base Abalone Value]]*0.8,NA())</f>
        <v>0.79063800000000006</v>
      </c>
      <c r="Z257" s="3" t="e">
        <f>IF(Table13[[#This Row],[Category All]]="Category 3",Table13[[#This Row],[Base Abalone Value]],NA())</f>
        <v>#N/A</v>
      </c>
    </row>
    <row r="258" spans="1:26" x14ac:dyDescent="0.2">
      <c r="A258">
        <v>1658</v>
      </c>
      <c r="B258" t="s">
        <v>32</v>
      </c>
      <c r="C258">
        <v>0.6</v>
      </c>
      <c r="D258">
        <v>0.48</v>
      </c>
      <c r="E258">
        <v>0.16500000000000001</v>
      </c>
      <c r="F258">
        <v>0.91649999999999998</v>
      </c>
      <c r="G258">
        <v>0.41349999999999998</v>
      </c>
      <c r="H258">
        <v>0.19650000000000001</v>
      </c>
      <c r="I258">
        <v>0.27250000000000002</v>
      </c>
      <c r="J258">
        <v>9</v>
      </c>
      <c r="K258">
        <v>14</v>
      </c>
      <c r="L258" t="s">
        <v>40</v>
      </c>
      <c r="M258" t="s">
        <v>41</v>
      </c>
      <c r="N258" t="s">
        <v>42</v>
      </c>
      <c r="O258">
        <v>2</v>
      </c>
      <c r="P258" t="s">
        <v>24</v>
      </c>
      <c r="Q258">
        <v>18</v>
      </c>
      <c r="R258" t="str" cm="1">
        <f t="array" ref="R2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8" t="e">
        <f>IF(Table13[[#This Row],[Category All]]="Category 1", "Yes",NA())</f>
        <v>#N/A</v>
      </c>
      <c r="T258" t="e">
        <f>IF(Table13[[#This Row],[Category All]]="Category 2", "Yes",NA())</f>
        <v>#N/A</v>
      </c>
      <c r="U258" t="str">
        <f>IF(Table13[[#This Row],[Category All]]="Category 3", "Yes",NA())</f>
        <v>Yes</v>
      </c>
      <c r="V258" s="3">
        <f>SUM(1,(1/3)*(Table13[[#This Row],[Length]]-0.5),(1/3)*(Table13[[#This Row],[Diameter]]-0.4),(1/3)*(Table13[[#This Row],[Height]]-0.4)*Table13[[#This Row],[Whole_weight]]*0.5)</f>
        <v>1.0241037499999999</v>
      </c>
      <c r="W258" s="3" cm="1">
        <f t="array" ref="W2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1.0241037499999999</v>
      </c>
      <c r="X258" s="3" t="e">
        <f>IF(Table13[[#This Row],[Category All]]="Category 1",Table13[[#This Row],[Base Abalone Value]]*1.5,NA())</f>
        <v>#N/A</v>
      </c>
      <c r="Y258" s="3" t="e">
        <f>IF(Table13[[#This Row],[Category All]]="Category 2",Table13[[#This Row],[Base Abalone Value]]*0.8,NA())</f>
        <v>#N/A</v>
      </c>
      <c r="Z258" s="3">
        <f>IF(Table13[[#This Row],[Category All]]="Category 3",Table13[[#This Row],[Base Abalone Value]],NA())</f>
        <v>1.0241037499999999</v>
      </c>
    </row>
    <row r="259" spans="1:26" x14ac:dyDescent="0.2">
      <c r="A259">
        <v>4064</v>
      </c>
      <c r="B259" t="s">
        <v>17</v>
      </c>
      <c r="C259">
        <v>0.63</v>
      </c>
      <c r="D259">
        <v>0.51500000000000001</v>
      </c>
      <c r="E259">
        <v>0.16</v>
      </c>
      <c r="F259">
        <v>1.3360000000000001</v>
      </c>
      <c r="G259">
        <v>0.55300000000000005</v>
      </c>
      <c r="H259">
        <v>0.32050000000000001</v>
      </c>
      <c r="I259">
        <v>0.35</v>
      </c>
      <c r="J259">
        <v>11</v>
      </c>
      <c r="K259">
        <v>4</v>
      </c>
      <c r="L259" t="s">
        <v>69</v>
      </c>
      <c r="M259" t="s">
        <v>70</v>
      </c>
      <c r="N259" t="s">
        <v>71</v>
      </c>
      <c r="O259">
        <v>6</v>
      </c>
      <c r="P259" t="s">
        <v>64</v>
      </c>
      <c r="Q259">
        <v>14.1</v>
      </c>
      <c r="R259" t="str" cm="1">
        <f t="array" ref="R2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59" t="e">
        <f>IF(Table13[[#This Row],[Category All]]="Category 1", "Yes",NA())</f>
        <v>#N/A</v>
      </c>
      <c r="T259" t="e">
        <f>IF(Table13[[#This Row],[Category All]]="Category 2", "Yes",NA())</f>
        <v>#N/A</v>
      </c>
      <c r="U259" t="str">
        <f>IF(Table13[[#This Row],[Category All]]="Category 3", "Yes",NA())</f>
        <v>Yes</v>
      </c>
      <c r="V259" s="3">
        <f>SUM(1,(1/3)*(Table13[[#This Row],[Length]]-0.5),(1/3)*(Table13[[#This Row],[Diameter]]-0.4),(1/3)*(Table13[[#This Row],[Height]]-0.4)*Table13[[#This Row],[Whole_weight]]*0.5)</f>
        <v>1.0282266666666668</v>
      </c>
      <c r="W259" s="3" cm="1">
        <f t="array" ref="W2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1.0282266666666668</v>
      </c>
      <c r="X259" s="3" t="e">
        <f>IF(Table13[[#This Row],[Category All]]="Category 1",Table13[[#This Row],[Base Abalone Value]]*1.5,NA())</f>
        <v>#N/A</v>
      </c>
      <c r="Y259" s="3" t="e">
        <f>IF(Table13[[#This Row],[Category All]]="Category 2",Table13[[#This Row],[Base Abalone Value]]*0.8,NA())</f>
        <v>#N/A</v>
      </c>
      <c r="Z259" s="3">
        <f>IF(Table13[[#This Row],[Category All]]="Category 3",Table13[[#This Row],[Base Abalone Value]],NA())</f>
        <v>1.0282266666666668</v>
      </c>
    </row>
    <row r="260" spans="1:26" x14ac:dyDescent="0.2">
      <c r="A260">
        <v>1336</v>
      </c>
      <c r="B260" t="s">
        <v>17</v>
      </c>
      <c r="C260">
        <v>0.57499999999999996</v>
      </c>
      <c r="D260">
        <v>0.48</v>
      </c>
      <c r="E260">
        <v>0.16500000000000001</v>
      </c>
      <c r="F260">
        <v>1.0780000000000001</v>
      </c>
      <c r="G260">
        <v>0.51100000000000001</v>
      </c>
      <c r="H260">
        <v>0.20949999999999999</v>
      </c>
      <c r="I260">
        <v>0.30599999999999999</v>
      </c>
      <c r="J260">
        <v>9</v>
      </c>
      <c r="K260">
        <v>7</v>
      </c>
      <c r="L260" t="s">
        <v>52</v>
      </c>
      <c r="M260" t="s">
        <v>53</v>
      </c>
      <c r="N260" t="s">
        <v>54</v>
      </c>
      <c r="O260">
        <v>3</v>
      </c>
      <c r="P260" t="s">
        <v>65</v>
      </c>
      <c r="Q260">
        <v>3.6</v>
      </c>
      <c r="R260" t="str" cm="1">
        <f t="array" ref="R2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0" t="e">
        <f>IF(Table13[[#This Row],[Category All]]="Category 1", "Yes",NA())</f>
        <v>#N/A</v>
      </c>
      <c r="T260" t="e">
        <f>IF(Table13[[#This Row],[Category All]]="Category 2", "Yes",NA())</f>
        <v>#N/A</v>
      </c>
      <c r="U260" t="str">
        <f>IF(Table13[[#This Row],[Category All]]="Category 3", "Yes",NA())</f>
        <v>Yes</v>
      </c>
      <c r="V260" s="3">
        <f>SUM(1,(1/3)*(Table13[[#This Row],[Length]]-0.5),(1/3)*(Table13[[#This Row],[Diameter]]-0.4),(1/3)*(Table13[[#This Row],[Height]]-0.4)*Table13[[#This Row],[Whole_weight]]*0.5)</f>
        <v>1.0094449999999999</v>
      </c>
      <c r="W260" s="3" cm="1">
        <f t="array" ref="W2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1.0094449999999999</v>
      </c>
      <c r="X260" s="3" t="e">
        <f>IF(Table13[[#This Row],[Category All]]="Category 1",Table13[[#This Row],[Base Abalone Value]]*1.5,NA())</f>
        <v>#N/A</v>
      </c>
      <c r="Y260" s="3" t="e">
        <f>IF(Table13[[#This Row],[Category All]]="Category 2",Table13[[#This Row],[Base Abalone Value]]*0.8,NA())</f>
        <v>#N/A</v>
      </c>
      <c r="Z260" s="3">
        <f>IF(Table13[[#This Row],[Category All]]="Category 3",Table13[[#This Row],[Base Abalone Value]],NA())</f>
        <v>1.0094449999999999</v>
      </c>
    </row>
    <row r="261" spans="1:26" x14ac:dyDescent="0.2">
      <c r="A261">
        <v>3828</v>
      </c>
      <c r="B261" t="s">
        <v>32</v>
      </c>
      <c r="C261">
        <v>0.68</v>
      </c>
      <c r="D261">
        <v>0.54</v>
      </c>
      <c r="E261">
        <v>0.19500000000000001</v>
      </c>
      <c r="F261">
        <v>1.7825</v>
      </c>
      <c r="G261">
        <v>0.55649999999999999</v>
      </c>
      <c r="H261">
        <v>0.32350000000000001</v>
      </c>
      <c r="I261">
        <v>0.42849999999999999</v>
      </c>
      <c r="J261">
        <v>11</v>
      </c>
      <c r="K261">
        <v>5</v>
      </c>
      <c r="L261" t="s">
        <v>43</v>
      </c>
      <c r="M261" t="s">
        <v>44</v>
      </c>
      <c r="N261" t="s">
        <v>45</v>
      </c>
      <c r="O261">
        <v>1</v>
      </c>
      <c r="P261" t="s">
        <v>21</v>
      </c>
      <c r="Q261">
        <v>22.1</v>
      </c>
      <c r="R261" t="str" cm="1">
        <f t="array" ref="R2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1" t="e">
        <f>IF(Table13[[#This Row],[Category All]]="Category 1", "Yes",NA())</f>
        <v>#N/A</v>
      </c>
      <c r="T261" t="e">
        <f>IF(Table13[[#This Row],[Category All]]="Category 2", "Yes",NA())</f>
        <v>#N/A</v>
      </c>
      <c r="U261" t="str">
        <f>IF(Table13[[#This Row],[Category All]]="Category 3", "Yes",NA())</f>
        <v>Yes</v>
      </c>
      <c r="V261" s="3">
        <f>SUM(1,(1/3)*(Table13[[#This Row],[Length]]-0.5),(1/3)*(Table13[[#This Row],[Diameter]]-0.4),(1/3)*(Table13[[#This Row],[Height]]-0.4)*Table13[[#This Row],[Whole_weight]]*0.5)</f>
        <v>1.0457645833333333</v>
      </c>
      <c r="W261" s="3" cm="1">
        <f t="array" ref="W2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1.0457645833333333</v>
      </c>
      <c r="X261" s="3" t="e">
        <f>IF(Table13[[#This Row],[Category All]]="Category 1",Table13[[#This Row],[Base Abalone Value]]*1.5,NA())</f>
        <v>#N/A</v>
      </c>
      <c r="Y261" s="3" t="e">
        <f>IF(Table13[[#This Row],[Category All]]="Category 2",Table13[[#This Row],[Base Abalone Value]]*0.8,NA())</f>
        <v>#N/A</v>
      </c>
      <c r="Z261" s="3">
        <f>IF(Table13[[#This Row],[Category All]]="Category 3",Table13[[#This Row],[Base Abalone Value]],NA())</f>
        <v>1.0457645833333333</v>
      </c>
    </row>
    <row r="262" spans="1:26" x14ac:dyDescent="0.2">
      <c r="A262">
        <v>2173</v>
      </c>
      <c r="B262" t="s">
        <v>28</v>
      </c>
      <c r="C262">
        <v>0.215</v>
      </c>
      <c r="D262">
        <v>0.15</v>
      </c>
      <c r="E262">
        <v>0.03</v>
      </c>
      <c r="F262">
        <v>3.85E-2</v>
      </c>
      <c r="G262">
        <v>1.15E-2</v>
      </c>
      <c r="H262">
        <v>5.0000000000000001E-3</v>
      </c>
      <c r="I262">
        <v>0.01</v>
      </c>
      <c r="J262">
        <v>5</v>
      </c>
      <c r="K262">
        <v>4</v>
      </c>
      <c r="L262" t="s">
        <v>69</v>
      </c>
      <c r="M262" t="s">
        <v>70</v>
      </c>
      <c r="N262" t="s">
        <v>71</v>
      </c>
      <c r="O262">
        <v>4</v>
      </c>
      <c r="P262" t="s">
        <v>27</v>
      </c>
      <c r="Q262">
        <v>6.1</v>
      </c>
      <c r="R262" t="str" cm="1">
        <f t="array" ref="R2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2" t="e">
        <f>IF(Table13[[#This Row],[Category All]]="Category 1", "Yes",NA())</f>
        <v>#N/A</v>
      </c>
      <c r="T262" t="str">
        <f>IF(Table13[[#This Row],[Category All]]="Category 2", "Yes",NA())</f>
        <v>Yes</v>
      </c>
      <c r="U262" t="e">
        <f>IF(Table13[[#This Row],[Category All]]="Category 3", "Yes",NA())</f>
        <v>#N/A</v>
      </c>
      <c r="V262" s="3">
        <f>SUM(1,(1/3)*(Table13[[#This Row],[Length]]-0.5),(1/3)*(Table13[[#This Row],[Diameter]]-0.4),(1/3)*(Table13[[#This Row],[Height]]-0.4)*Table13[[#This Row],[Whole_weight]]*0.5)</f>
        <v>0.81929249999999998</v>
      </c>
      <c r="W262" s="3" cm="1">
        <f t="array" ref="W2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0.65543400000000007</v>
      </c>
      <c r="X262" s="3" t="e">
        <f>IF(Table13[[#This Row],[Category All]]="Category 1",Table13[[#This Row],[Base Abalone Value]]*1.5,NA())</f>
        <v>#N/A</v>
      </c>
      <c r="Y262" s="3">
        <f>IF(Table13[[#This Row],[Category All]]="Category 2",Table13[[#This Row],[Base Abalone Value]]*0.8,NA())</f>
        <v>0.65543400000000007</v>
      </c>
      <c r="Z262" s="3" t="e">
        <f>IF(Table13[[#This Row],[Category All]]="Category 3",Table13[[#This Row],[Base Abalone Value]],NA())</f>
        <v>#N/A</v>
      </c>
    </row>
    <row r="263" spans="1:26" x14ac:dyDescent="0.2">
      <c r="A263">
        <v>2008</v>
      </c>
      <c r="B263" t="s">
        <v>28</v>
      </c>
      <c r="C263">
        <v>0.41499999999999998</v>
      </c>
      <c r="D263">
        <v>0.32500000000000001</v>
      </c>
      <c r="E263">
        <v>0.11</v>
      </c>
      <c r="F263">
        <v>0.316</v>
      </c>
      <c r="G263">
        <v>0.13850000000000001</v>
      </c>
      <c r="H263">
        <v>7.9500000000000001E-2</v>
      </c>
      <c r="I263">
        <v>9.2499999999999999E-2</v>
      </c>
      <c r="J263">
        <v>8</v>
      </c>
      <c r="K263">
        <v>2</v>
      </c>
      <c r="L263" t="s">
        <v>49</v>
      </c>
      <c r="M263" t="s">
        <v>50</v>
      </c>
      <c r="N263" t="s">
        <v>51</v>
      </c>
      <c r="O263">
        <v>1</v>
      </c>
      <c r="P263" t="s">
        <v>21</v>
      </c>
      <c r="Q263">
        <v>22.1</v>
      </c>
      <c r="R263" t="str" cm="1">
        <f t="array" ref="R2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3" t="e">
        <f>IF(Table13[[#This Row],[Category All]]="Category 1", "Yes",NA())</f>
        <v>#N/A</v>
      </c>
      <c r="T263" t="str">
        <f>IF(Table13[[#This Row],[Category All]]="Category 2", "Yes",NA())</f>
        <v>Yes</v>
      </c>
      <c r="U263" t="e">
        <f>IF(Table13[[#This Row],[Category All]]="Category 3", "Yes",NA())</f>
        <v>#N/A</v>
      </c>
      <c r="V263" s="3">
        <f>SUM(1,(1/3)*(Table13[[#This Row],[Length]]-0.5),(1/3)*(Table13[[#This Row],[Diameter]]-0.4),(1/3)*(Table13[[#This Row],[Height]]-0.4)*Table13[[#This Row],[Whole_weight]]*0.5)</f>
        <v>0.9313933333333333</v>
      </c>
      <c r="W263" s="3" cm="1">
        <f t="array" ref="W2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0.7451146666666667</v>
      </c>
      <c r="X263" s="3" t="e">
        <f>IF(Table13[[#This Row],[Category All]]="Category 1",Table13[[#This Row],[Base Abalone Value]]*1.5,NA())</f>
        <v>#N/A</v>
      </c>
      <c r="Y263" s="3">
        <f>IF(Table13[[#This Row],[Category All]]="Category 2",Table13[[#This Row],[Base Abalone Value]]*0.8,NA())</f>
        <v>0.7451146666666667</v>
      </c>
      <c r="Z263" s="3" t="e">
        <f>IF(Table13[[#This Row],[Category All]]="Category 3",Table13[[#This Row],[Base Abalone Value]],NA())</f>
        <v>#N/A</v>
      </c>
    </row>
    <row r="264" spans="1:26" x14ac:dyDescent="0.2">
      <c r="A264">
        <v>75</v>
      </c>
      <c r="B264" t="s">
        <v>17</v>
      </c>
      <c r="C264">
        <v>0.60499999999999998</v>
      </c>
      <c r="D264">
        <v>0.45</v>
      </c>
      <c r="E264">
        <v>0.19500000000000001</v>
      </c>
      <c r="F264">
        <v>1.0980000000000001</v>
      </c>
      <c r="G264">
        <v>0.48099999999999998</v>
      </c>
      <c r="H264">
        <v>0.28949999999999998</v>
      </c>
      <c r="I264">
        <v>0.315</v>
      </c>
      <c r="J264">
        <v>13</v>
      </c>
      <c r="K264">
        <v>5</v>
      </c>
      <c r="L264" t="s">
        <v>43</v>
      </c>
      <c r="M264" t="s">
        <v>44</v>
      </c>
      <c r="N264" t="s">
        <v>45</v>
      </c>
      <c r="O264">
        <v>3</v>
      </c>
      <c r="P264" t="s">
        <v>65</v>
      </c>
      <c r="Q264">
        <v>3.6</v>
      </c>
      <c r="R264" t="str" cm="1">
        <f t="array" ref="R2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4" t="e">
        <f>IF(Table13[[#This Row],[Category All]]="Category 1", "Yes",NA())</f>
        <v>#N/A</v>
      </c>
      <c r="T264" t="e">
        <f>IF(Table13[[#This Row],[Category All]]="Category 2", "Yes",NA())</f>
        <v>#N/A</v>
      </c>
      <c r="U264" t="str">
        <f>IF(Table13[[#This Row],[Category All]]="Category 3", "Yes",NA())</f>
        <v>Yes</v>
      </c>
      <c r="V264" s="3">
        <f>SUM(1,(1/3)*(Table13[[#This Row],[Length]]-0.5),(1/3)*(Table13[[#This Row],[Diameter]]-0.4),(1/3)*(Table13[[#This Row],[Height]]-0.4)*Table13[[#This Row],[Whole_weight]]*0.5)</f>
        <v>1.0141516666666666</v>
      </c>
      <c r="W264" s="3" cm="1">
        <f t="array" ref="W2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1.0141516666666666</v>
      </c>
      <c r="X264" s="3" t="e">
        <f>IF(Table13[[#This Row],[Category All]]="Category 1",Table13[[#This Row],[Base Abalone Value]]*1.5,NA())</f>
        <v>#N/A</v>
      </c>
      <c r="Y264" s="3" t="e">
        <f>IF(Table13[[#This Row],[Category All]]="Category 2",Table13[[#This Row],[Base Abalone Value]]*0.8,NA())</f>
        <v>#N/A</v>
      </c>
      <c r="Z264" s="3">
        <f>IF(Table13[[#This Row],[Category All]]="Category 3",Table13[[#This Row],[Base Abalone Value]],NA())</f>
        <v>1.0141516666666666</v>
      </c>
    </row>
    <row r="265" spans="1:26" x14ac:dyDescent="0.2">
      <c r="A265">
        <v>1440</v>
      </c>
      <c r="B265" t="s">
        <v>28</v>
      </c>
      <c r="C265">
        <v>0.40500000000000003</v>
      </c>
      <c r="D265">
        <v>0.31</v>
      </c>
      <c r="E265">
        <v>9.5000000000000001E-2</v>
      </c>
      <c r="F265">
        <v>0.34250000000000003</v>
      </c>
      <c r="G265">
        <v>0.17849999999999999</v>
      </c>
      <c r="H265">
        <v>6.4000000000000001E-2</v>
      </c>
      <c r="I265">
        <v>8.5500000000000007E-2</v>
      </c>
      <c r="J265">
        <v>8</v>
      </c>
      <c r="K265">
        <v>1</v>
      </c>
      <c r="L265" t="s">
        <v>25</v>
      </c>
      <c r="M265" t="s">
        <v>26</v>
      </c>
      <c r="N265" t="s">
        <v>20</v>
      </c>
      <c r="O265">
        <v>4</v>
      </c>
      <c r="P265" t="s">
        <v>27</v>
      </c>
      <c r="Q265">
        <v>6.1</v>
      </c>
      <c r="R265" t="str" cm="1">
        <f t="array" ref="R2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5" t="e">
        <f>IF(Table13[[#This Row],[Category All]]="Category 1", "Yes",NA())</f>
        <v>#N/A</v>
      </c>
      <c r="T265" t="str">
        <f>IF(Table13[[#This Row],[Category All]]="Category 2", "Yes",NA())</f>
        <v>Yes</v>
      </c>
      <c r="U265" t="e">
        <f>IF(Table13[[#This Row],[Category All]]="Category 3", "Yes",NA())</f>
        <v>#N/A</v>
      </c>
      <c r="V265" s="3">
        <f>SUM(1,(1/3)*(Table13[[#This Row],[Length]]-0.5),(1/3)*(Table13[[#This Row],[Diameter]]-0.4),(1/3)*(Table13[[#This Row],[Height]]-0.4)*Table13[[#This Row],[Whole_weight]]*0.5)</f>
        <v>0.9209229166666667</v>
      </c>
      <c r="W265" s="3" cm="1">
        <f t="array" ref="W2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0.73673833333333338</v>
      </c>
      <c r="X265" s="3" t="e">
        <f>IF(Table13[[#This Row],[Category All]]="Category 1",Table13[[#This Row],[Base Abalone Value]]*1.5,NA())</f>
        <v>#N/A</v>
      </c>
      <c r="Y265" s="3">
        <f>IF(Table13[[#This Row],[Category All]]="Category 2",Table13[[#This Row],[Base Abalone Value]]*0.8,NA())</f>
        <v>0.73673833333333338</v>
      </c>
      <c r="Z265" s="3" t="e">
        <f>IF(Table13[[#This Row],[Category All]]="Category 3",Table13[[#This Row],[Base Abalone Value]],NA())</f>
        <v>#N/A</v>
      </c>
    </row>
    <row r="266" spans="1:26" x14ac:dyDescent="0.2">
      <c r="A266">
        <v>3151</v>
      </c>
      <c r="B266" t="s">
        <v>17</v>
      </c>
      <c r="C266">
        <v>0.65500000000000003</v>
      </c>
      <c r="D266">
        <v>0.505</v>
      </c>
      <c r="E266">
        <v>0.16500000000000001</v>
      </c>
      <c r="F266">
        <v>1.367</v>
      </c>
      <c r="G266">
        <v>0.58350000000000002</v>
      </c>
      <c r="H266">
        <v>0.35149999999999998</v>
      </c>
      <c r="I266">
        <v>0.39600000000000002</v>
      </c>
      <c r="J266">
        <v>10</v>
      </c>
      <c r="K266">
        <v>6</v>
      </c>
      <c r="L266" t="s">
        <v>56</v>
      </c>
      <c r="M266" t="s">
        <v>57</v>
      </c>
      <c r="N266" t="s">
        <v>58</v>
      </c>
      <c r="O266">
        <v>10</v>
      </c>
      <c r="P266" t="s">
        <v>55</v>
      </c>
      <c r="Q266">
        <v>24.1</v>
      </c>
      <c r="R266" t="str" cm="1">
        <f t="array" ref="R2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6" t="e">
        <f>IF(Table13[[#This Row],[Category All]]="Category 1", "Yes",NA())</f>
        <v>#N/A</v>
      </c>
      <c r="T266" t="e">
        <f>IF(Table13[[#This Row],[Category All]]="Category 2", "Yes",NA())</f>
        <v>#N/A</v>
      </c>
      <c r="U266" t="str">
        <f>IF(Table13[[#This Row],[Category All]]="Category 3", "Yes",NA())</f>
        <v>Yes</v>
      </c>
      <c r="V266" s="3">
        <f>SUM(1,(1/3)*(Table13[[#This Row],[Length]]-0.5),(1/3)*(Table13[[#This Row],[Diameter]]-0.4),(1/3)*(Table13[[#This Row],[Height]]-0.4)*Table13[[#This Row],[Whole_weight]]*0.5)</f>
        <v>1.0331258333333333</v>
      </c>
      <c r="W266" s="3" cm="1">
        <f t="array" ref="W2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1.0331258333333333</v>
      </c>
      <c r="X266" s="3" t="e">
        <f>IF(Table13[[#This Row],[Category All]]="Category 1",Table13[[#This Row],[Base Abalone Value]]*1.5,NA())</f>
        <v>#N/A</v>
      </c>
      <c r="Y266" s="3" t="e">
        <f>IF(Table13[[#This Row],[Category All]]="Category 2",Table13[[#This Row],[Base Abalone Value]]*0.8,NA())</f>
        <v>#N/A</v>
      </c>
      <c r="Z266" s="3">
        <f>IF(Table13[[#This Row],[Category All]]="Category 3",Table13[[#This Row],[Base Abalone Value]],NA())</f>
        <v>1.0331258333333333</v>
      </c>
    </row>
    <row r="267" spans="1:26" x14ac:dyDescent="0.2">
      <c r="A267">
        <v>1685</v>
      </c>
      <c r="B267" t="s">
        <v>28</v>
      </c>
      <c r="C267">
        <v>0.62</v>
      </c>
      <c r="D267">
        <v>0.47</v>
      </c>
      <c r="E267">
        <v>0.14000000000000001</v>
      </c>
      <c r="F267">
        <v>0.85650000000000004</v>
      </c>
      <c r="G267">
        <v>0.35949999999999999</v>
      </c>
      <c r="H267">
        <v>0.16</v>
      </c>
      <c r="I267">
        <v>0.29499999999999998</v>
      </c>
      <c r="J267">
        <v>9</v>
      </c>
      <c r="K267">
        <v>8</v>
      </c>
      <c r="L267" t="s">
        <v>46</v>
      </c>
      <c r="M267" t="s">
        <v>47</v>
      </c>
      <c r="N267" t="s">
        <v>48</v>
      </c>
      <c r="O267">
        <v>6</v>
      </c>
      <c r="P267" t="s">
        <v>64</v>
      </c>
      <c r="Q267">
        <v>14.1</v>
      </c>
      <c r="R267" t="str" cm="1">
        <f t="array" ref="R2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7" t="e">
        <f>IF(Table13[[#This Row],[Category All]]="Category 1", "Yes",NA())</f>
        <v>#N/A</v>
      </c>
      <c r="T267" t="str">
        <f>IF(Table13[[#This Row],[Category All]]="Category 2", "Yes",NA())</f>
        <v>Yes</v>
      </c>
      <c r="U267" t="e">
        <f>IF(Table13[[#This Row],[Category All]]="Category 3", "Yes",NA())</f>
        <v>#N/A</v>
      </c>
      <c r="V267" s="3">
        <f>SUM(1,(1/3)*(Table13[[#This Row],[Length]]-0.5),(1/3)*(Table13[[#This Row],[Diameter]]-0.4),(1/3)*(Table13[[#This Row],[Height]]-0.4)*Table13[[#This Row],[Whole_weight]]*0.5)</f>
        <v>1.0262183333333335</v>
      </c>
      <c r="W267" s="3" cm="1">
        <f t="array" ref="W2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0.82097466666666685</v>
      </c>
      <c r="X267" s="3" t="e">
        <f>IF(Table13[[#This Row],[Category All]]="Category 1",Table13[[#This Row],[Base Abalone Value]]*1.5,NA())</f>
        <v>#N/A</v>
      </c>
      <c r="Y267" s="3">
        <f>IF(Table13[[#This Row],[Category All]]="Category 2",Table13[[#This Row],[Base Abalone Value]]*0.8,NA())</f>
        <v>0.82097466666666685</v>
      </c>
      <c r="Z267" s="3" t="e">
        <f>IF(Table13[[#This Row],[Category All]]="Category 3",Table13[[#This Row],[Base Abalone Value]],NA())</f>
        <v>#N/A</v>
      </c>
    </row>
    <row r="268" spans="1:26" x14ac:dyDescent="0.2">
      <c r="A268">
        <v>3560</v>
      </c>
      <c r="B268" t="s">
        <v>17</v>
      </c>
      <c r="C268">
        <v>0.56499999999999995</v>
      </c>
      <c r="D268">
        <v>0.45</v>
      </c>
      <c r="E268">
        <v>0.17499999999999999</v>
      </c>
      <c r="F268">
        <v>1.2364999999999999</v>
      </c>
      <c r="G268">
        <v>0.53049999999999997</v>
      </c>
      <c r="H268">
        <v>0.2455</v>
      </c>
      <c r="I268">
        <v>0.308</v>
      </c>
      <c r="J268">
        <v>10</v>
      </c>
      <c r="K268">
        <v>4</v>
      </c>
      <c r="L268" t="s">
        <v>69</v>
      </c>
      <c r="M268" t="s">
        <v>70</v>
      </c>
      <c r="N268" t="s">
        <v>71</v>
      </c>
      <c r="O268">
        <v>7</v>
      </c>
      <c r="P268" t="s">
        <v>59</v>
      </c>
      <c r="Q268">
        <v>2.5</v>
      </c>
      <c r="R268" t="str" cm="1">
        <f t="array" ref="R2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68" t="e">
        <f>IF(Table13[[#This Row],[Category All]]="Category 1", "Yes",NA())</f>
        <v>#N/A</v>
      </c>
      <c r="T268" t="e">
        <f>IF(Table13[[#This Row],[Category All]]="Category 2", "Yes",NA())</f>
        <v>#N/A</v>
      </c>
      <c r="U268" t="str">
        <f>IF(Table13[[#This Row],[Category All]]="Category 3", "Yes",NA())</f>
        <v>Yes</v>
      </c>
      <c r="V268" s="3">
        <f>SUM(1,(1/3)*(Table13[[#This Row],[Length]]-0.5),(1/3)*(Table13[[#This Row],[Diameter]]-0.4),(1/3)*(Table13[[#This Row],[Height]]-0.4)*Table13[[#This Row],[Whole_weight]]*0.5)</f>
        <v>0.99196458333333337</v>
      </c>
      <c r="W268" s="3" cm="1">
        <f t="array" ref="W2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0.99196458333333337</v>
      </c>
      <c r="X268" s="3" t="e">
        <f>IF(Table13[[#This Row],[Category All]]="Category 1",Table13[[#This Row],[Base Abalone Value]]*1.5,NA())</f>
        <v>#N/A</v>
      </c>
      <c r="Y268" s="3" t="e">
        <f>IF(Table13[[#This Row],[Category All]]="Category 2",Table13[[#This Row],[Base Abalone Value]]*0.8,NA())</f>
        <v>#N/A</v>
      </c>
      <c r="Z268" s="3">
        <f>IF(Table13[[#This Row],[Category All]]="Category 3",Table13[[#This Row],[Base Abalone Value]],NA())</f>
        <v>0.99196458333333337</v>
      </c>
    </row>
    <row r="269" spans="1:26" x14ac:dyDescent="0.2">
      <c r="A269">
        <v>3054</v>
      </c>
      <c r="B269" t="s">
        <v>17</v>
      </c>
      <c r="C269">
        <v>0.6</v>
      </c>
      <c r="D269">
        <v>0.45</v>
      </c>
      <c r="E269">
        <v>0.14000000000000001</v>
      </c>
      <c r="F269">
        <v>0.86899999999999999</v>
      </c>
      <c r="G269">
        <v>0.34250000000000003</v>
      </c>
      <c r="H269">
        <v>0.19500000000000001</v>
      </c>
      <c r="I269">
        <v>0.29099999999999998</v>
      </c>
      <c r="J269">
        <v>11</v>
      </c>
      <c r="K269">
        <v>5</v>
      </c>
      <c r="L269" t="s">
        <v>43</v>
      </c>
      <c r="M269" t="s">
        <v>44</v>
      </c>
      <c r="N269" t="s">
        <v>45</v>
      </c>
      <c r="O269">
        <v>7</v>
      </c>
      <c r="P269" t="s">
        <v>59</v>
      </c>
      <c r="Q269">
        <v>2.5</v>
      </c>
      <c r="R269" t="str" cm="1">
        <f t="array" ref="R2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69" t="e">
        <f>IF(Table13[[#This Row],[Category All]]="Category 1", "Yes",NA())</f>
        <v>#N/A</v>
      </c>
      <c r="T269" t="str">
        <f>IF(Table13[[#This Row],[Category All]]="Category 2", "Yes",NA())</f>
        <v>Yes</v>
      </c>
      <c r="U269" t="e">
        <f>IF(Table13[[#This Row],[Category All]]="Category 3", "Yes",NA())</f>
        <v>#N/A</v>
      </c>
      <c r="V269" s="3">
        <f>SUM(1,(1/3)*(Table13[[#This Row],[Length]]-0.5),(1/3)*(Table13[[#This Row],[Diameter]]-0.4),(1/3)*(Table13[[#This Row],[Height]]-0.4)*Table13[[#This Row],[Whole_weight]]*0.5)</f>
        <v>1.0123433333333332</v>
      </c>
      <c r="W269" s="3" cm="1">
        <f t="array" ref="W2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0.80987466666666652</v>
      </c>
      <c r="X269" s="3" t="e">
        <f>IF(Table13[[#This Row],[Category All]]="Category 1",Table13[[#This Row],[Base Abalone Value]]*1.5,NA())</f>
        <v>#N/A</v>
      </c>
      <c r="Y269" s="3">
        <f>IF(Table13[[#This Row],[Category All]]="Category 2",Table13[[#This Row],[Base Abalone Value]]*0.8,NA())</f>
        <v>0.80987466666666652</v>
      </c>
      <c r="Z269" s="3" t="e">
        <f>IF(Table13[[#This Row],[Category All]]="Category 3",Table13[[#This Row],[Base Abalone Value]],NA())</f>
        <v>#N/A</v>
      </c>
    </row>
    <row r="270" spans="1:26" x14ac:dyDescent="0.2">
      <c r="A270">
        <v>1194</v>
      </c>
      <c r="B270" t="s">
        <v>32</v>
      </c>
      <c r="C270">
        <v>0.7</v>
      </c>
      <c r="D270">
        <v>0.57499999999999996</v>
      </c>
      <c r="E270">
        <v>0.19</v>
      </c>
      <c r="F270">
        <v>2.2730000000000001</v>
      </c>
      <c r="G270">
        <v>1.095</v>
      </c>
      <c r="H270">
        <v>0.41799999999999998</v>
      </c>
      <c r="I270">
        <v>0.63800000000000001</v>
      </c>
      <c r="J270">
        <v>12</v>
      </c>
      <c r="K270">
        <v>1</v>
      </c>
      <c r="L270" t="s">
        <v>25</v>
      </c>
      <c r="M270" t="s">
        <v>26</v>
      </c>
      <c r="N270" t="s">
        <v>20</v>
      </c>
      <c r="O270">
        <v>7</v>
      </c>
      <c r="P270" t="s">
        <v>59</v>
      </c>
      <c r="Q270">
        <v>2.5</v>
      </c>
      <c r="R270" t="str" cm="1">
        <f t="array" ref="R2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0" t="e">
        <f>IF(Table13[[#This Row],[Category All]]="Category 1", "Yes",NA())</f>
        <v>#N/A</v>
      </c>
      <c r="T270" t="e">
        <f>IF(Table13[[#This Row],[Category All]]="Category 2", "Yes",NA())</f>
        <v>#N/A</v>
      </c>
      <c r="U270" t="str">
        <f>IF(Table13[[#This Row],[Category All]]="Category 3", "Yes",NA())</f>
        <v>Yes</v>
      </c>
      <c r="V270" s="3">
        <f>SUM(1,(1/3)*(Table13[[#This Row],[Length]]-0.5),(1/3)*(Table13[[#This Row],[Diameter]]-0.4),(1/3)*(Table13[[#This Row],[Height]]-0.4)*Table13[[#This Row],[Whole_weight]]*0.5)</f>
        <v>1.045445</v>
      </c>
      <c r="W270" s="3" cm="1">
        <f t="array" ref="W2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1.045445</v>
      </c>
      <c r="X270" s="3" t="e">
        <f>IF(Table13[[#This Row],[Category All]]="Category 1",Table13[[#This Row],[Base Abalone Value]]*1.5,NA())</f>
        <v>#N/A</v>
      </c>
      <c r="Y270" s="3" t="e">
        <f>IF(Table13[[#This Row],[Category All]]="Category 2",Table13[[#This Row],[Base Abalone Value]]*0.8,NA())</f>
        <v>#N/A</v>
      </c>
      <c r="Z270" s="3">
        <f>IF(Table13[[#This Row],[Category All]]="Category 3",Table13[[#This Row],[Base Abalone Value]],NA())</f>
        <v>1.045445</v>
      </c>
    </row>
    <row r="271" spans="1:26" x14ac:dyDescent="0.2">
      <c r="A271">
        <v>85</v>
      </c>
      <c r="B271" t="s">
        <v>32</v>
      </c>
      <c r="C271">
        <v>0.57999999999999996</v>
      </c>
      <c r="D271">
        <v>0.45</v>
      </c>
      <c r="E271">
        <v>0.14000000000000001</v>
      </c>
      <c r="F271">
        <v>1.0129999999999999</v>
      </c>
      <c r="G271">
        <v>0.38</v>
      </c>
      <c r="H271">
        <v>0.216</v>
      </c>
      <c r="I271">
        <v>0.36</v>
      </c>
      <c r="J271">
        <v>14</v>
      </c>
      <c r="K271">
        <v>14</v>
      </c>
      <c r="L271" t="s">
        <v>40</v>
      </c>
      <c r="M271" t="s">
        <v>41</v>
      </c>
      <c r="N271" t="s">
        <v>42</v>
      </c>
      <c r="O271">
        <v>4</v>
      </c>
      <c r="P271" t="s">
        <v>27</v>
      </c>
      <c r="Q271">
        <v>6.1</v>
      </c>
      <c r="R271" t="str" cm="1">
        <f t="array" ref="R2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1" t="e">
        <f>IF(Table13[[#This Row],[Category All]]="Category 1", "Yes",NA())</f>
        <v>#N/A</v>
      </c>
      <c r="T271" t="str">
        <f>IF(Table13[[#This Row],[Category All]]="Category 2", "Yes",NA())</f>
        <v>Yes</v>
      </c>
      <c r="U271" t="e">
        <f>IF(Table13[[#This Row],[Category All]]="Category 3", "Yes",NA())</f>
        <v>#N/A</v>
      </c>
      <c r="V271" s="3">
        <f>SUM(1,(1/3)*(Table13[[#This Row],[Length]]-0.5),(1/3)*(Table13[[#This Row],[Diameter]]-0.4),(1/3)*(Table13[[#This Row],[Height]]-0.4)*Table13[[#This Row],[Whole_weight]]*0.5)</f>
        <v>0.99943666666666653</v>
      </c>
      <c r="W271" s="3" cm="1">
        <f t="array" ref="W2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0.79954933333333322</v>
      </c>
      <c r="X271" s="3" t="e">
        <f>IF(Table13[[#This Row],[Category All]]="Category 1",Table13[[#This Row],[Base Abalone Value]]*1.5,NA())</f>
        <v>#N/A</v>
      </c>
      <c r="Y271" s="3">
        <f>IF(Table13[[#This Row],[Category All]]="Category 2",Table13[[#This Row],[Base Abalone Value]]*0.8,NA())</f>
        <v>0.79954933333333322</v>
      </c>
      <c r="Z271" s="3" t="e">
        <f>IF(Table13[[#This Row],[Category All]]="Category 3",Table13[[#This Row],[Base Abalone Value]],NA())</f>
        <v>#N/A</v>
      </c>
    </row>
    <row r="272" spans="1:26" x14ac:dyDescent="0.2">
      <c r="A272">
        <v>2110</v>
      </c>
      <c r="B272" t="s">
        <v>32</v>
      </c>
      <c r="C272">
        <v>0.62</v>
      </c>
      <c r="D272">
        <v>0.49</v>
      </c>
      <c r="E272">
        <v>0.17</v>
      </c>
      <c r="F272">
        <v>1.2104999999999999</v>
      </c>
      <c r="G272">
        <v>0.51849999999999996</v>
      </c>
      <c r="H272">
        <v>0.2555</v>
      </c>
      <c r="I272">
        <v>0.33500000000000002</v>
      </c>
      <c r="J272">
        <v>13</v>
      </c>
      <c r="K272">
        <v>8</v>
      </c>
      <c r="L272" t="s">
        <v>46</v>
      </c>
      <c r="M272" t="s">
        <v>47</v>
      </c>
      <c r="N272" t="s">
        <v>48</v>
      </c>
      <c r="O272">
        <v>8</v>
      </c>
      <c r="P272" t="s">
        <v>36</v>
      </c>
      <c r="Q272">
        <v>12.3</v>
      </c>
      <c r="R272" t="str" cm="1">
        <f t="array" ref="R2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2" t="e">
        <f>IF(Table13[[#This Row],[Category All]]="Category 1", "Yes",NA())</f>
        <v>#N/A</v>
      </c>
      <c r="T272" t="e">
        <f>IF(Table13[[#This Row],[Category All]]="Category 2", "Yes",NA())</f>
        <v>#N/A</v>
      </c>
      <c r="U272" t="str">
        <f>IF(Table13[[#This Row],[Category All]]="Category 3", "Yes",NA())</f>
        <v>Yes</v>
      </c>
      <c r="V272" s="3">
        <f>SUM(1,(1/3)*(Table13[[#This Row],[Length]]-0.5),(1/3)*(Table13[[#This Row],[Diameter]]-0.4),(1/3)*(Table13[[#This Row],[Height]]-0.4)*Table13[[#This Row],[Whole_weight]]*0.5)</f>
        <v>1.0235975000000002</v>
      </c>
      <c r="W272" s="3" cm="1">
        <f t="array" ref="W2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1.0235975000000002</v>
      </c>
      <c r="X272" s="3" t="e">
        <f>IF(Table13[[#This Row],[Category All]]="Category 1",Table13[[#This Row],[Base Abalone Value]]*1.5,NA())</f>
        <v>#N/A</v>
      </c>
      <c r="Y272" s="3" t="e">
        <f>IF(Table13[[#This Row],[Category All]]="Category 2",Table13[[#This Row],[Base Abalone Value]]*0.8,NA())</f>
        <v>#N/A</v>
      </c>
      <c r="Z272" s="3">
        <f>IF(Table13[[#This Row],[Category All]]="Category 3",Table13[[#This Row],[Base Abalone Value]],NA())</f>
        <v>1.0235975000000002</v>
      </c>
    </row>
    <row r="273" spans="1:26" x14ac:dyDescent="0.2">
      <c r="A273">
        <v>3713</v>
      </c>
      <c r="B273" t="s">
        <v>17</v>
      </c>
      <c r="C273">
        <v>0.70499999999999996</v>
      </c>
      <c r="D273">
        <v>0.53</v>
      </c>
      <c r="E273">
        <v>0.17</v>
      </c>
      <c r="F273">
        <v>1.5640000000000001</v>
      </c>
      <c r="G273">
        <v>0.61199999999999999</v>
      </c>
      <c r="H273">
        <v>0.39400000000000002</v>
      </c>
      <c r="I273">
        <v>0.44</v>
      </c>
      <c r="J273">
        <v>10</v>
      </c>
      <c r="K273">
        <v>13</v>
      </c>
      <c r="L273" t="s">
        <v>29</v>
      </c>
      <c r="M273" t="s">
        <v>30</v>
      </c>
      <c r="N273" t="s">
        <v>20</v>
      </c>
      <c r="O273">
        <v>5</v>
      </c>
      <c r="P273" t="s">
        <v>31</v>
      </c>
      <c r="Q273">
        <v>12.8</v>
      </c>
      <c r="R273" t="str" cm="1">
        <f t="array" ref="R2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3" t="e">
        <f>IF(Table13[[#This Row],[Category All]]="Category 1", "Yes",NA())</f>
        <v>#N/A</v>
      </c>
      <c r="T273" t="e">
        <f>IF(Table13[[#This Row],[Category All]]="Category 2", "Yes",NA())</f>
        <v>#N/A</v>
      </c>
      <c r="U273" t="str">
        <f>IF(Table13[[#This Row],[Category All]]="Category 3", "Yes",NA())</f>
        <v>Yes</v>
      </c>
      <c r="V273" s="3">
        <f>SUM(1,(1/3)*(Table13[[#This Row],[Length]]-0.5),(1/3)*(Table13[[#This Row],[Diameter]]-0.4),(1/3)*(Table13[[#This Row],[Height]]-0.4)*Table13[[#This Row],[Whole_weight]]*0.5)</f>
        <v>1.0517133333333335</v>
      </c>
      <c r="W273" s="3" cm="1">
        <f t="array" ref="W2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1.0517133333333335</v>
      </c>
      <c r="X273" s="3" t="e">
        <f>IF(Table13[[#This Row],[Category All]]="Category 1",Table13[[#This Row],[Base Abalone Value]]*1.5,NA())</f>
        <v>#N/A</v>
      </c>
      <c r="Y273" s="3" t="e">
        <f>IF(Table13[[#This Row],[Category All]]="Category 2",Table13[[#This Row],[Base Abalone Value]]*0.8,NA())</f>
        <v>#N/A</v>
      </c>
      <c r="Z273" s="3">
        <f>IF(Table13[[#This Row],[Category All]]="Category 3",Table13[[#This Row],[Base Abalone Value]],NA())</f>
        <v>1.0517133333333335</v>
      </c>
    </row>
    <row r="274" spans="1:26" x14ac:dyDescent="0.2">
      <c r="A274">
        <v>2185</v>
      </c>
      <c r="B274" t="s">
        <v>28</v>
      </c>
      <c r="C274">
        <v>0.32</v>
      </c>
      <c r="D274">
        <v>0.23499999999999999</v>
      </c>
      <c r="E274">
        <v>0.08</v>
      </c>
      <c r="F274">
        <v>0.14849999999999999</v>
      </c>
      <c r="G274">
        <v>6.4000000000000001E-2</v>
      </c>
      <c r="H274">
        <v>3.1E-2</v>
      </c>
      <c r="I274">
        <v>4.4999999999999998E-2</v>
      </c>
      <c r="J274">
        <v>6</v>
      </c>
      <c r="K274">
        <v>3</v>
      </c>
      <c r="L274" t="s">
        <v>60</v>
      </c>
      <c r="M274" t="s">
        <v>61</v>
      </c>
      <c r="N274" t="s">
        <v>62</v>
      </c>
      <c r="O274">
        <v>7</v>
      </c>
      <c r="P274" t="s">
        <v>59</v>
      </c>
      <c r="Q274">
        <v>2.5</v>
      </c>
      <c r="R274" t="str" cm="1">
        <f t="array" ref="R2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4" t="e">
        <f>IF(Table13[[#This Row],[Category All]]="Category 1", "Yes",NA())</f>
        <v>#N/A</v>
      </c>
      <c r="T274" t="str">
        <f>IF(Table13[[#This Row],[Category All]]="Category 2", "Yes",NA())</f>
        <v>Yes</v>
      </c>
      <c r="U274" t="e">
        <f>IF(Table13[[#This Row],[Category All]]="Category 3", "Yes",NA())</f>
        <v>#N/A</v>
      </c>
      <c r="V274" s="3">
        <f>SUM(1,(1/3)*(Table13[[#This Row],[Length]]-0.5),(1/3)*(Table13[[#This Row],[Diameter]]-0.4),(1/3)*(Table13[[#This Row],[Height]]-0.4)*Table13[[#This Row],[Whole_weight]]*0.5)</f>
        <v>0.87707999999999986</v>
      </c>
      <c r="W274" s="3" cm="1">
        <f t="array" ref="W2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0.70166399999999995</v>
      </c>
      <c r="X274" s="3" t="e">
        <f>IF(Table13[[#This Row],[Category All]]="Category 1",Table13[[#This Row],[Base Abalone Value]]*1.5,NA())</f>
        <v>#N/A</v>
      </c>
      <c r="Y274" s="3">
        <f>IF(Table13[[#This Row],[Category All]]="Category 2",Table13[[#This Row],[Base Abalone Value]]*0.8,NA())</f>
        <v>0.70166399999999995</v>
      </c>
      <c r="Z274" s="3" t="e">
        <f>IF(Table13[[#This Row],[Category All]]="Category 3",Table13[[#This Row],[Base Abalone Value]],NA())</f>
        <v>#N/A</v>
      </c>
    </row>
    <row r="275" spans="1:26" x14ac:dyDescent="0.2">
      <c r="A275">
        <v>2725</v>
      </c>
      <c r="B275" t="s">
        <v>28</v>
      </c>
      <c r="C275">
        <v>0.38500000000000001</v>
      </c>
      <c r="D275">
        <v>0.28499999999999998</v>
      </c>
      <c r="E275">
        <v>8.5000000000000006E-2</v>
      </c>
      <c r="F275">
        <v>0.24399999999999999</v>
      </c>
      <c r="G275">
        <v>0.1215</v>
      </c>
      <c r="H275">
        <v>4.4499999999999998E-2</v>
      </c>
      <c r="I275">
        <v>6.8000000000000005E-2</v>
      </c>
      <c r="J275">
        <v>8</v>
      </c>
      <c r="K275">
        <v>5</v>
      </c>
      <c r="L275" t="s">
        <v>43</v>
      </c>
      <c r="M275" t="s">
        <v>44</v>
      </c>
      <c r="N275" t="s">
        <v>45</v>
      </c>
      <c r="O275">
        <v>2</v>
      </c>
      <c r="P275" t="s">
        <v>24</v>
      </c>
      <c r="Q275">
        <v>18</v>
      </c>
      <c r="R275" t="str" cm="1">
        <f t="array" ref="R2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5" t="e">
        <f>IF(Table13[[#This Row],[Category All]]="Category 1", "Yes",NA())</f>
        <v>#N/A</v>
      </c>
      <c r="T275" t="str">
        <f>IF(Table13[[#This Row],[Category All]]="Category 2", "Yes",NA())</f>
        <v>Yes</v>
      </c>
      <c r="U275" t="e">
        <f>IF(Table13[[#This Row],[Category All]]="Category 3", "Yes",NA())</f>
        <v>#N/A</v>
      </c>
      <c r="V275" s="3">
        <f>SUM(1,(1/3)*(Table13[[#This Row],[Length]]-0.5),(1/3)*(Table13[[#This Row],[Diameter]]-0.4),(1/3)*(Table13[[#This Row],[Height]]-0.4)*Table13[[#This Row],[Whole_weight]]*0.5)</f>
        <v>0.91052333333333335</v>
      </c>
      <c r="W275" s="3" cm="1">
        <f t="array" ref="W2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0.72841866666666677</v>
      </c>
      <c r="X275" s="3" t="e">
        <f>IF(Table13[[#This Row],[Category All]]="Category 1",Table13[[#This Row],[Base Abalone Value]]*1.5,NA())</f>
        <v>#N/A</v>
      </c>
      <c r="Y275" s="3">
        <f>IF(Table13[[#This Row],[Category All]]="Category 2",Table13[[#This Row],[Base Abalone Value]]*0.8,NA())</f>
        <v>0.72841866666666677</v>
      </c>
      <c r="Z275" s="3" t="e">
        <f>IF(Table13[[#This Row],[Category All]]="Category 3",Table13[[#This Row],[Base Abalone Value]],NA())</f>
        <v>#N/A</v>
      </c>
    </row>
    <row r="276" spans="1:26" x14ac:dyDescent="0.2">
      <c r="A276">
        <v>3095</v>
      </c>
      <c r="B276" t="s">
        <v>32</v>
      </c>
      <c r="C276">
        <v>0.52500000000000002</v>
      </c>
      <c r="D276">
        <v>0.4</v>
      </c>
      <c r="E276">
        <v>0.13</v>
      </c>
      <c r="F276">
        <v>0.622</v>
      </c>
      <c r="G276">
        <v>0.26550000000000001</v>
      </c>
      <c r="H276">
        <v>0.14699999999999999</v>
      </c>
      <c r="I276">
        <v>0.184</v>
      </c>
      <c r="J276">
        <v>9</v>
      </c>
      <c r="K276">
        <v>1</v>
      </c>
      <c r="L276" t="s">
        <v>25</v>
      </c>
      <c r="M276" t="s">
        <v>26</v>
      </c>
      <c r="N276" t="s">
        <v>20</v>
      </c>
      <c r="O276">
        <v>1</v>
      </c>
      <c r="P276" t="s">
        <v>21</v>
      </c>
      <c r="Q276">
        <v>22.1</v>
      </c>
      <c r="R276" t="str" cm="1">
        <f t="array" ref="R2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76" t="e">
        <f>IF(Table13[[#This Row],[Category All]]="Category 1", "Yes",NA())</f>
        <v>#N/A</v>
      </c>
      <c r="T276" t="str">
        <f>IF(Table13[[#This Row],[Category All]]="Category 2", "Yes",NA())</f>
        <v>Yes</v>
      </c>
      <c r="U276" t="e">
        <f>IF(Table13[[#This Row],[Category All]]="Category 3", "Yes",NA())</f>
        <v>#N/A</v>
      </c>
      <c r="V276" s="3">
        <f>SUM(1,(1/3)*(Table13[[#This Row],[Length]]-0.5),(1/3)*(Table13[[#This Row],[Diameter]]-0.4),(1/3)*(Table13[[#This Row],[Height]]-0.4)*Table13[[#This Row],[Whole_weight]]*0.5)</f>
        <v>0.98034333333333334</v>
      </c>
      <c r="W276" s="3" cm="1">
        <f t="array" ref="W2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0.78427466666666668</v>
      </c>
      <c r="X276" s="3" t="e">
        <f>IF(Table13[[#This Row],[Category All]]="Category 1",Table13[[#This Row],[Base Abalone Value]]*1.5,NA())</f>
        <v>#N/A</v>
      </c>
      <c r="Y276" s="3">
        <f>IF(Table13[[#This Row],[Category All]]="Category 2",Table13[[#This Row],[Base Abalone Value]]*0.8,NA())</f>
        <v>0.78427466666666668</v>
      </c>
      <c r="Z276" s="3" t="e">
        <f>IF(Table13[[#This Row],[Category All]]="Category 3",Table13[[#This Row],[Base Abalone Value]],NA())</f>
        <v>#N/A</v>
      </c>
    </row>
    <row r="277" spans="1:26" x14ac:dyDescent="0.2">
      <c r="A277">
        <v>2657</v>
      </c>
      <c r="B277" t="s">
        <v>32</v>
      </c>
      <c r="C277">
        <v>0.54500000000000004</v>
      </c>
      <c r="D277">
        <v>0.42</v>
      </c>
      <c r="E277">
        <v>0.12</v>
      </c>
      <c r="F277">
        <v>0.78649999999999998</v>
      </c>
      <c r="G277">
        <v>0.40300000000000002</v>
      </c>
      <c r="H277">
        <v>0.185</v>
      </c>
      <c r="I277">
        <v>0.17</v>
      </c>
      <c r="J277">
        <v>7</v>
      </c>
      <c r="K277">
        <v>13</v>
      </c>
      <c r="L277" t="s">
        <v>29</v>
      </c>
      <c r="M277" t="s">
        <v>30</v>
      </c>
      <c r="N277" t="s">
        <v>20</v>
      </c>
      <c r="O277">
        <v>5</v>
      </c>
      <c r="P277" t="s">
        <v>31</v>
      </c>
      <c r="Q277">
        <v>12.8</v>
      </c>
      <c r="R277" t="str" cm="1">
        <f t="array" ref="R2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7" t="e">
        <f>IF(Table13[[#This Row],[Category All]]="Category 1", "Yes",NA())</f>
        <v>#N/A</v>
      </c>
      <c r="T277" t="e">
        <f>IF(Table13[[#This Row],[Category All]]="Category 2", "Yes",NA())</f>
        <v>#N/A</v>
      </c>
      <c r="U277" t="str">
        <f>IF(Table13[[#This Row],[Category All]]="Category 3", "Yes",NA())</f>
        <v>Yes</v>
      </c>
      <c r="V277" s="3">
        <f>SUM(1,(1/3)*(Table13[[#This Row],[Length]]-0.5),(1/3)*(Table13[[#This Row],[Diameter]]-0.4),(1/3)*(Table13[[#This Row],[Height]]-0.4)*Table13[[#This Row],[Whole_weight]]*0.5)</f>
        <v>0.98496333333333341</v>
      </c>
      <c r="W277" s="3" cm="1">
        <f t="array" ref="W2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0.98496333333333341</v>
      </c>
      <c r="X277" s="3" t="e">
        <f>IF(Table13[[#This Row],[Category All]]="Category 1",Table13[[#This Row],[Base Abalone Value]]*1.5,NA())</f>
        <v>#N/A</v>
      </c>
      <c r="Y277" s="3" t="e">
        <f>IF(Table13[[#This Row],[Category All]]="Category 2",Table13[[#This Row],[Base Abalone Value]]*0.8,NA())</f>
        <v>#N/A</v>
      </c>
      <c r="Z277" s="3">
        <f>IF(Table13[[#This Row],[Category All]]="Category 3",Table13[[#This Row],[Base Abalone Value]],NA())</f>
        <v>0.98496333333333341</v>
      </c>
    </row>
    <row r="278" spans="1:26" x14ac:dyDescent="0.2">
      <c r="A278">
        <v>4013</v>
      </c>
      <c r="B278" t="s">
        <v>17</v>
      </c>
      <c r="C278">
        <v>0.62</v>
      </c>
      <c r="D278">
        <v>0.46500000000000002</v>
      </c>
      <c r="E278">
        <v>0.14000000000000001</v>
      </c>
      <c r="F278">
        <v>1.0109999999999999</v>
      </c>
      <c r="G278">
        <v>0.47899999999999998</v>
      </c>
      <c r="H278">
        <v>0.23849999999999999</v>
      </c>
      <c r="I278">
        <v>0.255</v>
      </c>
      <c r="J278">
        <v>8</v>
      </c>
      <c r="K278">
        <v>2</v>
      </c>
      <c r="L278" t="s">
        <v>49</v>
      </c>
      <c r="M278" t="s">
        <v>50</v>
      </c>
      <c r="N278" t="s">
        <v>51</v>
      </c>
      <c r="O278">
        <v>5</v>
      </c>
      <c r="P278" t="s">
        <v>31</v>
      </c>
      <c r="Q278">
        <v>12.8</v>
      </c>
      <c r="R278" t="str" cm="1">
        <f t="array" ref="R2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8" t="e">
        <f>IF(Table13[[#This Row],[Category All]]="Category 1", "Yes",NA())</f>
        <v>#N/A</v>
      </c>
      <c r="T278" t="e">
        <f>IF(Table13[[#This Row],[Category All]]="Category 2", "Yes",NA())</f>
        <v>#N/A</v>
      </c>
      <c r="U278" t="str">
        <f>IF(Table13[[#This Row],[Category All]]="Category 3", "Yes",NA())</f>
        <v>Yes</v>
      </c>
      <c r="V278" s="3">
        <f>SUM(1,(1/3)*(Table13[[#This Row],[Length]]-0.5),(1/3)*(Table13[[#This Row],[Diameter]]-0.4),(1/3)*(Table13[[#This Row],[Height]]-0.4)*Table13[[#This Row],[Whole_weight]]*0.5)</f>
        <v>1.0178566666666669</v>
      </c>
      <c r="W278" s="3" cm="1">
        <f t="array" ref="W2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1.0178566666666669</v>
      </c>
      <c r="X278" s="3" t="e">
        <f>IF(Table13[[#This Row],[Category All]]="Category 1",Table13[[#This Row],[Base Abalone Value]]*1.5,NA())</f>
        <v>#N/A</v>
      </c>
      <c r="Y278" s="3" t="e">
        <f>IF(Table13[[#This Row],[Category All]]="Category 2",Table13[[#This Row],[Base Abalone Value]]*0.8,NA())</f>
        <v>#N/A</v>
      </c>
      <c r="Z278" s="3">
        <f>IF(Table13[[#This Row],[Category All]]="Category 3",Table13[[#This Row],[Base Abalone Value]],NA())</f>
        <v>1.0178566666666669</v>
      </c>
    </row>
    <row r="279" spans="1:26" x14ac:dyDescent="0.2">
      <c r="A279">
        <v>3577</v>
      </c>
      <c r="B279" t="s">
        <v>17</v>
      </c>
      <c r="C279">
        <v>0.6</v>
      </c>
      <c r="D279">
        <v>0.47499999999999998</v>
      </c>
      <c r="E279">
        <v>0.155</v>
      </c>
      <c r="F279">
        <v>1.0589999999999999</v>
      </c>
      <c r="G279">
        <v>0.441</v>
      </c>
      <c r="H279">
        <v>0.19</v>
      </c>
      <c r="I279">
        <v>0.39</v>
      </c>
      <c r="J279">
        <v>11</v>
      </c>
      <c r="K279">
        <v>11</v>
      </c>
      <c r="L279" t="s">
        <v>22</v>
      </c>
      <c r="M279" t="s">
        <v>23</v>
      </c>
      <c r="N279" t="s">
        <v>20</v>
      </c>
      <c r="O279">
        <v>1</v>
      </c>
      <c r="P279" t="s">
        <v>21</v>
      </c>
      <c r="Q279">
        <v>22.1</v>
      </c>
      <c r="R279" t="str" cm="1">
        <f t="array" ref="R2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79" t="e">
        <f>IF(Table13[[#This Row],[Category All]]="Category 1", "Yes",NA())</f>
        <v>#N/A</v>
      </c>
      <c r="T279" t="e">
        <f>IF(Table13[[#This Row],[Category All]]="Category 2", "Yes",NA())</f>
        <v>#N/A</v>
      </c>
      <c r="U279" t="str">
        <f>IF(Table13[[#This Row],[Category All]]="Category 3", "Yes",NA())</f>
        <v>Yes</v>
      </c>
      <c r="V279" s="3">
        <f>SUM(1,(1/3)*(Table13[[#This Row],[Length]]-0.5),(1/3)*(Table13[[#This Row],[Diameter]]-0.4),(1/3)*(Table13[[#This Row],[Height]]-0.4)*Table13[[#This Row],[Whole_weight]]*0.5)</f>
        <v>1.0150908333333331</v>
      </c>
      <c r="W279" s="3" cm="1">
        <f t="array" ref="W2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1.0150908333333331</v>
      </c>
      <c r="X279" s="3" t="e">
        <f>IF(Table13[[#This Row],[Category All]]="Category 1",Table13[[#This Row],[Base Abalone Value]]*1.5,NA())</f>
        <v>#N/A</v>
      </c>
      <c r="Y279" s="3" t="e">
        <f>IF(Table13[[#This Row],[Category All]]="Category 2",Table13[[#This Row],[Base Abalone Value]]*0.8,NA())</f>
        <v>#N/A</v>
      </c>
      <c r="Z279" s="3">
        <f>IF(Table13[[#This Row],[Category All]]="Category 3",Table13[[#This Row],[Base Abalone Value]],NA())</f>
        <v>1.0150908333333331</v>
      </c>
    </row>
    <row r="280" spans="1:26" x14ac:dyDescent="0.2">
      <c r="A280">
        <v>3053</v>
      </c>
      <c r="B280" t="s">
        <v>17</v>
      </c>
      <c r="C280">
        <v>0.59499999999999997</v>
      </c>
      <c r="D280">
        <v>0.46</v>
      </c>
      <c r="E280">
        <v>0.16</v>
      </c>
      <c r="F280">
        <v>0.92100000000000004</v>
      </c>
      <c r="G280">
        <v>0.40050000000000002</v>
      </c>
      <c r="H280">
        <v>0.20250000000000001</v>
      </c>
      <c r="I280">
        <v>0.28749999999999998</v>
      </c>
      <c r="J280">
        <v>9</v>
      </c>
      <c r="K280">
        <v>2</v>
      </c>
      <c r="L280" t="s">
        <v>49</v>
      </c>
      <c r="M280" t="s">
        <v>50</v>
      </c>
      <c r="N280" t="s">
        <v>51</v>
      </c>
      <c r="O280">
        <v>6</v>
      </c>
      <c r="P280" t="s">
        <v>64</v>
      </c>
      <c r="Q280">
        <v>14.1</v>
      </c>
      <c r="R280" t="str" cm="1">
        <f t="array" ref="R2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0" t="e">
        <f>IF(Table13[[#This Row],[Category All]]="Category 1", "Yes",NA())</f>
        <v>#N/A</v>
      </c>
      <c r="T280" t="e">
        <f>IF(Table13[[#This Row],[Category All]]="Category 2", "Yes",NA())</f>
        <v>#N/A</v>
      </c>
      <c r="U280" t="str">
        <f>IF(Table13[[#This Row],[Category All]]="Category 3", "Yes",NA())</f>
        <v>Yes</v>
      </c>
      <c r="V280" s="3">
        <f>SUM(1,(1/3)*(Table13[[#This Row],[Length]]-0.5),(1/3)*(Table13[[#This Row],[Diameter]]-0.4),(1/3)*(Table13[[#This Row],[Height]]-0.4)*Table13[[#This Row],[Whole_weight]]*0.5)</f>
        <v>1.0148266666666668</v>
      </c>
      <c r="W280" s="3" cm="1">
        <f t="array" ref="W2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1.0148266666666668</v>
      </c>
      <c r="X280" s="3" t="e">
        <f>IF(Table13[[#This Row],[Category All]]="Category 1",Table13[[#This Row],[Base Abalone Value]]*1.5,NA())</f>
        <v>#N/A</v>
      </c>
      <c r="Y280" s="3" t="e">
        <f>IF(Table13[[#This Row],[Category All]]="Category 2",Table13[[#This Row],[Base Abalone Value]]*0.8,NA())</f>
        <v>#N/A</v>
      </c>
      <c r="Z280" s="3">
        <f>IF(Table13[[#This Row],[Category All]]="Category 3",Table13[[#This Row],[Base Abalone Value]],NA())</f>
        <v>1.0148266666666668</v>
      </c>
    </row>
    <row r="281" spans="1:26" x14ac:dyDescent="0.2">
      <c r="A281">
        <v>1975</v>
      </c>
      <c r="B281" t="s">
        <v>32</v>
      </c>
      <c r="C281">
        <v>0.68500000000000005</v>
      </c>
      <c r="D281">
        <v>0.53500000000000003</v>
      </c>
      <c r="E281">
        <v>0.155</v>
      </c>
      <c r="F281">
        <v>1.3845000000000001</v>
      </c>
      <c r="G281">
        <v>0.66149999999999998</v>
      </c>
      <c r="H281">
        <v>0.2145</v>
      </c>
      <c r="I281">
        <v>0.40749999999999997</v>
      </c>
      <c r="J281">
        <v>10</v>
      </c>
      <c r="K281">
        <v>14</v>
      </c>
      <c r="L281" t="s">
        <v>40</v>
      </c>
      <c r="M281" t="s">
        <v>41</v>
      </c>
      <c r="N281" t="s">
        <v>42</v>
      </c>
      <c r="O281">
        <v>4</v>
      </c>
      <c r="P281" t="s">
        <v>27</v>
      </c>
      <c r="Q281">
        <v>6.1</v>
      </c>
      <c r="R281" t="str" cm="1">
        <f t="array" ref="R2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1" t="e">
        <f>IF(Table13[[#This Row],[Category All]]="Category 1", "Yes",NA())</f>
        <v>#N/A</v>
      </c>
      <c r="T281" t="e">
        <f>IF(Table13[[#This Row],[Category All]]="Category 2", "Yes",NA())</f>
        <v>#N/A</v>
      </c>
      <c r="U281" t="str">
        <f>IF(Table13[[#This Row],[Category All]]="Category 3", "Yes",NA())</f>
        <v>Yes</v>
      </c>
      <c r="V281" s="3">
        <f>SUM(1,(1/3)*(Table13[[#This Row],[Length]]-0.5),(1/3)*(Table13[[#This Row],[Diameter]]-0.4),(1/3)*(Table13[[#This Row],[Height]]-0.4)*Table13[[#This Row],[Whole_weight]]*0.5)</f>
        <v>1.0501329166666666</v>
      </c>
      <c r="W281" s="3" cm="1">
        <f t="array" ref="W2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1.0501329166666666</v>
      </c>
      <c r="X281" s="3" t="e">
        <f>IF(Table13[[#This Row],[Category All]]="Category 1",Table13[[#This Row],[Base Abalone Value]]*1.5,NA())</f>
        <v>#N/A</v>
      </c>
      <c r="Y281" s="3" t="e">
        <f>IF(Table13[[#This Row],[Category All]]="Category 2",Table13[[#This Row],[Base Abalone Value]]*0.8,NA())</f>
        <v>#N/A</v>
      </c>
      <c r="Z281" s="3">
        <f>IF(Table13[[#This Row],[Category All]]="Category 3",Table13[[#This Row],[Base Abalone Value]],NA())</f>
        <v>1.0501329166666666</v>
      </c>
    </row>
    <row r="282" spans="1:26" x14ac:dyDescent="0.2">
      <c r="A282">
        <v>671</v>
      </c>
      <c r="B282" t="s">
        <v>32</v>
      </c>
      <c r="C282">
        <v>0.47499999999999998</v>
      </c>
      <c r="D282">
        <v>0.38500000000000001</v>
      </c>
      <c r="E282">
        <v>0.14499999999999999</v>
      </c>
      <c r="F282">
        <v>0.61750000000000005</v>
      </c>
      <c r="G282">
        <v>0.23499999999999999</v>
      </c>
      <c r="H282">
        <v>0.108</v>
      </c>
      <c r="I282">
        <v>0.215</v>
      </c>
      <c r="J282">
        <v>14</v>
      </c>
      <c r="K282">
        <v>13</v>
      </c>
      <c r="L282" t="s">
        <v>29</v>
      </c>
      <c r="M282" t="s">
        <v>30</v>
      </c>
      <c r="N282" t="s">
        <v>20</v>
      </c>
      <c r="O282">
        <v>4</v>
      </c>
      <c r="P282" t="s">
        <v>27</v>
      </c>
      <c r="Q282">
        <v>6.1</v>
      </c>
      <c r="R282" t="str" cm="1">
        <f t="array" ref="R2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2" t="e">
        <f>IF(Table13[[#This Row],[Category All]]="Category 1", "Yes",NA())</f>
        <v>#N/A</v>
      </c>
      <c r="T282" t="str">
        <f>IF(Table13[[#This Row],[Category All]]="Category 2", "Yes",NA())</f>
        <v>Yes</v>
      </c>
      <c r="U282" t="e">
        <f>IF(Table13[[#This Row],[Category All]]="Category 3", "Yes",NA())</f>
        <v>#N/A</v>
      </c>
      <c r="V282" s="3">
        <f>SUM(1,(1/3)*(Table13[[#This Row],[Length]]-0.5),(1/3)*(Table13[[#This Row],[Diameter]]-0.4),(1/3)*(Table13[[#This Row],[Height]]-0.4)*Table13[[#This Row],[Whole_weight]]*0.5)</f>
        <v>0.96042291666666668</v>
      </c>
      <c r="W282" s="3" cm="1">
        <f t="array" ref="W2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0.76833833333333335</v>
      </c>
      <c r="X282" s="3" t="e">
        <f>IF(Table13[[#This Row],[Category All]]="Category 1",Table13[[#This Row],[Base Abalone Value]]*1.5,NA())</f>
        <v>#N/A</v>
      </c>
      <c r="Y282" s="3">
        <f>IF(Table13[[#This Row],[Category All]]="Category 2",Table13[[#This Row],[Base Abalone Value]]*0.8,NA())</f>
        <v>0.76833833333333335</v>
      </c>
      <c r="Z282" s="3" t="e">
        <f>IF(Table13[[#This Row],[Category All]]="Category 3",Table13[[#This Row],[Base Abalone Value]],NA())</f>
        <v>#N/A</v>
      </c>
    </row>
    <row r="283" spans="1:26" x14ac:dyDescent="0.2">
      <c r="A283">
        <v>479</v>
      </c>
      <c r="B283" t="s">
        <v>32</v>
      </c>
      <c r="C283">
        <v>0.73499999999999999</v>
      </c>
      <c r="D283">
        <v>0.59</v>
      </c>
      <c r="E283">
        <v>0.22500000000000001</v>
      </c>
      <c r="F283">
        <v>1.756</v>
      </c>
      <c r="G283">
        <v>0.63700000000000001</v>
      </c>
      <c r="H283">
        <v>0.34050000000000002</v>
      </c>
      <c r="I283">
        <v>0.57999999999999996</v>
      </c>
      <c r="J283">
        <v>21</v>
      </c>
      <c r="K283">
        <v>4</v>
      </c>
      <c r="L283" t="s">
        <v>69</v>
      </c>
      <c r="M283" t="s">
        <v>70</v>
      </c>
      <c r="N283" t="s">
        <v>71</v>
      </c>
      <c r="O283">
        <v>7</v>
      </c>
      <c r="P283" t="s">
        <v>59</v>
      </c>
      <c r="Q283">
        <v>2.5</v>
      </c>
      <c r="R283" t="str" cm="1">
        <f t="array" ref="R2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3" t="e">
        <f>IF(Table13[[#This Row],[Category All]]="Category 1", "Yes",NA())</f>
        <v>#N/A</v>
      </c>
      <c r="T283" t="str">
        <f>IF(Table13[[#This Row],[Category All]]="Category 2", "Yes",NA())</f>
        <v>Yes</v>
      </c>
      <c r="U283" t="e">
        <f>IF(Table13[[#This Row],[Category All]]="Category 3", "Yes",NA())</f>
        <v>#N/A</v>
      </c>
      <c r="V283" s="3">
        <f>SUM(1,(1/3)*(Table13[[#This Row],[Length]]-0.5),(1/3)*(Table13[[#This Row],[Diameter]]-0.4),(1/3)*(Table13[[#This Row],[Height]]-0.4)*Table13[[#This Row],[Whole_weight]]*0.5)</f>
        <v>1.0904499999999999</v>
      </c>
      <c r="W283" s="3" cm="1">
        <f t="array" ref="W2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0.87236000000000002</v>
      </c>
      <c r="X283" s="3" t="e">
        <f>IF(Table13[[#This Row],[Category All]]="Category 1",Table13[[#This Row],[Base Abalone Value]]*1.5,NA())</f>
        <v>#N/A</v>
      </c>
      <c r="Y283" s="3">
        <f>IF(Table13[[#This Row],[Category All]]="Category 2",Table13[[#This Row],[Base Abalone Value]]*0.8,NA())</f>
        <v>0.87236000000000002</v>
      </c>
      <c r="Z283" s="3" t="e">
        <f>IF(Table13[[#This Row],[Category All]]="Category 3",Table13[[#This Row],[Base Abalone Value]],NA())</f>
        <v>#N/A</v>
      </c>
    </row>
    <row r="284" spans="1:26" x14ac:dyDescent="0.2">
      <c r="A284">
        <v>3402</v>
      </c>
      <c r="B284" t="s">
        <v>32</v>
      </c>
      <c r="C284">
        <v>0.48</v>
      </c>
      <c r="D284">
        <v>0.39500000000000002</v>
      </c>
      <c r="E284">
        <v>0.15</v>
      </c>
      <c r="F284">
        <v>0.68149999999999999</v>
      </c>
      <c r="G284">
        <v>0.2145</v>
      </c>
      <c r="H284">
        <v>0.14050000000000001</v>
      </c>
      <c r="I284">
        <v>0.2495</v>
      </c>
      <c r="J284">
        <v>18</v>
      </c>
      <c r="K284">
        <v>9</v>
      </c>
      <c r="L284" t="s">
        <v>37</v>
      </c>
      <c r="M284" t="s">
        <v>38</v>
      </c>
      <c r="N284" t="s">
        <v>39</v>
      </c>
      <c r="O284">
        <v>6</v>
      </c>
      <c r="P284" t="s">
        <v>64</v>
      </c>
      <c r="Q284">
        <v>14.1</v>
      </c>
      <c r="R284" t="str" cm="1">
        <f t="array" ref="R2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4" t="e">
        <f>IF(Table13[[#This Row],[Category All]]="Category 1", "Yes",NA())</f>
        <v>#N/A</v>
      </c>
      <c r="T284" t="str">
        <f>IF(Table13[[#This Row],[Category All]]="Category 2", "Yes",NA())</f>
        <v>Yes</v>
      </c>
      <c r="U284" t="e">
        <f>IF(Table13[[#This Row],[Category All]]="Category 3", "Yes",NA())</f>
        <v>#N/A</v>
      </c>
      <c r="V284" s="3">
        <f>SUM(1,(1/3)*(Table13[[#This Row],[Length]]-0.5),(1/3)*(Table13[[#This Row],[Diameter]]-0.4),(1/3)*(Table13[[#This Row],[Height]]-0.4)*Table13[[#This Row],[Whole_weight]]*0.5)</f>
        <v>0.9632708333333333</v>
      </c>
      <c r="W284" s="3" cm="1">
        <f t="array" ref="W2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0.77061666666666673</v>
      </c>
      <c r="X284" s="3" t="e">
        <f>IF(Table13[[#This Row],[Category All]]="Category 1",Table13[[#This Row],[Base Abalone Value]]*1.5,NA())</f>
        <v>#N/A</v>
      </c>
      <c r="Y284" s="3">
        <f>IF(Table13[[#This Row],[Category All]]="Category 2",Table13[[#This Row],[Base Abalone Value]]*0.8,NA())</f>
        <v>0.77061666666666673</v>
      </c>
      <c r="Z284" s="3" t="e">
        <f>IF(Table13[[#This Row],[Category All]]="Category 3",Table13[[#This Row],[Base Abalone Value]],NA())</f>
        <v>#N/A</v>
      </c>
    </row>
    <row r="285" spans="1:26" x14ac:dyDescent="0.2">
      <c r="A285">
        <v>2446</v>
      </c>
      <c r="B285" t="s">
        <v>32</v>
      </c>
      <c r="C285">
        <v>0.5</v>
      </c>
      <c r="D285">
        <v>0.38</v>
      </c>
      <c r="E285">
        <v>0.13500000000000001</v>
      </c>
      <c r="F285">
        <v>0.58350000000000002</v>
      </c>
      <c r="G285">
        <v>0.22950000000000001</v>
      </c>
      <c r="H285">
        <v>0.1265</v>
      </c>
      <c r="I285">
        <v>0.18</v>
      </c>
      <c r="J285">
        <v>12</v>
      </c>
      <c r="K285">
        <v>11</v>
      </c>
      <c r="L285" t="s">
        <v>22</v>
      </c>
      <c r="M285" t="s">
        <v>23</v>
      </c>
      <c r="N285" t="s">
        <v>20</v>
      </c>
      <c r="O285">
        <v>6</v>
      </c>
      <c r="P285" t="s">
        <v>64</v>
      </c>
      <c r="Q285">
        <v>14.1</v>
      </c>
      <c r="R285" t="str" cm="1">
        <f t="array" ref="R2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5" t="e">
        <f>IF(Table13[[#This Row],[Category All]]="Category 1", "Yes",NA())</f>
        <v>#N/A</v>
      </c>
      <c r="T285" t="str">
        <f>IF(Table13[[#This Row],[Category All]]="Category 2", "Yes",NA())</f>
        <v>Yes</v>
      </c>
      <c r="U285" t="e">
        <f>IF(Table13[[#This Row],[Category All]]="Category 3", "Yes",NA())</f>
        <v>#N/A</v>
      </c>
      <c r="V285" s="3">
        <f>SUM(1,(1/3)*(Table13[[#This Row],[Length]]-0.5),(1/3)*(Table13[[#This Row],[Diameter]]-0.4),(1/3)*(Table13[[#This Row],[Height]]-0.4)*Table13[[#This Row],[Whole_weight]]*0.5)</f>
        <v>0.96756208333333327</v>
      </c>
      <c r="W285" s="3" cm="1">
        <f t="array" ref="W2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0.77404966666666664</v>
      </c>
      <c r="X285" s="3" t="e">
        <f>IF(Table13[[#This Row],[Category All]]="Category 1",Table13[[#This Row],[Base Abalone Value]]*1.5,NA())</f>
        <v>#N/A</v>
      </c>
      <c r="Y285" s="3">
        <f>IF(Table13[[#This Row],[Category All]]="Category 2",Table13[[#This Row],[Base Abalone Value]]*0.8,NA())</f>
        <v>0.77404966666666664</v>
      </c>
      <c r="Z285" s="3" t="e">
        <f>IF(Table13[[#This Row],[Category All]]="Category 3",Table13[[#This Row],[Base Abalone Value]],NA())</f>
        <v>#N/A</v>
      </c>
    </row>
    <row r="286" spans="1:26" x14ac:dyDescent="0.2">
      <c r="A286">
        <v>1394</v>
      </c>
      <c r="B286" t="s">
        <v>32</v>
      </c>
      <c r="C286">
        <v>0.63500000000000001</v>
      </c>
      <c r="D286">
        <v>0.51</v>
      </c>
      <c r="E286">
        <v>0.155</v>
      </c>
      <c r="F286">
        <v>0.98599999999999999</v>
      </c>
      <c r="G286">
        <v>0.40500000000000003</v>
      </c>
      <c r="H286">
        <v>0.22550000000000001</v>
      </c>
      <c r="I286">
        <v>0.31</v>
      </c>
      <c r="J286">
        <v>10</v>
      </c>
      <c r="K286">
        <v>3</v>
      </c>
      <c r="L286" t="s">
        <v>60</v>
      </c>
      <c r="M286" t="s">
        <v>61</v>
      </c>
      <c r="N286" t="s">
        <v>62</v>
      </c>
      <c r="O286">
        <v>7</v>
      </c>
      <c r="P286" t="s">
        <v>59</v>
      </c>
      <c r="Q286">
        <v>2.5</v>
      </c>
      <c r="R286" t="str" cm="1">
        <f t="array" ref="R2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86" t="e">
        <f>IF(Table13[[#This Row],[Category All]]="Category 1", "Yes",NA())</f>
        <v>#N/A</v>
      </c>
      <c r="T286" t="e">
        <f>IF(Table13[[#This Row],[Category All]]="Category 2", "Yes",NA())</f>
        <v>#N/A</v>
      </c>
      <c r="U286" t="str">
        <f>IF(Table13[[#This Row],[Category All]]="Category 3", "Yes",NA())</f>
        <v>Yes</v>
      </c>
      <c r="V286" s="3">
        <f>SUM(1,(1/3)*(Table13[[#This Row],[Length]]-0.5),(1/3)*(Table13[[#This Row],[Diameter]]-0.4),(1/3)*(Table13[[#This Row],[Height]]-0.4)*Table13[[#This Row],[Whole_weight]]*0.5)</f>
        <v>1.0414049999999999</v>
      </c>
      <c r="W286" s="3" cm="1">
        <f t="array" ref="W2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1.0414049999999999</v>
      </c>
      <c r="X286" s="3" t="e">
        <f>IF(Table13[[#This Row],[Category All]]="Category 1",Table13[[#This Row],[Base Abalone Value]]*1.5,NA())</f>
        <v>#N/A</v>
      </c>
      <c r="Y286" s="3" t="e">
        <f>IF(Table13[[#This Row],[Category All]]="Category 2",Table13[[#This Row],[Base Abalone Value]]*0.8,NA())</f>
        <v>#N/A</v>
      </c>
      <c r="Z286" s="3">
        <f>IF(Table13[[#This Row],[Category All]]="Category 3",Table13[[#This Row],[Base Abalone Value]],NA())</f>
        <v>1.0414049999999999</v>
      </c>
    </row>
    <row r="287" spans="1:26" x14ac:dyDescent="0.2">
      <c r="A287">
        <v>3363</v>
      </c>
      <c r="B287" t="s">
        <v>32</v>
      </c>
      <c r="C287">
        <v>0.41</v>
      </c>
      <c r="D287">
        <v>0.3</v>
      </c>
      <c r="E287">
        <v>0.1</v>
      </c>
      <c r="F287">
        <v>0.30099999999999999</v>
      </c>
      <c r="G287">
        <v>0.124</v>
      </c>
      <c r="H287">
        <v>6.9000000000000006E-2</v>
      </c>
      <c r="I287">
        <v>0.09</v>
      </c>
      <c r="J287">
        <v>9</v>
      </c>
      <c r="K287">
        <v>10</v>
      </c>
      <c r="L287" t="s">
        <v>33</v>
      </c>
      <c r="M287" t="s">
        <v>34</v>
      </c>
      <c r="N287" t="s">
        <v>35</v>
      </c>
      <c r="O287">
        <v>7</v>
      </c>
      <c r="P287" t="s">
        <v>59</v>
      </c>
      <c r="Q287">
        <v>2.5</v>
      </c>
      <c r="R287" t="str" cm="1">
        <f t="array" ref="R2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7" t="e">
        <f>IF(Table13[[#This Row],[Category All]]="Category 1", "Yes",NA())</f>
        <v>#N/A</v>
      </c>
      <c r="T287" t="str">
        <f>IF(Table13[[#This Row],[Category All]]="Category 2", "Yes",NA())</f>
        <v>Yes</v>
      </c>
      <c r="U287" t="e">
        <f>IF(Table13[[#This Row],[Category All]]="Category 3", "Yes",NA())</f>
        <v>#N/A</v>
      </c>
      <c r="V287" s="3">
        <f>SUM(1,(1/3)*(Table13[[#This Row],[Length]]-0.5),(1/3)*(Table13[[#This Row],[Diameter]]-0.4),(1/3)*(Table13[[#This Row],[Height]]-0.4)*Table13[[#This Row],[Whole_weight]]*0.5)</f>
        <v>0.92161666666666664</v>
      </c>
      <c r="W287" s="3" cm="1">
        <f t="array" ref="W2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0.73729333333333336</v>
      </c>
      <c r="X287" s="3" t="e">
        <f>IF(Table13[[#This Row],[Category All]]="Category 1",Table13[[#This Row],[Base Abalone Value]]*1.5,NA())</f>
        <v>#N/A</v>
      </c>
      <c r="Y287" s="3">
        <f>IF(Table13[[#This Row],[Category All]]="Category 2",Table13[[#This Row],[Base Abalone Value]]*0.8,NA())</f>
        <v>0.73729333333333336</v>
      </c>
      <c r="Z287" s="3" t="e">
        <f>IF(Table13[[#This Row],[Category All]]="Category 3",Table13[[#This Row],[Base Abalone Value]],NA())</f>
        <v>#N/A</v>
      </c>
    </row>
    <row r="288" spans="1:26" x14ac:dyDescent="0.2">
      <c r="A288">
        <v>1069</v>
      </c>
      <c r="B288" t="s">
        <v>28</v>
      </c>
      <c r="C288">
        <v>0.37</v>
      </c>
      <c r="D288">
        <v>0.28000000000000003</v>
      </c>
      <c r="E288">
        <v>0.1</v>
      </c>
      <c r="F288">
        <v>0.221</v>
      </c>
      <c r="G288">
        <v>0.11650000000000001</v>
      </c>
      <c r="H288">
        <v>2.6499999999999999E-2</v>
      </c>
      <c r="I288">
        <v>6.3500000000000001E-2</v>
      </c>
      <c r="J288">
        <v>6</v>
      </c>
      <c r="K288">
        <v>7</v>
      </c>
      <c r="L288" t="s">
        <v>52</v>
      </c>
      <c r="M288" t="s">
        <v>53</v>
      </c>
      <c r="N288" t="s">
        <v>54</v>
      </c>
      <c r="O288">
        <v>5</v>
      </c>
      <c r="P288" t="s">
        <v>31</v>
      </c>
      <c r="Q288">
        <v>12.8</v>
      </c>
      <c r="R288" t="str" cm="1">
        <f t="array" ref="R2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8" t="e">
        <f>IF(Table13[[#This Row],[Category All]]="Category 1", "Yes",NA())</f>
        <v>#N/A</v>
      </c>
      <c r="T288" t="str">
        <f>IF(Table13[[#This Row],[Category All]]="Category 2", "Yes",NA())</f>
        <v>Yes</v>
      </c>
      <c r="U288" t="e">
        <f>IF(Table13[[#This Row],[Category All]]="Category 3", "Yes",NA())</f>
        <v>#N/A</v>
      </c>
      <c r="V288" s="3">
        <f>SUM(1,(1/3)*(Table13[[#This Row],[Length]]-0.5),(1/3)*(Table13[[#This Row],[Diameter]]-0.4),(1/3)*(Table13[[#This Row],[Height]]-0.4)*Table13[[#This Row],[Whole_weight]]*0.5)</f>
        <v>0.90561666666666663</v>
      </c>
      <c r="W288" s="3" cm="1">
        <f t="array" ref="W2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0.72449333333333332</v>
      </c>
      <c r="X288" s="3" t="e">
        <f>IF(Table13[[#This Row],[Category All]]="Category 1",Table13[[#This Row],[Base Abalone Value]]*1.5,NA())</f>
        <v>#N/A</v>
      </c>
      <c r="Y288" s="3">
        <f>IF(Table13[[#This Row],[Category All]]="Category 2",Table13[[#This Row],[Base Abalone Value]]*0.8,NA())</f>
        <v>0.72449333333333332</v>
      </c>
      <c r="Z288" s="3" t="e">
        <f>IF(Table13[[#This Row],[Category All]]="Category 3",Table13[[#This Row],[Base Abalone Value]],NA())</f>
        <v>#N/A</v>
      </c>
    </row>
    <row r="289" spans="1:26" x14ac:dyDescent="0.2">
      <c r="A289">
        <v>509</v>
      </c>
      <c r="B289" t="s">
        <v>32</v>
      </c>
      <c r="C289">
        <v>0.56000000000000005</v>
      </c>
      <c r="D289">
        <v>0.435</v>
      </c>
      <c r="E289">
        <v>0.18</v>
      </c>
      <c r="F289">
        <v>0.88900000000000001</v>
      </c>
      <c r="G289">
        <v>0.36</v>
      </c>
      <c r="H289">
        <v>0.20399999999999999</v>
      </c>
      <c r="I289">
        <v>0.25</v>
      </c>
      <c r="J289">
        <v>11</v>
      </c>
      <c r="K289">
        <v>5</v>
      </c>
      <c r="L289" t="s">
        <v>43</v>
      </c>
      <c r="M289" t="s">
        <v>44</v>
      </c>
      <c r="N289" t="s">
        <v>45</v>
      </c>
      <c r="O289">
        <v>9</v>
      </c>
      <c r="P289" t="s">
        <v>63</v>
      </c>
      <c r="Q289">
        <v>1.9</v>
      </c>
      <c r="R289" t="str" cm="1">
        <f t="array" ref="R2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89" t="e">
        <f>IF(Table13[[#This Row],[Category All]]="Category 1", "Yes",NA())</f>
        <v>#N/A</v>
      </c>
      <c r="T289" t="str">
        <f>IF(Table13[[#This Row],[Category All]]="Category 2", "Yes",NA())</f>
        <v>Yes</v>
      </c>
      <c r="U289" t="e">
        <f>IF(Table13[[#This Row],[Category All]]="Category 3", "Yes",NA())</f>
        <v>#N/A</v>
      </c>
      <c r="V289" s="3">
        <f>SUM(1,(1/3)*(Table13[[#This Row],[Length]]-0.5),(1/3)*(Table13[[#This Row],[Diameter]]-0.4),(1/3)*(Table13[[#This Row],[Height]]-0.4)*Table13[[#This Row],[Whole_weight]]*0.5)</f>
        <v>0.99907000000000001</v>
      </c>
      <c r="W289" s="3" cm="1">
        <f t="array" ref="W2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0.79925600000000008</v>
      </c>
      <c r="X289" s="3" t="e">
        <f>IF(Table13[[#This Row],[Category All]]="Category 1",Table13[[#This Row],[Base Abalone Value]]*1.5,NA())</f>
        <v>#N/A</v>
      </c>
      <c r="Y289" s="3">
        <f>IF(Table13[[#This Row],[Category All]]="Category 2",Table13[[#This Row],[Base Abalone Value]]*0.8,NA())</f>
        <v>0.79925600000000008</v>
      </c>
      <c r="Z289" s="3" t="e">
        <f>IF(Table13[[#This Row],[Category All]]="Category 3",Table13[[#This Row],[Base Abalone Value]],NA())</f>
        <v>#N/A</v>
      </c>
    </row>
    <row r="290" spans="1:26" x14ac:dyDescent="0.2">
      <c r="A290">
        <v>1206</v>
      </c>
      <c r="B290" t="s">
        <v>32</v>
      </c>
      <c r="C290">
        <v>0.745</v>
      </c>
      <c r="D290">
        <v>0.56499999999999995</v>
      </c>
      <c r="E290">
        <v>0.215</v>
      </c>
      <c r="F290">
        <v>1.931</v>
      </c>
      <c r="G290">
        <v>0.89600000000000002</v>
      </c>
      <c r="H290">
        <v>0.45850000000000002</v>
      </c>
      <c r="I290">
        <v>0.5</v>
      </c>
      <c r="J290">
        <v>11</v>
      </c>
      <c r="K290">
        <v>15</v>
      </c>
      <c r="L290" t="s">
        <v>66</v>
      </c>
      <c r="M290" t="s">
        <v>67</v>
      </c>
      <c r="N290" t="s">
        <v>20</v>
      </c>
      <c r="O290">
        <v>4</v>
      </c>
      <c r="P290" t="s">
        <v>27</v>
      </c>
      <c r="Q290">
        <v>6.1</v>
      </c>
      <c r="R290" t="str" cm="1">
        <f t="array" ref="R2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0" t="e">
        <f>IF(Table13[[#This Row],[Category All]]="Category 1", "Yes",NA())</f>
        <v>#N/A</v>
      </c>
      <c r="T290" t="e">
        <f>IF(Table13[[#This Row],[Category All]]="Category 2", "Yes",NA())</f>
        <v>#N/A</v>
      </c>
      <c r="U290" t="str">
        <f>IF(Table13[[#This Row],[Category All]]="Category 3", "Yes",NA())</f>
        <v>Yes</v>
      </c>
      <c r="V290" s="3">
        <f>SUM(1,(1/3)*(Table13[[#This Row],[Length]]-0.5),(1/3)*(Table13[[#This Row],[Diameter]]-0.4),(1/3)*(Table13[[#This Row],[Height]]-0.4)*Table13[[#This Row],[Whole_weight]]*0.5)</f>
        <v>1.0771274999999998</v>
      </c>
      <c r="W290" s="3" cm="1">
        <f t="array" ref="W2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1.0771274999999998</v>
      </c>
      <c r="X290" s="3" t="e">
        <f>IF(Table13[[#This Row],[Category All]]="Category 1",Table13[[#This Row],[Base Abalone Value]]*1.5,NA())</f>
        <v>#N/A</v>
      </c>
      <c r="Y290" s="3" t="e">
        <f>IF(Table13[[#This Row],[Category All]]="Category 2",Table13[[#This Row],[Base Abalone Value]]*0.8,NA())</f>
        <v>#N/A</v>
      </c>
      <c r="Z290" s="3">
        <f>IF(Table13[[#This Row],[Category All]]="Category 3",Table13[[#This Row],[Base Abalone Value]],NA())</f>
        <v>1.0771274999999998</v>
      </c>
    </row>
    <row r="291" spans="1:26" x14ac:dyDescent="0.2">
      <c r="A291">
        <v>2919</v>
      </c>
      <c r="B291" t="s">
        <v>28</v>
      </c>
      <c r="C291">
        <v>0.6</v>
      </c>
      <c r="D291">
        <v>0.44500000000000001</v>
      </c>
      <c r="E291">
        <v>0.13500000000000001</v>
      </c>
      <c r="F291">
        <v>0.92049999999999998</v>
      </c>
      <c r="G291">
        <v>0.44500000000000001</v>
      </c>
      <c r="H291">
        <v>0.20349999999999999</v>
      </c>
      <c r="I291">
        <v>0.253</v>
      </c>
      <c r="J291">
        <v>9</v>
      </c>
      <c r="K291">
        <v>6</v>
      </c>
      <c r="L291" t="s">
        <v>56</v>
      </c>
      <c r="M291" t="s">
        <v>57</v>
      </c>
      <c r="N291" t="s">
        <v>58</v>
      </c>
      <c r="O291">
        <v>6</v>
      </c>
      <c r="P291" t="s">
        <v>64</v>
      </c>
      <c r="Q291">
        <v>14.1</v>
      </c>
      <c r="R291" t="str" cm="1">
        <f t="array" ref="R2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1" t="e">
        <f>IF(Table13[[#This Row],[Category All]]="Category 1", "Yes",NA())</f>
        <v>#N/A</v>
      </c>
      <c r="T291" t="e">
        <f>IF(Table13[[#This Row],[Category All]]="Category 2", "Yes",NA())</f>
        <v>#N/A</v>
      </c>
      <c r="U291" t="str">
        <f>IF(Table13[[#This Row],[Category All]]="Category 3", "Yes",NA())</f>
        <v>Yes</v>
      </c>
      <c r="V291" s="3">
        <f>SUM(1,(1/3)*(Table13[[#This Row],[Length]]-0.5),(1/3)*(Table13[[#This Row],[Diameter]]-0.4),(1/3)*(Table13[[#This Row],[Height]]-0.4)*Table13[[#This Row],[Whole_weight]]*0.5)</f>
        <v>1.0076779166666665</v>
      </c>
      <c r="W291" s="3" cm="1">
        <f t="array" ref="W2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1.0076779166666665</v>
      </c>
      <c r="X291" s="3" t="e">
        <f>IF(Table13[[#This Row],[Category All]]="Category 1",Table13[[#This Row],[Base Abalone Value]]*1.5,NA())</f>
        <v>#N/A</v>
      </c>
      <c r="Y291" s="3" t="e">
        <f>IF(Table13[[#This Row],[Category All]]="Category 2",Table13[[#This Row],[Base Abalone Value]]*0.8,NA())</f>
        <v>#N/A</v>
      </c>
      <c r="Z291" s="3">
        <f>IF(Table13[[#This Row],[Category All]]="Category 3",Table13[[#This Row],[Base Abalone Value]],NA())</f>
        <v>1.0076779166666665</v>
      </c>
    </row>
    <row r="292" spans="1:26" x14ac:dyDescent="0.2">
      <c r="A292">
        <v>2264</v>
      </c>
      <c r="B292" t="s">
        <v>17</v>
      </c>
      <c r="C292">
        <v>0.62</v>
      </c>
      <c r="D292">
        <v>0.51</v>
      </c>
      <c r="E292">
        <v>0.15</v>
      </c>
      <c r="F292">
        <v>1.456</v>
      </c>
      <c r="G292">
        <v>0.58099999999999996</v>
      </c>
      <c r="H292">
        <v>0.28749999999999998</v>
      </c>
      <c r="I292">
        <v>0.32</v>
      </c>
      <c r="J292">
        <v>13</v>
      </c>
      <c r="K292">
        <v>10</v>
      </c>
      <c r="L292" t="s">
        <v>33</v>
      </c>
      <c r="M292" t="s">
        <v>34</v>
      </c>
      <c r="N292" t="s">
        <v>35</v>
      </c>
      <c r="O292">
        <v>6</v>
      </c>
      <c r="P292" t="s">
        <v>64</v>
      </c>
      <c r="Q292">
        <v>14.1</v>
      </c>
      <c r="R292" t="str" cm="1">
        <f t="array" ref="R2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2" t="e">
        <f>IF(Table13[[#This Row],[Category All]]="Category 1", "Yes",NA())</f>
        <v>#N/A</v>
      </c>
      <c r="T292" t="e">
        <f>IF(Table13[[#This Row],[Category All]]="Category 2", "Yes",NA())</f>
        <v>#N/A</v>
      </c>
      <c r="U292" t="str">
        <f>IF(Table13[[#This Row],[Category All]]="Category 3", "Yes",NA())</f>
        <v>Yes</v>
      </c>
      <c r="V292" s="3">
        <f>SUM(1,(1/3)*(Table13[[#This Row],[Length]]-0.5),(1/3)*(Table13[[#This Row],[Diameter]]-0.4),(1/3)*(Table13[[#This Row],[Height]]-0.4)*Table13[[#This Row],[Whole_weight]]*0.5)</f>
        <v>1.016</v>
      </c>
      <c r="W292" s="3" cm="1">
        <f t="array" ref="W2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</v>
      </c>
      <c r="X292" s="3" t="e">
        <f>IF(Table13[[#This Row],[Category All]]="Category 1",Table13[[#This Row],[Base Abalone Value]]*1.5,NA())</f>
        <v>#N/A</v>
      </c>
      <c r="Y292" s="3" t="e">
        <f>IF(Table13[[#This Row],[Category All]]="Category 2",Table13[[#This Row],[Base Abalone Value]]*0.8,NA())</f>
        <v>#N/A</v>
      </c>
      <c r="Z292" s="3">
        <f>IF(Table13[[#This Row],[Category All]]="Category 3",Table13[[#This Row],[Base Abalone Value]],NA())</f>
        <v>1.016</v>
      </c>
    </row>
    <row r="293" spans="1:26" x14ac:dyDescent="0.2">
      <c r="A293">
        <v>1203</v>
      </c>
      <c r="B293" t="s">
        <v>32</v>
      </c>
      <c r="C293">
        <v>0.72499999999999998</v>
      </c>
      <c r="D293">
        <v>0.505</v>
      </c>
      <c r="E293">
        <v>0.185</v>
      </c>
      <c r="F293">
        <v>1.978</v>
      </c>
      <c r="G293">
        <v>1.026</v>
      </c>
      <c r="H293">
        <v>0.42549999999999999</v>
      </c>
      <c r="I293">
        <v>0.45050000000000001</v>
      </c>
      <c r="J293">
        <v>12</v>
      </c>
      <c r="K293">
        <v>11</v>
      </c>
      <c r="L293" t="s">
        <v>22</v>
      </c>
      <c r="M293" t="s">
        <v>23</v>
      </c>
      <c r="N293" t="s">
        <v>20</v>
      </c>
      <c r="O293">
        <v>2</v>
      </c>
      <c r="P293" t="s">
        <v>24</v>
      </c>
      <c r="Q293">
        <v>18</v>
      </c>
      <c r="R293" t="str" cm="1">
        <f t="array" ref="R2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3" t="e">
        <f>IF(Table13[[#This Row],[Category All]]="Category 1", "Yes",NA())</f>
        <v>#N/A</v>
      </c>
      <c r="T293" t="e">
        <f>IF(Table13[[#This Row],[Category All]]="Category 2", "Yes",NA())</f>
        <v>#N/A</v>
      </c>
      <c r="U293" t="str">
        <f>IF(Table13[[#This Row],[Category All]]="Category 3", "Yes",NA())</f>
        <v>Yes</v>
      </c>
      <c r="V293" s="3">
        <f>SUM(1,(1/3)*(Table13[[#This Row],[Length]]-0.5),(1/3)*(Table13[[#This Row],[Diameter]]-0.4),(1/3)*(Table13[[#This Row],[Height]]-0.4)*Table13[[#This Row],[Whole_weight]]*0.5)</f>
        <v>1.0391216666666665</v>
      </c>
      <c r="W293" s="3" cm="1">
        <f t="array" ref="W2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1.0391216666666665</v>
      </c>
      <c r="X293" s="3" t="e">
        <f>IF(Table13[[#This Row],[Category All]]="Category 1",Table13[[#This Row],[Base Abalone Value]]*1.5,NA())</f>
        <v>#N/A</v>
      </c>
      <c r="Y293" s="3" t="e">
        <f>IF(Table13[[#This Row],[Category All]]="Category 2",Table13[[#This Row],[Base Abalone Value]]*0.8,NA())</f>
        <v>#N/A</v>
      </c>
      <c r="Z293" s="3">
        <f>IF(Table13[[#This Row],[Category All]]="Category 3",Table13[[#This Row],[Base Abalone Value]],NA())</f>
        <v>1.0391216666666665</v>
      </c>
    </row>
    <row r="294" spans="1:26" x14ac:dyDescent="0.2">
      <c r="A294">
        <v>2117</v>
      </c>
      <c r="B294" t="s">
        <v>28</v>
      </c>
      <c r="C294">
        <v>0.31</v>
      </c>
      <c r="D294">
        <v>0.22500000000000001</v>
      </c>
      <c r="E294">
        <v>0.05</v>
      </c>
      <c r="F294">
        <v>0.14449999999999999</v>
      </c>
      <c r="G294">
        <v>6.7500000000000004E-2</v>
      </c>
      <c r="H294">
        <v>3.85E-2</v>
      </c>
      <c r="I294">
        <v>4.4999999999999998E-2</v>
      </c>
      <c r="J294">
        <v>6</v>
      </c>
      <c r="K294">
        <v>14</v>
      </c>
      <c r="L294" t="s">
        <v>40</v>
      </c>
      <c r="M294" t="s">
        <v>41</v>
      </c>
      <c r="N294" t="s">
        <v>42</v>
      </c>
      <c r="O294">
        <v>9</v>
      </c>
      <c r="P294" t="s">
        <v>63</v>
      </c>
      <c r="Q294">
        <v>1.9</v>
      </c>
      <c r="R294" t="str" cm="1">
        <f t="array" ref="R2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4" t="e">
        <f>IF(Table13[[#This Row],[Category All]]="Category 1", "Yes",NA())</f>
        <v>#N/A</v>
      </c>
      <c r="T294" t="str">
        <f>IF(Table13[[#This Row],[Category All]]="Category 2", "Yes",NA())</f>
        <v>Yes</v>
      </c>
      <c r="U294" t="e">
        <f>IF(Table13[[#This Row],[Category All]]="Category 3", "Yes",NA())</f>
        <v>#N/A</v>
      </c>
      <c r="V294" s="3">
        <f>SUM(1,(1/3)*(Table13[[#This Row],[Length]]-0.5),(1/3)*(Table13[[#This Row],[Diameter]]-0.4),(1/3)*(Table13[[#This Row],[Height]]-0.4)*Table13[[#This Row],[Whole_weight]]*0.5)</f>
        <v>0.86990416666666659</v>
      </c>
      <c r="W294" s="3" cm="1">
        <f t="array" ref="W2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0.69592333333333334</v>
      </c>
      <c r="X294" s="3" t="e">
        <f>IF(Table13[[#This Row],[Category All]]="Category 1",Table13[[#This Row],[Base Abalone Value]]*1.5,NA())</f>
        <v>#N/A</v>
      </c>
      <c r="Y294" s="3">
        <f>IF(Table13[[#This Row],[Category All]]="Category 2",Table13[[#This Row],[Base Abalone Value]]*0.8,NA())</f>
        <v>0.69592333333333334</v>
      </c>
      <c r="Z294" s="3" t="e">
        <f>IF(Table13[[#This Row],[Category All]]="Category 3",Table13[[#This Row],[Base Abalone Value]],NA())</f>
        <v>#N/A</v>
      </c>
    </row>
    <row r="295" spans="1:26" x14ac:dyDescent="0.2">
      <c r="A295">
        <v>2833</v>
      </c>
      <c r="B295" t="s">
        <v>17</v>
      </c>
      <c r="C295">
        <v>0.54</v>
      </c>
      <c r="D295">
        <v>0.42</v>
      </c>
      <c r="E295">
        <v>0.14000000000000001</v>
      </c>
      <c r="F295">
        <v>0.80349999999999999</v>
      </c>
      <c r="G295">
        <v>0.38</v>
      </c>
      <c r="H295">
        <v>0.18049999999999999</v>
      </c>
      <c r="I295">
        <v>0.21</v>
      </c>
      <c r="J295">
        <v>9</v>
      </c>
      <c r="K295">
        <v>13</v>
      </c>
      <c r="L295" t="s">
        <v>29</v>
      </c>
      <c r="M295" t="s">
        <v>30</v>
      </c>
      <c r="N295" t="s">
        <v>20</v>
      </c>
      <c r="O295">
        <v>6</v>
      </c>
      <c r="P295" t="s">
        <v>64</v>
      </c>
      <c r="Q295">
        <v>14.1</v>
      </c>
      <c r="R295" t="str" cm="1">
        <f t="array" ref="R2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5" t="e">
        <f>IF(Table13[[#This Row],[Category All]]="Category 1", "Yes",NA())</f>
        <v>#N/A</v>
      </c>
      <c r="T295" t="str">
        <f>IF(Table13[[#This Row],[Category All]]="Category 2", "Yes",NA())</f>
        <v>Yes</v>
      </c>
      <c r="U295" t="e">
        <f>IF(Table13[[#This Row],[Category All]]="Category 3", "Yes",NA())</f>
        <v>#N/A</v>
      </c>
      <c r="V295" s="3">
        <f>SUM(1,(1/3)*(Table13[[#This Row],[Length]]-0.5),(1/3)*(Table13[[#This Row],[Diameter]]-0.4),(1/3)*(Table13[[#This Row],[Height]]-0.4)*Table13[[#This Row],[Whole_weight]]*0.5)</f>
        <v>0.98518166666666673</v>
      </c>
      <c r="W295" s="3" cm="1">
        <f t="array" ref="W2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0.78814533333333348</v>
      </c>
      <c r="X295" s="3" t="e">
        <f>IF(Table13[[#This Row],[Category All]]="Category 1",Table13[[#This Row],[Base Abalone Value]]*1.5,NA())</f>
        <v>#N/A</v>
      </c>
      <c r="Y295" s="3">
        <f>IF(Table13[[#This Row],[Category All]]="Category 2",Table13[[#This Row],[Base Abalone Value]]*0.8,NA())</f>
        <v>0.78814533333333348</v>
      </c>
      <c r="Z295" s="3" t="e">
        <f>IF(Table13[[#This Row],[Category All]]="Category 3",Table13[[#This Row],[Base Abalone Value]],NA())</f>
        <v>#N/A</v>
      </c>
    </row>
    <row r="296" spans="1:26" x14ac:dyDescent="0.2">
      <c r="A296">
        <v>958</v>
      </c>
      <c r="B296" t="s">
        <v>32</v>
      </c>
      <c r="C296">
        <v>0.5</v>
      </c>
      <c r="D296">
        <v>0.39</v>
      </c>
      <c r="E296">
        <v>0.13500000000000001</v>
      </c>
      <c r="F296">
        <v>0.65949999999999998</v>
      </c>
      <c r="G296">
        <v>0.3145</v>
      </c>
      <c r="H296">
        <v>0.1535</v>
      </c>
      <c r="I296">
        <v>0.1565</v>
      </c>
      <c r="J296">
        <v>6</v>
      </c>
      <c r="K296">
        <v>12</v>
      </c>
      <c r="L296" t="s">
        <v>18</v>
      </c>
      <c r="M296" t="s">
        <v>19</v>
      </c>
      <c r="N296" t="s">
        <v>20</v>
      </c>
      <c r="O296">
        <v>10</v>
      </c>
      <c r="P296" t="s">
        <v>55</v>
      </c>
      <c r="Q296">
        <v>24.1</v>
      </c>
      <c r="R296" t="str" cm="1">
        <f t="array" ref="R2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6" t="e">
        <f>IF(Table13[[#This Row],[Category All]]="Category 1", "Yes",NA())</f>
        <v>#N/A</v>
      </c>
      <c r="T296" t="str">
        <f>IF(Table13[[#This Row],[Category All]]="Category 2", "Yes",NA())</f>
        <v>Yes</v>
      </c>
      <c r="U296" t="e">
        <f>IF(Table13[[#This Row],[Category All]]="Category 3", "Yes",NA())</f>
        <v>#N/A</v>
      </c>
      <c r="V296" s="3">
        <f>SUM(1,(1/3)*(Table13[[#This Row],[Length]]-0.5),(1/3)*(Table13[[#This Row],[Diameter]]-0.4),(1/3)*(Table13[[#This Row],[Height]]-0.4)*Table13[[#This Row],[Whole_weight]]*0.5)</f>
        <v>0.96753875</v>
      </c>
      <c r="W296" s="3" cm="1">
        <f t="array" ref="W2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0.77403100000000002</v>
      </c>
      <c r="X296" s="3" t="e">
        <f>IF(Table13[[#This Row],[Category All]]="Category 1",Table13[[#This Row],[Base Abalone Value]]*1.5,NA())</f>
        <v>#N/A</v>
      </c>
      <c r="Y296" s="3">
        <f>IF(Table13[[#This Row],[Category All]]="Category 2",Table13[[#This Row],[Base Abalone Value]]*0.8,NA())</f>
        <v>0.77403100000000002</v>
      </c>
      <c r="Z296" s="3" t="e">
        <f>IF(Table13[[#This Row],[Category All]]="Category 3",Table13[[#This Row],[Base Abalone Value]],NA())</f>
        <v>#N/A</v>
      </c>
    </row>
    <row r="297" spans="1:26" x14ac:dyDescent="0.2">
      <c r="A297">
        <v>3200</v>
      </c>
      <c r="B297" t="s">
        <v>17</v>
      </c>
      <c r="C297">
        <v>0.49</v>
      </c>
      <c r="D297">
        <v>0.38</v>
      </c>
      <c r="E297">
        <v>0.155</v>
      </c>
      <c r="F297">
        <v>0.57799999999999996</v>
      </c>
      <c r="G297">
        <v>0.23949999999999999</v>
      </c>
      <c r="H297">
        <v>0.1255</v>
      </c>
      <c r="I297">
        <v>0.18</v>
      </c>
      <c r="J297">
        <v>9</v>
      </c>
      <c r="K297">
        <v>12</v>
      </c>
      <c r="L297" t="s">
        <v>18</v>
      </c>
      <c r="M297" t="s">
        <v>19</v>
      </c>
      <c r="N297" t="s">
        <v>20</v>
      </c>
      <c r="O297">
        <v>1</v>
      </c>
      <c r="P297" t="s">
        <v>21</v>
      </c>
      <c r="Q297">
        <v>22.1</v>
      </c>
      <c r="R297" t="str" cm="1">
        <f t="array" ref="R2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7" t="e">
        <f>IF(Table13[[#This Row],[Category All]]="Category 1", "Yes",NA())</f>
        <v>#N/A</v>
      </c>
      <c r="T297" t="str">
        <f>IF(Table13[[#This Row],[Category All]]="Category 2", "Yes",NA())</f>
        <v>Yes</v>
      </c>
      <c r="U297" t="e">
        <f>IF(Table13[[#This Row],[Category All]]="Category 3", "Yes",NA())</f>
        <v>#N/A</v>
      </c>
      <c r="V297" s="3">
        <f>SUM(1,(1/3)*(Table13[[#This Row],[Length]]-0.5),(1/3)*(Table13[[#This Row],[Diameter]]-0.4),(1/3)*(Table13[[#This Row],[Height]]-0.4)*Table13[[#This Row],[Whole_weight]]*0.5)</f>
        <v>0.96639833333333336</v>
      </c>
      <c r="W297" s="3" cm="1">
        <f t="array" ref="W2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0.77311866666666673</v>
      </c>
      <c r="X297" s="3" t="e">
        <f>IF(Table13[[#This Row],[Category All]]="Category 1",Table13[[#This Row],[Base Abalone Value]]*1.5,NA())</f>
        <v>#N/A</v>
      </c>
      <c r="Y297" s="3">
        <f>IF(Table13[[#This Row],[Category All]]="Category 2",Table13[[#This Row],[Base Abalone Value]]*0.8,NA())</f>
        <v>0.77311866666666673</v>
      </c>
      <c r="Z297" s="3" t="e">
        <f>IF(Table13[[#This Row],[Category All]]="Category 3",Table13[[#This Row],[Base Abalone Value]],NA())</f>
        <v>#N/A</v>
      </c>
    </row>
    <row r="298" spans="1:26" x14ac:dyDescent="0.2">
      <c r="A298">
        <v>284</v>
      </c>
      <c r="B298" t="s">
        <v>32</v>
      </c>
      <c r="C298">
        <v>0.48499999999999999</v>
      </c>
      <c r="D298">
        <v>0.39500000000000002</v>
      </c>
      <c r="E298">
        <v>0.14000000000000001</v>
      </c>
      <c r="F298">
        <v>0.62949999999999995</v>
      </c>
      <c r="G298">
        <v>0.22850000000000001</v>
      </c>
      <c r="H298">
        <v>0.127</v>
      </c>
      <c r="I298">
        <v>0.22500000000000001</v>
      </c>
      <c r="J298">
        <v>14</v>
      </c>
      <c r="K298">
        <v>5</v>
      </c>
      <c r="L298" t="s">
        <v>43</v>
      </c>
      <c r="M298" t="s">
        <v>44</v>
      </c>
      <c r="N298" t="s">
        <v>45</v>
      </c>
      <c r="O298">
        <v>9</v>
      </c>
      <c r="P298" t="s">
        <v>63</v>
      </c>
      <c r="Q298">
        <v>1.9</v>
      </c>
      <c r="R298" t="str" cm="1">
        <f t="array" ref="R2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298" t="e">
        <f>IF(Table13[[#This Row],[Category All]]="Category 1", "Yes",NA())</f>
        <v>#N/A</v>
      </c>
      <c r="T298" t="str">
        <f>IF(Table13[[#This Row],[Category All]]="Category 2", "Yes",NA())</f>
        <v>Yes</v>
      </c>
      <c r="U298" t="e">
        <f>IF(Table13[[#This Row],[Category All]]="Category 3", "Yes",NA())</f>
        <v>#N/A</v>
      </c>
      <c r="V298" s="3">
        <f>SUM(1,(1/3)*(Table13[[#This Row],[Length]]-0.5),(1/3)*(Table13[[#This Row],[Diameter]]-0.4),(1/3)*(Table13[[#This Row],[Height]]-0.4)*Table13[[#This Row],[Whole_weight]]*0.5)</f>
        <v>0.966055</v>
      </c>
      <c r="W298" s="3" cm="1">
        <f t="array" ref="W2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0.77284400000000009</v>
      </c>
      <c r="X298" s="3" t="e">
        <f>IF(Table13[[#This Row],[Category All]]="Category 1",Table13[[#This Row],[Base Abalone Value]]*1.5,NA())</f>
        <v>#N/A</v>
      </c>
      <c r="Y298" s="3">
        <f>IF(Table13[[#This Row],[Category All]]="Category 2",Table13[[#This Row],[Base Abalone Value]]*0.8,NA())</f>
        <v>0.77284400000000009</v>
      </c>
      <c r="Z298" s="3" t="e">
        <f>IF(Table13[[#This Row],[Category All]]="Category 3",Table13[[#This Row],[Base Abalone Value]],NA())</f>
        <v>#N/A</v>
      </c>
    </row>
    <row r="299" spans="1:26" x14ac:dyDescent="0.2">
      <c r="A299">
        <v>1697</v>
      </c>
      <c r="B299" t="s">
        <v>32</v>
      </c>
      <c r="C299">
        <v>0.63</v>
      </c>
      <c r="D299">
        <v>0.49</v>
      </c>
      <c r="E299">
        <v>0.17</v>
      </c>
      <c r="F299">
        <v>1.1745000000000001</v>
      </c>
      <c r="G299">
        <v>0.52549999999999997</v>
      </c>
      <c r="H299">
        <v>0.27300000000000002</v>
      </c>
      <c r="I299">
        <v>0.33900000000000002</v>
      </c>
      <c r="J299">
        <v>11</v>
      </c>
      <c r="K299">
        <v>14</v>
      </c>
      <c r="L299" t="s">
        <v>40</v>
      </c>
      <c r="M299" t="s">
        <v>41</v>
      </c>
      <c r="N299" t="s">
        <v>42</v>
      </c>
      <c r="O299">
        <v>1</v>
      </c>
      <c r="P299" t="s">
        <v>21</v>
      </c>
      <c r="Q299">
        <v>22.1</v>
      </c>
      <c r="R299" t="str" cm="1">
        <f t="array" ref="R2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299" t="e">
        <f>IF(Table13[[#This Row],[Category All]]="Category 1", "Yes",NA())</f>
        <v>#N/A</v>
      </c>
      <c r="T299" t="e">
        <f>IF(Table13[[#This Row],[Category All]]="Category 2", "Yes",NA())</f>
        <v>#N/A</v>
      </c>
      <c r="U299" t="str">
        <f>IF(Table13[[#This Row],[Category All]]="Category 3", "Yes",NA())</f>
        <v>Yes</v>
      </c>
      <c r="V299" s="3">
        <f>SUM(1,(1/3)*(Table13[[#This Row],[Length]]-0.5),(1/3)*(Table13[[#This Row],[Diameter]]-0.4),(1/3)*(Table13[[#This Row],[Height]]-0.4)*Table13[[#This Row],[Whole_weight]]*0.5)</f>
        <v>1.0283108333333335</v>
      </c>
      <c r="W299" s="3" cm="1">
        <f t="array" ref="W2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1.0283108333333335</v>
      </c>
      <c r="X299" s="3" t="e">
        <f>IF(Table13[[#This Row],[Category All]]="Category 1",Table13[[#This Row],[Base Abalone Value]]*1.5,NA())</f>
        <v>#N/A</v>
      </c>
      <c r="Y299" s="3" t="e">
        <f>IF(Table13[[#This Row],[Category All]]="Category 2",Table13[[#This Row],[Base Abalone Value]]*0.8,NA())</f>
        <v>#N/A</v>
      </c>
      <c r="Z299" s="3">
        <f>IF(Table13[[#This Row],[Category All]]="Category 3",Table13[[#This Row],[Base Abalone Value]],NA())</f>
        <v>1.0283108333333335</v>
      </c>
    </row>
    <row r="300" spans="1:26" x14ac:dyDescent="0.2">
      <c r="A300">
        <v>2188</v>
      </c>
      <c r="B300" t="s">
        <v>32</v>
      </c>
      <c r="C300">
        <v>0.495</v>
      </c>
      <c r="D300">
        <v>0.38500000000000001</v>
      </c>
      <c r="E300">
        <v>0.13500000000000001</v>
      </c>
      <c r="F300">
        <v>0.63349999999999995</v>
      </c>
      <c r="G300">
        <v>0.2</v>
      </c>
      <c r="H300">
        <v>0.1225</v>
      </c>
      <c r="I300">
        <v>0.26</v>
      </c>
      <c r="J300">
        <v>14</v>
      </c>
      <c r="K300">
        <v>11</v>
      </c>
      <c r="L300" t="s">
        <v>22</v>
      </c>
      <c r="M300" t="s">
        <v>23</v>
      </c>
      <c r="N300" t="s">
        <v>20</v>
      </c>
      <c r="O300">
        <v>8</v>
      </c>
      <c r="P300" t="s">
        <v>36</v>
      </c>
      <c r="Q300">
        <v>12.3</v>
      </c>
      <c r="R300" t="str" cm="1">
        <f t="array" ref="R3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0" t="e">
        <f>IF(Table13[[#This Row],[Category All]]="Category 1", "Yes",NA())</f>
        <v>#N/A</v>
      </c>
      <c r="T300" t="str">
        <f>IF(Table13[[#This Row],[Category All]]="Category 2", "Yes",NA())</f>
        <v>Yes</v>
      </c>
      <c r="U300" t="e">
        <f>IF(Table13[[#This Row],[Category All]]="Category 3", "Yes",NA())</f>
        <v>#N/A</v>
      </c>
      <c r="V300" s="3">
        <f>SUM(1,(1/3)*(Table13[[#This Row],[Length]]-0.5),(1/3)*(Table13[[#This Row],[Diameter]]-0.4),(1/3)*(Table13[[#This Row],[Height]]-0.4)*Table13[[#This Row],[Whole_weight]]*0.5)</f>
        <v>0.96535375000000001</v>
      </c>
      <c r="W300" s="3" cm="1">
        <f t="array" ref="W3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0.77228300000000005</v>
      </c>
      <c r="X300" s="3" t="e">
        <f>IF(Table13[[#This Row],[Category All]]="Category 1",Table13[[#This Row],[Base Abalone Value]]*1.5,NA())</f>
        <v>#N/A</v>
      </c>
      <c r="Y300" s="3">
        <f>IF(Table13[[#This Row],[Category All]]="Category 2",Table13[[#This Row],[Base Abalone Value]]*0.8,NA())</f>
        <v>0.77228300000000005</v>
      </c>
      <c r="Z300" s="3" t="e">
        <f>IF(Table13[[#This Row],[Category All]]="Category 3",Table13[[#This Row],[Base Abalone Value]],NA())</f>
        <v>#N/A</v>
      </c>
    </row>
    <row r="301" spans="1:26" x14ac:dyDescent="0.2">
      <c r="A301">
        <v>4108</v>
      </c>
      <c r="B301" t="s">
        <v>28</v>
      </c>
      <c r="C301">
        <v>0.42</v>
      </c>
      <c r="D301">
        <v>0.30499999999999999</v>
      </c>
      <c r="E301">
        <v>0.1</v>
      </c>
      <c r="F301">
        <v>0.34150000000000003</v>
      </c>
      <c r="G301">
        <v>0.16450000000000001</v>
      </c>
      <c r="H301">
        <v>7.7499999999999999E-2</v>
      </c>
      <c r="I301">
        <v>8.5999999999999993E-2</v>
      </c>
      <c r="J301">
        <v>7</v>
      </c>
      <c r="K301">
        <v>3</v>
      </c>
      <c r="L301" t="s">
        <v>60</v>
      </c>
      <c r="M301" t="s">
        <v>61</v>
      </c>
      <c r="N301" t="s">
        <v>62</v>
      </c>
      <c r="O301">
        <v>9</v>
      </c>
      <c r="P301" t="s">
        <v>63</v>
      </c>
      <c r="Q301">
        <v>1.9</v>
      </c>
      <c r="R301" t="str" cm="1">
        <f t="array" ref="R3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1" t="e">
        <f>IF(Table13[[#This Row],[Category All]]="Category 1", "Yes",NA())</f>
        <v>#N/A</v>
      </c>
      <c r="T301" t="str">
        <f>IF(Table13[[#This Row],[Category All]]="Category 2", "Yes",NA())</f>
        <v>Yes</v>
      </c>
      <c r="U301" t="e">
        <f>IF(Table13[[#This Row],[Category All]]="Category 3", "Yes",NA())</f>
        <v>#N/A</v>
      </c>
      <c r="V301" s="3">
        <f>SUM(1,(1/3)*(Table13[[#This Row],[Length]]-0.5),(1/3)*(Table13[[#This Row],[Diameter]]-0.4),(1/3)*(Table13[[#This Row],[Height]]-0.4)*Table13[[#This Row],[Whole_weight]]*0.5)</f>
        <v>0.9245916666666667</v>
      </c>
      <c r="W301" s="3" cm="1">
        <f t="array" ref="W3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0.7396733333333334</v>
      </c>
      <c r="X301" s="3" t="e">
        <f>IF(Table13[[#This Row],[Category All]]="Category 1",Table13[[#This Row],[Base Abalone Value]]*1.5,NA())</f>
        <v>#N/A</v>
      </c>
      <c r="Y301" s="3">
        <f>IF(Table13[[#This Row],[Category All]]="Category 2",Table13[[#This Row],[Base Abalone Value]]*0.8,NA())</f>
        <v>0.7396733333333334</v>
      </c>
      <c r="Z301" s="3" t="e">
        <f>IF(Table13[[#This Row],[Category All]]="Category 3",Table13[[#This Row],[Base Abalone Value]],NA())</f>
        <v>#N/A</v>
      </c>
    </row>
    <row r="302" spans="1:26" x14ac:dyDescent="0.2">
      <c r="A302">
        <v>3277</v>
      </c>
      <c r="B302" t="s">
        <v>32</v>
      </c>
      <c r="C302">
        <v>0.48499999999999999</v>
      </c>
      <c r="D302">
        <v>0.38500000000000001</v>
      </c>
      <c r="E302">
        <v>0.125</v>
      </c>
      <c r="F302">
        <v>0.47749999999999998</v>
      </c>
      <c r="G302">
        <v>0.2</v>
      </c>
      <c r="H302">
        <v>7.85E-2</v>
      </c>
      <c r="I302">
        <v>0.17</v>
      </c>
      <c r="J302">
        <v>12</v>
      </c>
      <c r="K302">
        <v>11</v>
      </c>
      <c r="L302" t="s">
        <v>22</v>
      </c>
      <c r="M302" t="s">
        <v>23</v>
      </c>
      <c r="N302" t="s">
        <v>20</v>
      </c>
      <c r="O302">
        <v>7</v>
      </c>
      <c r="P302" t="s">
        <v>59</v>
      </c>
      <c r="Q302">
        <v>2.5</v>
      </c>
      <c r="R302" t="str" cm="1">
        <f t="array" ref="R3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2" t="e">
        <f>IF(Table13[[#This Row],[Category All]]="Category 1", "Yes",NA())</f>
        <v>#N/A</v>
      </c>
      <c r="T302" t="str">
        <f>IF(Table13[[#This Row],[Category All]]="Category 2", "Yes",NA())</f>
        <v>Yes</v>
      </c>
      <c r="U302" t="e">
        <f>IF(Table13[[#This Row],[Category All]]="Category 3", "Yes",NA())</f>
        <v>#N/A</v>
      </c>
      <c r="V302" s="3">
        <f>SUM(1,(1/3)*(Table13[[#This Row],[Length]]-0.5),(1/3)*(Table13[[#This Row],[Diameter]]-0.4),(1/3)*(Table13[[#This Row],[Height]]-0.4)*Table13[[#This Row],[Whole_weight]]*0.5)</f>
        <v>0.96811458333333333</v>
      </c>
      <c r="W302" s="3" cm="1">
        <f t="array" ref="W3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0.77449166666666669</v>
      </c>
      <c r="X302" s="3" t="e">
        <f>IF(Table13[[#This Row],[Category All]]="Category 1",Table13[[#This Row],[Base Abalone Value]]*1.5,NA())</f>
        <v>#N/A</v>
      </c>
      <c r="Y302" s="3">
        <f>IF(Table13[[#This Row],[Category All]]="Category 2",Table13[[#This Row],[Base Abalone Value]]*0.8,NA())</f>
        <v>0.77449166666666669</v>
      </c>
      <c r="Z302" s="3" t="e">
        <f>IF(Table13[[#This Row],[Category All]]="Category 3",Table13[[#This Row],[Base Abalone Value]],NA())</f>
        <v>#N/A</v>
      </c>
    </row>
    <row r="303" spans="1:26" x14ac:dyDescent="0.2">
      <c r="A303">
        <v>762</v>
      </c>
      <c r="B303" t="s">
        <v>17</v>
      </c>
      <c r="C303">
        <v>0.55000000000000004</v>
      </c>
      <c r="D303">
        <v>0.44</v>
      </c>
      <c r="E303">
        <v>0.155</v>
      </c>
      <c r="F303">
        <v>0.94599999999999995</v>
      </c>
      <c r="G303">
        <v>0.313</v>
      </c>
      <c r="H303">
        <v>0.1825</v>
      </c>
      <c r="I303">
        <v>0.33500000000000002</v>
      </c>
      <c r="J303">
        <v>16</v>
      </c>
      <c r="K303">
        <v>7</v>
      </c>
      <c r="L303" t="s">
        <v>52</v>
      </c>
      <c r="M303" t="s">
        <v>53</v>
      </c>
      <c r="N303" t="s">
        <v>54</v>
      </c>
      <c r="O303">
        <v>8</v>
      </c>
      <c r="P303" t="s">
        <v>36</v>
      </c>
      <c r="Q303">
        <v>12.3</v>
      </c>
      <c r="R303" t="str" cm="1">
        <f t="array" ref="R3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3" t="e">
        <f>IF(Table13[[#This Row],[Category All]]="Category 1", "Yes",NA())</f>
        <v>#N/A</v>
      </c>
      <c r="T303" t="str">
        <f>IF(Table13[[#This Row],[Category All]]="Category 2", "Yes",NA())</f>
        <v>Yes</v>
      </c>
      <c r="U303" t="e">
        <f>IF(Table13[[#This Row],[Category All]]="Category 3", "Yes",NA())</f>
        <v>#N/A</v>
      </c>
      <c r="V303" s="3">
        <f>SUM(1,(1/3)*(Table13[[#This Row],[Length]]-0.5),(1/3)*(Table13[[#This Row],[Diameter]]-0.4),(1/3)*(Table13[[#This Row],[Height]]-0.4)*Table13[[#This Row],[Whole_weight]]*0.5)</f>
        <v>0.99137166666666665</v>
      </c>
      <c r="W303" s="3" cm="1">
        <f t="array" ref="W3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0.79309733333333332</v>
      </c>
      <c r="X303" s="3" t="e">
        <f>IF(Table13[[#This Row],[Category All]]="Category 1",Table13[[#This Row],[Base Abalone Value]]*1.5,NA())</f>
        <v>#N/A</v>
      </c>
      <c r="Y303" s="3">
        <f>IF(Table13[[#This Row],[Category All]]="Category 2",Table13[[#This Row],[Base Abalone Value]]*0.8,NA())</f>
        <v>0.79309733333333332</v>
      </c>
      <c r="Z303" s="3" t="e">
        <f>IF(Table13[[#This Row],[Category All]]="Category 3",Table13[[#This Row],[Base Abalone Value]],NA())</f>
        <v>#N/A</v>
      </c>
    </row>
    <row r="304" spans="1:26" x14ac:dyDescent="0.2">
      <c r="A304">
        <v>4105</v>
      </c>
      <c r="B304" t="s">
        <v>17</v>
      </c>
      <c r="C304">
        <v>0.71</v>
      </c>
      <c r="D304">
        <v>0.54500000000000004</v>
      </c>
      <c r="E304">
        <v>0.17499999999999999</v>
      </c>
      <c r="F304">
        <v>1.907</v>
      </c>
      <c r="G304">
        <v>0.87250000000000005</v>
      </c>
      <c r="H304">
        <v>0.45650000000000002</v>
      </c>
      <c r="I304">
        <v>0.47499999999999998</v>
      </c>
      <c r="J304">
        <v>11</v>
      </c>
      <c r="K304">
        <v>5</v>
      </c>
      <c r="L304" t="s">
        <v>43</v>
      </c>
      <c r="M304" t="s">
        <v>44</v>
      </c>
      <c r="N304" t="s">
        <v>45</v>
      </c>
      <c r="O304">
        <v>8</v>
      </c>
      <c r="P304" t="s">
        <v>36</v>
      </c>
      <c r="Q304">
        <v>12.3</v>
      </c>
      <c r="R304" t="str" cm="1">
        <f t="array" ref="R3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4" t="e">
        <f>IF(Table13[[#This Row],[Category All]]="Category 1", "Yes",NA())</f>
        <v>#N/A</v>
      </c>
      <c r="T304" t="e">
        <f>IF(Table13[[#This Row],[Category All]]="Category 2", "Yes",NA())</f>
        <v>#N/A</v>
      </c>
      <c r="U304" t="str">
        <f>IF(Table13[[#This Row],[Category All]]="Category 3", "Yes",NA())</f>
        <v>Yes</v>
      </c>
      <c r="V304" s="3">
        <f>SUM(1,(1/3)*(Table13[[#This Row],[Length]]-0.5),(1/3)*(Table13[[#This Row],[Diameter]]-0.4),(1/3)*(Table13[[#This Row],[Height]]-0.4)*Table13[[#This Row],[Whole_weight]]*0.5)</f>
        <v>1.0468208333333333</v>
      </c>
      <c r="W304" s="3" cm="1">
        <f t="array" ref="W3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1.0468208333333333</v>
      </c>
      <c r="X304" s="3" t="e">
        <f>IF(Table13[[#This Row],[Category All]]="Category 1",Table13[[#This Row],[Base Abalone Value]]*1.5,NA())</f>
        <v>#N/A</v>
      </c>
      <c r="Y304" s="3" t="e">
        <f>IF(Table13[[#This Row],[Category All]]="Category 2",Table13[[#This Row],[Base Abalone Value]]*0.8,NA())</f>
        <v>#N/A</v>
      </c>
      <c r="Z304" s="3">
        <f>IF(Table13[[#This Row],[Category All]]="Category 3",Table13[[#This Row],[Base Abalone Value]],NA())</f>
        <v>1.0468208333333333</v>
      </c>
    </row>
    <row r="305" spans="1:26" x14ac:dyDescent="0.2">
      <c r="A305">
        <v>2749</v>
      </c>
      <c r="B305" t="s">
        <v>28</v>
      </c>
      <c r="C305">
        <v>0.505</v>
      </c>
      <c r="D305">
        <v>0.38500000000000001</v>
      </c>
      <c r="E305">
        <v>0.125</v>
      </c>
      <c r="F305">
        <v>0.59599999999999997</v>
      </c>
      <c r="G305">
        <v>0.245</v>
      </c>
      <c r="H305">
        <v>9.7000000000000003E-2</v>
      </c>
      <c r="I305">
        <v>0.21</v>
      </c>
      <c r="J305">
        <v>9</v>
      </c>
      <c r="K305">
        <v>1</v>
      </c>
      <c r="L305" t="s">
        <v>25</v>
      </c>
      <c r="M305" t="s">
        <v>26</v>
      </c>
      <c r="N305" t="s">
        <v>20</v>
      </c>
      <c r="O305">
        <v>6</v>
      </c>
      <c r="P305" t="s">
        <v>64</v>
      </c>
      <c r="Q305">
        <v>14.1</v>
      </c>
      <c r="R305" t="str" cm="1">
        <f t="array" ref="R3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5" t="e">
        <f>IF(Table13[[#This Row],[Category All]]="Category 1", "Yes",NA())</f>
        <v>#N/A</v>
      </c>
      <c r="T305" t="str">
        <f>IF(Table13[[#This Row],[Category All]]="Category 2", "Yes",NA())</f>
        <v>Yes</v>
      </c>
      <c r="U305" t="e">
        <f>IF(Table13[[#This Row],[Category All]]="Category 3", "Yes",NA())</f>
        <v>#N/A</v>
      </c>
      <c r="V305" s="3">
        <f>SUM(1,(1/3)*(Table13[[#This Row],[Length]]-0.5),(1/3)*(Table13[[#This Row],[Diameter]]-0.4),(1/3)*(Table13[[#This Row],[Height]]-0.4)*Table13[[#This Row],[Whole_weight]]*0.5)</f>
        <v>0.96935000000000004</v>
      </c>
      <c r="W305" s="3" cm="1">
        <f t="array" ref="W3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0.77548000000000006</v>
      </c>
      <c r="X305" s="3" t="e">
        <f>IF(Table13[[#This Row],[Category All]]="Category 1",Table13[[#This Row],[Base Abalone Value]]*1.5,NA())</f>
        <v>#N/A</v>
      </c>
      <c r="Y305" s="3">
        <f>IF(Table13[[#This Row],[Category All]]="Category 2",Table13[[#This Row],[Base Abalone Value]]*0.8,NA())</f>
        <v>0.77548000000000006</v>
      </c>
      <c r="Z305" s="3" t="e">
        <f>IF(Table13[[#This Row],[Category All]]="Category 3",Table13[[#This Row],[Base Abalone Value]],NA())</f>
        <v>#N/A</v>
      </c>
    </row>
    <row r="306" spans="1:26" x14ac:dyDescent="0.2">
      <c r="A306">
        <v>3207</v>
      </c>
      <c r="B306" t="s">
        <v>28</v>
      </c>
      <c r="C306">
        <v>0.29499999999999998</v>
      </c>
      <c r="D306">
        <v>0.215</v>
      </c>
      <c r="E306">
        <v>7.4999999999999997E-2</v>
      </c>
      <c r="F306">
        <v>0.11600000000000001</v>
      </c>
      <c r="G306">
        <v>3.6999999999999998E-2</v>
      </c>
      <c r="H306">
        <v>2.9499999999999998E-2</v>
      </c>
      <c r="I306">
        <v>0.04</v>
      </c>
      <c r="J306">
        <v>8</v>
      </c>
      <c r="K306">
        <v>14</v>
      </c>
      <c r="L306" t="s">
        <v>40</v>
      </c>
      <c r="M306" t="s">
        <v>41</v>
      </c>
      <c r="N306" t="s">
        <v>42</v>
      </c>
      <c r="O306">
        <v>3</v>
      </c>
      <c r="P306" t="s">
        <v>65</v>
      </c>
      <c r="Q306">
        <v>3.6</v>
      </c>
      <c r="R306" t="str" cm="1">
        <f t="array" ref="R3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6" t="e">
        <f>IF(Table13[[#This Row],[Category All]]="Category 1", "Yes",NA())</f>
        <v>#N/A</v>
      </c>
      <c r="T306" t="str">
        <f>IF(Table13[[#This Row],[Category All]]="Category 2", "Yes",NA())</f>
        <v>Yes</v>
      </c>
      <c r="U306" t="e">
        <f>IF(Table13[[#This Row],[Category All]]="Category 3", "Yes",NA())</f>
        <v>#N/A</v>
      </c>
      <c r="V306" s="3">
        <f>SUM(1,(1/3)*(Table13[[#This Row],[Length]]-0.5),(1/3)*(Table13[[#This Row],[Diameter]]-0.4),(1/3)*(Table13[[#This Row],[Height]]-0.4)*Table13[[#This Row],[Whole_weight]]*0.5)</f>
        <v>0.86371666666666669</v>
      </c>
      <c r="W306" s="3" cm="1">
        <f t="array" ref="W3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0.69097333333333344</v>
      </c>
      <c r="X306" s="3" t="e">
        <f>IF(Table13[[#This Row],[Category All]]="Category 1",Table13[[#This Row],[Base Abalone Value]]*1.5,NA())</f>
        <v>#N/A</v>
      </c>
      <c r="Y306" s="3">
        <f>IF(Table13[[#This Row],[Category All]]="Category 2",Table13[[#This Row],[Base Abalone Value]]*0.8,NA())</f>
        <v>0.69097333333333344</v>
      </c>
      <c r="Z306" s="3" t="e">
        <f>IF(Table13[[#This Row],[Category All]]="Category 3",Table13[[#This Row],[Base Abalone Value]],NA())</f>
        <v>#N/A</v>
      </c>
    </row>
    <row r="307" spans="1:26" x14ac:dyDescent="0.2">
      <c r="A307">
        <v>3135</v>
      </c>
      <c r="B307" t="s">
        <v>32</v>
      </c>
      <c r="C307">
        <v>0.46</v>
      </c>
      <c r="D307">
        <v>0.36</v>
      </c>
      <c r="E307">
        <v>0.125</v>
      </c>
      <c r="F307">
        <v>0.54700000000000004</v>
      </c>
      <c r="G307">
        <v>0.2165</v>
      </c>
      <c r="H307">
        <v>0.1105</v>
      </c>
      <c r="I307">
        <v>0.19</v>
      </c>
      <c r="J307">
        <v>8</v>
      </c>
      <c r="K307">
        <v>15</v>
      </c>
      <c r="L307" t="s">
        <v>66</v>
      </c>
      <c r="M307" t="s">
        <v>67</v>
      </c>
      <c r="N307" t="s">
        <v>20</v>
      </c>
      <c r="O307">
        <v>9</v>
      </c>
      <c r="P307" t="s">
        <v>63</v>
      </c>
      <c r="Q307">
        <v>1.9</v>
      </c>
      <c r="R307" t="str" cm="1">
        <f t="array" ref="R3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7" t="e">
        <f>IF(Table13[[#This Row],[Category All]]="Category 1", "Yes",NA())</f>
        <v>#N/A</v>
      </c>
      <c r="T307" t="str">
        <f>IF(Table13[[#This Row],[Category All]]="Category 2", "Yes",NA())</f>
        <v>Yes</v>
      </c>
      <c r="U307" t="e">
        <f>IF(Table13[[#This Row],[Category All]]="Category 3", "Yes",NA())</f>
        <v>#N/A</v>
      </c>
      <c r="V307" s="3">
        <f>SUM(1,(1/3)*(Table13[[#This Row],[Length]]-0.5),(1/3)*(Table13[[#This Row],[Diameter]]-0.4),(1/3)*(Table13[[#This Row],[Height]]-0.4)*Table13[[#This Row],[Whole_weight]]*0.5)</f>
        <v>0.94826250000000001</v>
      </c>
      <c r="W307" s="3" cm="1">
        <f t="array" ref="W3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0.75861000000000001</v>
      </c>
      <c r="X307" s="3" t="e">
        <f>IF(Table13[[#This Row],[Category All]]="Category 1",Table13[[#This Row],[Base Abalone Value]]*1.5,NA())</f>
        <v>#N/A</v>
      </c>
      <c r="Y307" s="3">
        <f>IF(Table13[[#This Row],[Category All]]="Category 2",Table13[[#This Row],[Base Abalone Value]]*0.8,NA())</f>
        <v>0.75861000000000001</v>
      </c>
      <c r="Z307" s="3" t="e">
        <f>IF(Table13[[#This Row],[Category All]]="Category 3",Table13[[#This Row],[Base Abalone Value]],NA())</f>
        <v>#N/A</v>
      </c>
    </row>
    <row r="308" spans="1:26" x14ac:dyDescent="0.2">
      <c r="A308">
        <v>3266</v>
      </c>
      <c r="B308" t="s">
        <v>32</v>
      </c>
      <c r="C308">
        <v>0.48</v>
      </c>
      <c r="D308">
        <v>0.38</v>
      </c>
      <c r="E308">
        <v>0.13500000000000001</v>
      </c>
      <c r="F308">
        <v>0.52800000000000002</v>
      </c>
      <c r="G308">
        <v>0.2</v>
      </c>
      <c r="H308">
        <v>0.13950000000000001</v>
      </c>
      <c r="I308">
        <v>0.16</v>
      </c>
      <c r="J308">
        <v>14</v>
      </c>
      <c r="K308">
        <v>1</v>
      </c>
      <c r="L308" t="s">
        <v>25</v>
      </c>
      <c r="M308" t="s">
        <v>26</v>
      </c>
      <c r="N308" t="s">
        <v>20</v>
      </c>
      <c r="O308">
        <v>7</v>
      </c>
      <c r="P308" t="s">
        <v>59</v>
      </c>
      <c r="Q308">
        <v>2.5</v>
      </c>
      <c r="R308" t="str" cm="1">
        <f t="array" ref="R3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08" t="e">
        <f>IF(Table13[[#This Row],[Category All]]="Category 1", "Yes",NA())</f>
        <v>#N/A</v>
      </c>
      <c r="T308" t="str">
        <f>IF(Table13[[#This Row],[Category All]]="Category 2", "Yes",NA())</f>
        <v>Yes</v>
      </c>
      <c r="U308" t="e">
        <f>IF(Table13[[#This Row],[Category All]]="Category 3", "Yes",NA())</f>
        <v>#N/A</v>
      </c>
      <c r="V308" s="3">
        <f>SUM(1,(1/3)*(Table13[[#This Row],[Length]]-0.5),(1/3)*(Table13[[#This Row],[Diameter]]-0.4),(1/3)*(Table13[[#This Row],[Height]]-0.4)*Table13[[#This Row],[Whole_weight]]*0.5)</f>
        <v>0.96334666666666657</v>
      </c>
      <c r="W308" s="3" cm="1">
        <f t="array" ref="W3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0.77067733333333333</v>
      </c>
      <c r="X308" s="3" t="e">
        <f>IF(Table13[[#This Row],[Category All]]="Category 1",Table13[[#This Row],[Base Abalone Value]]*1.5,NA())</f>
        <v>#N/A</v>
      </c>
      <c r="Y308" s="3">
        <f>IF(Table13[[#This Row],[Category All]]="Category 2",Table13[[#This Row],[Base Abalone Value]]*0.8,NA())</f>
        <v>0.77067733333333333</v>
      </c>
      <c r="Z308" s="3" t="e">
        <f>IF(Table13[[#This Row],[Category All]]="Category 3",Table13[[#This Row],[Base Abalone Value]],NA())</f>
        <v>#N/A</v>
      </c>
    </row>
    <row r="309" spans="1:26" x14ac:dyDescent="0.2">
      <c r="A309">
        <v>1952</v>
      </c>
      <c r="B309" t="s">
        <v>17</v>
      </c>
      <c r="C309">
        <v>0.64</v>
      </c>
      <c r="D309">
        <v>0.51500000000000001</v>
      </c>
      <c r="E309">
        <v>0.16500000000000001</v>
      </c>
      <c r="F309">
        <v>1.3115000000000001</v>
      </c>
      <c r="G309">
        <v>0.4945</v>
      </c>
      <c r="H309">
        <v>0.2555</v>
      </c>
      <c r="I309">
        <v>0.41</v>
      </c>
      <c r="J309">
        <v>10</v>
      </c>
      <c r="K309">
        <v>12</v>
      </c>
      <c r="L309" t="s">
        <v>18</v>
      </c>
      <c r="M309" t="s">
        <v>19</v>
      </c>
      <c r="N309" t="s">
        <v>20</v>
      </c>
      <c r="O309">
        <v>6</v>
      </c>
      <c r="P309" t="s">
        <v>64</v>
      </c>
      <c r="Q309">
        <v>14.1</v>
      </c>
      <c r="R309" t="str" cm="1">
        <f t="array" ref="R3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09" t="e">
        <f>IF(Table13[[#This Row],[Category All]]="Category 1", "Yes",NA())</f>
        <v>#N/A</v>
      </c>
      <c r="T309" t="e">
        <f>IF(Table13[[#This Row],[Category All]]="Category 2", "Yes",NA())</f>
        <v>#N/A</v>
      </c>
      <c r="U309" t="str">
        <f>IF(Table13[[#This Row],[Category All]]="Category 3", "Yes",NA())</f>
        <v>Yes</v>
      </c>
      <c r="V309" s="3">
        <f>SUM(1,(1/3)*(Table13[[#This Row],[Length]]-0.5),(1/3)*(Table13[[#This Row],[Diameter]]-0.4),(1/3)*(Table13[[#This Row],[Height]]-0.4)*Table13[[#This Row],[Whole_weight]]*0.5)</f>
        <v>1.0336329166666667</v>
      </c>
      <c r="W309" s="3" cm="1">
        <f t="array" ref="W3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1.0336329166666667</v>
      </c>
      <c r="X309" s="3" t="e">
        <f>IF(Table13[[#This Row],[Category All]]="Category 1",Table13[[#This Row],[Base Abalone Value]]*1.5,NA())</f>
        <v>#N/A</v>
      </c>
      <c r="Y309" s="3" t="e">
        <f>IF(Table13[[#This Row],[Category All]]="Category 2",Table13[[#This Row],[Base Abalone Value]]*0.8,NA())</f>
        <v>#N/A</v>
      </c>
      <c r="Z309" s="3">
        <f>IF(Table13[[#This Row],[Category All]]="Category 3",Table13[[#This Row],[Base Abalone Value]],NA())</f>
        <v>1.0336329166666667</v>
      </c>
    </row>
    <row r="310" spans="1:26" x14ac:dyDescent="0.2">
      <c r="A310">
        <v>1661</v>
      </c>
      <c r="B310" t="s">
        <v>32</v>
      </c>
      <c r="C310">
        <v>0.6</v>
      </c>
      <c r="D310">
        <v>0.47</v>
      </c>
      <c r="E310">
        <v>0.16500000000000001</v>
      </c>
      <c r="F310">
        <v>1.0589999999999999</v>
      </c>
      <c r="G310">
        <v>0.504</v>
      </c>
      <c r="H310">
        <v>0.24099999999999999</v>
      </c>
      <c r="I310">
        <v>0.27500000000000002</v>
      </c>
      <c r="J310">
        <v>9</v>
      </c>
      <c r="K310">
        <v>8</v>
      </c>
      <c r="L310" t="s">
        <v>46</v>
      </c>
      <c r="M310" t="s">
        <v>47</v>
      </c>
      <c r="N310" t="s">
        <v>48</v>
      </c>
      <c r="O310">
        <v>10</v>
      </c>
      <c r="P310" t="s">
        <v>55</v>
      </c>
      <c r="Q310">
        <v>24.1</v>
      </c>
      <c r="R310" t="str" cm="1">
        <f t="array" ref="R3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10" t="e">
        <f>IF(Table13[[#This Row],[Category All]]="Category 1", "Yes",NA())</f>
        <v>#N/A</v>
      </c>
      <c r="T310" t="e">
        <f>IF(Table13[[#This Row],[Category All]]="Category 2", "Yes",NA())</f>
        <v>#N/A</v>
      </c>
      <c r="U310" t="str">
        <f>IF(Table13[[#This Row],[Category All]]="Category 3", "Yes",NA())</f>
        <v>Yes</v>
      </c>
      <c r="V310" s="3">
        <f>SUM(1,(1/3)*(Table13[[#This Row],[Length]]-0.5),(1/3)*(Table13[[#This Row],[Diameter]]-0.4),(1/3)*(Table13[[#This Row],[Height]]-0.4)*Table13[[#This Row],[Whole_weight]]*0.5)</f>
        <v>1.0151891666666666</v>
      </c>
      <c r="W310" s="3" cm="1">
        <f t="array" ref="W3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1.0151891666666666</v>
      </c>
      <c r="X310" s="3" t="e">
        <f>IF(Table13[[#This Row],[Category All]]="Category 1",Table13[[#This Row],[Base Abalone Value]]*1.5,NA())</f>
        <v>#N/A</v>
      </c>
      <c r="Y310" s="3" t="e">
        <f>IF(Table13[[#This Row],[Category All]]="Category 2",Table13[[#This Row],[Base Abalone Value]]*0.8,NA())</f>
        <v>#N/A</v>
      </c>
      <c r="Z310" s="3">
        <f>IF(Table13[[#This Row],[Category All]]="Category 3",Table13[[#This Row],[Base Abalone Value]],NA())</f>
        <v>1.0151891666666666</v>
      </c>
    </row>
    <row r="311" spans="1:26" x14ac:dyDescent="0.2">
      <c r="A311">
        <v>2389</v>
      </c>
      <c r="B311" t="s">
        <v>28</v>
      </c>
      <c r="C311">
        <v>0.51500000000000001</v>
      </c>
      <c r="D311">
        <v>0.375</v>
      </c>
      <c r="E311">
        <v>0.14000000000000001</v>
      </c>
      <c r="F311">
        <v>0.65049999999999997</v>
      </c>
      <c r="G311">
        <v>0.2495</v>
      </c>
      <c r="H311">
        <v>0.14099999999999999</v>
      </c>
      <c r="I311">
        <v>0.2215</v>
      </c>
      <c r="J311">
        <v>10</v>
      </c>
      <c r="K311">
        <v>7</v>
      </c>
      <c r="L311" t="s">
        <v>52</v>
      </c>
      <c r="M311" t="s">
        <v>53</v>
      </c>
      <c r="N311" t="s">
        <v>54</v>
      </c>
      <c r="O311">
        <v>9</v>
      </c>
      <c r="P311" t="s">
        <v>63</v>
      </c>
      <c r="Q311">
        <v>1.9</v>
      </c>
      <c r="R311" t="str" cm="1">
        <f t="array" ref="R3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1" t="e">
        <f>IF(Table13[[#This Row],[Category All]]="Category 1", "Yes",NA())</f>
        <v>#N/A</v>
      </c>
      <c r="T311" t="str">
        <f>IF(Table13[[#This Row],[Category All]]="Category 2", "Yes",NA())</f>
        <v>Yes</v>
      </c>
      <c r="U311" t="e">
        <f>IF(Table13[[#This Row],[Category All]]="Category 3", "Yes",NA())</f>
        <v>#N/A</v>
      </c>
      <c r="V311" s="3">
        <f>SUM(1,(1/3)*(Table13[[#This Row],[Length]]-0.5),(1/3)*(Table13[[#This Row],[Diameter]]-0.4),(1/3)*(Table13[[#This Row],[Height]]-0.4)*Table13[[#This Row],[Whole_weight]]*0.5)</f>
        <v>0.96847833333333322</v>
      </c>
      <c r="W311" s="3" cm="1">
        <f t="array" ref="W3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0.77478266666666662</v>
      </c>
      <c r="X311" s="3" t="e">
        <f>IF(Table13[[#This Row],[Category All]]="Category 1",Table13[[#This Row],[Base Abalone Value]]*1.5,NA())</f>
        <v>#N/A</v>
      </c>
      <c r="Y311" s="3">
        <f>IF(Table13[[#This Row],[Category All]]="Category 2",Table13[[#This Row],[Base Abalone Value]]*0.8,NA())</f>
        <v>0.77478266666666662</v>
      </c>
      <c r="Z311" s="3" t="e">
        <f>IF(Table13[[#This Row],[Category All]]="Category 3",Table13[[#This Row],[Base Abalone Value]],NA())</f>
        <v>#N/A</v>
      </c>
    </row>
    <row r="312" spans="1:26" x14ac:dyDescent="0.2">
      <c r="A312">
        <v>2726</v>
      </c>
      <c r="B312" t="s">
        <v>28</v>
      </c>
      <c r="C312">
        <v>0.39500000000000002</v>
      </c>
      <c r="D312">
        <v>0.32</v>
      </c>
      <c r="E312">
        <v>0.1</v>
      </c>
      <c r="F312">
        <v>0.3075</v>
      </c>
      <c r="G312">
        <v>0.14899999999999999</v>
      </c>
      <c r="H312">
        <v>5.3499999999999999E-2</v>
      </c>
      <c r="I312">
        <v>0.09</v>
      </c>
      <c r="J312">
        <v>8</v>
      </c>
      <c r="K312">
        <v>10</v>
      </c>
      <c r="L312" t="s">
        <v>33</v>
      </c>
      <c r="M312" t="s">
        <v>34</v>
      </c>
      <c r="N312" t="s">
        <v>35</v>
      </c>
      <c r="O312">
        <v>6</v>
      </c>
      <c r="P312" t="s">
        <v>64</v>
      </c>
      <c r="Q312">
        <v>14.1</v>
      </c>
      <c r="R312" t="str" cm="1">
        <f t="array" ref="R3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2" t="e">
        <f>IF(Table13[[#This Row],[Category All]]="Category 1", "Yes",NA())</f>
        <v>#N/A</v>
      </c>
      <c r="T312" t="str">
        <f>IF(Table13[[#This Row],[Category All]]="Category 2", "Yes",NA())</f>
        <v>Yes</v>
      </c>
      <c r="U312" t="e">
        <f>IF(Table13[[#This Row],[Category All]]="Category 3", "Yes",NA())</f>
        <v>#N/A</v>
      </c>
      <c r="V312" s="3">
        <f>SUM(1,(1/3)*(Table13[[#This Row],[Length]]-0.5),(1/3)*(Table13[[#This Row],[Diameter]]-0.4),(1/3)*(Table13[[#This Row],[Height]]-0.4)*Table13[[#This Row],[Whole_weight]]*0.5)</f>
        <v>0.92295833333333321</v>
      </c>
      <c r="W312" s="3" cm="1">
        <f t="array" ref="W3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0.73836666666666662</v>
      </c>
      <c r="X312" s="3" t="e">
        <f>IF(Table13[[#This Row],[Category All]]="Category 1",Table13[[#This Row],[Base Abalone Value]]*1.5,NA())</f>
        <v>#N/A</v>
      </c>
      <c r="Y312" s="3">
        <f>IF(Table13[[#This Row],[Category All]]="Category 2",Table13[[#This Row],[Base Abalone Value]]*0.8,NA())</f>
        <v>0.73836666666666662</v>
      </c>
      <c r="Z312" s="3" t="e">
        <f>IF(Table13[[#This Row],[Category All]]="Category 3",Table13[[#This Row],[Base Abalone Value]],NA())</f>
        <v>#N/A</v>
      </c>
    </row>
    <row r="313" spans="1:26" x14ac:dyDescent="0.2">
      <c r="A313">
        <v>3749</v>
      </c>
      <c r="B313" t="s">
        <v>28</v>
      </c>
      <c r="C313">
        <v>0.4</v>
      </c>
      <c r="D313">
        <v>0.315</v>
      </c>
      <c r="E313">
        <v>0.1</v>
      </c>
      <c r="F313">
        <v>0.32250000000000001</v>
      </c>
      <c r="G313">
        <v>0.14299999999999999</v>
      </c>
      <c r="H313">
        <v>7.3499999999999996E-2</v>
      </c>
      <c r="I313">
        <v>9.0999999999999998E-2</v>
      </c>
      <c r="J313">
        <v>6</v>
      </c>
      <c r="K313">
        <v>13</v>
      </c>
      <c r="L313" t="s">
        <v>29</v>
      </c>
      <c r="M313" t="s">
        <v>30</v>
      </c>
      <c r="N313" t="s">
        <v>20</v>
      </c>
      <c r="O313">
        <v>6</v>
      </c>
      <c r="P313" t="s">
        <v>64</v>
      </c>
      <c r="Q313">
        <v>14.1</v>
      </c>
      <c r="R313" t="str" cm="1">
        <f t="array" ref="R3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3" t="e">
        <f>IF(Table13[[#This Row],[Category All]]="Category 1", "Yes",NA())</f>
        <v>#N/A</v>
      </c>
      <c r="T313" t="str">
        <f>IF(Table13[[#This Row],[Category All]]="Category 2", "Yes",NA())</f>
        <v>Yes</v>
      </c>
      <c r="U313" t="e">
        <f>IF(Table13[[#This Row],[Category All]]="Category 3", "Yes",NA())</f>
        <v>#N/A</v>
      </c>
      <c r="V313" s="3">
        <f>SUM(1,(1/3)*(Table13[[#This Row],[Length]]-0.5),(1/3)*(Table13[[#This Row],[Diameter]]-0.4),(1/3)*(Table13[[#This Row],[Height]]-0.4)*Table13[[#This Row],[Whole_weight]]*0.5)</f>
        <v>0.9222083333333333</v>
      </c>
      <c r="W313" s="3" cm="1">
        <f t="array" ref="W3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0.73776666666666668</v>
      </c>
      <c r="X313" s="3" t="e">
        <f>IF(Table13[[#This Row],[Category All]]="Category 1",Table13[[#This Row],[Base Abalone Value]]*1.5,NA())</f>
        <v>#N/A</v>
      </c>
      <c r="Y313" s="3">
        <f>IF(Table13[[#This Row],[Category All]]="Category 2",Table13[[#This Row],[Base Abalone Value]]*0.8,NA())</f>
        <v>0.73776666666666668</v>
      </c>
      <c r="Z313" s="3" t="e">
        <f>IF(Table13[[#This Row],[Category All]]="Category 3",Table13[[#This Row],[Base Abalone Value]],NA())</f>
        <v>#N/A</v>
      </c>
    </row>
    <row r="314" spans="1:26" x14ac:dyDescent="0.2">
      <c r="A314">
        <v>2872</v>
      </c>
      <c r="B314" t="s">
        <v>28</v>
      </c>
      <c r="C314">
        <v>0.375</v>
      </c>
      <c r="D314">
        <v>0.28000000000000003</v>
      </c>
      <c r="E314">
        <v>8.5000000000000006E-2</v>
      </c>
      <c r="F314">
        <v>0.2145</v>
      </c>
      <c r="G314">
        <v>8.5500000000000007E-2</v>
      </c>
      <c r="H314">
        <v>4.8500000000000001E-2</v>
      </c>
      <c r="I314">
        <v>7.1999999999999995E-2</v>
      </c>
      <c r="J314">
        <v>7</v>
      </c>
      <c r="K314">
        <v>1</v>
      </c>
      <c r="L314" t="s">
        <v>25</v>
      </c>
      <c r="M314" t="s">
        <v>26</v>
      </c>
      <c r="N314" t="s">
        <v>20</v>
      </c>
      <c r="O314">
        <v>1</v>
      </c>
      <c r="P314" t="s">
        <v>21</v>
      </c>
      <c r="Q314">
        <v>22.1</v>
      </c>
      <c r="R314" t="str" cm="1">
        <f t="array" ref="R3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4" t="e">
        <f>IF(Table13[[#This Row],[Category All]]="Category 1", "Yes",NA())</f>
        <v>#N/A</v>
      </c>
      <c r="T314" t="str">
        <f>IF(Table13[[#This Row],[Category All]]="Category 2", "Yes",NA())</f>
        <v>Yes</v>
      </c>
      <c r="U314" t="e">
        <f>IF(Table13[[#This Row],[Category All]]="Category 3", "Yes",NA())</f>
        <v>#N/A</v>
      </c>
      <c r="V314" s="3">
        <f>SUM(1,(1/3)*(Table13[[#This Row],[Length]]-0.5),(1/3)*(Table13[[#This Row],[Diameter]]-0.4),(1/3)*(Table13[[#This Row],[Height]]-0.4)*Table13[[#This Row],[Whole_weight]]*0.5)</f>
        <v>0.90707208333333333</v>
      </c>
      <c r="W314" s="3" cm="1">
        <f t="array" ref="W3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0.72565766666666676</v>
      </c>
      <c r="X314" s="3" t="e">
        <f>IF(Table13[[#This Row],[Category All]]="Category 1",Table13[[#This Row],[Base Abalone Value]]*1.5,NA())</f>
        <v>#N/A</v>
      </c>
      <c r="Y314" s="3">
        <f>IF(Table13[[#This Row],[Category All]]="Category 2",Table13[[#This Row],[Base Abalone Value]]*0.8,NA())</f>
        <v>0.72565766666666676</v>
      </c>
      <c r="Z314" s="3" t="e">
        <f>IF(Table13[[#This Row],[Category All]]="Category 3",Table13[[#This Row],[Base Abalone Value]],NA())</f>
        <v>#N/A</v>
      </c>
    </row>
    <row r="315" spans="1:26" x14ac:dyDescent="0.2">
      <c r="A315">
        <v>2024</v>
      </c>
      <c r="B315" t="s">
        <v>17</v>
      </c>
      <c r="C315">
        <v>0.53</v>
      </c>
      <c r="D315">
        <v>0.40500000000000003</v>
      </c>
      <c r="E315">
        <v>0.13</v>
      </c>
      <c r="F315">
        <v>0.63549999999999995</v>
      </c>
      <c r="G315">
        <v>0.26350000000000001</v>
      </c>
      <c r="H315">
        <v>0.1565</v>
      </c>
      <c r="I315">
        <v>0.185</v>
      </c>
      <c r="J315">
        <v>9</v>
      </c>
      <c r="K315">
        <v>14</v>
      </c>
      <c r="L315" t="s">
        <v>40</v>
      </c>
      <c r="M315" t="s">
        <v>41</v>
      </c>
      <c r="N315" t="s">
        <v>42</v>
      </c>
      <c r="O315">
        <v>2</v>
      </c>
      <c r="P315" t="s">
        <v>24</v>
      </c>
      <c r="Q315">
        <v>18</v>
      </c>
      <c r="R315" t="str" cm="1">
        <f t="array" ref="R3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5" t="e">
        <f>IF(Table13[[#This Row],[Category All]]="Category 1", "Yes",NA())</f>
        <v>#N/A</v>
      </c>
      <c r="T315" t="str">
        <f>IF(Table13[[#This Row],[Category All]]="Category 2", "Yes",NA())</f>
        <v>Yes</v>
      </c>
      <c r="U315" t="e">
        <f>IF(Table13[[#This Row],[Category All]]="Category 3", "Yes",NA())</f>
        <v>#N/A</v>
      </c>
      <c r="V315" s="3">
        <f>SUM(1,(1/3)*(Table13[[#This Row],[Length]]-0.5),(1/3)*(Table13[[#This Row],[Diameter]]-0.4),(1/3)*(Table13[[#This Row],[Height]]-0.4)*Table13[[#This Row],[Whole_weight]]*0.5)</f>
        <v>0.98306916666666666</v>
      </c>
      <c r="W315" s="3" cm="1">
        <f t="array" ref="W3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0.7864553333333334</v>
      </c>
      <c r="X315" s="3" t="e">
        <f>IF(Table13[[#This Row],[Category All]]="Category 1",Table13[[#This Row],[Base Abalone Value]]*1.5,NA())</f>
        <v>#N/A</v>
      </c>
      <c r="Y315" s="3">
        <f>IF(Table13[[#This Row],[Category All]]="Category 2",Table13[[#This Row],[Base Abalone Value]]*0.8,NA())</f>
        <v>0.7864553333333334</v>
      </c>
      <c r="Z315" s="3" t="e">
        <f>IF(Table13[[#This Row],[Category All]]="Category 3",Table13[[#This Row],[Base Abalone Value]],NA())</f>
        <v>#N/A</v>
      </c>
    </row>
    <row r="316" spans="1:26" x14ac:dyDescent="0.2">
      <c r="A316">
        <v>1257</v>
      </c>
      <c r="B316" t="s">
        <v>28</v>
      </c>
      <c r="C316">
        <v>0.42499999999999999</v>
      </c>
      <c r="D316">
        <v>0.31</v>
      </c>
      <c r="E316">
        <v>0.09</v>
      </c>
      <c r="F316">
        <v>0.30099999999999999</v>
      </c>
      <c r="G316">
        <v>0.13850000000000001</v>
      </c>
      <c r="H316">
        <v>6.5000000000000002E-2</v>
      </c>
      <c r="I316">
        <v>0.08</v>
      </c>
      <c r="J316">
        <v>7</v>
      </c>
      <c r="K316">
        <v>10</v>
      </c>
      <c r="L316" t="s">
        <v>33</v>
      </c>
      <c r="M316" t="s">
        <v>34</v>
      </c>
      <c r="N316" t="s">
        <v>35</v>
      </c>
      <c r="O316">
        <v>8</v>
      </c>
      <c r="P316" t="s">
        <v>36</v>
      </c>
      <c r="Q316">
        <v>12.3</v>
      </c>
      <c r="R316" t="str" cm="1">
        <f t="array" ref="R3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6" t="e">
        <f>IF(Table13[[#This Row],[Category All]]="Category 1", "Yes",NA())</f>
        <v>#N/A</v>
      </c>
      <c r="T316" t="str">
        <f>IF(Table13[[#This Row],[Category All]]="Category 2", "Yes",NA())</f>
        <v>Yes</v>
      </c>
      <c r="U316" t="e">
        <f>IF(Table13[[#This Row],[Category All]]="Category 3", "Yes",NA())</f>
        <v>#N/A</v>
      </c>
      <c r="V316" s="3">
        <f>SUM(1,(1/3)*(Table13[[#This Row],[Length]]-0.5),(1/3)*(Table13[[#This Row],[Diameter]]-0.4),(1/3)*(Table13[[#This Row],[Height]]-0.4)*Table13[[#This Row],[Whole_weight]]*0.5)</f>
        <v>0.92944833333333332</v>
      </c>
      <c r="W316" s="3" cm="1">
        <f t="array" ref="W3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0.7435586666666667</v>
      </c>
      <c r="X316" s="3" t="e">
        <f>IF(Table13[[#This Row],[Category All]]="Category 1",Table13[[#This Row],[Base Abalone Value]]*1.5,NA())</f>
        <v>#N/A</v>
      </c>
      <c r="Y316" s="3">
        <f>IF(Table13[[#This Row],[Category All]]="Category 2",Table13[[#This Row],[Base Abalone Value]]*0.8,NA())</f>
        <v>0.7435586666666667</v>
      </c>
      <c r="Z316" s="3" t="e">
        <f>IF(Table13[[#This Row],[Category All]]="Category 3",Table13[[#This Row],[Base Abalone Value]],NA())</f>
        <v>#N/A</v>
      </c>
    </row>
    <row r="317" spans="1:26" x14ac:dyDescent="0.2">
      <c r="A317">
        <v>3241</v>
      </c>
      <c r="B317" t="s">
        <v>32</v>
      </c>
      <c r="C317">
        <v>0.55500000000000005</v>
      </c>
      <c r="D317">
        <v>0.435</v>
      </c>
      <c r="E317">
        <v>0.13500000000000001</v>
      </c>
      <c r="F317">
        <v>0.85799999999999998</v>
      </c>
      <c r="G317">
        <v>0.377</v>
      </c>
      <c r="H317">
        <v>0.1585</v>
      </c>
      <c r="I317">
        <v>0.28999999999999998</v>
      </c>
      <c r="J317">
        <v>15</v>
      </c>
      <c r="K317">
        <v>9</v>
      </c>
      <c r="L317" t="s">
        <v>37</v>
      </c>
      <c r="M317" t="s">
        <v>38</v>
      </c>
      <c r="N317" t="s">
        <v>39</v>
      </c>
      <c r="O317">
        <v>2</v>
      </c>
      <c r="P317" t="s">
        <v>24</v>
      </c>
      <c r="Q317">
        <v>18</v>
      </c>
      <c r="R317" t="str" cm="1">
        <f t="array" ref="R3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7" t="e">
        <f>IF(Table13[[#This Row],[Category All]]="Category 1", "Yes",NA())</f>
        <v>#N/A</v>
      </c>
      <c r="T317" t="str">
        <f>IF(Table13[[#This Row],[Category All]]="Category 2", "Yes",NA())</f>
        <v>Yes</v>
      </c>
      <c r="U317" t="e">
        <f>IF(Table13[[#This Row],[Category All]]="Category 3", "Yes",NA())</f>
        <v>#N/A</v>
      </c>
      <c r="V317" s="3">
        <f>SUM(1,(1/3)*(Table13[[#This Row],[Length]]-0.5),(1/3)*(Table13[[#This Row],[Diameter]]-0.4),(1/3)*(Table13[[#This Row],[Height]]-0.4)*Table13[[#This Row],[Whole_weight]]*0.5)</f>
        <v>0.99210500000000001</v>
      </c>
      <c r="W317" s="3" cm="1">
        <f t="array" ref="W3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0.79368400000000006</v>
      </c>
      <c r="X317" s="3" t="e">
        <f>IF(Table13[[#This Row],[Category All]]="Category 1",Table13[[#This Row],[Base Abalone Value]]*1.5,NA())</f>
        <v>#N/A</v>
      </c>
      <c r="Y317" s="3">
        <f>IF(Table13[[#This Row],[Category All]]="Category 2",Table13[[#This Row],[Base Abalone Value]]*0.8,NA())</f>
        <v>0.79368400000000006</v>
      </c>
      <c r="Z317" s="3" t="e">
        <f>IF(Table13[[#This Row],[Category All]]="Category 3",Table13[[#This Row],[Base Abalone Value]],NA())</f>
        <v>#N/A</v>
      </c>
    </row>
    <row r="318" spans="1:26" x14ac:dyDescent="0.2">
      <c r="A318">
        <v>3357</v>
      </c>
      <c r="B318" t="s">
        <v>28</v>
      </c>
      <c r="C318">
        <v>0.39</v>
      </c>
      <c r="D318">
        <v>0.3</v>
      </c>
      <c r="E318">
        <v>0.1</v>
      </c>
      <c r="F318">
        <v>0.3085</v>
      </c>
      <c r="G318">
        <v>0.13850000000000001</v>
      </c>
      <c r="H318">
        <v>7.3499999999999996E-2</v>
      </c>
      <c r="I318">
        <v>8.5000000000000006E-2</v>
      </c>
      <c r="J318">
        <v>6</v>
      </c>
      <c r="K318">
        <v>1</v>
      </c>
      <c r="L318" t="s">
        <v>25</v>
      </c>
      <c r="M318" t="s">
        <v>26</v>
      </c>
      <c r="N318" t="s">
        <v>20</v>
      </c>
      <c r="O318">
        <v>3</v>
      </c>
      <c r="P318" t="s">
        <v>65</v>
      </c>
      <c r="Q318">
        <v>3.6</v>
      </c>
      <c r="R318" t="str" cm="1">
        <f t="array" ref="R3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8" t="e">
        <f>IF(Table13[[#This Row],[Category All]]="Category 1", "Yes",NA())</f>
        <v>#N/A</v>
      </c>
      <c r="T318" t="str">
        <f>IF(Table13[[#This Row],[Category All]]="Category 2", "Yes",NA())</f>
        <v>Yes</v>
      </c>
      <c r="U318" t="e">
        <f>IF(Table13[[#This Row],[Category All]]="Category 3", "Yes",NA())</f>
        <v>#N/A</v>
      </c>
      <c r="V318" s="3">
        <f>SUM(1,(1/3)*(Table13[[#This Row],[Length]]-0.5),(1/3)*(Table13[[#This Row],[Diameter]]-0.4),(1/3)*(Table13[[#This Row],[Height]]-0.4)*Table13[[#This Row],[Whole_weight]]*0.5)</f>
        <v>0.91457500000000003</v>
      </c>
      <c r="W318" s="3" cm="1">
        <f t="array" ref="W3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0.73166000000000009</v>
      </c>
      <c r="X318" s="3" t="e">
        <f>IF(Table13[[#This Row],[Category All]]="Category 1",Table13[[#This Row],[Base Abalone Value]]*1.5,NA())</f>
        <v>#N/A</v>
      </c>
      <c r="Y318" s="3">
        <f>IF(Table13[[#This Row],[Category All]]="Category 2",Table13[[#This Row],[Base Abalone Value]]*0.8,NA())</f>
        <v>0.73166000000000009</v>
      </c>
      <c r="Z318" s="3" t="e">
        <f>IF(Table13[[#This Row],[Category All]]="Category 3",Table13[[#This Row],[Base Abalone Value]],NA())</f>
        <v>#N/A</v>
      </c>
    </row>
    <row r="319" spans="1:26" x14ac:dyDescent="0.2">
      <c r="A319">
        <v>3758</v>
      </c>
      <c r="B319" t="s">
        <v>28</v>
      </c>
      <c r="C319">
        <v>0.52</v>
      </c>
      <c r="D319">
        <v>0.41</v>
      </c>
      <c r="E319">
        <v>0.14000000000000001</v>
      </c>
      <c r="F319">
        <v>0.69899999999999995</v>
      </c>
      <c r="G319">
        <v>0.33950000000000002</v>
      </c>
      <c r="H319">
        <v>0.129</v>
      </c>
      <c r="I319">
        <v>0.19450000000000001</v>
      </c>
      <c r="J319">
        <v>10</v>
      </c>
      <c r="K319">
        <v>11</v>
      </c>
      <c r="L319" t="s">
        <v>22</v>
      </c>
      <c r="M319" t="s">
        <v>23</v>
      </c>
      <c r="N319" t="s">
        <v>20</v>
      </c>
      <c r="O319">
        <v>10</v>
      </c>
      <c r="P319" t="s">
        <v>55</v>
      </c>
      <c r="Q319">
        <v>24.1</v>
      </c>
      <c r="R319" t="str" cm="1">
        <f t="array" ref="R3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19" t="e">
        <f>IF(Table13[[#This Row],[Category All]]="Category 1", "Yes",NA())</f>
        <v>#N/A</v>
      </c>
      <c r="T319" t="str">
        <f>IF(Table13[[#This Row],[Category All]]="Category 2", "Yes",NA())</f>
        <v>Yes</v>
      </c>
      <c r="U319" t="e">
        <f>IF(Table13[[#This Row],[Category All]]="Category 3", "Yes",NA())</f>
        <v>#N/A</v>
      </c>
      <c r="V319" s="3">
        <f>SUM(1,(1/3)*(Table13[[#This Row],[Length]]-0.5),(1/3)*(Table13[[#This Row],[Diameter]]-0.4),(1/3)*(Table13[[#This Row],[Height]]-0.4)*Table13[[#This Row],[Whole_weight]]*0.5)</f>
        <v>0.97970999999999997</v>
      </c>
      <c r="W319" s="3" cm="1">
        <f t="array" ref="W3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0.78376800000000002</v>
      </c>
      <c r="X319" s="3" t="e">
        <f>IF(Table13[[#This Row],[Category All]]="Category 1",Table13[[#This Row],[Base Abalone Value]]*1.5,NA())</f>
        <v>#N/A</v>
      </c>
      <c r="Y319" s="3">
        <f>IF(Table13[[#This Row],[Category All]]="Category 2",Table13[[#This Row],[Base Abalone Value]]*0.8,NA())</f>
        <v>0.78376800000000002</v>
      </c>
      <c r="Z319" s="3" t="e">
        <f>IF(Table13[[#This Row],[Category All]]="Category 3",Table13[[#This Row],[Base Abalone Value]],NA())</f>
        <v>#N/A</v>
      </c>
    </row>
    <row r="320" spans="1:26" x14ac:dyDescent="0.2">
      <c r="A320">
        <v>331</v>
      </c>
      <c r="B320" t="s">
        <v>32</v>
      </c>
      <c r="C320">
        <v>0.5</v>
      </c>
      <c r="D320">
        <v>0.38</v>
      </c>
      <c r="E320">
        <v>0.155</v>
      </c>
      <c r="F320">
        <v>0.59550000000000003</v>
      </c>
      <c r="G320">
        <v>0.2135</v>
      </c>
      <c r="H320">
        <v>0.161</v>
      </c>
      <c r="I320">
        <v>0.2</v>
      </c>
      <c r="J320">
        <v>12</v>
      </c>
      <c r="K320">
        <v>15</v>
      </c>
      <c r="L320" t="s">
        <v>66</v>
      </c>
      <c r="M320" t="s">
        <v>67</v>
      </c>
      <c r="N320" t="s">
        <v>20</v>
      </c>
      <c r="O320">
        <v>4</v>
      </c>
      <c r="P320" t="s">
        <v>27</v>
      </c>
      <c r="Q320">
        <v>6.1</v>
      </c>
      <c r="R320" t="str" cm="1">
        <f t="array" ref="R3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0" t="e">
        <f>IF(Table13[[#This Row],[Category All]]="Category 1", "Yes",NA())</f>
        <v>#N/A</v>
      </c>
      <c r="T320" t="str">
        <f>IF(Table13[[#This Row],[Category All]]="Category 2", "Yes",NA())</f>
        <v>Yes</v>
      </c>
      <c r="U320" t="e">
        <f>IF(Table13[[#This Row],[Category All]]="Category 3", "Yes",NA())</f>
        <v>#N/A</v>
      </c>
      <c r="V320" s="3">
        <f>SUM(1,(1/3)*(Table13[[#This Row],[Length]]-0.5),(1/3)*(Table13[[#This Row],[Diameter]]-0.4),(1/3)*(Table13[[#This Row],[Height]]-0.4)*Table13[[#This Row],[Whole_weight]]*0.5)</f>
        <v>0.96901708333333325</v>
      </c>
      <c r="W320" s="3" cm="1">
        <f t="array" ref="W3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0.77521366666666669</v>
      </c>
      <c r="X320" s="3" t="e">
        <f>IF(Table13[[#This Row],[Category All]]="Category 1",Table13[[#This Row],[Base Abalone Value]]*1.5,NA())</f>
        <v>#N/A</v>
      </c>
      <c r="Y320" s="3">
        <f>IF(Table13[[#This Row],[Category All]]="Category 2",Table13[[#This Row],[Base Abalone Value]]*0.8,NA())</f>
        <v>0.77521366666666669</v>
      </c>
      <c r="Z320" s="3" t="e">
        <f>IF(Table13[[#This Row],[Category All]]="Category 3",Table13[[#This Row],[Base Abalone Value]],NA())</f>
        <v>#N/A</v>
      </c>
    </row>
    <row r="321" spans="1:26" x14ac:dyDescent="0.2">
      <c r="A321">
        <v>3381</v>
      </c>
      <c r="B321" t="s">
        <v>28</v>
      </c>
      <c r="C321">
        <v>0.19</v>
      </c>
      <c r="D321">
        <v>0.13</v>
      </c>
      <c r="E321">
        <v>4.4999999999999998E-2</v>
      </c>
      <c r="F321">
        <v>2.6499999999999999E-2</v>
      </c>
      <c r="G321">
        <v>8.9999999999999993E-3</v>
      </c>
      <c r="H321">
        <v>5.0000000000000001E-3</v>
      </c>
      <c r="I321">
        <v>8.9999999999999993E-3</v>
      </c>
      <c r="J321">
        <v>5</v>
      </c>
      <c r="K321">
        <v>9</v>
      </c>
      <c r="L321" t="s">
        <v>37</v>
      </c>
      <c r="M321" t="s">
        <v>38</v>
      </c>
      <c r="N321" t="s">
        <v>39</v>
      </c>
      <c r="O321">
        <v>5</v>
      </c>
      <c r="P321" t="s">
        <v>31</v>
      </c>
      <c r="Q321">
        <v>12.8</v>
      </c>
      <c r="R321" t="str" cm="1">
        <f t="array" ref="R3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1" t="e">
        <f>IF(Table13[[#This Row],[Category All]]="Category 1", "Yes",NA())</f>
        <v>#N/A</v>
      </c>
      <c r="T321" t="str">
        <f>IF(Table13[[#This Row],[Category All]]="Category 2", "Yes",NA())</f>
        <v>Yes</v>
      </c>
      <c r="U321" t="e">
        <f>IF(Table13[[#This Row],[Category All]]="Category 3", "Yes",NA())</f>
        <v>#N/A</v>
      </c>
      <c r="V321" s="3">
        <f>SUM(1,(1/3)*(Table13[[#This Row],[Length]]-0.5),(1/3)*(Table13[[#This Row],[Diameter]]-0.4),(1/3)*(Table13[[#This Row],[Height]]-0.4)*Table13[[#This Row],[Whole_weight]]*0.5)</f>
        <v>0.80509875000000009</v>
      </c>
      <c r="W321" s="3" cm="1">
        <f t="array" ref="W3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0.64407900000000007</v>
      </c>
      <c r="X321" s="3" t="e">
        <f>IF(Table13[[#This Row],[Category All]]="Category 1",Table13[[#This Row],[Base Abalone Value]]*1.5,NA())</f>
        <v>#N/A</v>
      </c>
      <c r="Y321" s="3">
        <f>IF(Table13[[#This Row],[Category All]]="Category 2",Table13[[#This Row],[Base Abalone Value]]*0.8,NA())</f>
        <v>0.64407900000000007</v>
      </c>
      <c r="Z321" s="3" t="e">
        <f>IF(Table13[[#This Row],[Category All]]="Category 3",Table13[[#This Row],[Base Abalone Value]],NA())</f>
        <v>#N/A</v>
      </c>
    </row>
    <row r="322" spans="1:26" x14ac:dyDescent="0.2">
      <c r="A322">
        <v>347</v>
      </c>
      <c r="B322" t="s">
        <v>17</v>
      </c>
      <c r="C322">
        <v>0.52500000000000002</v>
      </c>
      <c r="D322">
        <v>0.42</v>
      </c>
      <c r="E322">
        <v>0.16</v>
      </c>
      <c r="F322">
        <v>0.75600000000000001</v>
      </c>
      <c r="G322">
        <v>0.27450000000000002</v>
      </c>
      <c r="H322">
        <v>0.17299999999999999</v>
      </c>
      <c r="I322">
        <v>0.27500000000000002</v>
      </c>
      <c r="J322">
        <v>9</v>
      </c>
      <c r="K322">
        <v>1</v>
      </c>
      <c r="L322" t="s">
        <v>25</v>
      </c>
      <c r="M322" t="s">
        <v>26</v>
      </c>
      <c r="N322" t="s">
        <v>20</v>
      </c>
      <c r="O322">
        <v>5</v>
      </c>
      <c r="P322" t="s">
        <v>31</v>
      </c>
      <c r="Q322">
        <v>12.8</v>
      </c>
      <c r="R322" t="str" cm="1">
        <f t="array" ref="R3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2" t="e">
        <f>IF(Table13[[#This Row],[Category All]]="Category 1", "Yes",NA())</f>
        <v>#N/A</v>
      </c>
      <c r="T322" t="str">
        <f>IF(Table13[[#This Row],[Category All]]="Category 2", "Yes",NA())</f>
        <v>Yes</v>
      </c>
      <c r="U322" t="e">
        <f>IF(Table13[[#This Row],[Category All]]="Category 3", "Yes",NA())</f>
        <v>#N/A</v>
      </c>
      <c r="V322" s="3">
        <f>SUM(1,(1/3)*(Table13[[#This Row],[Length]]-0.5),(1/3)*(Table13[[#This Row],[Diameter]]-0.4),(1/3)*(Table13[[#This Row],[Height]]-0.4)*Table13[[#This Row],[Whole_weight]]*0.5)</f>
        <v>0.98475999999999986</v>
      </c>
      <c r="W322" s="3" cm="1">
        <f t="array" ref="W3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0.78780799999999995</v>
      </c>
      <c r="X322" s="3" t="e">
        <f>IF(Table13[[#This Row],[Category All]]="Category 1",Table13[[#This Row],[Base Abalone Value]]*1.5,NA())</f>
        <v>#N/A</v>
      </c>
      <c r="Y322" s="3">
        <f>IF(Table13[[#This Row],[Category All]]="Category 2",Table13[[#This Row],[Base Abalone Value]]*0.8,NA())</f>
        <v>0.78780799999999995</v>
      </c>
      <c r="Z322" s="3" t="e">
        <f>IF(Table13[[#This Row],[Category All]]="Category 3",Table13[[#This Row],[Base Abalone Value]],NA())</f>
        <v>#N/A</v>
      </c>
    </row>
    <row r="323" spans="1:26" x14ac:dyDescent="0.2">
      <c r="A323">
        <v>3239</v>
      </c>
      <c r="B323" t="s">
        <v>32</v>
      </c>
      <c r="C323">
        <v>0.69499999999999995</v>
      </c>
      <c r="D323">
        <v>0.53</v>
      </c>
      <c r="E323">
        <v>0.15</v>
      </c>
      <c r="F323">
        <v>1.4770000000000001</v>
      </c>
      <c r="G323">
        <v>0.63749999999999996</v>
      </c>
      <c r="H323">
        <v>0.30249999999999999</v>
      </c>
      <c r="I323">
        <v>0.43</v>
      </c>
      <c r="J323">
        <v>14</v>
      </c>
      <c r="K323">
        <v>11</v>
      </c>
      <c r="L323" t="s">
        <v>22</v>
      </c>
      <c r="M323" t="s">
        <v>23</v>
      </c>
      <c r="N323" t="s">
        <v>20</v>
      </c>
      <c r="O323">
        <v>3</v>
      </c>
      <c r="P323" t="s">
        <v>65</v>
      </c>
      <c r="Q323">
        <v>3.6</v>
      </c>
      <c r="R323" t="str" cm="1">
        <f t="array" ref="R3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23" t="e">
        <f>IF(Table13[[#This Row],[Category All]]="Category 1", "Yes",NA())</f>
        <v>#N/A</v>
      </c>
      <c r="T323" t="e">
        <f>IF(Table13[[#This Row],[Category All]]="Category 2", "Yes",NA())</f>
        <v>#N/A</v>
      </c>
      <c r="U323" t="str">
        <f>IF(Table13[[#This Row],[Category All]]="Category 3", "Yes",NA())</f>
        <v>Yes</v>
      </c>
      <c r="V323" s="3">
        <f>SUM(1,(1/3)*(Table13[[#This Row],[Length]]-0.5),(1/3)*(Table13[[#This Row],[Diameter]]-0.4),(1/3)*(Table13[[#This Row],[Height]]-0.4)*Table13[[#This Row],[Whole_weight]]*0.5)</f>
        <v>1.0467916666666668</v>
      </c>
      <c r="W323" s="3" cm="1">
        <f t="array" ref="W3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1.0467916666666668</v>
      </c>
      <c r="X323" s="3" t="e">
        <f>IF(Table13[[#This Row],[Category All]]="Category 1",Table13[[#This Row],[Base Abalone Value]]*1.5,NA())</f>
        <v>#N/A</v>
      </c>
      <c r="Y323" s="3" t="e">
        <f>IF(Table13[[#This Row],[Category All]]="Category 2",Table13[[#This Row],[Base Abalone Value]]*0.8,NA())</f>
        <v>#N/A</v>
      </c>
      <c r="Z323" s="3">
        <f>IF(Table13[[#This Row],[Category All]]="Category 3",Table13[[#This Row],[Base Abalone Value]],NA())</f>
        <v>1.0467916666666668</v>
      </c>
    </row>
    <row r="324" spans="1:26" x14ac:dyDescent="0.2">
      <c r="A324">
        <v>647</v>
      </c>
      <c r="B324" t="s">
        <v>32</v>
      </c>
      <c r="C324">
        <v>0.33</v>
      </c>
      <c r="D324">
        <v>0.215</v>
      </c>
      <c r="E324">
        <v>7.4999999999999997E-2</v>
      </c>
      <c r="F324">
        <v>0.1145</v>
      </c>
      <c r="G324">
        <v>4.4999999999999998E-2</v>
      </c>
      <c r="H324">
        <v>2.6499999999999999E-2</v>
      </c>
      <c r="I324">
        <v>3.5000000000000003E-2</v>
      </c>
      <c r="J324">
        <v>6</v>
      </c>
      <c r="K324">
        <v>11</v>
      </c>
      <c r="L324" t="s">
        <v>22</v>
      </c>
      <c r="M324" t="s">
        <v>23</v>
      </c>
      <c r="N324" t="s">
        <v>20</v>
      </c>
      <c r="O324">
        <v>1</v>
      </c>
      <c r="P324" t="s">
        <v>21</v>
      </c>
      <c r="Q324">
        <v>22.1</v>
      </c>
      <c r="R324" t="str" cm="1">
        <f t="array" ref="R3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4" t="e">
        <f>IF(Table13[[#This Row],[Category All]]="Category 1", "Yes",NA())</f>
        <v>#N/A</v>
      </c>
      <c r="T324" t="str">
        <f>IF(Table13[[#This Row],[Category All]]="Category 2", "Yes",NA())</f>
        <v>Yes</v>
      </c>
      <c r="U324" t="e">
        <f>IF(Table13[[#This Row],[Category All]]="Category 3", "Yes",NA())</f>
        <v>#N/A</v>
      </c>
      <c r="V324" s="3">
        <f>SUM(1,(1/3)*(Table13[[#This Row],[Length]]-0.5),(1/3)*(Table13[[#This Row],[Diameter]]-0.4),(1/3)*(Table13[[#This Row],[Height]]-0.4)*Table13[[#This Row],[Whole_weight]]*0.5)</f>
        <v>0.87546458333333332</v>
      </c>
      <c r="W324" s="3" cm="1">
        <f t="array" ref="W3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0.70037166666666673</v>
      </c>
      <c r="X324" s="3" t="e">
        <f>IF(Table13[[#This Row],[Category All]]="Category 1",Table13[[#This Row],[Base Abalone Value]]*1.5,NA())</f>
        <v>#N/A</v>
      </c>
      <c r="Y324" s="3">
        <f>IF(Table13[[#This Row],[Category All]]="Category 2",Table13[[#This Row],[Base Abalone Value]]*0.8,NA())</f>
        <v>0.70037166666666673</v>
      </c>
      <c r="Z324" s="3" t="e">
        <f>IF(Table13[[#This Row],[Category All]]="Category 3",Table13[[#This Row],[Base Abalone Value]],NA())</f>
        <v>#N/A</v>
      </c>
    </row>
    <row r="325" spans="1:26" x14ac:dyDescent="0.2">
      <c r="A325">
        <v>39</v>
      </c>
      <c r="B325" t="s">
        <v>17</v>
      </c>
      <c r="C325">
        <v>0.57499999999999996</v>
      </c>
      <c r="D325">
        <v>0.44500000000000001</v>
      </c>
      <c r="E325">
        <v>0.13500000000000001</v>
      </c>
      <c r="F325">
        <v>0.88300000000000001</v>
      </c>
      <c r="G325">
        <v>0.38100000000000001</v>
      </c>
      <c r="H325">
        <v>0.20349999999999999</v>
      </c>
      <c r="I325">
        <v>0.26</v>
      </c>
      <c r="J325">
        <v>11</v>
      </c>
      <c r="K325">
        <v>14</v>
      </c>
      <c r="L325" t="s">
        <v>40</v>
      </c>
      <c r="M325" t="s">
        <v>41</v>
      </c>
      <c r="N325" t="s">
        <v>42</v>
      </c>
      <c r="O325">
        <v>10</v>
      </c>
      <c r="P325" t="s">
        <v>55</v>
      </c>
      <c r="Q325">
        <v>24.1</v>
      </c>
      <c r="R325" t="str" cm="1">
        <f t="array" ref="R3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5" t="e">
        <f>IF(Table13[[#This Row],[Category All]]="Category 1", "Yes",NA())</f>
        <v>#N/A</v>
      </c>
      <c r="T325" t="str">
        <f>IF(Table13[[#This Row],[Category All]]="Category 2", "Yes",NA())</f>
        <v>Yes</v>
      </c>
      <c r="U325" t="e">
        <f>IF(Table13[[#This Row],[Category All]]="Category 3", "Yes",NA())</f>
        <v>#N/A</v>
      </c>
      <c r="V325" s="3">
        <f>SUM(1,(1/3)*(Table13[[#This Row],[Length]]-0.5),(1/3)*(Table13[[#This Row],[Diameter]]-0.4),(1/3)*(Table13[[#This Row],[Height]]-0.4)*Table13[[#This Row],[Whole_weight]]*0.5)</f>
        <v>1.0010008333333331</v>
      </c>
      <c r="W325" s="3" cm="1">
        <f t="array" ref="W3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0.80080066666666649</v>
      </c>
      <c r="X325" s="3" t="e">
        <f>IF(Table13[[#This Row],[Category All]]="Category 1",Table13[[#This Row],[Base Abalone Value]]*1.5,NA())</f>
        <v>#N/A</v>
      </c>
      <c r="Y325" s="3">
        <f>IF(Table13[[#This Row],[Category All]]="Category 2",Table13[[#This Row],[Base Abalone Value]]*0.8,NA())</f>
        <v>0.80080066666666649</v>
      </c>
      <c r="Z325" s="3" t="e">
        <f>IF(Table13[[#This Row],[Category All]]="Category 3",Table13[[#This Row],[Base Abalone Value]],NA())</f>
        <v>#N/A</v>
      </c>
    </row>
    <row r="326" spans="1:26" x14ac:dyDescent="0.2">
      <c r="A326">
        <v>2105</v>
      </c>
      <c r="B326" t="s">
        <v>17</v>
      </c>
      <c r="C326">
        <v>0.49</v>
      </c>
      <c r="D326">
        <v>0.38500000000000001</v>
      </c>
      <c r="E326">
        <v>0.125</v>
      </c>
      <c r="F326">
        <v>0.53949999999999998</v>
      </c>
      <c r="G326">
        <v>0.2175</v>
      </c>
      <c r="H326">
        <v>0.128</v>
      </c>
      <c r="I326">
        <v>0.16500000000000001</v>
      </c>
      <c r="J326">
        <v>11</v>
      </c>
      <c r="K326">
        <v>12</v>
      </c>
      <c r="L326" t="s">
        <v>18</v>
      </c>
      <c r="M326" t="s">
        <v>19</v>
      </c>
      <c r="N326" t="s">
        <v>20</v>
      </c>
      <c r="O326">
        <v>6</v>
      </c>
      <c r="P326" t="s">
        <v>64</v>
      </c>
      <c r="Q326">
        <v>14.1</v>
      </c>
      <c r="R326" t="str" cm="1">
        <f t="array" ref="R3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6" t="e">
        <f>IF(Table13[[#This Row],[Category All]]="Category 1", "Yes",NA())</f>
        <v>#N/A</v>
      </c>
      <c r="T326" t="str">
        <f>IF(Table13[[#This Row],[Category All]]="Category 2", "Yes",NA())</f>
        <v>Yes</v>
      </c>
      <c r="U326" t="e">
        <f>IF(Table13[[#This Row],[Category All]]="Category 3", "Yes",NA())</f>
        <v>#N/A</v>
      </c>
      <c r="V326" s="3">
        <f>SUM(1,(1/3)*(Table13[[#This Row],[Length]]-0.5),(1/3)*(Table13[[#This Row],[Diameter]]-0.4),(1/3)*(Table13[[#This Row],[Height]]-0.4)*Table13[[#This Row],[Whole_weight]]*0.5)</f>
        <v>0.96693958333333341</v>
      </c>
      <c r="W326" s="3" cm="1">
        <f t="array" ref="W3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0.77355166666666675</v>
      </c>
      <c r="X326" s="3" t="e">
        <f>IF(Table13[[#This Row],[Category All]]="Category 1",Table13[[#This Row],[Base Abalone Value]]*1.5,NA())</f>
        <v>#N/A</v>
      </c>
      <c r="Y326" s="3">
        <f>IF(Table13[[#This Row],[Category All]]="Category 2",Table13[[#This Row],[Base Abalone Value]]*0.8,NA())</f>
        <v>0.77355166666666675</v>
      </c>
      <c r="Z326" s="3" t="e">
        <f>IF(Table13[[#This Row],[Category All]]="Category 3",Table13[[#This Row],[Base Abalone Value]],NA())</f>
        <v>#N/A</v>
      </c>
    </row>
    <row r="327" spans="1:26" x14ac:dyDescent="0.2">
      <c r="A327">
        <v>1119</v>
      </c>
      <c r="B327" t="s">
        <v>28</v>
      </c>
      <c r="C327">
        <v>0.53500000000000003</v>
      </c>
      <c r="D327">
        <v>0.39</v>
      </c>
      <c r="E327">
        <v>0.125</v>
      </c>
      <c r="F327">
        <v>0.59899999999999998</v>
      </c>
      <c r="G327">
        <v>0.25950000000000001</v>
      </c>
      <c r="H327">
        <v>0.14899999999999999</v>
      </c>
      <c r="I327">
        <v>0.16900000000000001</v>
      </c>
      <c r="J327">
        <v>9</v>
      </c>
      <c r="K327">
        <v>2</v>
      </c>
      <c r="L327" t="s">
        <v>49</v>
      </c>
      <c r="M327" t="s">
        <v>50</v>
      </c>
      <c r="N327" t="s">
        <v>51</v>
      </c>
      <c r="O327">
        <v>8</v>
      </c>
      <c r="P327" t="s">
        <v>36</v>
      </c>
      <c r="Q327">
        <v>12.3</v>
      </c>
      <c r="R327" t="str" cm="1">
        <f t="array" ref="R3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7" t="e">
        <f>IF(Table13[[#This Row],[Category All]]="Category 1", "Yes",NA())</f>
        <v>#N/A</v>
      </c>
      <c r="T327" t="str">
        <f>IF(Table13[[#This Row],[Category All]]="Category 2", "Yes",NA())</f>
        <v>Yes</v>
      </c>
      <c r="U327" t="e">
        <f>IF(Table13[[#This Row],[Category All]]="Category 3", "Yes",NA())</f>
        <v>#N/A</v>
      </c>
      <c r="V327" s="3">
        <f>SUM(1,(1/3)*(Table13[[#This Row],[Length]]-0.5),(1/3)*(Table13[[#This Row],[Diameter]]-0.4),(1/3)*(Table13[[#This Row],[Height]]-0.4)*Table13[[#This Row],[Whole_weight]]*0.5)</f>
        <v>0.98087916666666664</v>
      </c>
      <c r="W327" s="3" cm="1">
        <f t="array" ref="W3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0.78470333333333331</v>
      </c>
      <c r="X327" s="3" t="e">
        <f>IF(Table13[[#This Row],[Category All]]="Category 1",Table13[[#This Row],[Base Abalone Value]]*1.5,NA())</f>
        <v>#N/A</v>
      </c>
      <c r="Y327" s="3">
        <f>IF(Table13[[#This Row],[Category All]]="Category 2",Table13[[#This Row],[Base Abalone Value]]*0.8,NA())</f>
        <v>0.78470333333333331</v>
      </c>
      <c r="Z327" s="3" t="e">
        <f>IF(Table13[[#This Row],[Category All]]="Category 3",Table13[[#This Row],[Base Abalone Value]],NA())</f>
        <v>#N/A</v>
      </c>
    </row>
    <row r="328" spans="1:26" x14ac:dyDescent="0.2">
      <c r="A328">
        <v>543</v>
      </c>
      <c r="B328" t="s">
        <v>32</v>
      </c>
      <c r="C328">
        <v>0.42</v>
      </c>
      <c r="D328">
        <v>0.32500000000000001</v>
      </c>
      <c r="E328">
        <v>0.115</v>
      </c>
      <c r="F328">
        <v>0.28849999999999998</v>
      </c>
      <c r="G328">
        <v>0.1</v>
      </c>
      <c r="H328">
        <v>5.7000000000000002E-2</v>
      </c>
      <c r="I328">
        <v>0.1135</v>
      </c>
      <c r="J328">
        <v>15</v>
      </c>
      <c r="K328">
        <v>1</v>
      </c>
      <c r="L328" t="s">
        <v>25</v>
      </c>
      <c r="M328" t="s">
        <v>26</v>
      </c>
      <c r="N328" t="s">
        <v>20</v>
      </c>
      <c r="O328">
        <v>9</v>
      </c>
      <c r="P328" t="s">
        <v>63</v>
      </c>
      <c r="Q328">
        <v>1.9</v>
      </c>
      <c r="R328" t="str" cm="1">
        <f t="array" ref="R3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8" t="e">
        <f>IF(Table13[[#This Row],[Category All]]="Category 1", "Yes",NA())</f>
        <v>#N/A</v>
      </c>
      <c r="T328" t="str">
        <f>IF(Table13[[#This Row],[Category All]]="Category 2", "Yes",NA())</f>
        <v>Yes</v>
      </c>
      <c r="U328" t="e">
        <f>IF(Table13[[#This Row],[Category All]]="Category 3", "Yes",NA())</f>
        <v>#N/A</v>
      </c>
      <c r="V328" s="3">
        <f>SUM(1,(1/3)*(Table13[[#This Row],[Length]]-0.5),(1/3)*(Table13[[#This Row],[Diameter]]-0.4),(1/3)*(Table13[[#This Row],[Height]]-0.4)*Table13[[#This Row],[Whole_weight]]*0.5)</f>
        <v>0.93462958333333335</v>
      </c>
      <c r="W328" s="3" cm="1">
        <f t="array" ref="W3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0.74770366666666677</v>
      </c>
      <c r="X328" s="3" t="e">
        <f>IF(Table13[[#This Row],[Category All]]="Category 1",Table13[[#This Row],[Base Abalone Value]]*1.5,NA())</f>
        <v>#N/A</v>
      </c>
      <c r="Y328" s="3">
        <f>IF(Table13[[#This Row],[Category All]]="Category 2",Table13[[#This Row],[Base Abalone Value]]*0.8,NA())</f>
        <v>0.74770366666666677</v>
      </c>
      <c r="Z328" s="3" t="e">
        <f>IF(Table13[[#This Row],[Category All]]="Category 3",Table13[[#This Row],[Base Abalone Value]],NA())</f>
        <v>#N/A</v>
      </c>
    </row>
    <row r="329" spans="1:26" x14ac:dyDescent="0.2">
      <c r="A329">
        <v>1348</v>
      </c>
      <c r="B329" t="s">
        <v>28</v>
      </c>
      <c r="C329">
        <v>0.59</v>
      </c>
      <c r="D329">
        <v>0.44500000000000001</v>
      </c>
      <c r="E329">
        <v>0.13500000000000001</v>
      </c>
      <c r="F329">
        <v>0.77149999999999996</v>
      </c>
      <c r="G329">
        <v>0.32800000000000001</v>
      </c>
      <c r="H329">
        <v>0.17449999999999999</v>
      </c>
      <c r="I329">
        <v>0.23</v>
      </c>
      <c r="J329">
        <v>9</v>
      </c>
      <c r="K329">
        <v>15</v>
      </c>
      <c r="L329" t="s">
        <v>66</v>
      </c>
      <c r="M329" t="s">
        <v>67</v>
      </c>
      <c r="N329" t="s">
        <v>20</v>
      </c>
      <c r="O329">
        <v>4</v>
      </c>
      <c r="P329" t="s">
        <v>27</v>
      </c>
      <c r="Q329">
        <v>6.1</v>
      </c>
      <c r="R329" t="str" cm="1">
        <f t="array" ref="R3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29" t="e">
        <f>IF(Table13[[#This Row],[Category All]]="Category 1", "Yes",NA())</f>
        <v>#N/A</v>
      </c>
      <c r="T329" t="str">
        <f>IF(Table13[[#This Row],[Category All]]="Category 2", "Yes",NA())</f>
        <v>Yes</v>
      </c>
      <c r="U329" t="e">
        <f>IF(Table13[[#This Row],[Category All]]="Category 3", "Yes",NA())</f>
        <v>#N/A</v>
      </c>
      <c r="V329" s="3">
        <f>SUM(1,(1/3)*(Table13[[#This Row],[Length]]-0.5),(1/3)*(Table13[[#This Row],[Diameter]]-0.4),(1/3)*(Table13[[#This Row],[Height]]-0.4)*Table13[[#This Row],[Whole_weight]]*0.5)</f>
        <v>1.0109254166666666</v>
      </c>
      <c r="W329" s="3" cm="1">
        <f t="array" ref="W3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0.80874033333333328</v>
      </c>
      <c r="X329" s="3" t="e">
        <f>IF(Table13[[#This Row],[Category All]]="Category 1",Table13[[#This Row],[Base Abalone Value]]*1.5,NA())</f>
        <v>#N/A</v>
      </c>
      <c r="Y329" s="3">
        <f>IF(Table13[[#This Row],[Category All]]="Category 2",Table13[[#This Row],[Base Abalone Value]]*0.8,NA())</f>
        <v>0.80874033333333328</v>
      </c>
      <c r="Z329" s="3" t="e">
        <f>IF(Table13[[#This Row],[Category All]]="Category 3",Table13[[#This Row],[Base Abalone Value]],NA())</f>
        <v>#N/A</v>
      </c>
    </row>
    <row r="330" spans="1:26" x14ac:dyDescent="0.2">
      <c r="A330">
        <v>2158</v>
      </c>
      <c r="B330" t="s">
        <v>32</v>
      </c>
      <c r="C330">
        <v>0.62</v>
      </c>
      <c r="D330">
        <v>0.495</v>
      </c>
      <c r="E330">
        <v>0.17499999999999999</v>
      </c>
      <c r="F330">
        <v>1.806</v>
      </c>
      <c r="G330">
        <v>0.64300000000000002</v>
      </c>
      <c r="H330">
        <v>0.32850000000000001</v>
      </c>
      <c r="I330">
        <v>0.72499999999999998</v>
      </c>
      <c r="J330">
        <v>17</v>
      </c>
      <c r="K330">
        <v>11</v>
      </c>
      <c r="L330" t="s">
        <v>22</v>
      </c>
      <c r="M330" t="s">
        <v>23</v>
      </c>
      <c r="N330" t="s">
        <v>20</v>
      </c>
      <c r="O330">
        <v>3</v>
      </c>
      <c r="P330" t="s">
        <v>65</v>
      </c>
      <c r="Q330">
        <v>3.6</v>
      </c>
      <c r="R330" t="str" cm="1">
        <f t="array" ref="R3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0" t="e">
        <f>IF(Table13[[#This Row],[Category All]]="Category 1", "Yes",NA())</f>
        <v>#N/A</v>
      </c>
      <c r="T330" t="str">
        <f>IF(Table13[[#This Row],[Category All]]="Category 2", "Yes",NA())</f>
        <v>Yes</v>
      </c>
      <c r="U330" t="e">
        <f>IF(Table13[[#This Row],[Category All]]="Category 3", "Yes",NA())</f>
        <v>#N/A</v>
      </c>
      <c r="V330" s="3">
        <f>SUM(1,(1/3)*(Table13[[#This Row],[Length]]-0.5),(1/3)*(Table13[[#This Row],[Diameter]]-0.4),(1/3)*(Table13[[#This Row],[Height]]-0.4)*Table13[[#This Row],[Whole_weight]]*0.5)</f>
        <v>1.0039416666666667</v>
      </c>
      <c r="W330" s="3" cm="1">
        <f t="array" ref="W3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0.80315333333333339</v>
      </c>
      <c r="X330" s="3" t="e">
        <f>IF(Table13[[#This Row],[Category All]]="Category 1",Table13[[#This Row],[Base Abalone Value]]*1.5,NA())</f>
        <v>#N/A</v>
      </c>
      <c r="Y330" s="3">
        <f>IF(Table13[[#This Row],[Category All]]="Category 2",Table13[[#This Row],[Base Abalone Value]]*0.8,NA())</f>
        <v>0.80315333333333339</v>
      </c>
      <c r="Z330" s="3" t="e">
        <f>IF(Table13[[#This Row],[Category All]]="Category 3",Table13[[#This Row],[Base Abalone Value]],NA())</f>
        <v>#N/A</v>
      </c>
    </row>
    <row r="331" spans="1:26" x14ac:dyDescent="0.2">
      <c r="A331">
        <v>2507</v>
      </c>
      <c r="B331" t="s">
        <v>28</v>
      </c>
      <c r="C331">
        <v>0.375</v>
      </c>
      <c r="D331">
        <v>0.3</v>
      </c>
      <c r="E331">
        <v>7.4999999999999997E-2</v>
      </c>
      <c r="F331">
        <v>0.14399999999999999</v>
      </c>
      <c r="G331">
        <v>5.8999999999999997E-2</v>
      </c>
      <c r="H331">
        <v>0.03</v>
      </c>
      <c r="I331">
        <v>4.3999999999999997E-2</v>
      </c>
      <c r="J331">
        <v>7</v>
      </c>
      <c r="K331">
        <v>3</v>
      </c>
      <c r="L331" t="s">
        <v>60</v>
      </c>
      <c r="M331" t="s">
        <v>61</v>
      </c>
      <c r="N331" t="s">
        <v>62</v>
      </c>
      <c r="O331">
        <v>8</v>
      </c>
      <c r="P331" t="s">
        <v>36</v>
      </c>
      <c r="Q331">
        <v>12.3</v>
      </c>
      <c r="R331" t="str" cm="1">
        <f t="array" ref="R3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1" t="e">
        <f>IF(Table13[[#This Row],[Category All]]="Category 1", "Yes",NA())</f>
        <v>#N/A</v>
      </c>
      <c r="T331" t="str">
        <f>IF(Table13[[#This Row],[Category All]]="Category 2", "Yes",NA())</f>
        <v>Yes</v>
      </c>
      <c r="U331" t="e">
        <f>IF(Table13[[#This Row],[Category All]]="Category 3", "Yes",NA())</f>
        <v>#N/A</v>
      </c>
      <c r="V331" s="3">
        <f>SUM(1,(1/3)*(Table13[[#This Row],[Length]]-0.5),(1/3)*(Table13[[#This Row],[Diameter]]-0.4),(1/3)*(Table13[[#This Row],[Height]]-0.4)*Table13[[#This Row],[Whole_weight]]*0.5)</f>
        <v>0.91720000000000002</v>
      </c>
      <c r="W331" s="3" cm="1">
        <f t="array" ref="W3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0.73376000000000008</v>
      </c>
      <c r="X331" s="3" t="e">
        <f>IF(Table13[[#This Row],[Category All]]="Category 1",Table13[[#This Row],[Base Abalone Value]]*1.5,NA())</f>
        <v>#N/A</v>
      </c>
      <c r="Y331" s="3">
        <f>IF(Table13[[#This Row],[Category All]]="Category 2",Table13[[#This Row],[Base Abalone Value]]*0.8,NA())</f>
        <v>0.73376000000000008</v>
      </c>
      <c r="Z331" s="3" t="e">
        <f>IF(Table13[[#This Row],[Category All]]="Category 3",Table13[[#This Row],[Base Abalone Value]],NA())</f>
        <v>#N/A</v>
      </c>
    </row>
    <row r="332" spans="1:26" x14ac:dyDescent="0.2">
      <c r="A332">
        <v>64</v>
      </c>
      <c r="B332" t="s">
        <v>32</v>
      </c>
      <c r="C332">
        <v>0.42499999999999999</v>
      </c>
      <c r="D332">
        <v>0.32500000000000001</v>
      </c>
      <c r="E332">
        <v>9.5000000000000001E-2</v>
      </c>
      <c r="F332">
        <v>0.3785</v>
      </c>
      <c r="G332">
        <v>0.17050000000000001</v>
      </c>
      <c r="H332">
        <v>0.08</v>
      </c>
      <c r="I332">
        <v>0.1</v>
      </c>
      <c r="J332">
        <v>7</v>
      </c>
      <c r="K332">
        <v>4</v>
      </c>
      <c r="L332" t="s">
        <v>69</v>
      </c>
      <c r="M332" t="s">
        <v>70</v>
      </c>
      <c r="N332" t="s">
        <v>71</v>
      </c>
      <c r="O332">
        <v>6</v>
      </c>
      <c r="P332" t="s">
        <v>64</v>
      </c>
      <c r="Q332">
        <v>14.1</v>
      </c>
      <c r="R332" t="str" cm="1">
        <f t="array" ref="R3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2" t="e">
        <f>IF(Table13[[#This Row],[Category All]]="Category 1", "Yes",NA())</f>
        <v>#N/A</v>
      </c>
      <c r="T332" t="str">
        <f>IF(Table13[[#This Row],[Category All]]="Category 2", "Yes",NA())</f>
        <v>Yes</v>
      </c>
      <c r="U332" t="e">
        <f>IF(Table13[[#This Row],[Category All]]="Category 3", "Yes",NA())</f>
        <v>#N/A</v>
      </c>
      <c r="V332" s="3">
        <f>SUM(1,(1/3)*(Table13[[#This Row],[Length]]-0.5),(1/3)*(Table13[[#This Row],[Diameter]]-0.4),(1/3)*(Table13[[#This Row],[Height]]-0.4)*Table13[[#This Row],[Whole_weight]]*0.5)</f>
        <v>0.93075958333333331</v>
      </c>
      <c r="W332" s="3" cm="1">
        <f t="array" ref="W3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0.74460766666666667</v>
      </c>
      <c r="X332" s="3" t="e">
        <f>IF(Table13[[#This Row],[Category All]]="Category 1",Table13[[#This Row],[Base Abalone Value]]*1.5,NA())</f>
        <v>#N/A</v>
      </c>
      <c r="Y332" s="3">
        <f>IF(Table13[[#This Row],[Category All]]="Category 2",Table13[[#This Row],[Base Abalone Value]]*0.8,NA())</f>
        <v>0.74460766666666667</v>
      </c>
      <c r="Z332" s="3" t="e">
        <f>IF(Table13[[#This Row],[Category All]]="Category 3",Table13[[#This Row],[Base Abalone Value]],NA())</f>
        <v>#N/A</v>
      </c>
    </row>
    <row r="333" spans="1:26" x14ac:dyDescent="0.2">
      <c r="A333">
        <v>2837</v>
      </c>
      <c r="B333" t="s">
        <v>32</v>
      </c>
      <c r="C333">
        <v>0.57999999999999996</v>
      </c>
      <c r="D333">
        <v>0.44500000000000001</v>
      </c>
      <c r="E333">
        <v>0.16</v>
      </c>
      <c r="F333">
        <v>0.98399999999999999</v>
      </c>
      <c r="G333">
        <v>0.49</v>
      </c>
      <c r="H333">
        <v>0.20100000000000001</v>
      </c>
      <c r="I333">
        <v>0.27</v>
      </c>
      <c r="J333">
        <v>9</v>
      </c>
      <c r="K333">
        <v>5</v>
      </c>
      <c r="L333" t="s">
        <v>43</v>
      </c>
      <c r="M333" t="s">
        <v>44</v>
      </c>
      <c r="N333" t="s">
        <v>45</v>
      </c>
      <c r="O333">
        <v>2</v>
      </c>
      <c r="P333" t="s">
        <v>24</v>
      </c>
      <c r="Q333">
        <v>18</v>
      </c>
      <c r="R333" t="str" cm="1">
        <f t="array" ref="R3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3" t="e">
        <f>IF(Table13[[#This Row],[Category All]]="Category 1", "Yes",NA())</f>
        <v>#N/A</v>
      </c>
      <c r="T333" t="e">
        <f>IF(Table13[[#This Row],[Category All]]="Category 2", "Yes",NA())</f>
        <v>#N/A</v>
      </c>
      <c r="U333" t="str">
        <f>IF(Table13[[#This Row],[Category All]]="Category 3", "Yes",NA())</f>
        <v>Yes</v>
      </c>
      <c r="V333" s="3">
        <f>SUM(1,(1/3)*(Table13[[#This Row],[Length]]-0.5),(1/3)*(Table13[[#This Row],[Diameter]]-0.4),(1/3)*(Table13[[#This Row],[Height]]-0.4)*Table13[[#This Row],[Whole_weight]]*0.5)</f>
        <v>1.0023066666666665</v>
      </c>
      <c r="W333" s="3" cm="1">
        <f t="array" ref="W3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1.0023066666666665</v>
      </c>
      <c r="X333" s="3" t="e">
        <f>IF(Table13[[#This Row],[Category All]]="Category 1",Table13[[#This Row],[Base Abalone Value]]*1.5,NA())</f>
        <v>#N/A</v>
      </c>
      <c r="Y333" s="3" t="e">
        <f>IF(Table13[[#This Row],[Category All]]="Category 2",Table13[[#This Row],[Base Abalone Value]]*0.8,NA())</f>
        <v>#N/A</v>
      </c>
      <c r="Z333" s="3">
        <f>IF(Table13[[#This Row],[Category All]]="Category 3",Table13[[#This Row],[Base Abalone Value]],NA())</f>
        <v>1.0023066666666665</v>
      </c>
    </row>
    <row r="334" spans="1:26" x14ac:dyDescent="0.2">
      <c r="A334">
        <v>2732</v>
      </c>
      <c r="B334" t="s">
        <v>28</v>
      </c>
      <c r="C334">
        <v>0.41</v>
      </c>
      <c r="D334">
        <v>0.315</v>
      </c>
      <c r="E334">
        <v>0.1</v>
      </c>
      <c r="F334">
        <v>0.3</v>
      </c>
      <c r="G334">
        <v>0.124</v>
      </c>
      <c r="H334">
        <v>5.7500000000000002E-2</v>
      </c>
      <c r="I334">
        <v>0.1</v>
      </c>
      <c r="J334">
        <v>8</v>
      </c>
      <c r="K334">
        <v>10</v>
      </c>
      <c r="L334" t="s">
        <v>33</v>
      </c>
      <c r="M334" t="s">
        <v>34</v>
      </c>
      <c r="N334" t="s">
        <v>35</v>
      </c>
      <c r="O334">
        <v>2</v>
      </c>
      <c r="P334" t="s">
        <v>24</v>
      </c>
      <c r="Q334">
        <v>18</v>
      </c>
      <c r="R334" t="str" cm="1">
        <f t="array" ref="R3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4" t="e">
        <f>IF(Table13[[#This Row],[Category All]]="Category 1", "Yes",NA())</f>
        <v>#N/A</v>
      </c>
      <c r="T334" t="str">
        <f>IF(Table13[[#This Row],[Category All]]="Category 2", "Yes",NA())</f>
        <v>Yes</v>
      </c>
      <c r="U334" t="e">
        <f>IF(Table13[[#This Row],[Category All]]="Category 3", "Yes",NA())</f>
        <v>#N/A</v>
      </c>
      <c r="V334" s="3">
        <f>SUM(1,(1/3)*(Table13[[#This Row],[Length]]-0.5),(1/3)*(Table13[[#This Row],[Diameter]]-0.4),(1/3)*(Table13[[#This Row],[Height]]-0.4)*Table13[[#This Row],[Whole_weight]]*0.5)</f>
        <v>0.92666666666666664</v>
      </c>
      <c r="W334" s="3" cm="1">
        <f t="array" ref="W3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0.7413333333333334</v>
      </c>
      <c r="X334" s="3" t="e">
        <f>IF(Table13[[#This Row],[Category All]]="Category 1",Table13[[#This Row],[Base Abalone Value]]*1.5,NA())</f>
        <v>#N/A</v>
      </c>
      <c r="Y334" s="3">
        <f>IF(Table13[[#This Row],[Category All]]="Category 2",Table13[[#This Row],[Base Abalone Value]]*0.8,NA())</f>
        <v>0.7413333333333334</v>
      </c>
      <c r="Z334" s="3" t="e">
        <f>IF(Table13[[#This Row],[Category All]]="Category 3",Table13[[#This Row],[Base Abalone Value]],NA())</f>
        <v>#N/A</v>
      </c>
    </row>
    <row r="335" spans="1:26" x14ac:dyDescent="0.2">
      <c r="A335">
        <v>887</v>
      </c>
      <c r="B335" t="s">
        <v>17</v>
      </c>
      <c r="C335">
        <v>0.67500000000000004</v>
      </c>
      <c r="D335">
        <v>0.52500000000000002</v>
      </c>
      <c r="E335">
        <v>0.17</v>
      </c>
      <c r="F335">
        <v>1.8095000000000001</v>
      </c>
      <c r="G335">
        <v>0.78400000000000003</v>
      </c>
      <c r="H335">
        <v>0.39100000000000001</v>
      </c>
      <c r="I335">
        <v>0.45500000000000002</v>
      </c>
      <c r="J335">
        <v>12</v>
      </c>
      <c r="K335">
        <v>1</v>
      </c>
      <c r="L335" t="s">
        <v>25</v>
      </c>
      <c r="M335" t="s">
        <v>26</v>
      </c>
      <c r="N335" t="s">
        <v>20</v>
      </c>
      <c r="O335">
        <v>3</v>
      </c>
      <c r="P335" t="s">
        <v>65</v>
      </c>
      <c r="Q335">
        <v>3.6</v>
      </c>
      <c r="R335" t="str" cm="1">
        <f t="array" ref="R3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5" t="e">
        <f>IF(Table13[[#This Row],[Category All]]="Category 1", "Yes",NA())</f>
        <v>#N/A</v>
      </c>
      <c r="T335" t="e">
        <f>IF(Table13[[#This Row],[Category All]]="Category 2", "Yes",NA())</f>
        <v>#N/A</v>
      </c>
      <c r="U335" t="str">
        <f>IF(Table13[[#This Row],[Category All]]="Category 3", "Yes",NA())</f>
        <v>Yes</v>
      </c>
      <c r="V335" s="3">
        <f>SUM(1,(1/3)*(Table13[[#This Row],[Length]]-0.5),(1/3)*(Table13[[#This Row],[Diameter]]-0.4),(1/3)*(Table13[[#This Row],[Height]]-0.4)*Table13[[#This Row],[Whole_weight]]*0.5)</f>
        <v>1.0306358333333334</v>
      </c>
      <c r="W335" s="3" cm="1">
        <f t="array" ref="W3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1.0306358333333334</v>
      </c>
      <c r="X335" s="3" t="e">
        <f>IF(Table13[[#This Row],[Category All]]="Category 1",Table13[[#This Row],[Base Abalone Value]]*1.5,NA())</f>
        <v>#N/A</v>
      </c>
      <c r="Y335" s="3" t="e">
        <f>IF(Table13[[#This Row],[Category All]]="Category 2",Table13[[#This Row],[Base Abalone Value]]*0.8,NA())</f>
        <v>#N/A</v>
      </c>
      <c r="Z335" s="3">
        <f>IF(Table13[[#This Row],[Category All]]="Category 3",Table13[[#This Row],[Base Abalone Value]],NA())</f>
        <v>1.0306358333333334</v>
      </c>
    </row>
    <row r="336" spans="1:26" x14ac:dyDescent="0.2">
      <c r="A336">
        <v>3131</v>
      </c>
      <c r="B336" t="s">
        <v>32</v>
      </c>
      <c r="C336">
        <v>0.67</v>
      </c>
      <c r="D336">
        <v>0.51500000000000001</v>
      </c>
      <c r="E336">
        <v>0.16500000000000001</v>
      </c>
      <c r="F336">
        <v>1.1735</v>
      </c>
      <c r="G336">
        <v>0.52600000000000002</v>
      </c>
      <c r="H336">
        <v>0.28499999999999998</v>
      </c>
      <c r="I336">
        <v>0.316</v>
      </c>
      <c r="J336">
        <v>11</v>
      </c>
      <c r="K336">
        <v>14</v>
      </c>
      <c r="L336" t="s">
        <v>40</v>
      </c>
      <c r="M336" t="s">
        <v>41</v>
      </c>
      <c r="N336" t="s">
        <v>42</v>
      </c>
      <c r="O336">
        <v>3</v>
      </c>
      <c r="P336" t="s">
        <v>65</v>
      </c>
      <c r="Q336">
        <v>3.6</v>
      </c>
      <c r="R336" t="str" cm="1">
        <f t="array" ref="R3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6" t="e">
        <f>IF(Table13[[#This Row],[Category All]]="Category 1", "Yes",NA())</f>
        <v>#N/A</v>
      </c>
      <c r="T336" t="e">
        <f>IF(Table13[[#This Row],[Category All]]="Category 2", "Yes",NA())</f>
        <v>#N/A</v>
      </c>
      <c r="U336" t="str">
        <f>IF(Table13[[#This Row],[Category All]]="Category 3", "Yes",NA())</f>
        <v>Yes</v>
      </c>
      <c r="V336" s="3">
        <f>SUM(1,(1/3)*(Table13[[#This Row],[Length]]-0.5),(1/3)*(Table13[[#This Row],[Diameter]]-0.4),(1/3)*(Table13[[#This Row],[Height]]-0.4)*Table13[[#This Row],[Whole_weight]]*0.5)</f>
        <v>1.0490379166666666</v>
      </c>
      <c r="W336" s="3" cm="1">
        <f t="array" ref="W3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1.0490379166666666</v>
      </c>
      <c r="X336" s="3" t="e">
        <f>IF(Table13[[#This Row],[Category All]]="Category 1",Table13[[#This Row],[Base Abalone Value]]*1.5,NA())</f>
        <v>#N/A</v>
      </c>
      <c r="Y336" s="3" t="e">
        <f>IF(Table13[[#This Row],[Category All]]="Category 2",Table13[[#This Row],[Base Abalone Value]]*0.8,NA())</f>
        <v>#N/A</v>
      </c>
      <c r="Z336" s="3">
        <f>IF(Table13[[#This Row],[Category All]]="Category 3",Table13[[#This Row],[Base Abalone Value]],NA())</f>
        <v>1.0490379166666666</v>
      </c>
    </row>
    <row r="337" spans="1:26" x14ac:dyDescent="0.2">
      <c r="A337">
        <v>3172</v>
      </c>
      <c r="B337" t="s">
        <v>32</v>
      </c>
      <c r="C337">
        <v>0.52500000000000002</v>
      </c>
      <c r="D337">
        <v>0.40500000000000003</v>
      </c>
      <c r="E337">
        <v>0.16</v>
      </c>
      <c r="F337">
        <v>0.79200000000000004</v>
      </c>
      <c r="G337">
        <v>0.316</v>
      </c>
      <c r="H337">
        <v>0.14549999999999999</v>
      </c>
      <c r="I337">
        <v>0.28000000000000003</v>
      </c>
      <c r="J337">
        <v>13</v>
      </c>
      <c r="K337">
        <v>10</v>
      </c>
      <c r="L337" t="s">
        <v>33</v>
      </c>
      <c r="M337" t="s">
        <v>34</v>
      </c>
      <c r="N337" t="s">
        <v>35</v>
      </c>
      <c r="O337">
        <v>8</v>
      </c>
      <c r="P337" t="s">
        <v>36</v>
      </c>
      <c r="Q337">
        <v>12.3</v>
      </c>
      <c r="R337" t="str" cm="1">
        <f t="array" ref="R3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7" t="e">
        <f>IF(Table13[[#This Row],[Category All]]="Category 1", "Yes",NA())</f>
        <v>#N/A</v>
      </c>
      <c r="T337" t="str">
        <f>IF(Table13[[#This Row],[Category All]]="Category 2", "Yes",NA())</f>
        <v>Yes</v>
      </c>
      <c r="U337" t="e">
        <f>IF(Table13[[#This Row],[Category All]]="Category 3", "Yes",NA())</f>
        <v>#N/A</v>
      </c>
      <c r="V337" s="3">
        <f>SUM(1,(1/3)*(Table13[[#This Row],[Length]]-0.5),(1/3)*(Table13[[#This Row],[Diameter]]-0.4),(1/3)*(Table13[[#This Row],[Height]]-0.4)*Table13[[#This Row],[Whole_weight]]*0.5)</f>
        <v>0.97831999999999997</v>
      </c>
      <c r="W337" s="3" cm="1">
        <f t="array" ref="W3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0.78265600000000002</v>
      </c>
      <c r="X337" s="3" t="e">
        <f>IF(Table13[[#This Row],[Category All]]="Category 1",Table13[[#This Row],[Base Abalone Value]]*1.5,NA())</f>
        <v>#N/A</v>
      </c>
      <c r="Y337" s="3">
        <f>IF(Table13[[#This Row],[Category All]]="Category 2",Table13[[#This Row],[Base Abalone Value]]*0.8,NA())</f>
        <v>0.78265600000000002</v>
      </c>
      <c r="Z337" s="3" t="e">
        <f>IF(Table13[[#This Row],[Category All]]="Category 3",Table13[[#This Row],[Base Abalone Value]],NA())</f>
        <v>#N/A</v>
      </c>
    </row>
    <row r="338" spans="1:26" x14ac:dyDescent="0.2">
      <c r="A338">
        <v>868</v>
      </c>
      <c r="B338" t="s">
        <v>17</v>
      </c>
      <c r="C338">
        <v>0.61499999999999999</v>
      </c>
      <c r="D338">
        <v>0.5</v>
      </c>
      <c r="E338">
        <v>0.17499999999999999</v>
      </c>
      <c r="F338">
        <v>1.377</v>
      </c>
      <c r="G338">
        <v>0.5585</v>
      </c>
      <c r="H338">
        <v>0.33</v>
      </c>
      <c r="I338">
        <v>0.29199999999999998</v>
      </c>
      <c r="J338">
        <v>12</v>
      </c>
      <c r="K338">
        <v>13</v>
      </c>
      <c r="L338" t="s">
        <v>29</v>
      </c>
      <c r="M338" t="s">
        <v>30</v>
      </c>
      <c r="N338" t="s">
        <v>20</v>
      </c>
      <c r="O338">
        <v>1</v>
      </c>
      <c r="P338" t="s">
        <v>21</v>
      </c>
      <c r="Q338">
        <v>22.1</v>
      </c>
      <c r="R338" t="str" cm="1">
        <f t="array" ref="R3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38" t="e">
        <f>IF(Table13[[#This Row],[Category All]]="Category 1", "Yes",NA())</f>
        <v>#N/A</v>
      </c>
      <c r="T338" t="e">
        <f>IF(Table13[[#This Row],[Category All]]="Category 2", "Yes",NA())</f>
        <v>#N/A</v>
      </c>
      <c r="U338" t="str">
        <f>IF(Table13[[#This Row],[Category All]]="Category 3", "Yes",NA())</f>
        <v>Yes</v>
      </c>
      <c r="V338" s="3">
        <f>SUM(1,(1/3)*(Table13[[#This Row],[Length]]-0.5),(1/3)*(Table13[[#This Row],[Diameter]]-0.4),(1/3)*(Table13[[#This Row],[Height]]-0.4)*Table13[[#This Row],[Whole_weight]]*0.5)</f>
        <v>1.0200291666666668</v>
      </c>
      <c r="W338" s="3" cm="1">
        <f t="array" ref="W3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1.0200291666666668</v>
      </c>
      <c r="X338" s="3" t="e">
        <f>IF(Table13[[#This Row],[Category All]]="Category 1",Table13[[#This Row],[Base Abalone Value]]*1.5,NA())</f>
        <v>#N/A</v>
      </c>
      <c r="Y338" s="3" t="e">
        <f>IF(Table13[[#This Row],[Category All]]="Category 2",Table13[[#This Row],[Base Abalone Value]]*0.8,NA())</f>
        <v>#N/A</v>
      </c>
      <c r="Z338" s="3">
        <f>IF(Table13[[#This Row],[Category All]]="Category 3",Table13[[#This Row],[Base Abalone Value]],NA())</f>
        <v>1.0200291666666668</v>
      </c>
    </row>
    <row r="339" spans="1:26" x14ac:dyDescent="0.2">
      <c r="A339">
        <v>721</v>
      </c>
      <c r="B339" t="s">
        <v>28</v>
      </c>
      <c r="C339">
        <v>0.16</v>
      </c>
      <c r="D339">
        <v>0.11</v>
      </c>
      <c r="E339">
        <v>2.5000000000000001E-2</v>
      </c>
      <c r="F339">
        <v>1.7999999999999999E-2</v>
      </c>
      <c r="G339">
        <v>6.4999999999999997E-3</v>
      </c>
      <c r="H339">
        <v>5.4999999999999997E-3</v>
      </c>
      <c r="I339">
        <v>5.0000000000000001E-3</v>
      </c>
      <c r="J339">
        <v>3</v>
      </c>
      <c r="K339">
        <v>2</v>
      </c>
      <c r="L339" t="s">
        <v>49</v>
      </c>
      <c r="M339" t="s">
        <v>50</v>
      </c>
      <c r="N339" t="s">
        <v>51</v>
      </c>
      <c r="O339">
        <v>7</v>
      </c>
      <c r="P339" t="s">
        <v>59</v>
      </c>
      <c r="Q339">
        <v>2.5</v>
      </c>
      <c r="R339" t="str" cm="1">
        <f t="array" ref="R3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39" t="e">
        <f>IF(Table13[[#This Row],[Category All]]="Category 1", "Yes",NA())</f>
        <v>#N/A</v>
      </c>
      <c r="T339" t="str">
        <f>IF(Table13[[#This Row],[Category All]]="Category 2", "Yes",NA())</f>
        <v>Yes</v>
      </c>
      <c r="U339" t="e">
        <f>IF(Table13[[#This Row],[Category All]]="Category 3", "Yes",NA())</f>
        <v>#N/A</v>
      </c>
      <c r="V339" s="3">
        <f>SUM(1,(1/3)*(Table13[[#This Row],[Length]]-0.5),(1/3)*(Table13[[#This Row],[Diameter]]-0.4),(1/3)*(Table13[[#This Row],[Height]]-0.4)*Table13[[#This Row],[Whole_weight]]*0.5)</f>
        <v>0.78887499999999999</v>
      </c>
      <c r="W339" s="3" cm="1">
        <f t="array" ref="W3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0.63109999999999999</v>
      </c>
      <c r="X339" s="3" t="e">
        <f>IF(Table13[[#This Row],[Category All]]="Category 1",Table13[[#This Row],[Base Abalone Value]]*1.5,NA())</f>
        <v>#N/A</v>
      </c>
      <c r="Y339" s="3">
        <f>IF(Table13[[#This Row],[Category All]]="Category 2",Table13[[#This Row],[Base Abalone Value]]*0.8,NA())</f>
        <v>0.63109999999999999</v>
      </c>
      <c r="Z339" s="3" t="e">
        <f>IF(Table13[[#This Row],[Category All]]="Category 3",Table13[[#This Row],[Base Abalone Value]],NA())</f>
        <v>#N/A</v>
      </c>
    </row>
    <row r="340" spans="1:26" x14ac:dyDescent="0.2">
      <c r="A340">
        <v>1408</v>
      </c>
      <c r="B340" t="s">
        <v>32</v>
      </c>
      <c r="C340">
        <v>0.65500000000000003</v>
      </c>
      <c r="D340">
        <v>0.49</v>
      </c>
      <c r="E340">
        <v>0.17499999999999999</v>
      </c>
      <c r="F340">
        <v>1.3585</v>
      </c>
      <c r="G340">
        <v>0.63949999999999996</v>
      </c>
      <c r="H340">
        <v>0.29399999999999998</v>
      </c>
      <c r="I340">
        <v>0.36499999999999999</v>
      </c>
      <c r="J340">
        <v>10</v>
      </c>
      <c r="K340">
        <v>2</v>
      </c>
      <c r="L340" t="s">
        <v>49</v>
      </c>
      <c r="M340" t="s">
        <v>50</v>
      </c>
      <c r="N340" t="s">
        <v>51</v>
      </c>
      <c r="O340">
        <v>4</v>
      </c>
      <c r="P340" t="s">
        <v>27</v>
      </c>
      <c r="Q340">
        <v>6.1</v>
      </c>
      <c r="R340" t="str" cm="1">
        <f t="array" ref="R3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0" t="e">
        <f>IF(Table13[[#This Row],[Category All]]="Category 1", "Yes",NA())</f>
        <v>#N/A</v>
      </c>
      <c r="T340" t="e">
        <f>IF(Table13[[#This Row],[Category All]]="Category 2", "Yes",NA())</f>
        <v>#N/A</v>
      </c>
      <c r="U340" t="str">
        <f>IF(Table13[[#This Row],[Category All]]="Category 3", "Yes",NA())</f>
        <v>Yes</v>
      </c>
      <c r="V340" s="3">
        <f>SUM(1,(1/3)*(Table13[[#This Row],[Length]]-0.5),(1/3)*(Table13[[#This Row],[Diameter]]-0.4),(1/3)*(Table13[[#This Row],[Height]]-0.4)*Table13[[#This Row],[Whole_weight]]*0.5)</f>
        <v>1.0307229166666667</v>
      </c>
      <c r="W340" s="3" cm="1">
        <f t="array" ref="W3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1.0307229166666667</v>
      </c>
      <c r="X340" s="3" t="e">
        <f>IF(Table13[[#This Row],[Category All]]="Category 1",Table13[[#This Row],[Base Abalone Value]]*1.5,NA())</f>
        <v>#N/A</v>
      </c>
      <c r="Y340" s="3" t="e">
        <f>IF(Table13[[#This Row],[Category All]]="Category 2",Table13[[#This Row],[Base Abalone Value]]*0.8,NA())</f>
        <v>#N/A</v>
      </c>
      <c r="Z340" s="3">
        <f>IF(Table13[[#This Row],[Category All]]="Category 3",Table13[[#This Row],[Base Abalone Value]],NA())</f>
        <v>1.0307229166666667</v>
      </c>
    </row>
    <row r="341" spans="1:26" x14ac:dyDescent="0.2">
      <c r="A341">
        <v>928</v>
      </c>
      <c r="B341" t="s">
        <v>28</v>
      </c>
      <c r="C341">
        <v>0.435</v>
      </c>
      <c r="D341">
        <v>0.32500000000000001</v>
      </c>
      <c r="E341">
        <v>0.12</v>
      </c>
      <c r="F341">
        <v>0.39950000000000002</v>
      </c>
      <c r="G341">
        <v>0.18149999999999999</v>
      </c>
      <c r="H341">
        <v>6.0999999999999999E-2</v>
      </c>
      <c r="I341">
        <v>0.1125</v>
      </c>
      <c r="J341">
        <v>8</v>
      </c>
      <c r="K341">
        <v>2</v>
      </c>
      <c r="L341" t="s">
        <v>49</v>
      </c>
      <c r="M341" t="s">
        <v>50</v>
      </c>
      <c r="N341" t="s">
        <v>51</v>
      </c>
      <c r="O341">
        <v>6</v>
      </c>
      <c r="P341" t="s">
        <v>64</v>
      </c>
      <c r="Q341">
        <v>14.1</v>
      </c>
      <c r="R341" t="str" cm="1">
        <f t="array" ref="R3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1" t="e">
        <f>IF(Table13[[#This Row],[Category All]]="Category 1", "Yes",NA())</f>
        <v>#N/A</v>
      </c>
      <c r="T341" t="str">
        <f>IF(Table13[[#This Row],[Category All]]="Category 2", "Yes",NA())</f>
        <v>Yes</v>
      </c>
      <c r="U341" t="e">
        <f>IF(Table13[[#This Row],[Category All]]="Category 3", "Yes",NA())</f>
        <v>#N/A</v>
      </c>
      <c r="V341" s="3">
        <f>SUM(1,(1/3)*(Table13[[#This Row],[Length]]-0.5),(1/3)*(Table13[[#This Row],[Diameter]]-0.4),(1/3)*(Table13[[#This Row],[Height]]-0.4)*Table13[[#This Row],[Whole_weight]]*0.5)</f>
        <v>0.93468999999999991</v>
      </c>
      <c r="W341" s="3" cm="1">
        <f t="array" ref="W3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0.74775199999999997</v>
      </c>
      <c r="X341" s="3" t="e">
        <f>IF(Table13[[#This Row],[Category All]]="Category 1",Table13[[#This Row],[Base Abalone Value]]*1.5,NA())</f>
        <v>#N/A</v>
      </c>
      <c r="Y341" s="3">
        <f>IF(Table13[[#This Row],[Category All]]="Category 2",Table13[[#This Row],[Base Abalone Value]]*0.8,NA())</f>
        <v>0.74775199999999997</v>
      </c>
      <c r="Z341" s="3" t="e">
        <f>IF(Table13[[#This Row],[Category All]]="Category 3",Table13[[#This Row],[Base Abalone Value]],NA())</f>
        <v>#N/A</v>
      </c>
    </row>
    <row r="342" spans="1:26" x14ac:dyDescent="0.2">
      <c r="A342">
        <v>1699</v>
      </c>
      <c r="B342" t="s">
        <v>32</v>
      </c>
      <c r="C342">
        <v>0.63</v>
      </c>
      <c r="D342">
        <v>0.495</v>
      </c>
      <c r="E342">
        <v>0.17499999999999999</v>
      </c>
      <c r="F342">
        <v>1.2695000000000001</v>
      </c>
      <c r="G342">
        <v>0.60499999999999998</v>
      </c>
      <c r="H342">
        <v>0.27100000000000002</v>
      </c>
      <c r="I342">
        <v>0.32800000000000001</v>
      </c>
      <c r="J342">
        <v>11</v>
      </c>
      <c r="K342">
        <v>8</v>
      </c>
      <c r="L342" t="s">
        <v>46</v>
      </c>
      <c r="M342" t="s">
        <v>47</v>
      </c>
      <c r="N342" t="s">
        <v>48</v>
      </c>
      <c r="O342">
        <v>1</v>
      </c>
      <c r="P342" t="s">
        <v>21</v>
      </c>
      <c r="Q342">
        <v>22.1</v>
      </c>
      <c r="R342" t="str" cm="1">
        <f t="array" ref="R3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2" t="e">
        <f>IF(Table13[[#This Row],[Category All]]="Category 1", "Yes",NA())</f>
        <v>#N/A</v>
      </c>
      <c r="T342" t="e">
        <f>IF(Table13[[#This Row],[Category All]]="Category 2", "Yes",NA())</f>
        <v>#N/A</v>
      </c>
      <c r="U342" t="str">
        <f>IF(Table13[[#This Row],[Category All]]="Category 3", "Yes",NA())</f>
        <v>Yes</v>
      </c>
      <c r="V342" s="3">
        <f>SUM(1,(1/3)*(Table13[[#This Row],[Length]]-0.5),(1/3)*(Table13[[#This Row],[Diameter]]-0.4),(1/3)*(Table13[[#This Row],[Height]]-0.4)*Table13[[#This Row],[Whole_weight]]*0.5)</f>
        <v>1.0273937500000001</v>
      </c>
      <c r="W342" s="3" cm="1">
        <f t="array" ref="W3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1.0273937500000001</v>
      </c>
      <c r="X342" s="3" t="e">
        <f>IF(Table13[[#This Row],[Category All]]="Category 1",Table13[[#This Row],[Base Abalone Value]]*1.5,NA())</f>
        <v>#N/A</v>
      </c>
      <c r="Y342" s="3" t="e">
        <f>IF(Table13[[#This Row],[Category All]]="Category 2",Table13[[#This Row],[Base Abalone Value]]*0.8,NA())</f>
        <v>#N/A</v>
      </c>
      <c r="Z342" s="3">
        <f>IF(Table13[[#This Row],[Category All]]="Category 3",Table13[[#This Row],[Base Abalone Value]],NA())</f>
        <v>1.0273937500000001</v>
      </c>
    </row>
    <row r="343" spans="1:26" x14ac:dyDescent="0.2">
      <c r="A343">
        <v>3445</v>
      </c>
      <c r="B343" t="s">
        <v>17</v>
      </c>
      <c r="C343">
        <v>0.49</v>
      </c>
      <c r="D343">
        <v>0.4</v>
      </c>
      <c r="E343">
        <v>0.115</v>
      </c>
      <c r="F343">
        <v>0.56899999999999995</v>
      </c>
      <c r="G343">
        <v>0.25600000000000001</v>
      </c>
      <c r="H343">
        <v>0.13250000000000001</v>
      </c>
      <c r="I343">
        <v>0.14499999999999999</v>
      </c>
      <c r="J343">
        <v>9</v>
      </c>
      <c r="K343">
        <v>10</v>
      </c>
      <c r="L343" t="s">
        <v>33</v>
      </c>
      <c r="M343" t="s">
        <v>34</v>
      </c>
      <c r="N343" t="s">
        <v>35</v>
      </c>
      <c r="O343">
        <v>9</v>
      </c>
      <c r="P343" t="s">
        <v>63</v>
      </c>
      <c r="Q343">
        <v>1.9</v>
      </c>
      <c r="R343" t="str" cm="1">
        <f t="array" ref="R3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3" t="e">
        <f>IF(Table13[[#This Row],[Category All]]="Category 1", "Yes",NA())</f>
        <v>#N/A</v>
      </c>
      <c r="T343" t="str">
        <f>IF(Table13[[#This Row],[Category All]]="Category 2", "Yes",NA())</f>
        <v>Yes</v>
      </c>
      <c r="U343" t="e">
        <f>IF(Table13[[#This Row],[Category All]]="Category 3", "Yes",NA())</f>
        <v>#N/A</v>
      </c>
      <c r="V343" s="3">
        <f>SUM(1,(1/3)*(Table13[[#This Row],[Length]]-0.5),(1/3)*(Table13[[#This Row],[Diameter]]-0.4),(1/3)*(Table13[[#This Row],[Height]]-0.4)*Table13[[#This Row],[Whole_weight]]*0.5)</f>
        <v>0.96963916666666672</v>
      </c>
      <c r="W343" s="3" cm="1">
        <f t="array" ref="W3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0.77571133333333342</v>
      </c>
      <c r="X343" s="3" t="e">
        <f>IF(Table13[[#This Row],[Category All]]="Category 1",Table13[[#This Row],[Base Abalone Value]]*1.5,NA())</f>
        <v>#N/A</v>
      </c>
      <c r="Y343" s="3">
        <f>IF(Table13[[#This Row],[Category All]]="Category 2",Table13[[#This Row],[Base Abalone Value]]*0.8,NA())</f>
        <v>0.77571133333333342</v>
      </c>
      <c r="Z343" s="3" t="e">
        <f>IF(Table13[[#This Row],[Category All]]="Category 3",Table13[[#This Row],[Base Abalone Value]],NA())</f>
        <v>#N/A</v>
      </c>
    </row>
    <row r="344" spans="1:26" x14ac:dyDescent="0.2">
      <c r="A344">
        <v>2086</v>
      </c>
      <c r="B344" t="s">
        <v>17</v>
      </c>
      <c r="C344">
        <v>0.70499999999999996</v>
      </c>
      <c r="D344">
        <v>0.56999999999999995</v>
      </c>
      <c r="E344">
        <v>0.185</v>
      </c>
      <c r="F344">
        <v>1.7609999999999999</v>
      </c>
      <c r="G344">
        <v>0.747</v>
      </c>
      <c r="H344">
        <v>0.3725</v>
      </c>
      <c r="I344">
        <v>0.48799999999999999</v>
      </c>
      <c r="J344">
        <v>10</v>
      </c>
      <c r="K344">
        <v>11</v>
      </c>
      <c r="L344" t="s">
        <v>22</v>
      </c>
      <c r="M344" t="s">
        <v>23</v>
      </c>
      <c r="N344" t="s">
        <v>20</v>
      </c>
      <c r="O344">
        <v>6</v>
      </c>
      <c r="P344" t="s">
        <v>64</v>
      </c>
      <c r="Q344">
        <v>14.1</v>
      </c>
      <c r="R344" t="str" cm="1">
        <f t="array" ref="R3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4" t="e">
        <f>IF(Table13[[#This Row],[Category All]]="Category 1", "Yes",NA())</f>
        <v>#N/A</v>
      </c>
      <c r="T344" t="e">
        <f>IF(Table13[[#This Row],[Category All]]="Category 2", "Yes",NA())</f>
        <v>#N/A</v>
      </c>
      <c r="U344" t="str">
        <f>IF(Table13[[#This Row],[Category All]]="Category 3", "Yes",NA())</f>
        <v>Yes</v>
      </c>
      <c r="V344" s="3">
        <f>SUM(1,(1/3)*(Table13[[#This Row],[Length]]-0.5),(1/3)*(Table13[[#This Row],[Diameter]]-0.4),(1/3)*(Table13[[#This Row],[Height]]-0.4)*Table13[[#This Row],[Whole_weight]]*0.5)</f>
        <v>1.0618974999999999</v>
      </c>
      <c r="W344" s="3" cm="1">
        <f t="array" ref="W3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1.0618974999999999</v>
      </c>
      <c r="X344" s="3" t="e">
        <f>IF(Table13[[#This Row],[Category All]]="Category 1",Table13[[#This Row],[Base Abalone Value]]*1.5,NA())</f>
        <v>#N/A</v>
      </c>
      <c r="Y344" s="3" t="e">
        <f>IF(Table13[[#This Row],[Category All]]="Category 2",Table13[[#This Row],[Base Abalone Value]]*0.8,NA())</f>
        <v>#N/A</v>
      </c>
      <c r="Z344" s="3">
        <f>IF(Table13[[#This Row],[Category All]]="Category 3",Table13[[#This Row],[Base Abalone Value]],NA())</f>
        <v>1.0618974999999999</v>
      </c>
    </row>
    <row r="345" spans="1:26" x14ac:dyDescent="0.2">
      <c r="A345">
        <v>2076</v>
      </c>
      <c r="B345" t="s">
        <v>32</v>
      </c>
      <c r="C345">
        <v>0.59499999999999997</v>
      </c>
      <c r="D345">
        <v>0.46500000000000002</v>
      </c>
      <c r="E345">
        <v>0.15</v>
      </c>
      <c r="F345">
        <v>0.91900000000000004</v>
      </c>
      <c r="G345">
        <v>0.4335</v>
      </c>
      <c r="H345">
        <v>0.17649999999999999</v>
      </c>
      <c r="I345">
        <v>0.26200000000000001</v>
      </c>
      <c r="J345">
        <v>9</v>
      </c>
      <c r="K345">
        <v>9</v>
      </c>
      <c r="L345" t="s">
        <v>37</v>
      </c>
      <c r="M345" t="s">
        <v>38</v>
      </c>
      <c r="N345" t="s">
        <v>39</v>
      </c>
      <c r="O345">
        <v>7</v>
      </c>
      <c r="P345" t="s">
        <v>59</v>
      </c>
      <c r="Q345">
        <v>2.5</v>
      </c>
      <c r="R345" t="str" cm="1">
        <f t="array" ref="R3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45" t="e">
        <f>IF(Table13[[#This Row],[Category All]]="Category 1", "Yes",NA())</f>
        <v>#N/A</v>
      </c>
      <c r="T345" t="e">
        <f>IF(Table13[[#This Row],[Category All]]="Category 2", "Yes",NA())</f>
        <v>#N/A</v>
      </c>
      <c r="U345" t="str">
        <f>IF(Table13[[#This Row],[Category All]]="Category 3", "Yes",NA())</f>
        <v>Yes</v>
      </c>
      <c r="V345" s="3">
        <f>SUM(1,(1/3)*(Table13[[#This Row],[Length]]-0.5),(1/3)*(Table13[[#This Row],[Diameter]]-0.4),(1/3)*(Table13[[#This Row],[Height]]-0.4)*Table13[[#This Row],[Whole_weight]]*0.5)</f>
        <v>1.0150416666666668</v>
      </c>
      <c r="W345" s="3" cm="1">
        <f t="array" ref="W3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1.0150416666666668</v>
      </c>
      <c r="X345" s="3" t="e">
        <f>IF(Table13[[#This Row],[Category All]]="Category 1",Table13[[#This Row],[Base Abalone Value]]*1.5,NA())</f>
        <v>#N/A</v>
      </c>
      <c r="Y345" s="3" t="e">
        <f>IF(Table13[[#This Row],[Category All]]="Category 2",Table13[[#This Row],[Base Abalone Value]]*0.8,NA())</f>
        <v>#N/A</v>
      </c>
      <c r="Z345" s="3">
        <f>IF(Table13[[#This Row],[Category All]]="Category 3",Table13[[#This Row],[Base Abalone Value]],NA())</f>
        <v>1.0150416666666668</v>
      </c>
    </row>
    <row r="346" spans="1:26" x14ac:dyDescent="0.2">
      <c r="A346">
        <v>533</v>
      </c>
      <c r="B346" t="s">
        <v>28</v>
      </c>
      <c r="C346">
        <v>0.47</v>
      </c>
      <c r="D346">
        <v>0.37</v>
      </c>
      <c r="E346">
        <v>0.12</v>
      </c>
      <c r="F346">
        <v>0.47049999999999997</v>
      </c>
      <c r="G346">
        <v>0.1845</v>
      </c>
      <c r="H346">
        <v>0.1055</v>
      </c>
      <c r="I346">
        <v>0.155</v>
      </c>
      <c r="J346">
        <v>12</v>
      </c>
      <c r="K346">
        <v>12</v>
      </c>
      <c r="L346" t="s">
        <v>18</v>
      </c>
      <c r="M346" t="s">
        <v>19</v>
      </c>
      <c r="N346" t="s">
        <v>20</v>
      </c>
      <c r="O346">
        <v>3</v>
      </c>
      <c r="P346" t="s">
        <v>65</v>
      </c>
      <c r="Q346">
        <v>3.6</v>
      </c>
      <c r="R346" t="str" cm="1">
        <f t="array" ref="R3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6" t="e">
        <f>IF(Table13[[#This Row],[Category All]]="Category 1", "Yes",NA())</f>
        <v>#N/A</v>
      </c>
      <c r="T346" t="str">
        <f>IF(Table13[[#This Row],[Category All]]="Category 2", "Yes",NA())</f>
        <v>Yes</v>
      </c>
      <c r="U346" t="e">
        <f>IF(Table13[[#This Row],[Category All]]="Category 3", "Yes",NA())</f>
        <v>#N/A</v>
      </c>
      <c r="V346" s="3">
        <f>SUM(1,(1/3)*(Table13[[#This Row],[Length]]-0.5),(1/3)*(Table13[[#This Row],[Diameter]]-0.4),(1/3)*(Table13[[#This Row],[Height]]-0.4)*Table13[[#This Row],[Whole_weight]]*0.5)</f>
        <v>0.95804333333333336</v>
      </c>
      <c r="W346" s="3" cm="1">
        <f t="array" ref="W3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0.76643466666666671</v>
      </c>
      <c r="X346" s="3" t="e">
        <f>IF(Table13[[#This Row],[Category All]]="Category 1",Table13[[#This Row],[Base Abalone Value]]*1.5,NA())</f>
        <v>#N/A</v>
      </c>
      <c r="Y346" s="3">
        <f>IF(Table13[[#This Row],[Category All]]="Category 2",Table13[[#This Row],[Base Abalone Value]]*0.8,NA())</f>
        <v>0.76643466666666671</v>
      </c>
      <c r="Z346" s="3" t="e">
        <f>IF(Table13[[#This Row],[Category All]]="Category 3",Table13[[#This Row],[Base Abalone Value]],NA())</f>
        <v>#N/A</v>
      </c>
    </row>
    <row r="347" spans="1:26" x14ac:dyDescent="0.2">
      <c r="A347">
        <v>3443</v>
      </c>
      <c r="B347" t="s">
        <v>32</v>
      </c>
      <c r="C347">
        <v>0.48</v>
      </c>
      <c r="D347">
        <v>0.37</v>
      </c>
      <c r="E347">
        <v>0.13</v>
      </c>
      <c r="F347">
        <v>0.64300000000000002</v>
      </c>
      <c r="G347">
        <v>0.34899999999999998</v>
      </c>
      <c r="H347">
        <v>0.11550000000000001</v>
      </c>
      <c r="I347">
        <v>0.13500000000000001</v>
      </c>
      <c r="J347">
        <v>8</v>
      </c>
      <c r="K347">
        <v>12</v>
      </c>
      <c r="L347" t="s">
        <v>18</v>
      </c>
      <c r="M347" t="s">
        <v>19</v>
      </c>
      <c r="N347" t="s">
        <v>20</v>
      </c>
      <c r="O347">
        <v>10</v>
      </c>
      <c r="P347" t="s">
        <v>55</v>
      </c>
      <c r="Q347">
        <v>24.1</v>
      </c>
      <c r="R347" t="str" cm="1">
        <f t="array" ref="R3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7" t="e">
        <f>IF(Table13[[#This Row],[Category All]]="Category 1", "Yes",NA())</f>
        <v>#N/A</v>
      </c>
      <c r="T347" t="str">
        <f>IF(Table13[[#This Row],[Category All]]="Category 2", "Yes",NA())</f>
        <v>Yes</v>
      </c>
      <c r="U347" t="e">
        <f>IF(Table13[[#This Row],[Category All]]="Category 3", "Yes",NA())</f>
        <v>#N/A</v>
      </c>
      <c r="V347" s="3">
        <f>SUM(1,(1/3)*(Table13[[#This Row],[Length]]-0.5),(1/3)*(Table13[[#This Row],[Diameter]]-0.4),(1/3)*(Table13[[#This Row],[Height]]-0.4)*Table13[[#This Row],[Whole_weight]]*0.5)</f>
        <v>0.95439833333333324</v>
      </c>
      <c r="W347" s="3" cm="1">
        <f t="array" ref="W3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0.76351866666666668</v>
      </c>
      <c r="X347" s="3" t="e">
        <f>IF(Table13[[#This Row],[Category All]]="Category 1",Table13[[#This Row],[Base Abalone Value]]*1.5,NA())</f>
        <v>#N/A</v>
      </c>
      <c r="Y347" s="3">
        <f>IF(Table13[[#This Row],[Category All]]="Category 2",Table13[[#This Row],[Base Abalone Value]]*0.8,NA())</f>
        <v>0.76351866666666668</v>
      </c>
      <c r="Z347" s="3" t="e">
        <f>IF(Table13[[#This Row],[Category All]]="Category 3",Table13[[#This Row],[Base Abalone Value]],NA())</f>
        <v>#N/A</v>
      </c>
    </row>
    <row r="348" spans="1:26" x14ac:dyDescent="0.2">
      <c r="A348">
        <v>2496</v>
      </c>
      <c r="B348" t="s">
        <v>32</v>
      </c>
      <c r="C348">
        <v>0.45</v>
      </c>
      <c r="D348">
        <v>0.36</v>
      </c>
      <c r="E348">
        <v>0.16</v>
      </c>
      <c r="F348">
        <v>0.56699999999999995</v>
      </c>
      <c r="G348">
        <v>0.17399999999999999</v>
      </c>
      <c r="H348">
        <v>0.1245</v>
      </c>
      <c r="I348">
        <v>0.22500000000000001</v>
      </c>
      <c r="J348">
        <v>12</v>
      </c>
      <c r="K348">
        <v>14</v>
      </c>
      <c r="L348" t="s">
        <v>40</v>
      </c>
      <c r="M348" t="s">
        <v>41</v>
      </c>
      <c r="N348" t="s">
        <v>42</v>
      </c>
      <c r="O348">
        <v>3</v>
      </c>
      <c r="P348" t="s">
        <v>65</v>
      </c>
      <c r="Q348">
        <v>3.6</v>
      </c>
      <c r="R348" t="str" cm="1">
        <f t="array" ref="R3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8" t="e">
        <f>IF(Table13[[#This Row],[Category All]]="Category 1", "Yes",NA())</f>
        <v>#N/A</v>
      </c>
      <c r="T348" t="str">
        <f>IF(Table13[[#This Row],[Category All]]="Category 2", "Yes",NA())</f>
        <v>Yes</v>
      </c>
      <c r="U348" t="e">
        <f>IF(Table13[[#This Row],[Category All]]="Category 3", "Yes",NA())</f>
        <v>#N/A</v>
      </c>
      <c r="V348" s="3">
        <f>SUM(1,(1/3)*(Table13[[#This Row],[Length]]-0.5),(1/3)*(Table13[[#This Row],[Diameter]]-0.4),(1/3)*(Table13[[#This Row],[Height]]-0.4)*Table13[[#This Row],[Whole_weight]]*0.5)</f>
        <v>0.94732000000000005</v>
      </c>
      <c r="W348" s="3" cm="1">
        <f t="array" ref="W3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0.75785600000000009</v>
      </c>
      <c r="X348" s="3" t="e">
        <f>IF(Table13[[#This Row],[Category All]]="Category 1",Table13[[#This Row],[Base Abalone Value]]*1.5,NA())</f>
        <v>#N/A</v>
      </c>
      <c r="Y348" s="3">
        <f>IF(Table13[[#This Row],[Category All]]="Category 2",Table13[[#This Row],[Base Abalone Value]]*0.8,NA())</f>
        <v>0.75785600000000009</v>
      </c>
      <c r="Z348" s="3" t="e">
        <f>IF(Table13[[#This Row],[Category All]]="Category 3",Table13[[#This Row],[Base Abalone Value]],NA())</f>
        <v>#N/A</v>
      </c>
    </row>
    <row r="349" spans="1:26" x14ac:dyDescent="0.2">
      <c r="A349">
        <v>903</v>
      </c>
      <c r="B349" t="s">
        <v>28</v>
      </c>
      <c r="C349">
        <v>0.30499999999999999</v>
      </c>
      <c r="D349">
        <v>0.22</v>
      </c>
      <c r="E349">
        <v>7.0000000000000007E-2</v>
      </c>
      <c r="F349">
        <v>0.14099999999999999</v>
      </c>
      <c r="G349">
        <v>6.2E-2</v>
      </c>
      <c r="H349">
        <v>3.1E-2</v>
      </c>
      <c r="I349">
        <v>3.6999999999999998E-2</v>
      </c>
      <c r="J349">
        <v>5</v>
      </c>
      <c r="K349">
        <v>5</v>
      </c>
      <c r="L349" t="s">
        <v>43</v>
      </c>
      <c r="M349" t="s">
        <v>44</v>
      </c>
      <c r="N349" t="s">
        <v>45</v>
      </c>
      <c r="O349">
        <v>1</v>
      </c>
      <c r="P349" t="s">
        <v>21</v>
      </c>
      <c r="Q349">
        <v>22.1</v>
      </c>
      <c r="R349" t="str" cm="1">
        <f t="array" ref="R3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49" t="e">
        <f>IF(Table13[[#This Row],[Category All]]="Category 1", "Yes",NA())</f>
        <v>#N/A</v>
      </c>
      <c r="T349" t="str">
        <f>IF(Table13[[#This Row],[Category All]]="Category 2", "Yes",NA())</f>
        <v>Yes</v>
      </c>
      <c r="U349" t="e">
        <f>IF(Table13[[#This Row],[Category All]]="Category 3", "Yes",NA())</f>
        <v>#N/A</v>
      </c>
      <c r="V349" s="3">
        <f>SUM(1,(1/3)*(Table13[[#This Row],[Length]]-0.5),(1/3)*(Table13[[#This Row],[Diameter]]-0.4),(1/3)*(Table13[[#This Row],[Height]]-0.4)*Table13[[#This Row],[Whole_weight]]*0.5)</f>
        <v>0.86724500000000004</v>
      </c>
      <c r="W349" s="3" cm="1">
        <f t="array" ref="W3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0.69379600000000008</v>
      </c>
      <c r="X349" s="3" t="e">
        <f>IF(Table13[[#This Row],[Category All]]="Category 1",Table13[[#This Row],[Base Abalone Value]]*1.5,NA())</f>
        <v>#N/A</v>
      </c>
      <c r="Y349" s="3">
        <f>IF(Table13[[#This Row],[Category All]]="Category 2",Table13[[#This Row],[Base Abalone Value]]*0.8,NA())</f>
        <v>0.69379600000000008</v>
      </c>
      <c r="Z349" s="3" t="e">
        <f>IF(Table13[[#This Row],[Category All]]="Category 3",Table13[[#This Row],[Base Abalone Value]],NA())</f>
        <v>#N/A</v>
      </c>
    </row>
    <row r="350" spans="1:26" x14ac:dyDescent="0.2">
      <c r="A350">
        <v>3222</v>
      </c>
      <c r="B350" t="s">
        <v>32</v>
      </c>
      <c r="C350">
        <v>0.38500000000000001</v>
      </c>
      <c r="D350">
        <v>0.30499999999999999</v>
      </c>
      <c r="E350">
        <v>0.09</v>
      </c>
      <c r="F350">
        <v>0.27750000000000002</v>
      </c>
      <c r="G350">
        <v>0.109</v>
      </c>
      <c r="H350">
        <v>5.1499999999999997E-2</v>
      </c>
      <c r="I350">
        <v>0.1</v>
      </c>
      <c r="J350">
        <v>9</v>
      </c>
      <c r="K350">
        <v>5</v>
      </c>
      <c r="L350" t="s">
        <v>43</v>
      </c>
      <c r="M350" t="s">
        <v>44</v>
      </c>
      <c r="N350" t="s">
        <v>45</v>
      </c>
      <c r="O350">
        <v>7</v>
      </c>
      <c r="P350" t="s">
        <v>59</v>
      </c>
      <c r="Q350">
        <v>2.5</v>
      </c>
      <c r="R350" t="str" cm="1">
        <f t="array" ref="R3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0" t="e">
        <f>IF(Table13[[#This Row],[Category All]]="Category 1", "Yes",NA())</f>
        <v>#N/A</v>
      </c>
      <c r="T350" t="str">
        <f>IF(Table13[[#This Row],[Category All]]="Category 2", "Yes",NA())</f>
        <v>Yes</v>
      </c>
      <c r="U350" t="e">
        <f>IF(Table13[[#This Row],[Category All]]="Category 3", "Yes",NA())</f>
        <v>#N/A</v>
      </c>
      <c r="V350" s="3">
        <f>SUM(1,(1/3)*(Table13[[#This Row],[Length]]-0.5),(1/3)*(Table13[[#This Row],[Diameter]]-0.4),(1/3)*(Table13[[#This Row],[Height]]-0.4)*Table13[[#This Row],[Whole_weight]]*0.5)</f>
        <v>0.91566249999999993</v>
      </c>
      <c r="W350" s="3" cm="1">
        <f t="array" ref="W3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0.73253000000000001</v>
      </c>
      <c r="X350" s="3" t="e">
        <f>IF(Table13[[#This Row],[Category All]]="Category 1",Table13[[#This Row],[Base Abalone Value]]*1.5,NA())</f>
        <v>#N/A</v>
      </c>
      <c r="Y350" s="3">
        <f>IF(Table13[[#This Row],[Category All]]="Category 2",Table13[[#This Row],[Base Abalone Value]]*0.8,NA())</f>
        <v>0.73253000000000001</v>
      </c>
      <c r="Z350" s="3" t="e">
        <f>IF(Table13[[#This Row],[Category All]]="Category 3",Table13[[#This Row],[Base Abalone Value]],NA())</f>
        <v>#N/A</v>
      </c>
    </row>
    <row r="351" spans="1:26" x14ac:dyDescent="0.2">
      <c r="A351">
        <v>792</v>
      </c>
      <c r="B351" t="s">
        <v>17</v>
      </c>
      <c r="C351">
        <v>0.48499999999999999</v>
      </c>
      <c r="D351">
        <v>0.375</v>
      </c>
      <c r="E351">
        <v>0.13500000000000001</v>
      </c>
      <c r="F351">
        <v>0.55600000000000005</v>
      </c>
      <c r="G351">
        <v>0.1925</v>
      </c>
      <c r="H351">
        <v>0.13150000000000001</v>
      </c>
      <c r="I351">
        <v>0.16850000000000001</v>
      </c>
      <c r="J351">
        <v>10</v>
      </c>
      <c r="K351">
        <v>11</v>
      </c>
      <c r="L351" t="s">
        <v>22</v>
      </c>
      <c r="M351" t="s">
        <v>23</v>
      </c>
      <c r="N351" t="s">
        <v>20</v>
      </c>
      <c r="O351">
        <v>9</v>
      </c>
      <c r="P351" t="s">
        <v>63</v>
      </c>
      <c r="Q351">
        <v>1.9</v>
      </c>
      <c r="R351" t="str" cm="1">
        <f t="array" ref="R3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1" t="e">
        <f>IF(Table13[[#This Row],[Category All]]="Category 1", "Yes",NA())</f>
        <v>#N/A</v>
      </c>
      <c r="T351" t="str">
        <f>IF(Table13[[#This Row],[Category All]]="Category 2", "Yes",NA())</f>
        <v>Yes</v>
      </c>
      <c r="U351" t="e">
        <f>IF(Table13[[#This Row],[Category All]]="Category 3", "Yes",NA())</f>
        <v>#N/A</v>
      </c>
      <c r="V351" s="3">
        <f>SUM(1,(1/3)*(Table13[[#This Row],[Length]]-0.5),(1/3)*(Table13[[#This Row],[Diameter]]-0.4),(1/3)*(Table13[[#This Row],[Height]]-0.4)*Table13[[#This Row],[Whole_weight]]*0.5)</f>
        <v>0.96211000000000002</v>
      </c>
      <c r="W351" s="3" cm="1">
        <f t="array" ref="W3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0.76968800000000004</v>
      </c>
      <c r="X351" s="3" t="e">
        <f>IF(Table13[[#This Row],[Category All]]="Category 1",Table13[[#This Row],[Base Abalone Value]]*1.5,NA())</f>
        <v>#N/A</v>
      </c>
      <c r="Y351" s="3">
        <f>IF(Table13[[#This Row],[Category All]]="Category 2",Table13[[#This Row],[Base Abalone Value]]*0.8,NA())</f>
        <v>0.76968800000000004</v>
      </c>
      <c r="Z351" s="3" t="e">
        <f>IF(Table13[[#This Row],[Category All]]="Category 3",Table13[[#This Row],[Base Abalone Value]],NA())</f>
        <v>#N/A</v>
      </c>
    </row>
    <row r="352" spans="1:26" x14ac:dyDescent="0.2">
      <c r="A352">
        <v>376</v>
      </c>
      <c r="B352" t="s">
        <v>17</v>
      </c>
      <c r="C352">
        <v>0.67500000000000004</v>
      </c>
      <c r="D352">
        <v>0.54500000000000004</v>
      </c>
      <c r="E352">
        <v>0.19500000000000001</v>
      </c>
      <c r="F352">
        <v>1.7344999999999999</v>
      </c>
      <c r="G352">
        <v>0.6845</v>
      </c>
      <c r="H352">
        <v>0.3695</v>
      </c>
      <c r="I352">
        <v>0.60499999999999998</v>
      </c>
      <c r="J352">
        <v>20</v>
      </c>
      <c r="K352">
        <v>5</v>
      </c>
      <c r="L352" t="s">
        <v>43</v>
      </c>
      <c r="M352" t="s">
        <v>44</v>
      </c>
      <c r="N352" t="s">
        <v>45</v>
      </c>
      <c r="O352">
        <v>3</v>
      </c>
      <c r="P352" t="s">
        <v>65</v>
      </c>
      <c r="Q352">
        <v>3.6</v>
      </c>
      <c r="R352" t="str" cm="1">
        <f t="array" ref="R3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2" t="e">
        <f>IF(Table13[[#This Row],[Category All]]="Category 1", "Yes",NA())</f>
        <v>#N/A</v>
      </c>
      <c r="T352" t="str">
        <f>IF(Table13[[#This Row],[Category All]]="Category 2", "Yes",NA())</f>
        <v>Yes</v>
      </c>
      <c r="U352" t="e">
        <f>IF(Table13[[#This Row],[Category All]]="Category 3", "Yes",NA())</f>
        <v>#N/A</v>
      </c>
      <c r="V352" s="3">
        <f>SUM(1,(1/3)*(Table13[[#This Row],[Length]]-0.5),(1/3)*(Table13[[#This Row],[Diameter]]-0.4),(1/3)*(Table13[[#This Row],[Height]]-0.4)*Table13[[#This Row],[Whole_weight]]*0.5)</f>
        <v>1.0474045833333334</v>
      </c>
      <c r="W352" s="3" cm="1">
        <f t="array" ref="W3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0.83792366666666673</v>
      </c>
      <c r="X352" s="3" t="e">
        <f>IF(Table13[[#This Row],[Category All]]="Category 1",Table13[[#This Row],[Base Abalone Value]]*1.5,NA())</f>
        <v>#N/A</v>
      </c>
      <c r="Y352" s="3">
        <f>IF(Table13[[#This Row],[Category All]]="Category 2",Table13[[#This Row],[Base Abalone Value]]*0.8,NA())</f>
        <v>0.83792366666666673</v>
      </c>
      <c r="Z352" s="3" t="e">
        <f>IF(Table13[[#This Row],[Category All]]="Category 3",Table13[[#This Row],[Base Abalone Value]],NA())</f>
        <v>#N/A</v>
      </c>
    </row>
    <row r="353" spans="1:26" x14ac:dyDescent="0.2">
      <c r="A353">
        <v>1984</v>
      </c>
      <c r="B353" t="s">
        <v>17</v>
      </c>
      <c r="C353">
        <v>0.72499999999999998</v>
      </c>
      <c r="D353">
        <v>0.56999999999999995</v>
      </c>
      <c r="E353">
        <v>0.20499999999999999</v>
      </c>
      <c r="F353">
        <v>1.6194999999999999</v>
      </c>
      <c r="G353">
        <v>0.74399999999999999</v>
      </c>
      <c r="H353">
        <v>0.315</v>
      </c>
      <c r="I353">
        <v>0.48799999999999999</v>
      </c>
      <c r="J353">
        <v>11</v>
      </c>
      <c r="K353">
        <v>3</v>
      </c>
      <c r="L353" t="s">
        <v>60</v>
      </c>
      <c r="M353" t="s">
        <v>61</v>
      </c>
      <c r="N353" t="s">
        <v>62</v>
      </c>
      <c r="O353">
        <v>8</v>
      </c>
      <c r="P353" t="s">
        <v>36</v>
      </c>
      <c r="Q353">
        <v>12.3</v>
      </c>
      <c r="R353" t="str" cm="1">
        <f t="array" ref="R3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3" t="e">
        <f>IF(Table13[[#This Row],[Category All]]="Category 1", "Yes",NA())</f>
        <v>#N/A</v>
      </c>
      <c r="T353" t="e">
        <f>IF(Table13[[#This Row],[Category All]]="Category 2", "Yes",NA())</f>
        <v>#N/A</v>
      </c>
      <c r="U353" t="str">
        <f>IF(Table13[[#This Row],[Category All]]="Category 3", "Yes",NA())</f>
        <v>Yes</v>
      </c>
      <c r="V353" s="3">
        <f>SUM(1,(1/3)*(Table13[[#This Row],[Length]]-0.5),(1/3)*(Table13[[#This Row],[Diameter]]-0.4),(1/3)*(Table13[[#This Row],[Height]]-0.4)*Table13[[#This Row],[Whole_weight]]*0.5)</f>
        <v>1.0790329166666666</v>
      </c>
      <c r="W353" s="3" cm="1">
        <f t="array" ref="W3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1.0790329166666666</v>
      </c>
      <c r="X353" s="3" t="e">
        <f>IF(Table13[[#This Row],[Category All]]="Category 1",Table13[[#This Row],[Base Abalone Value]]*1.5,NA())</f>
        <v>#N/A</v>
      </c>
      <c r="Y353" s="3" t="e">
        <f>IF(Table13[[#This Row],[Category All]]="Category 2",Table13[[#This Row],[Base Abalone Value]]*0.8,NA())</f>
        <v>#N/A</v>
      </c>
      <c r="Z353" s="3">
        <f>IF(Table13[[#This Row],[Category All]]="Category 3",Table13[[#This Row],[Base Abalone Value]],NA())</f>
        <v>1.0790329166666666</v>
      </c>
    </row>
    <row r="354" spans="1:26" x14ac:dyDescent="0.2">
      <c r="A354">
        <v>3456</v>
      </c>
      <c r="B354" t="s">
        <v>32</v>
      </c>
      <c r="C354">
        <v>0.6</v>
      </c>
      <c r="D354">
        <v>0.47499999999999998</v>
      </c>
      <c r="E354">
        <v>0.155</v>
      </c>
      <c r="F354">
        <v>1.1385000000000001</v>
      </c>
      <c r="G354">
        <v>0.502</v>
      </c>
      <c r="H354">
        <v>0.22950000000000001</v>
      </c>
      <c r="I354">
        <v>0.31</v>
      </c>
      <c r="J354">
        <v>9</v>
      </c>
      <c r="K354">
        <v>4</v>
      </c>
      <c r="L354" t="s">
        <v>69</v>
      </c>
      <c r="M354" t="s">
        <v>70</v>
      </c>
      <c r="N354" t="s">
        <v>71</v>
      </c>
      <c r="O354">
        <v>1</v>
      </c>
      <c r="P354" t="s">
        <v>21</v>
      </c>
      <c r="Q354">
        <v>22.1</v>
      </c>
      <c r="R354" t="str" cm="1">
        <f t="array" ref="R3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4" t="e">
        <f>IF(Table13[[#This Row],[Category All]]="Category 1", "Yes",NA())</f>
        <v>#N/A</v>
      </c>
      <c r="T354" t="e">
        <f>IF(Table13[[#This Row],[Category All]]="Category 2", "Yes",NA())</f>
        <v>#N/A</v>
      </c>
      <c r="U354" t="str">
        <f>IF(Table13[[#This Row],[Category All]]="Category 3", "Yes",NA())</f>
        <v>Yes</v>
      </c>
      <c r="V354" s="3">
        <f>SUM(1,(1/3)*(Table13[[#This Row],[Length]]-0.5),(1/3)*(Table13[[#This Row],[Diameter]]-0.4),(1/3)*(Table13[[#This Row],[Height]]-0.4)*Table13[[#This Row],[Whole_weight]]*0.5)</f>
        <v>1.0118445833333332</v>
      </c>
      <c r="W354" s="3" cm="1">
        <f t="array" ref="W3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1.0118445833333332</v>
      </c>
      <c r="X354" s="3" t="e">
        <f>IF(Table13[[#This Row],[Category All]]="Category 1",Table13[[#This Row],[Base Abalone Value]]*1.5,NA())</f>
        <v>#N/A</v>
      </c>
      <c r="Y354" s="3" t="e">
        <f>IF(Table13[[#This Row],[Category All]]="Category 2",Table13[[#This Row],[Base Abalone Value]]*0.8,NA())</f>
        <v>#N/A</v>
      </c>
      <c r="Z354" s="3">
        <f>IF(Table13[[#This Row],[Category All]]="Category 3",Table13[[#This Row],[Base Abalone Value]],NA())</f>
        <v>1.0118445833333332</v>
      </c>
    </row>
    <row r="355" spans="1:26" x14ac:dyDescent="0.2">
      <c r="A355">
        <v>3663</v>
      </c>
      <c r="B355" t="s">
        <v>28</v>
      </c>
      <c r="C355">
        <v>0.55000000000000004</v>
      </c>
      <c r="D355">
        <v>0.45</v>
      </c>
      <c r="E355">
        <v>0.14000000000000001</v>
      </c>
      <c r="F355">
        <v>0.753</v>
      </c>
      <c r="G355">
        <v>0.34449999999999997</v>
      </c>
      <c r="H355">
        <v>0.13250000000000001</v>
      </c>
      <c r="I355">
        <v>0.24</v>
      </c>
      <c r="J355">
        <v>8</v>
      </c>
      <c r="K355">
        <v>15</v>
      </c>
      <c r="L355" t="s">
        <v>66</v>
      </c>
      <c r="M355" t="s">
        <v>67</v>
      </c>
      <c r="N355" t="s">
        <v>20</v>
      </c>
      <c r="O355">
        <v>7</v>
      </c>
      <c r="P355" t="s">
        <v>59</v>
      </c>
      <c r="Q355">
        <v>2.5</v>
      </c>
      <c r="R355" t="str" cm="1">
        <f t="array" ref="R3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5" t="e">
        <f>IF(Table13[[#This Row],[Category All]]="Category 1", "Yes",NA())</f>
        <v>#N/A</v>
      </c>
      <c r="T355" t="str">
        <f>IF(Table13[[#This Row],[Category All]]="Category 2", "Yes",NA())</f>
        <v>Yes</v>
      </c>
      <c r="U355" t="e">
        <f>IF(Table13[[#This Row],[Category All]]="Category 3", "Yes",NA())</f>
        <v>#N/A</v>
      </c>
      <c r="V355" s="3">
        <f>SUM(1,(1/3)*(Table13[[#This Row],[Length]]-0.5),(1/3)*(Table13[[#This Row],[Diameter]]-0.4),(1/3)*(Table13[[#This Row],[Height]]-0.4)*Table13[[#This Row],[Whole_weight]]*0.5)</f>
        <v>1.0007033333333333</v>
      </c>
      <c r="W355" s="3" cm="1">
        <f t="array" ref="W3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0.80056266666666664</v>
      </c>
      <c r="X355" s="3" t="e">
        <f>IF(Table13[[#This Row],[Category All]]="Category 1",Table13[[#This Row],[Base Abalone Value]]*1.5,NA())</f>
        <v>#N/A</v>
      </c>
      <c r="Y355" s="3">
        <f>IF(Table13[[#This Row],[Category All]]="Category 2",Table13[[#This Row],[Base Abalone Value]]*0.8,NA())</f>
        <v>0.80056266666666664</v>
      </c>
      <c r="Z355" s="3" t="e">
        <f>IF(Table13[[#This Row],[Category All]]="Category 3",Table13[[#This Row],[Base Abalone Value]],NA())</f>
        <v>#N/A</v>
      </c>
    </row>
    <row r="356" spans="1:26" x14ac:dyDescent="0.2">
      <c r="A356">
        <v>369</v>
      </c>
      <c r="B356" t="s">
        <v>32</v>
      </c>
      <c r="C356">
        <v>0.63</v>
      </c>
      <c r="D356">
        <v>0.49</v>
      </c>
      <c r="E356">
        <v>0.18</v>
      </c>
      <c r="F356">
        <v>1.1299999999999999</v>
      </c>
      <c r="G356">
        <v>0.45800000000000002</v>
      </c>
      <c r="H356">
        <v>0.27650000000000002</v>
      </c>
      <c r="I356">
        <v>0.315</v>
      </c>
      <c r="J356">
        <v>12</v>
      </c>
      <c r="K356">
        <v>12</v>
      </c>
      <c r="L356" t="s">
        <v>18</v>
      </c>
      <c r="M356" t="s">
        <v>19</v>
      </c>
      <c r="N356" t="s">
        <v>20</v>
      </c>
      <c r="O356">
        <v>10</v>
      </c>
      <c r="P356" t="s">
        <v>55</v>
      </c>
      <c r="Q356">
        <v>24.1</v>
      </c>
      <c r="R356" t="str" cm="1">
        <f t="array" ref="R3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6" t="e">
        <f>IF(Table13[[#This Row],[Category All]]="Category 1", "Yes",NA())</f>
        <v>#N/A</v>
      </c>
      <c r="T356" t="e">
        <f>IF(Table13[[#This Row],[Category All]]="Category 2", "Yes",NA())</f>
        <v>#N/A</v>
      </c>
      <c r="U356" t="str">
        <f>IF(Table13[[#This Row],[Category All]]="Category 3", "Yes",NA())</f>
        <v>Yes</v>
      </c>
      <c r="V356" s="3">
        <f>SUM(1,(1/3)*(Table13[[#This Row],[Length]]-0.5),(1/3)*(Table13[[#This Row],[Diameter]]-0.4),(1/3)*(Table13[[#This Row],[Height]]-0.4)*Table13[[#This Row],[Whole_weight]]*0.5)</f>
        <v>1.0319</v>
      </c>
      <c r="W356" s="3" cm="1">
        <f t="array" ref="W3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1.0319</v>
      </c>
      <c r="X356" s="3" t="e">
        <f>IF(Table13[[#This Row],[Category All]]="Category 1",Table13[[#This Row],[Base Abalone Value]]*1.5,NA())</f>
        <v>#N/A</v>
      </c>
      <c r="Y356" s="3" t="e">
        <f>IF(Table13[[#This Row],[Category All]]="Category 2",Table13[[#This Row],[Base Abalone Value]]*0.8,NA())</f>
        <v>#N/A</v>
      </c>
      <c r="Z356" s="3">
        <f>IF(Table13[[#This Row],[Category All]]="Category 3",Table13[[#This Row],[Base Abalone Value]],NA())</f>
        <v>1.0319</v>
      </c>
    </row>
    <row r="357" spans="1:26" x14ac:dyDescent="0.2">
      <c r="A357">
        <v>3453</v>
      </c>
      <c r="B357" t="s">
        <v>17</v>
      </c>
      <c r="C357">
        <v>0.55500000000000005</v>
      </c>
      <c r="D357">
        <v>0.44</v>
      </c>
      <c r="E357">
        <v>0.14499999999999999</v>
      </c>
      <c r="F357">
        <v>0.88149999999999995</v>
      </c>
      <c r="G357">
        <v>0.43</v>
      </c>
      <c r="H357">
        <v>0.19750000000000001</v>
      </c>
      <c r="I357">
        <v>0.2155</v>
      </c>
      <c r="J357">
        <v>8</v>
      </c>
      <c r="K357">
        <v>4</v>
      </c>
      <c r="L357" t="s">
        <v>69</v>
      </c>
      <c r="M357" t="s">
        <v>70</v>
      </c>
      <c r="N357" t="s">
        <v>71</v>
      </c>
      <c r="O357">
        <v>6</v>
      </c>
      <c r="P357" t="s">
        <v>64</v>
      </c>
      <c r="Q357">
        <v>14.1</v>
      </c>
      <c r="R357" t="str" cm="1">
        <f t="array" ref="R3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7" t="e">
        <f>IF(Table13[[#This Row],[Category All]]="Category 1", "Yes",NA())</f>
        <v>#N/A</v>
      </c>
      <c r="T357" t="e">
        <f>IF(Table13[[#This Row],[Category All]]="Category 2", "Yes",NA())</f>
        <v>#N/A</v>
      </c>
      <c r="U357" t="str">
        <f>IF(Table13[[#This Row],[Category All]]="Category 3", "Yes",NA())</f>
        <v>Yes</v>
      </c>
      <c r="V357" s="3">
        <f>SUM(1,(1/3)*(Table13[[#This Row],[Length]]-0.5),(1/3)*(Table13[[#This Row],[Diameter]]-0.4),(1/3)*(Table13[[#This Row],[Height]]-0.4)*Table13[[#This Row],[Whole_weight]]*0.5)</f>
        <v>0.99420291666666671</v>
      </c>
      <c r="W357" s="3" cm="1">
        <f t="array" ref="W3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0.99420291666666671</v>
      </c>
      <c r="X357" s="3" t="e">
        <f>IF(Table13[[#This Row],[Category All]]="Category 1",Table13[[#This Row],[Base Abalone Value]]*1.5,NA())</f>
        <v>#N/A</v>
      </c>
      <c r="Y357" s="3" t="e">
        <f>IF(Table13[[#This Row],[Category All]]="Category 2",Table13[[#This Row],[Base Abalone Value]]*0.8,NA())</f>
        <v>#N/A</v>
      </c>
      <c r="Z357" s="3">
        <f>IF(Table13[[#This Row],[Category All]]="Category 3",Table13[[#This Row],[Base Abalone Value]],NA())</f>
        <v>0.99420291666666671</v>
      </c>
    </row>
    <row r="358" spans="1:26" x14ac:dyDescent="0.2">
      <c r="A358">
        <v>3607</v>
      </c>
      <c r="B358" t="s">
        <v>17</v>
      </c>
      <c r="C358">
        <v>0.51</v>
      </c>
      <c r="D358">
        <v>0.375</v>
      </c>
      <c r="E358">
        <v>0.11</v>
      </c>
      <c r="F358">
        <v>0.58050000000000002</v>
      </c>
      <c r="G358">
        <v>0.28649999999999998</v>
      </c>
      <c r="H358">
        <v>0.11799999999999999</v>
      </c>
      <c r="I358">
        <v>0.14799999999999999</v>
      </c>
      <c r="J358">
        <v>7</v>
      </c>
      <c r="K358">
        <v>9</v>
      </c>
      <c r="L358" t="s">
        <v>37</v>
      </c>
      <c r="M358" t="s">
        <v>38</v>
      </c>
      <c r="N358" t="s">
        <v>39</v>
      </c>
      <c r="O358">
        <v>8</v>
      </c>
      <c r="P358" t="s">
        <v>36</v>
      </c>
      <c r="Q358">
        <v>12.3</v>
      </c>
      <c r="R358" t="str" cm="1">
        <f t="array" ref="R3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58" t="e">
        <f>IF(Table13[[#This Row],[Category All]]="Category 1", "Yes",NA())</f>
        <v>#N/A</v>
      </c>
      <c r="T358" t="str">
        <f>IF(Table13[[#This Row],[Category All]]="Category 2", "Yes",NA())</f>
        <v>Yes</v>
      </c>
      <c r="U358" t="e">
        <f>IF(Table13[[#This Row],[Category All]]="Category 3", "Yes",NA())</f>
        <v>#N/A</v>
      </c>
      <c r="V358" s="3">
        <f>SUM(1,(1/3)*(Table13[[#This Row],[Length]]-0.5),(1/3)*(Table13[[#This Row],[Diameter]]-0.4),(1/3)*(Table13[[#This Row],[Height]]-0.4)*Table13[[#This Row],[Whole_weight]]*0.5)</f>
        <v>0.96694250000000015</v>
      </c>
      <c r="W358" s="3" cm="1">
        <f t="array" ref="W3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0.77355400000000019</v>
      </c>
      <c r="X358" s="3" t="e">
        <f>IF(Table13[[#This Row],[Category All]]="Category 1",Table13[[#This Row],[Base Abalone Value]]*1.5,NA())</f>
        <v>#N/A</v>
      </c>
      <c r="Y358" s="3">
        <f>IF(Table13[[#This Row],[Category All]]="Category 2",Table13[[#This Row],[Base Abalone Value]]*0.8,NA())</f>
        <v>0.77355400000000019</v>
      </c>
      <c r="Z358" s="3" t="e">
        <f>IF(Table13[[#This Row],[Category All]]="Category 3",Table13[[#This Row],[Base Abalone Value]],NA())</f>
        <v>#N/A</v>
      </c>
    </row>
    <row r="359" spans="1:26" x14ac:dyDescent="0.2">
      <c r="A359">
        <v>3686</v>
      </c>
      <c r="B359" t="s">
        <v>32</v>
      </c>
      <c r="C359">
        <v>0.62</v>
      </c>
      <c r="D359">
        <v>0.48</v>
      </c>
      <c r="E359">
        <v>0.16500000000000001</v>
      </c>
      <c r="F359">
        <v>1.0854999999999999</v>
      </c>
      <c r="G359">
        <v>0.48099999999999998</v>
      </c>
      <c r="H359">
        <v>0.25750000000000001</v>
      </c>
      <c r="I359">
        <v>0.30499999999999999</v>
      </c>
      <c r="J359">
        <v>10</v>
      </c>
      <c r="K359">
        <v>10</v>
      </c>
      <c r="L359" t="s">
        <v>33</v>
      </c>
      <c r="M359" t="s">
        <v>34</v>
      </c>
      <c r="N359" t="s">
        <v>35</v>
      </c>
      <c r="O359">
        <v>9</v>
      </c>
      <c r="P359" t="s">
        <v>63</v>
      </c>
      <c r="Q359">
        <v>1.9</v>
      </c>
      <c r="R359" t="str" cm="1">
        <f t="array" ref="R3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59" t="e">
        <f>IF(Table13[[#This Row],[Category All]]="Category 1", "Yes",NA())</f>
        <v>#N/A</v>
      </c>
      <c r="T359" t="e">
        <f>IF(Table13[[#This Row],[Category All]]="Category 2", "Yes",NA())</f>
        <v>#N/A</v>
      </c>
      <c r="U359" t="str">
        <f>IF(Table13[[#This Row],[Category All]]="Category 3", "Yes",NA())</f>
        <v>Yes</v>
      </c>
      <c r="V359" s="3">
        <f>SUM(1,(1/3)*(Table13[[#This Row],[Length]]-0.5),(1/3)*(Table13[[#This Row],[Diameter]]-0.4),(1/3)*(Table13[[#This Row],[Height]]-0.4)*Table13[[#This Row],[Whole_weight]]*0.5)</f>
        <v>1.0241512500000001</v>
      </c>
      <c r="W359" s="3" cm="1">
        <f t="array" ref="W3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1.0241512500000001</v>
      </c>
      <c r="X359" s="3" t="e">
        <f>IF(Table13[[#This Row],[Category All]]="Category 1",Table13[[#This Row],[Base Abalone Value]]*1.5,NA())</f>
        <v>#N/A</v>
      </c>
      <c r="Y359" s="3" t="e">
        <f>IF(Table13[[#This Row],[Category All]]="Category 2",Table13[[#This Row],[Base Abalone Value]]*0.8,NA())</f>
        <v>#N/A</v>
      </c>
      <c r="Z359" s="3">
        <f>IF(Table13[[#This Row],[Category All]]="Category 3",Table13[[#This Row],[Base Abalone Value]],NA())</f>
        <v>1.0241512500000001</v>
      </c>
    </row>
    <row r="360" spans="1:26" x14ac:dyDescent="0.2">
      <c r="A360">
        <v>2977</v>
      </c>
      <c r="B360" t="s">
        <v>28</v>
      </c>
      <c r="C360">
        <v>0.43</v>
      </c>
      <c r="D360">
        <v>0.34499999999999997</v>
      </c>
      <c r="E360">
        <v>0.115</v>
      </c>
      <c r="F360">
        <v>0.42949999999999999</v>
      </c>
      <c r="G360">
        <v>0.21199999999999999</v>
      </c>
      <c r="H360">
        <v>0.108</v>
      </c>
      <c r="I360">
        <v>0.109</v>
      </c>
      <c r="J360">
        <v>8</v>
      </c>
      <c r="K360">
        <v>6</v>
      </c>
      <c r="L360" t="s">
        <v>56</v>
      </c>
      <c r="M360" t="s">
        <v>57</v>
      </c>
      <c r="N360" t="s">
        <v>58</v>
      </c>
      <c r="O360">
        <v>5</v>
      </c>
      <c r="P360" t="s">
        <v>31</v>
      </c>
      <c r="Q360">
        <v>12.8</v>
      </c>
      <c r="R360" t="str" cm="1">
        <f t="array" ref="R3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0" t="e">
        <f>IF(Table13[[#This Row],[Category All]]="Category 1", "Yes",NA())</f>
        <v>#N/A</v>
      </c>
      <c r="T360" t="str">
        <f>IF(Table13[[#This Row],[Category All]]="Category 2", "Yes",NA())</f>
        <v>Yes</v>
      </c>
      <c r="U360" t="e">
        <f>IF(Table13[[#This Row],[Category All]]="Category 3", "Yes",NA())</f>
        <v>#N/A</v>
      </c>
      <c r="V360" s="3">
        <f>SUM(1,(1/3)*(Table13[[#This Row],[Length]]-0.5),(1/3)*(Table13[[#This Row],[Diameter]]-0.4),(1/3)*(Table13[[#This Row],[Height]]-0.4)*Table13[[#This Row],[Whole_weight]]*0.5)</f>
        <v>0.93793208333333333</v>
      </c>
      <c r="W360" s="3" cm="1">
        <f t="array" ref="W3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0.75034566666666669</v>
      </c>
      <c r="X360" s="3" t="e">
        <f>IF(Table13[[#This Row],[Category All]]="Category 1",Table13[[#This Row],[Base Abalone Value]]*1.5,NA())</f>
        <v>#N/A</v>
      </c>
      <c r="Y360" s="3">
        <f>IF(Table13[[#This Row],[Category All]]="Category 2",Table13[[#This Row],[Base Abalone Value]]*0.8,NA())</f>
        <v>0.75034566666666669</v>
      </c>
      <c r="Z360" s="3" t="e">
        <f>IF(Table13[[#This Row],[Category All]]="Category 3",Table13[[#This Row],[Base Abalone Value]],NA())</f>
        <v>#N/A</v>
      </c>
    </row>
    <row r="361" spans="1:26" x14ac:dyDescent="0.2">
      <c r="A361">
        <v>3394</v>
      </c>
      <c r="B361" t="s">
        <v>32</v>
      </c>
      <c r="C361">
        <v>0.57499999999999996</v>
      </c>
      <c r="D361">
        <v>0.435</v>
      </c>
      <c r="E361">
        <v>0.13</v>
      </c>
      <c r="F361">
        <v>1.0105</v>
      </c>
      <c r="G361">
        <v>0.36799999999999999</v>
      </c>
      <c r="H361">
        <v>0.222</v>
      </c>
      <c r="I361">
        <v>0.32</v>
      </c>
      <c r="J361">
        <v>10</v>
      </c>
      <c r="K361">
        <v>4</v>
      </c>
      <c r="L361" t="s">
        <v>69</v>
      </c>
      <c r="M361" t="s">
        <v>70</v>
      </c>
      <c r="N361" t="s">
        <v>71</v>
      </c>
      <c r="O361">
        <v>4</v>
      </c>
      <c r="P361" t="s">
        <v>27</v>
      </c>
      <c r="Q361">
        <v>6.1</v>
      </c>
      <c r="R361" t="str" cm="1">
        <f t="array" ref="R3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1" t="e">
        <f>IF(Table13[[#This Row],[Category All]]="Category 1", "Yes",NA())</f>
        <v>#N/A</v>
      </c>
      <c r="T361" t="str">
        <f>IF(Table13[[#This Row],[Category All]]="Category 2", "Yes",NA())</f>
        <v>Yes</v>
      </c>
      <c r="U361" t="e">
        <f>IF(Table13[[#This Row],[Category All]]="Category 3", "Yes",NA())</f>
        <v>#N/A</v>
      </c>
      <c r="V361" s="3">
        <f>SUM(1,(1/3)*(Table13[[#This Row],[Length]]-0.5),(1/3)*(Table13[[#This Row],[Diameter]]-0.4),(1/3)*(Table13[[#This Row],[Height]]-0.4)*Table13[[#This Row],[Whole_weight]]*0.5)</f>
        <v>0.9911941666666666</v>
      </c>
      <c r="W361" s="3" cm="1">
        <f t="array" ref="W3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0.79295533333333335</v>
      </c>
      <c r="X361" s="3" t="e">
        <f>IF(Table13[[#This Row],[Category All]]="Category 1",Table13[[#This Row],[Base Abalone Value]]*1.5,NA())</f>
        <v>#N/A</v>
      </c>
      <c r="Y361" s="3">
        <f>IF(Table13[[#This Row],[Category All]]="Category 2",Table13[[#This Row],[Base Abalone Value]]*0.8,NA())</f>
        <v>0.79295533333333335</v>
      </c>
      <c r="Z361" s="3" t="e">
        <f>IF(Table13[[#This Row],[Category All]]="Category 3",Table13[[#This Row],[Base Abalone Value]],NA())</f>
        <v>#N/A</v>
      </c>
    </row>
    <row r="362" spans="1:26" x14ac:dyDescent="0.2">
      <c r="A362">
        <v>907</v>
      </c>
      <c r="B362" t="s">
        <v>28</v>
      </c>
      <c r="C362">
        <v>0.32500000000000001</v>
      </c>
      <c r="D362">
        <v>0.24</v>
      </c>
      <c r="E362">
        <v>7.4999999999999997E-2</v>
      </c>
      <c r="F362">
        <v>0.187</v>
      </c>
      <c r="G362">
        <v>8.2500000000000004E-2</v>
      </c>
      <c r="H362">
        <v>4.4499999999999998E-2</v>
      </c>
      <c r="I362">
        <v>0.05</v>
      </c>
      <c r="J362">
        <v>6</v>
      </c>
      <c r="K362">
        <v>4</v>
      </c>
      <c r="L362" t="s">
        <v>69</v>
      </c>
      <c r="M362" t="s">
        <v>70</v>
      </c>
      <c r="N362" t="s">
        <v>71</v>
      </c>
      <c r="O362">
        <v>8</v>
      </c>
      <c r="P362" t="s">
        <v>36</v>
      </c>
      <c r="Q362">
        <v>12.3</v>
      </c>
      <c r="R362" t="str" cm="1">
        <f t="array" ref="R3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2" t="e">
        <f>IF(Table13[[#This Row],[Category All]]="Category 1", "Yes",NA())</f>
        <v>#N/A</v>
      </c>
      <c r="T362" t="str">
        <f>IF(Table13[[#This Row],[Category All]]="Category 2", "Yes",NA())</f>
        <v>Yes</v>
      </c>
      <c r="U362" t="e">
        <f>IF(Table13[[#This Row],[Category All]]="Category 3", "Yes",NA())</f>
        <v>#N/A</v>
      </c>
      <c r="V362" s="3">
        <f>SUM(1,(1/3)*(Table13[[#This Row],[Length]]-0.5),(1/3)*(Table13[[#This Row],[Diameter]]-0.4),(1/3)*(Table13[[#This Row],[Height]]-0.4)*Table13[[#This Row],[Whole_weight]]*0.5)</f>
        <v>0.87820416666666667</v>
      </c>
      <c r="W362" s="3" cm="1">
        <f t="array" ref="W3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0.70256333333333343</v>
      </c>
      <c r="X362" s="3" t="e">
        <f>IF(Table13[[#This Row],[Category All]]="Category 1",Table13[[#This Row],[Base Abalone Value]]*1.5,NA())</f>
        <v>#N/A</v>
      </c>
      <c r="Y362" s="3">
        <f>IF(Table13[[#This Row],[Category All]]="Category 2",Table13[[#This Row],[Base Abalone Value]]*0.8,NA())</f>
        <v>0.70256333333333343</v>
      </c>
      <c r="Z362" s="3" t="e">
        <f>IF(Table13[[#This Row],[Category All]]="Category 3",Table13[[#This Row],[Base Abalone Value]],NA())</f>
        <v>#N/A</v>
      </c>
    </row>
    <row r="363" spans="1:26" x14ac:dyDescent="0.2">
      <c r="A363">
        <v>522</v>
      </c>
      <c r="B363" t="s">
        <v>17</v>
      </c>
      <c r="C363">
        <v>0.36</v>
      </c>
      <c r="D363">
        <v>0.27</v>
      </c>
      <c r="E363">
        <v>0.09</v>
      </c>
      <c r="F363">
        <v>0.1885</v>
      </c>
      <c r="G363">
        <v>8.4500000000000006E-2</v>
      </c>
      <c r="H363">
        <v>3.85E-2</v>
      </c>
      <c r="I363">
        <v>5.5E-2</v>
      </c>
      <c r="J363">
        <v>5</v>
      </c>
      <c r="K363">
        <v>13</v>
      </c>
      <c r="L363" t="s">
        <v>29</v>
      </c>
      <c r="M363" t="s">
        <v>30</v>
      </c>
      <c r="N363" t="s">
        <v>20</v>
      </c>
      <c r="O363">
        <v>5</v>
      </c>
      <c r="P363" t="s">
        <v>31</v>
      </c>
      <c r="Q363">
        <v>12.8</v>
      </c>
      <c r="R363" t="str" cm="1">
        <f t="array" ref="R3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3" t="e">
        <f>IF(Table13[[#This Row],[Category All]]="Category 1", "Yes",NA())</f>
        <v>#N/A</v>
      </c>
      <c r="T363" t="str">
        <f>IF(Table13[[#This Row],[Category All]]="Category 2", "Yes",NA())</f>
        <v>Yes</v>
      </c>
      <c r="U363" t="e">
        <f>IF(Table13[[#This Row],[Category All]]="Category 3", "Yes",NA())</f>
        <v>#N/A</v>
      </c>
      <c r="V363" s="3">
        <f>SUM(1,(1/3)*(Table13[[#This Row],[Length]]-0.5),(1/3)*(Table13[[#This Row],[Diameter]]-0.4),(1/3)*(Table13[[#This Row],[Height]]-0.4)*Table13[[#This Row],[Whole_weight]]*0.5)</f>
        <v>0.9002608333333334</v>
      </c>
      <c r="W363" s="3" cm="1">
        <f t="array" ref="W3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0.72020866666666672</v>
      </c>
      <c r="X363" s="3" t="e">
        <f>IF(Table13[[#This Row],[Category All]]="Category 1",Table13[[#This Row],[Base Abalone Value]]*1.5,NA())</f>
        <v>#N/A</v>
      </c>
      <c r="Y363" s="3">
        <f>IF(Table13[[#This Row],[Category All]]="Category 2",Table13[[#This Row],[Base Abalone Value]]*0.8,NA())</f>
        <v>0.72020866666666672</v>
      </c>
      <c r="Z363" s="3" t="e">
        <f>IF(Table13[[#This Row],[Category All]]="Category 3",Table13[[#This Row],[Base Abalone Value]],NA())</f>
        <v>#N/A</v>
      </c>
    </row>
    <row r="364" spans="1:26" x14ac:dyDescent="0.2">
      <c r="A364">
        <v>399</v>
      </c>
      <c r="B364" t="s">
        <v>32</v>
      </c>
      <c r="C364">
        <v>0.53500000000000003</v>
      </c>
      <c r="D364">
        <v>0.44</v>
      </c>
      <c r="E364">
        <v>0.15</v>
      </c>
      <c r="F364">
        <v>0.67649999999999999</v>
      </c>
      <c r="G364">
        <v>0.25600000000000001</v>
      </c>
      <c r="H364">
        <v>0.13900000000000001</v>
      </c>
      <c r="I364">
        <v>0.26</v>
      </c>
      <c r="J364">
        <v>12</v>
      </c>
      <c r="K364">
        <v>5</v>
      </c>
      <c r="L364" t="s">
        <v>43</v>
      </c>
      <c r="M364" t="s">
        <v>44</v>
      </c>
      <c r="N364" t="s">
        <v>45</v>
      </c>
      <c r="O364">
        <v>5</v>
      </c>
      <c r="P364" t="s">
        <v>31</v>
      </c>
      <c r="Q364">
        <v>12.8</v>
      </c>
      <c r="R364" t="str" cm="1">
        <f t="array" ref="R3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4" t="e">
        <f>IF(Table13[[#This Row],[Category All]]="Category 1", "Yes",NA())</f>
        <v>#N/A</v>
      </c>
      <c r="T364" t="str">
        <f>IF(Table13[[#This Row],[Category All]]="Category 2", "Yes",NA())</f>
        <v>Yes</v>
      </c>
      <c r="U364" t="e">
        <f>IF(Table13[[#This Row],[Category All]]="Category 3", "Yes",NA())</f>
        <v>#N/A</v>
      </c>
      <c r="V364" s="3">
        <f>SUM(1,(1/3)*(Table13[[#This Row],[Length]]-0.5),(1/3)*(Table13[[#This Row],[Diameter]]-0.4),(1/3)*(Table13[[#This Row],[Height]]-0.4)*Table13[[#This Row],[Whole_weight]]*0.5)</f>
        <v>0.9968125000000001</v>
      </c>
      <c r="W364" s="3" cm="1">
        <f t="array" ref="W3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0.7974500000000001</v>
      </c>
      <c r="X364" s="3" t="e">
        <f>IF(Table13[[#This Row],[Category All]]="Category 1",Table13[[#This Row],[Base Abalone Value]]*1.5,NA())</f>
        <v>#N/A</v>
      </c>
      <c r="Y364" s="3">
        <f>IF(Table13[[#This Row],[Category All]]="Category 2",Table13[[#This Row],[Base Abalone Value]]*0.8,NA())</f>
        <v>0.7974500000000001</v>
      </c>
      <c r="Z364" s="3" t="e">
        <f>IF(Table13[[#This Row],[Category All]]="Category 3",Table13[[#This Row],[Base Abalone Value]],NA())</f>
        <v>#N/A</v>
      </c>
    </row>
    <row r="365" spans="1:26" x14ac:dyDescent="0.2">
      <c r="A365">
        <v>1919</v>
      </c>
      <c r="B365" t="s">
        <v>17</v>
      </c>
      <c r="C365">
        <v>0.6</v>
      </c>
      <c r="D365">
        <v>0.46500000000000002</v>
      </c>
      <c r="E365">
        <v>0.16</v>
      </c>
      <c r="F365">
        <v>1.133</v>
      </c>
      <c r="G365">
        <v>0.46600000000000003</v>
      </c>
      <c r="H365">
        <v>0.28849999999999998</v>
      </c>
      <c r="I365">
        <v>0.29799999999999999</v>
      </c>
      <c r="J365">
        <v>11</v>
      </c>
      <c r="K365">
        <v>14</v>
      </c>
      <c r="L365" t="s">
        <v>40</v>
      </c>
      <c r="M365" t="s">
        <v>41</v>
      </c>
      <c r="N365" t="s">
        <v>42</v>
      </c>
      <c r="O365">
        <v>10</v>
      </c>
      <c r="P365" t="s">
        <v>55</v>
      </c>
      <c r="Q365">
        <v>24.1</v>
      </c>
      <c r="R365" t="str" cm="1">
        <f t="array" ref="R3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5" t="e">
        <f>IF(Table13[[#This Row],[Category All]]="Category 1", "Yes",NA())</f>
        <v>#N/A</v>
      </c>
      <c r="T365" t="e">
        <f>IF(Table13[[#This Row],[Category All]]="Category 2", "Yes",NA())</f>
        <v>#N/A</v>
      </c>
      <c r="U365" t="str">
        <f>IF(Table13[[#This Row],[Category All]]="Category 3", "Yes",NA())</f>
        <v>Yes</v>
      </c>
      <c r="V365" s="3">
        <f>SUM(1,(1/3)*(Table13[[#This Row],[Length]]-0.5),(1/3)*(Table13[[#This Row],[Diameter]]-0.4),(1/3)*(Table13[[#This Row],[Height]]-0.4)*Table13[[#This Row],[Whole_weight]]*0.5)</f>
        <v>1.0096799999999999</v>
      </c>
      <c r="W365" s="3" cm="1">
        <f t="array" ref="W3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1.0096799999999999</v>
      </c>
      <c r="X365" s="3" t="e">
        <f>IF(Table13[[#This Row],[Category All]]="Category 1",Table13[[#This Row],[Base Abalone Value]]*1.5,NA())</f>
        <v>#N/A</v>
      </c>
      <c r="Y365" s="3" t="e">
        <f>IF(Table13[[#This Row],[Category All]]="Category 2",Table13[[#This Row],[Base Abalone Value]]*0.8,NA())</f>
        <v>#N/A</v>
      </c>
      <c r="Z365" s="3">
        <f>IF(Table13[[#This Row],[Category All]]="Category 3",Table13[[#This Row],[Base Abalone Value]],NA())</f>
        <v>1.0096799999999999</v>
      </c>
    </row>
    <row r="366" spans="1:26" x14ac:dyDescent="0.2">
      <c r="A366">
        <v>1476</v>
      </c>
      <c r="B366" t="s">
        <v>17</v>
      </c>
      <c r="C366">
        <v>0.56000000000000005</v>
      </c>
      <c r="D366">
        <v>0.43</v>
      </c>
      <c r="E366">
        <v>0.15</v>
      </c>
      <c r="F366">
        <v>0.87450000000000006</v>
      </c>
      <c r="G366">
        <v>0.45300000000000001</v>
      </c>
      <c r="H366">
        <v>0.161</v>
      </c>
      <c r="I366">
        <v>0.22</v>
      </c>
      <c r="J366">
        <v>8</v>
      </c>
      <c r="K366">
        <v>10</v>
      </c>
      <c r="L366" t="s">
        <v>33</v>
      </c>
      <c r="M366" t="s">
        <v>34</v>
      </c>
      <c r="N366" t="s">
        <v>35</v>
      </c>
      <c r="O366">
        <v>9</v>
      </c>
      <c r="P366" t="s">
        <v>63</v>
      </c>
      <c r="Q366">
        <v>1.9</v>
      </c>
      <c r="R366" t="str" cm="1">
        <f t="array" ref="R3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6" t="e">
        <f>IF(Table13[[#This Row],[Category All]]="Category 1", "Yes",NA())</f>
        <v>#N/A</v>
      </c>
      <c r="T366" t="e">
        <f>IF(Table13[[#This Row],[Category All]]="Category 2", "Yes",NA())</f>
        <v>#N/A</v>
      </c>
      <c r="U366" t="str">
        <f>IF(Table13[[#This Row],[Category All]]="Category 3", "Yes",NA())</f>
        <v>Yes</v>
      </c>
      <c r="V366" s="3">
        <f>SUM(1,(1/3)*(Table13[[#This Row],[Length]]-0.5),(1/3)*(Table13[[#This Row],[Diameter]]-0.4),(1/3)*(Table13[[#This Row],[Height]]-0.4)*Table13[[#This Row],[Whole_weight]]*0.5)</f>
        <v>0.99356250000000002</v>
      </c>
      <c r="W366" s="3" cm="1">
        <f t="array" ref="W3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0.99356250000000002</v>
      </c>
      <c r="X366" s="3" t="e">
        <f>IF(Table13[[#This Row],[Category All]]="Category 1",Table13[[#This Row],[Base Abalone Value]]*1.5,NA())</f>
        <v>#N/A</v>
      </c>
      <c r="Y366" s="3" t="e">
        <f>IF(Table13[[#This Row],[Category All]]="Category 2",Table13[[#This Row],[Base Abalone Value]]*0.8,NA())</f>
        <v>#N/A</v>
      </c>
      <c r="Z366" s="3">
        <f>IF(Table13[[#This Row],[Category All]]="Category 3",Table13[[#This Row],[Base Abalone Value]],NA())</f>
        <v>0.99356250000000002</v>
      </c>
    </row>
    <row r="367" spans="1:26" x14ac:dyDescent="0.2">
      <c r="A367">
        <v>3495</v>
      </c>
      <c r="B367" t="s">
        <v>17</v>
      </c>
      <c r="C367">
        <v>0.55500000000000005</v>
      </c>
      <c r="D367">
        <v>0.43</v>
      </c>
      <c r="E367">
        <v>0.13500000000000001</v>
      </c>
      <c r="F367">
        <v>0.81200000000000006</v>
      </c>
      <c r="G367">
        <v>0.40550000000000003</v>
      </c>
      <c r="H367">
        <v>0.16300000000000001</v>
      </c>
      <c r="I367">
        <v>0.2215</v>
      </c>
      <c r="J367">
        <v>9</v>
      </c>
      <c r="K367">
        <v>11</v>
      </c>
      <c r="L367" t="s">
        <v>22</v>
      </c>
      <c r="M367" t="s">
        <v>23</v>
      </c>
      <c r="N367" t="s">
        <v>20</v>
      </c>
      <c r="O367">
        <v>7</v>
      </c>
      <c r="P367" t="s">
        <v>59</v>
      </c>
      <c r="Q367">
        <v>2.5</v>
      </c>
      <c r="R367" t="str" cm="1">
        <f t="array" ref="R3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7" t="e">
        <f>IF(Table13[[#This Row],[Category All]]="Category 1", "Yes",NA())</f>
        <v>#N/A</v>
      </c>
      <c r="T367" t="e">
        <f>IF(Table13[[#This Row],[Category All]]="Category 2", "Yes",NA())</f>
        <v>#N/A</v>
      </c>
      <c r="U367" t="str">
        <f>IF(Table13[[#This Row],[Category All]]="Category 3", "Yes",NA())</f>
        <v>Yes</v>
      </c>
      <c r="V367" s="3">
        <f>SUM(1,(1/3)*(Table13[[#This Row],[Length]]-0.5),(1/3)*(Table13[[#This Row],[Diameter]]-0.4),(1/3)*(Table13[[#This Row],[Height]]-0.4)*Table13[[#This Row],[Whole_weight]]*0.5)</f>
        <v>0.99246999999999996</v>
      </c>
      <c r="W367" s="3" cm="1">
        <f t="array" ref="W3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0.99246999999999996</v>
      </c>
      <c r="X367" s="3" t="e">
        <f>IF(Table13[[#This Row],[Category All]]="Category 1",Table13[[#This Row],[Base Abalone Value]]*1.5,NA())</f>
        <v>#N/A</v>
      </c>
      <c r="Y367" s="3" t="e">
        <f>IF(Table13[[#This Row],[Category All]]="Category 2",Table13[[#This Row],[Base Abalone Value]]*0.8,NA())</f>
        <v>#N/A</v>
      </c>
      <c r="Z367" s="3">
        <f>IF(Table13[[#This Row],[Category All]]="Category 3",Table13[[#This Row],[Base Abalone Value]],NA())</f>
        <v>0.99246999999999996</v>
      </c>
    </row>
    <row r="368" spans="1:26" x14ac:dyDescent="0.2">
      <c r="A368">
        <v>3742</v>
      </c>
      <c r="B368" t="s">
        <v>17</v>
      </c>
      <c r="C368">
        <v>0.67</v>
      </c>
      <c r="D368">
        <v>0.52500000000000002</v>
      </c>
      <c r="E368">
        <v>0.19500000000000001</v>
      </c>
      <c r="F368">
        <v>1.37</v>
      </c>
      <c r="G368">
        <v>0.60650000000000004</v>
      </c>
      <c r="H368">
        <v>0.29549999999999998</v>
      </c>
      <c r="I368">
        <v>0.40699999999999997</v>
      </c>
      <c r="J368">
        <v>12</v>
      </c>
      <c r="K368">
        <v>5</v>
      </c>
      <c r="L368" t="s">
        <v>43</v>
      </c>
      <c r="M368" t="s">
        <v>44</v>
      </c>
      <c r="N368" t="s">
        <v>45</v>
      </c>
      <c r="O368">
        <v>10</v>
      </c>
      <c r="P368" t="s">
        <v>55</v>
      </c>
      <c r="Q368">
        <v>24.1</v>
      </c>
      <c r="R368" t="str" cm="1">
        <f t="array" ref="R3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68" t="e">
        <f>IF(Table13[[#This Row],[Category All]]="Category 1", "Yes",NA())</f>
        <v>#N/A</v>
      </c>
      <c r="T368" t="e">
        <f>IF(Table13[[#This Row],[Category All]]="Category 2", "Yes",NA())</f>
        <v>#N/A</v>
      </c>
      <c r="U368" t="str">
        <f>IF(Table13[[#This Row],[Category All]]="Category 3", "Yes",NA())</f>
        <v>Yes</v>
      </c>
      <c r="V368" s="3">
        <f>SUM(1,(1/3)*(Table13[[#This Row],[Length]]-0.5),(1/3)*(Table13[[#This Row],[Diameter]]-0.4),(1/3)*(Table13[[#This Row],[Height]]-0.4)*Table13[[#This Row],[Whole_weight]]*0.5)</f>
        <v>1.051525</v>
      </c>
      <c r="W368" s="3" cm="1">
        <f t="array" ref="W3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1.051525</v>
      </c>
      <c r="X368" s="3" t="e">
        <f>IF(Table13[[#This Row],[Category All]]="Category 1",Table13[[#This Row],[Base Abalone Value]]*1.5,NA())</f>
        <v>#N/A</v>
      </c>
      <c r="Y368" s="3" t="e">
        <f>IF(Table13[[#This Row],[Category All]]="Category 2",Table13[[#This Row],[Base Abalone Value]]*0.8,NA())</f>
        <v>#N/A</v>
      </c>
      <c r="Z368" s="3">
        <f>IF(Table13[[#This Row],[Category All]]="Category 3",Table13[[#This Row],[Base Abalone Value]],NA())</f>
        <v>1.051525</v>
      </c>
    </row>
    <row r="369" spans="1:26" x14ac:dyDescent="0.2">
      <c r="A369">
        <v>2326</v>
      </c>
      <c r="B369" t="s">
        <v>17</v>
      </c>
      <c r="C369">
        <v>0.41499999999999998</v>
      </c>
      <c r="D369">
        <v>0.30499999999999999</v>
      </c>
      <c r="E369">
        <v>0.105</v>
      </c>
      <c r="F369">
        <v>0.36049999999999999</v>
      </c>
      <c r="G369">
        <v>0.12</v>
      </c>
      <c r="H369">
        <v>8.2000000000000003E-2</v>
      </c>
      <c r="I369">
        <v>0.1</v>
      </c>
      <c r="J369">
        <v>10</v>
      </c>
      <c r="K369">
        <v>13</v>
      </c>
      <c r="L369" t="s">
        <v>29</v>
      </c>
      <c r="M369" t="s">
        <v>30</v>
      </c>
      <c r="N369" t="s">
        <v>20</v>
      </c>
      <c r="O369">
        <v>2</v>
      </c>
      <c r="P369" t="s">
        <v>24</v>
      </c>
      <c r="Q369">
        <v>18</v>
      </c>
      <c r="R369" t="str" cm="1">
        <f t="array" ref="R3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69" t="e">
        <f>IF(Table13[[#This Row],[Category All]]="Category 1", "Yes",NA())</f>
        <v>#N/A</v>
      </c>
      <c r="T369" t="str">
        <f>IF(Table13[[#This Row],[Category All]]="Category 2", "Yes",NA())</f>
        <v>Yes</v>
      </c>
      <c r="U369" t="e">
        <f>IF(Table13[[#This Row],[Category All]]="Category 3", "Yes",NA())</f>
        <v>#N/A</v>
      </c>
      <c r="V369" s="3">
        <f>SUM(1,(1/3)*(Table13[[#This Row],[Length]]-0.5),(1/3)*(Table13[[#This Row],[Diameter]]-0.4),(1/3)*(Table13[[#This Row],[Height]]-0.4)*Table13[[#This Row],[Whole_weight]]*0.5)</f>
        <v>0.92227541666666657</v>
      </c>
      <c r="W369" s="3" cm="1">
        <f t="array" ref="W3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0.7378203333333333</v>
      </c>
      <c r="X369" s="3" t="e">
        <f>IF(Table13[[#This Row],[Category All]]="Category 1",Table13[[#This Row],[Base Abalone Value]]*1.5,NA())</f>
        <v>#N/A</v>
      </c>
      <c r="Y369" s="3">
        <f>IF(Table13[[#This Row],[Category All]]="Category 2",Table13[[#This Row],[Base Abalone Value]]*0.8,NA())</f>
        <v>0.7378203333333333</v>
      </c>
      <c r="Z369" s="3" t="e">
        <f>IF(Table13[[#This Row],[Category All]]="Category 3",Table13[[#This Row],[Base Abalone Value]],NA())</f>
        <v>#N/A</v>
      </c>
    </row>
    <row r="370" spans="1:26" x14ac:dyDescent="0.2">
      <c r="A370">
        <v>264</v>
      </c>
      <c r="B370" t="s">
        <v>28</v>
      </c>
      <c r="C370">
        <v>0.245</v>
      </c>
      <c r="D370">
        <v>0.19500000000000001</v>
      </c>
      <c r="E370">
        <v>0.06</v>
      </c>
      <c r="F370">
        <v>9.5000000000000001E-2</v>
      </c>
      <c r="G370">
        <v>4.4499999999999998E-2</v>
      </c>
      <c r="H370">
        <v>2.4500000000000001E-2</v>
      </c>
      <c r="I370">
        <v>2.5999999999999999E-2</v>
      </c>
      <c r="J370">
        <v>4</v>
      </c>
      <c r="K370">
        <v>10</v>
      </c>
      <c r="L370" t="s">
        <v>33</v>
      </c>
      <c r="M370" t="s">
        <v>34</v>
      </c>
      <c r="N370" t="s">
        <v>35</v>
      </c>
      <c r="O370">
        <v>5</v>
      </c>
      <c r="P370" t="s">
        <v>31</v>
      </c>
      <c r="Q370">
        <v>12.8</v>
      </c>
      <c r="R370" t="str" cm="1">
        <f t="array" ref="R3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0" t="e">
        <f>IF(Table13[[#This Row],[Category All]]="Category 1", "Yes",NA())</f>
        <v>#N/A</v>
      </c>
      <c r="T370" t="str">
        <f>IF(Table13[[#This Row],[Category All]]="Category 2", "Yes",NA())</f>
        <v>Yes</v>
      </c>
      <c r="U370" t="e">
        <f>IF(Table13[[#This Row],[Category All]]="Category 3", "Yes",NA())</f>
        <v>#N/A</v>
      </c>
      <c r="V370" s="3">
        <f>SUM(1,(1/3)*(Table13[[#This Row],[Length]]-0.5),(1/3)*(Table13[[#This Row],[Diameter]]-0.4),(1/3)*(Table13[[#This Row],[Height]]-0.4)*Table13[[#This Row],[Whole_weight]]*0.5)</f>
        <v>0.84128333333333338</v>
      </c>
      <c r="W370" s="3" cm="1">
        <f t="array" ref="W3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0.67302666666666677</v>
      </c>
      <c r="X370" s="3" t="e">
        <f>IF(Table13[[#This Row],[Category All]]="Category 1",Table13[[#This Row],[Base Abalone Value]]*1.5,NA())</f>
        <v>#N/A</v>
      </c>
      <c r="Y370" s="3">
        <f>IF(Table13[[#This Row],[Category All]]="Category 2",Table13[[#This Row],[Base Abalone Value]]*0.8,NA())</f>
        <v>0.67302666666666677</v>
      </c>
      <c r="Z370" s="3" t="e">
        <f>IF(Table13[[#This Row],[Category All]]="Category 3",Table13[[#This Row],[Base Abalone Value]],NA())</f>
        <v>#N/A</v>
      </c>
    </row>
    <row r="371" spans="1:26" x14ac:dyDescent="0.2">
      <c r="A371">
        <v>820</v>
      </c>
      <c r="B371" t="s">
        <v>28</v>
      </c>
      <c r="C371">
        <v>0.36</v>
      </c>
      <c r="D371">
        <v>0.3</v>
      </c>
      <c r="E371">
        <v>8.5000000000000006E-2</v>
      </c>
      <c r="F371">
        <v>0.27</v>
      </c>
      <c r="G371">
        <v>0.11849999999999999</v>
      </c>
      <c r="H371">
        <v>6.4000000000000001E-2</v>
      </c>
      <c r="I371">
        <v>7.4499999999999997E-2</v>
      </c>
      <c r="J371">
        <v>7</v>
      </c>
      <c r="K371">
        <v>10</v>
      </c>
      <c r="L371" t="s">
        <v>33</v>
      </c>
      <c r="M371" t="s">
        <v>34</v>
      </c>
      <c r="N371" t="s">
        <v>35</v>
      </c>
      <c r="O371">
        <v>3</v>
      </c>
      <c r="P371" t="s">
        <v>65</v>
      </c>
      <c r="Q371">
        <v>3.6</v>
      </c>
      <c r="R371" t="str" cm="1">
        <f t="array" ref="R3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1" t="e">
        <f>IF(Table13[[#This Row],[Category All]]="Category 1", "Yes",NA())</f>
        <v>#N/A</v>
      </c>
      <c r="T371" t="str">
        <f>IF(Table13[[#This Row],[Category All]]="Category 2", "Yes",NA())</f>
        <v>Yes</v>
      </c>
      <c r="U371" t="e">
        <f>IF(Table13[[#This Row],[Category All]]="Category 3", "Yes",NA())</f>
        <v>#N/A</v>
      </c>
      <c r="V371" s="3">
        <f>SUM(1,(1/3)*(Table13[[#This Row],[Length]]-0.5),(1/3)*(Table13[[#This Row],[Diameter]]-0.4),(1/3)*(Table13[[#This Row],[Height]]-0.4)*Table13[[#This Row],[Whole_weight]]*0.5)</f>
        <v>0.90582499999999999</v>
      </c>
      <c r="W371" s="3" cm="1">
        <f t="array" ref="W3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0.72466000000000008</v>
      </c>
      <c r="X371" s="3" t="e">
        <f>IF(Table13[[#This Row],[Category All]]="Category 1",Table13[[#This Row],[Base Abalone Value]]*1.5,NA())</f>
        <v>#N/A</v>
      </c>
      <c r="Y371" s="3">
        <f>IF(Table13[[#This Row],[Category All]]="Category 2",Table13[[#This Row],[Base Abalone Value]]*0.8,NA())</f>
        <v>0.72466000000000008</v>
      </c>
      <c r="Z371" s="3" t="e">
        <f>IF(Table13[[#This Row],[Category All]]="Category 3",Table13[[#This Row],[Base Abalone Value]],NA())</f>
        <v>#N/A</v>
      </c>
    </row>
    <row r="372" spans="1:26" x14ac:dyDescent="0.2">
      <c r="A372">
        <v>3093</v>
      </c>
      <c r="B372" t="s">
        <v>32</v>
      </c>
      <c r="C372">
        <v>0.51</v>
      </c>
      <c r="D372">
        <v>0.39500000000000002</v>
      </c>
      <c r="E372">
        <v>0.125</v>
      </c>
      <c r="F372">
        <v>0.58050000000000002</v>
      </c>
      <c r="G372">
        <v>0.24399999999999999</v>
      </c>
      <c r="H372">
        <v>0.13350000000000001</v>
      </c>
      <c r="I372">
        <v>0.188</v>
      </c>
      <c r="J372">
        <v>11</v>
      </c>
      <c r="K372">
        <v>4</v>
      </c>
      <c r="L372" t="s">
        <v>69</v>
      </c>
      <c r="M372" t="s">
        <v>70</v>
      </c>
      <c r="N372" t="s">
        <v>71</v>
      </c>
      <c r="O372">
        <v>7</v>
      </c>
      <c r="P372" t="s">
        <v>59</v>
      </c>
      <c r="Q372">
        <v>2.5</v>
      </c>
      <c r="R372" t="str" cm="1">
        <f t="array" ref="R3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2" t="e">
        <f>IF(Table13[[#This Row],[Category All]]="Category 1", "Yes",NA())</f>
        <v>#N/A</v>
      </c>
      <c r="T372" t="str">
        <f>IF(Table13[[#This Row],[Category All]]="Category 2", "Yes",NA())</f>
        <v>Yes</v>
      </c>
      <c r="U372" t="e">
        <f>IF(Table13[[#This Row],[Category All]]="Category 3", "Yes",NA())</f>
        <v>#N/A</v>
      </c>
      <c r="V372" s="3">
        <f>SUM(1,(1/3)*(Table13[[#This Row],[Length]]-0.5),(1/3)*(Table13[[#This Row],[Diameter]]-0.4),(1/3)*(Table13[[#This Row],[Height]]-0.4)*Table13[[#This Row],[Whole_weight]]*0.5)</f>
        <v>0.97506041666666665</v>
      </c>
      <c r="W372" s="3" cm="1">
        <f t="array" ref="W3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0.78004833333333334</v>
      </c>
      <c r="X372" s="3" t="e">
        <f>IF(Table13[[#This Row],[Category All]]="Category 1",Table13[[#This Row],[Base Abalone Value]]*1.5,NA())</f>
        <v>#N/A</v>
      </c>
      <c r="Y372" s="3">
        <f>IF(Table13[[#This Row],[Category All]]="Category 2",Table13[[#This Row],[Base Abalone Value]]*0.8,NA())</f>
        <v>0.78004833333333334</v>
      </c>
      <c r="Z372" s="3" t="e">
        <f>IF(Table13[[#This Row],[Category All]]="Category 3",Table13[[#This Row],[Base Abalone Value]],NA())</f>
        <v>#N/A</v>
      </c>
    </row>
    <row r="373" spans="1:26" x14ac:dyDescent="0.2">
      <c r="A373">
        <v>246</v>
      </c>
      <c r="B373" t="s">
        <v>28</v>
      </c>
      <c r="C373">
        <v>0.35</v>
      </c>
      <c r="D373">
        <v>0.26</v>
      </c>
      <c r="E373">
        <v>8.5000000000000006E-2</v>
      </c>
      <c r="F373">
        <v>0.17399999999999999</v>
      </c>
      <c r="G373">
        <v>7.0499999999999993E-2</v>
      </c>
      <c r="H373">
        <v>3.4500000000000003E-2</v>
      </c>
      <c r="I373">
        <v>0.06</v>
      </c>
      <c r="J373">
        <v>10</v>
      </c>
      <c r="K373">
        <v>10</v>
      </c>
      <c r="L373" t="s">
        <v>33</v>
      </c>
      <c r="M373" t="s">
        <v>34</v>
      </c>
      <c r="N373" t="s">
        <v>35</v>
      </c>
      <c r="O373">
        <v>6</v>
      </c>
      <c r="P373" t="s">
        <v>64</v>
      </c>
      <c r="Q373">
        <v>14.1</v>
      </c>
      <c r="R373" t="str" cm="1">
        <f t="array" ref="R3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3" t="e">
        <f>IF(Table13[[#This Row],[Category All]]="Category 1", "Yes",NA())</f>
        <v>#N/A</v>
      </c>
      <c r="T373" t="str">
        <f>IF(Table13[[#This Row],[Category All]]="Category 2", "Yes",NA())</f>
        <v>Yes</v>
      </c>
      <c r="U373" t="e">
        <f>IF(Table13[[#This Row],[Category All]]="Category 3", "Yes",NA())</f>
        <v>#N/A</v>
      </c>
      <c r="V373" s="3">
        <f>SUM(1,(1/3)*(Table13[[#This Row],[Length]]-0.5),(1/3)*(Table13[[#This Row],[Diameter]]-0.4),(1/3)*(Table13[[#This Row],[Height]]-0.4)*Table13[[#This Row],[Whole_weight]]*0.5)</f>
        <v>0.89419833333333332</v>
      </c>
      <c r="W373" s="3" cm="1">
        <f t="array" ref="W3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0.7153586666666667</v>
      </c>
      <c r="X373" s="3" t="e">
        <f>IF(Table13[[#This Row],[Category All]]="Category 1",Table13[[#This Row],[Base Abalone Value]]*1.5,NA())</f>
        <v>#N/A</v>
      </c>
      <c r="Y373" s="3">
        <f>IF(Table13[[#This Row],[Category All]]="Category 2",Table13[[#This Row],[Base Abalone Value]]*0.8,NA())</f>
        <v>0.7153586666666667</v>
      </c>
      <c r="Z373" s="3" t="e">
        <f>IF(Table13[[#This Row],[Category All]]="Category 3",Table13[[#This Row],[Base Abalone Value]],NA())</f>
        <v>#N/A</v>
      </c>
    </row>
    <row r="374" spans="1:26" x14ac:dyDescent="0.2">
      <c r="A374">
        <v>1660</v>
      </c>
      <c r="B374" t="s">
        <v>17</v>
      </c>
      <c r="C374">
        <v>0.6</v>
      </c>
      <c r="D374">
        <v>0.48</v>
      </c>
      <c r="E374">
        <v>0.18</v>
      </c>
      <c r="F374">
        <v>1.0645</v>
      </c>
      <c r="G374">
        <v>0.44950000000000001</v>
      </c>
      <c r="H374">
        <v>0.2455</v>
      </c>
      <c r="I374">
        <v>0.32500000000000001</v>
      </c>
      <c r="J374">
        <v>10</v>
      </c>
      <c r="K374">
        <v>6</v>
      </c>
      <c r="L374" t="s">
        <v>56</v>
      </c>
      <c r="M374" t="s">
        <v>57</v>
      </c>
      <c r="N374" t="s">
        <v>58</v>
      </c>
      <c r="O374">
        <v>4</v>
      </c>
      <c r="P374" t="s">
        <v>27</v>
      </c>
      <c r="Q374">
        <v>6.1</v>
      </c>
      <c r="R374" t="str" cm="1">
        <f t="array" ref="R3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4" t="e">
        <f>IF(Table13[[#This Row],[Category All]]="Category 1", "Yes",NA())</f>
        <v>#N/A</v>
      </c>
      <c r="T374" t="e">
        <f>IF(Table13[[#This Row],[Category All]]="Category 2", "Yes",NA())</f>
        <v>#N/A</v>
      </c>
      <c r="U374" t="str">
        <f>IF(Table13[[#This Row],[Category All]]="Category 3", "Yes",NA())</f>
        <v>Yes</v>
      </c>
      <c r="V374" s="3">
        <f>SUM(1,(1/3)*(Table13[[#This Row],[Length]]-0.5),(1/3)*(Table13[[#This Row],[Diameter]]-0.4),(1/3)*(Table13[[#This Row],[Height]]-0.4)*Table13[[#This Row],[Whole_weight]]*0.5)</f>
        <v>1.0209683333333333</v>
      </c>
      <c r="W374" s="3" cm="1">
        <f t="array" ref="W3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1.0209683333333333</v>
      </c>
      <c r="X374" s="3" t="e">
        <f>IF(Table13[[#This Row],[Category All]]="Category 1",Table13[[#This Row],[Base Abalone Value]]*1.5,NA())</f>
        <v>#N/A</v>
      </c>
      <c r="Y374" s="3" t="e">
        <f>IF(Table13[[#This Row],[Category All]]="Category 2",Table13[[#This Row],[Base Abalone Value]]*0.8,NA())</f>
        <v>#N/A</v>
      </c>
      <c r="Z374" s="3">
        <f>IF(Table13[[#This Row],[Category All]]="Category 3",Table13[[#This Row],[Base Abalone Value]],NA())</f>
        <v>1.0209683333333333</v>
      </c>
    </row>
    <row r="375" spans="1:26" x14ac:dyDescent="0.2">
      <c r="A375">
        <v>469</v>
      </c>
      <c r="B375" t="s">
        <v>17</v>
      </c>
      <c r="C375">
        <v>0.68</v>
      </c>
      <c r="D375">
        <v>0.55000000000000004</v>
      </c>
      <c r="E375">
        <v>0.21</v>
      </c>
      <c r="F375">
        <v>1.7444999999999999</v>
      </c>
      <c r="G375">
        <v>0.59750000000000003</v>
      </c>
      <c r="H375">
        <v>0.30499999999999999</v>
      </c>
      <c r="I375">
        <v>0.625</v>
      </c>
      <c r="J375">
        <v>17</v>
      </c>
      <c r="K375">
        <v>8</v>
      </c>
      <c r="L375" t="s">
        <v>46</v>
      </c>
      <c r="M375" t="s">
        <v>47</v>
      </c>
      <c r="N375" t="s">
        <v>48</v>
      </c>
      <c r="O375">
        <v>7</v>
      </c>
      <c r="P375" t="s">
        <v>59</v>
      </c>
      <c r="Q375">
        <v>2.5</v>
      </c>
      <c r="R375" t="str" cm="1">
        <f t="array" ref="R3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75" t="e">
        <f>IF(Table13[[#This Row],[Category All]]="Category 1", "Yes",NA())</f>
        <v>#N/A</v>
      </c>
      <c r="T375" t="e">
        <f>IF(Table13[[#This Row],[Category All]]="Category 2", "Yes",NA())</f>
        <v>#N/A</v>
      </c>
      <c r="U375" t="str">
        <f>IF(Table13[[#This Row],[Category All]]="Category 3", "Yes",NA())</f>
        <v>Yes</v>
      </c>
      <c r="V375" s="3">
        <f>SUM(1,(1/3)*(Table13[[#This Row],[Length]]-0.5),(1/3)*(Table13[[#This Row],[Diameter]]-0.4),(1/3)*(Table13[[#This Row],[Height]]-0.4)*Table13[[#This Row],[Whole_weight]]*0.5)</f>
        <v>1.0547575</v>
      </c>
      <c r="W375" s="3" cm="1">
        <f t="array" ref="W3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1.0547575</v>
      </c>
      <c r="X375" s="3" t="e">
        <f>IF(Table13[[#This Row],[Category All]]="Category 1",Table13[[#This Row],[Base Abalone Value]]*1.5,NA())</f>
        <v>#N/A</v>
      </c>
      <c r="Y375" s="3" t="e">
        <f>IF(Table13[[#This Row],[Category All]]="Category 2",Table13[[#This Row],[Base Abalone Value]]*0.8,NA())</f>
        <v>#N/A</v>
      </c>
      <c r="Z375" s="3">
        <f>IF(Table13[[#This Row],[Category All]]="Category 3",Table13[[#This Row],[Base Abalone Value]],NA())</f>
        <v>1.0547575</v>
      </c>
    </row>
    <row r="376" spans="1:26" x14ac:dyDescent="0.2">
      <c r="A376">
        <v>2191</v>
      </c>
      <c r="B376" t="s">
        <v>32</v>
      </c>
      <c r="C376">
        <v>0.57999999999999996</v>
      </c>
      <c r="D376">
        <v>0.47</v>
      </c>
      <c r="E376">
        <v>0.16500000000000001</v>
      </c>
      <c r="F376">
        <v>0.92700000000000005</v>
      </c>
      <c r="G376">
        <v>0.32150000000000001</v>
      </c>
      <c r="H376">
        <v>0.19850000000000001</v>
      </c>
      <c r="I376">
        <v>0.315</v>
      </c>
      <c r="J376">
        <v>11</v>
      </c>
      <c r="K376">
        <v>3</v>
      </c>
      <c r="L376" t="s">
        <v>60</v>
      </c>
      <c r="M376" t="s">
        <v>61</v>
      </c>
      <c r="N376" t="s">
        <v>62</v>
      </c>
      <c r="O376">
        <v>10</v>
      </c>
      <c r="P376" t="s">
        <v>55</v>
      </c>
      <c r="Q376">
        <v>24.1</v>
      </c>
      <c r="R376" t="str" cm="1">
        <f t="array" ref="R3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6" t="e">
        <f>IF(Table13[[#This Row],[Category All]]="Category 1", "Yes",NA())</f>
        <v>#N/A</v>
      </c>
      <c r="T376" t="str">
        <f>IF(Table13[[#This Row],[Category All]]="Category 2", "Yes",NA())</f>
        <v>Yes</v>
      </c>
      <c r="U376" t="e">
        <f>IF(Table13[[#This Row],[Category All]]="Category 3", "Yes",NA())</f>
        <v>#N/A</v>
      </c>
      <c r="V376" s="3">
        <f>SUM(1,(1/3)*(Table13[[#This Row],[Length]]-0.5),(1/3)*(Table13[[#This Row],[Diameter]]-0.4),(1/3)*(Table13[[#This Row],[Height]]-0.4)*Table13[[#This Row],[Whole_weight]]*0.5)</f>
        <v>1.0136924999999999</v>
      </c>
      <c r="W376" s="3" cm="1">
        <f t="array" ref="W3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0.81095399999999995</v>
      </c>
      <c r="X376" s="3" t="e">
        <f>IF(Table13[[#This Row],[Category All]]="Category 1",Table13[[#This Row],[Base Abalone Value]]*1.5,NA())</f>
        <v>#N/A</v>
      </c>
      <c r="Y376" s="3">
        <f>IF(Table13[[#This Row],[Category All]]="Category 2",Table13[[#This Row],[Base Abalone Value]]*0.8,NA())</f>
        <v>0.81095399999999995</v>
      </c>
      <c r="Z376" s="3" t="e">
        <f>IF(Table13[[#This Row],[Category All]]="Category 3",Table13[[#This Row],[Base Abalone Value]],NA())</f>
        <v>#N/A</v>
      </c>
    </row>
    <row r="377" spans="1:26" x14ac:dyDescent="0.2">
      <c r="A377">
        <v>3307</v>
      </c>
      <c r="B377" t="s">
        <v>28</v>
      </c>
      <c r="C377">
        <v>0.41</v>
      </c>
      <c r="D377">
        <v>0.3</v>
      </c>
      <c r="E377">
        <v>0.115</v>
      </c>
      <c r="F377">
        <v>0.25950000000000001</v>
      </c>
      <c r="G377">
        <v>9.7000000000000003E-2</v>
      </c>
      <c r="H377">
        <v>5.1499999999999997E-2</v>
      </c>
      <c r="I377">
        <v>0.08</v>
      </c>
      <c r="J377">
        <v>10</v>
      </c>
      <c r="K377">
        <v>14</v>
      </c>
      <c r="L377" t="s">
        <v>40</v>
      </c>
      <c r="M377" t="s">
        <v>41</v>
      </c>
      <c r="N377" t="s">
        <v>42</v>
      </c>
      <c r="O377">
        <v>6</v>
      </c>
      <c r="P377" t="s">
        <v>64</v>
      </c>
      <c r="Q377">
        <v>14.1</v>
      </c>
      <c r="R377" t="str" cm="1">
        <f t="array" ref="R3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7" t="e">
        <f>IF(Table13[[#This Row],[Category All]]="Category 1", "Yes",NA())</f>
        <v>#N/A</v>
      </c>
      <c r="T377" t="str">
        <f>IF(Table13[[#This Row],[Category All]]="Category 2", "Yes",NA())</f>
        <v>Yes</v>
      </c>
      <c r="U377" t="e">
        <f>IF(Table13[[#This Row],[Category All]]="Category 3", "Yes",NA())</f>
        <v>#N/A</v>
      </c>
      <c r="V377" s="3">
        <f>SUM(1,(1/3)*(Table13[[#This Row],[Length]]-0.5),(1/3)*(Table13[[#This Row],[Diameter]]-0.4),(1/3)*(Table13[[#This Row],[Height]]-0.4)*Table13[[#This Row],[Whole_weight]]*0.5)</f>
        <v>0.92434041666666666</v>
      </c>
      <c r="W377" s="3" cm="1">
        <f t="array" ref="W3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0.7394723333333334</v>
      </c>
      <c r="X377" s="3" t="e">
        <f>IF(Table13[[#This Row],[Category All]]="Category 1",Table13[[#This Row],[Base Abalone Value]]*1.5,NA())</f>
        <v>#N/A</v>
      </c>
      <c r="Y377" s="3">
        <f>IF(Table13[[#This Row],[Category All]]="Category 2",Table13[[#This Row],[Base Abalone Value]]*0.8,NA())</f>
        <v>0.7394723333333334</v>
      </c>
      <c r="Z377" s="3" t="e">
        <f>IF(Table13[[#This Row],[Category All]]="Category 3",Table13[[#This Row],[Base Abalone Value]],NA())</f>
        <v>#N/A</v>
      </c>
    </row>
    <row r="378" spans="1:26" x14ac:dyDescent="0.2">
      <c r="A378">
        <v>3414</v>
      </c>
      <c r="B378" t="s">
        <v>32</v>
      </c>
      <c r="C378">
        <v>0.49</v>
      </c>
      <c r="D378">
        <v>0.39500000000000002</v>
      </c>
      <c r="E378">
        <v>0.12</v>
      </c>
      <c r="F378">
        <v>0.67400000000000004</v>
      </c>
      <c r="G378">
        <v>0.33250000000000002</v>
      </c>
      <c r="H378">
        <v>0.1235</v>
      </c>
      <c r="I378">
        <v>0.185</v>
      </c>
      <c r="J378">
        <v>9</v>
      </c>
      <c r="K378">
        <v>10</v>
      </c>
      <c r="L378" t="s">
        <v>33</v>
      </c>
      <c r="M378" t="s">
        <v>34</v>
      </c>
      <c r="N378" t="s">
        <v>35</v>
      </c>
      <c r="O378">
        <v>3</v>
      </c>
      <c r="P378" t="s">
        <v>65</v>
      </c>
      <c r="Q378">
        <v>3.6</v>
      </c>
      <c r="R378" t="str" cm="1">
        <f t="array" ref="R3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8" t="e">
        <f>IF(Table13[[#This Row],[Category All]]="Category 1", "Yes",NA())</f>
        <v>#N/A</v>
      </c>
      <c r="T378" t="str">
        <f>IF(Table13[[#This Row],[Category All]]="Category 2", "Yes",NA())</f>
        <v>Yes</v>
      </c>
      <c r="U378" t="e">
        <f>IF(Table13[[#This Row],[Category All]]="Category 3", "Yes",NA())</f>
        <v>#N/A</v>
      </c>
      <c r="V378" s="3">
        <f>SUM(1,(1/3)*(Table13[[#This Row],[Length]]-0.5),(1/3)*(Table13[[#This Row],[Diameter]]-0.4),(1/3)*(Table13[[#This Row],[Height]]-0.4)*Table13[[#This Row],[Whole_weight]]*0.5)</f>
        <v>0.96354666666666666</v>
      </c>
      <c r="W378" s="3" cm="1">
        <f t="array" ref="W3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0.77083733333333337</v>
      </c>
      <c r="X378" s="3" t="e">
        <f>IF(Table13[[#This Row],[Category All]]="Category 1",Table13[[#This Row],[Base Abalone Value]]*1.5,NA())</f>
        <v>#N/A</v>
      </c>
      <c r="Y378" s="3">
        <f>IF(Table13[[#This Row],[Category All]]="Category 2",Table13[[#This Row],[Base Abalone Value]]*0.8,NA())</f>
        <v>0.77083733333333337</v>
      </c>
      <c r="Z378" s="3" t="e">
        <f>IF(Table13[[#This Row],[Category All]]="Category 3",Table13[[#This Row],[Base Abalone Value]],NA())</f>
        <v>#N/A</v>
      </c>
    </row>
    <row r="379" spans="1:26" x14ac:dyDescent="0.2">
      <c r="A379">
        <v>3926</v>
      </c>
      <c r="B379" t="s">
        <v>17</v>
      </c>
      <c r="C379">
        <v>0.47</v>
      </c>
      <c r="D379">
        <v>0.35</v>
      </c>
      <c r="E379">
        <v>0.115</v>
      </c>
      <c r="F379">
        <v>0.48699999999999999</v>
      </c>
      <c r="G379">
        <v>0.19550000000000001</v>
      </c>
      <c r="H379">
        <v>0.127</v>
      </c>
      <c r="I379">
        <v>0.155</v>
      </c>
      <c r="J379">
        <v>8</v>
      </c>
      <c r="K379">
        <v>1</v>
      </c>
      <c r="L379" t="s">
        <v>25</v>
      </c>
      <c r="M379" t="s">
        <v>26</v>
      </c>
      <c r="N379" t="s">
        <v>20</v>
      </c>
      <c r="O379">
        <v>9</v>
      </c>
      <c r="P379" t="s">
        <v>63</v>
      </c>
      <c r="Q379">
        <v>1.9</v>
      </c>
      <c r="R379" t="str" cm="1">
        <f t="array" ref="R3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79" t="e">
        <f>IF(Table13[[#This Row],[Category All]]="Category 1", "Yes",NA())</f>
        <v>#N/A</v>
      </c>
      <c r="T379" t="str">
        <f>IF(Table13[[#This Row],[Category All]]="Category 2", "Yes",NA())</f>
        <v>Yes</v>
      </c>
      <c r="U379" t="e">
        <f>IF(Table13[[#This Row],[Category All]]="Category 3", "Yes",NA())</f>
        <v>#N/A</v>
      </c>
      <c r="V379" s="3">
        <f>SUM(1,(1/3)*(Table13[[#This Row],[Length]]-0.5),(1/3)*(Table13[[#This Row],[Diameter]]-0.4),(1/3)*(Table13[[#This Row],[Height]]-0.4)*Table13[[#This Row],[Whole_weight]]*0.5)</f>
        <v>0.95020083333333327</v>
      </c>
      <c r="W379" s="3" cm="1">
        <f t="array" ref="W3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0.76016066666666671</v>
      </c>
      <c r="X379" s="3" t="e">
        <f>IF(Table13[[#This Row],[Category All]]="Category 1",Table13[[#This Row],[Base Abalone Value]]*1.5,NA())</f>
        <v>#N/A</v>
      </c>
      <c r="Y379" s="3">
        <f>IF(Table13[[#This Row],[Category All]]="Category 2",Table13[[#This Row],[Base Abalone Value]]*0.8,NA())</f>
        <v>0.76016066666666671</v>
      </c>
      <c r="Z379" s="3" t="e">
        <f>IF(Table13[[#This Row],[Category All]]="Category 3",Table13[[#This Row],[Base Abalone Value]],NA())</f>
        <v>#N/A</v>
      </c>
    </row>
    <row r="380" spans="1:26" x14ac:dyDescent="0.2">
      <c r="A380">
        <v>3477</v>
      </c>
      <c r="B380" t="s">
        <v>28</v>
      </c>
      <c r="C380">
        <v>0.4</v>
      </c>
      <c r="D380">
        <v>0.28999999999999998</v>
      </c>
      <c r="E380">
        <v>0.1</v>
      </c>
      <c r="F380">
        <v>0.25800000000000001</v>
      </c>
      <c r="G380">
        <v>0.104</v>
      </c>
      <c r="H380">
        <v>5.8999999999999997E-2</v>
      </c>
      <c r="I380">
        <v>8.1500000000000003E-2</v>
      </c>
      <c r="J380">
        <v>7</v>
      </c>
      <c r="K380">
        <v>7</v>
      </c>
      <c r="L380" t="s">
        <v>52</v>
      </c>
      <c r="M380" t="s">
        <v>53</v>
      </c>
      <c r="N380" t="s">
        <v>54</v>
      </c>
      <c r="O380">
        <v>4</v>
      </c>
      <c r="P380" t="s">
        <v>27</v>
      </c>
      <c r="Q380">
        <v>6.1</v>
      </c>
      <c r="R380" t="str" cm="1">
        <f t="array" ref="R3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0" t="e">
        <f>IF(Table13[[#This Row],[Category All]]="Category 1", "Yes",NA())</f>
        <v>#N/A</v>
      </c>
      <c r="T380" t="str">
        <f>IF(Table13[[#This Row],[Category All]]="Category 2", "Yes",NA())</f>
        <v>Yes</v>
      </c>
      <c r="U380" t="e">
        <f>IF(Table13[[#This Row],[Category All]]="Category 3", "Yes",NA())</f>
        <v>#N/A</v>
      </c>
      <c r="V380" s="3">
        <f>SUM(1,(1/3)*(Table13[[#This Row],[Length]]-0.5),(1/3)*(Table13[[#This Row],[Diameter]]-0.4),(1/3)*(Table13[[#This Row],[Height]]-0.4)*Table13[[#This Row],[Whole_weight]]*0.5)</f>
        <v>0.91709999999999992</v>
      </c>
      <c r="W380" s="3" cm="1">
        <f t="array" ref="W3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0.73368</v>
      </c>
      <c r="X380" s="3" t="e">
        <f>IF(Table13[[#This Row],[Category All]]="Category 1",Table13[[#This Row],[Base Abalone Value]]*1.5,NA())</f>
        <v>#N/A</v>
      </c>
      <c r="Y380" s="3">
        <f>IF(Table13[[#This Row],[Category All]]="Category 2",Table13[[#This Row],[Base Abalone Value]]*0.8,NA())</f>
        <v>0.73368</v>
      </c>
      <c r="Z380" s="3" t="e">
        <f>IF(Table13[[#This Row],[Category All]]="Category 3",Table13[[#This Row],[Base Abalone Value]],NA())</f>
        <v>#N/A</v>
      </c>
    </row>
    <row r="381" spans="1:26" x14ac:dyDescent="0.2">
      <c r="A381">
        <v>2332</v>
      </c>
      <c r="B381" t="s">
        <v>32</v>
      </c>
      <c r="C381">
        <v>0.59</v>
      </c>
      <c r="D381">
        <v>0.46</v>
      </c>
      <c r="E381">
        <v>0.155</v>
      </c>
      <c r="F381">
        <v>0.90600000000000003</v>
      </c>
      <c r="G381">
        <v>0.32700000000000001</v>
      </c>
      <c r="H381">
        <v>0.14849999999999999</v>
      </c>
      <c r="I381">
        <v>0.33500000000000002</v>
      </c>
      <c r="J381">
        <v>15</v>
      </c>
      <c r="K381">
        <v>10</v>
      </c>
      <c r="L381" t="s">
        <v>33</v>
      </c>
      <c r="M381" t="s">
        <v>34</v>
      </c>
      <c r="N381" t="s">
        <v>35</v>
      </c>
      <c r="O381">
        <v>2</v>
      </c>
      <c r="P381" t="s">
        <v>24</v>
      </c>
      <c r="Q381">
        <v>18</v>
      </c>
      <c r="R381" t="str" cm="1">
        <f t="array" ref="R3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1" t="e">
        <f>IF(Table13[[#This Row],[Category All]]="Category 1", "Yes",NA())</f>
        <v>#N/A</v>
      </c>
      <c r="T381" t="str">
        <f>IF(Table13[[#This Row],[Category All]]="Category 2", "Yes",NA())</f>
        <v>Yes</v>
      </c>
      <c r="U381" t="e">
        <f>IF(Table13[[#This Row],[Category All]]="Category 3", "Yes",NA())</f>
        <v>#N/A</v>
      </c>
      <c r="V381" s="3">
        <f>SUM(1,(1/3)*(Table13[[#This Row],[Length]]-0.5),(1/3)*(Table13[[#This Row],[Diameter]]-0.4),(1/3)*(Table13[[#This Row],[Height]]-0.4)*Table13[[#This Row],[Whole_weight]]*0.5)</f>
        <v>1.0130050000000002</v>
      </c>
      <c r="W381" s="3" cm="1">
        <f t="array" ref="W3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0.81040400000000012</v>
      </c>
      <c r="X381" s="3" t="e">
        <f>IF(Table13[[#This Row],[Category All]]="Category 1",Table13[[#This Row],[Base Abalone Value]]*1.5,NA())</f>
        <v>#N/A</v>
      </c>
      <c r="Y381" s="3">
        <f>IF(Table13[[#This Row],[Category All]]="Category 2",Table13[[#This Row],[Base Abalone Value]]*0.8,NA())</f>
        <v>0.81040400000000012</v>
      </c>
      <c r="Z381" s="3" t="e">
        <f>IF(Table13[[#This Row],[Category All]]="Category 3",Table13[[#This Row],[Base Abalone Value]],NA())</f>
        <v>#N/A</v>
      </c>
    </row>
    <row r="382" spans="1:26" x14ac:dyDescent="0.2">
      <c r="A382">
        <v>2835</v>
      </c>
      <c r="B382" t="s">
        <v>17</v>
      </c>
      <c r="C382">
        <v>0.56999999999999995</v>
      </c>
      <c r="D382">
        <v>0.42499999999999999</v>
      </c>
      <c r="E382">
        <v>0.13</v>
      </c>
      <c r="F382">
        <v>0.78200000000000003</v>
      </c>
      <c r="G382">
        <v>0.3695</v>
      </c>
      <c r="H382">
        <v>0.17449999999999999</v>
      </c>
      <c r="I382">
        <v>0.19650000000000001</v>
      </c>
      <c r="J382">
        <v>8</v>
      </c>
      <c r="K382">
        <v>9</v>
      </c>
      <c r="L382" t="s">
        <v>37</v>
      </c>
      <c r="M382" t="s">
        <v>38</v>
      </c>
      <c r="N382" t="s">
        <v>39</v>
      </c>
      <c r="O382">
        <v>2</v>
      </c>
      <c r="P382" t="s">
        <v>24</v>
      </c>
      <c r="Q382">
        <v>18</v>
      </c>
      <c r="R382" t="str" cm="1">
        <f t="array" ref="R3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2" t="e">
        <f>IF(Table13[[#This Row],[Category All]]="Category 1", "Yes",NA())</f>
        <v>#N/A</v>
      </c>
      <c r="T382" t="str">
        <f>IF(Table13[[#This Row],[Category All]]="Category 2", "Yes",NA())</f>
        <v>Yes</v>
      </c>
      <c r="U382" t="e">
        <f>IF(Table13[[#This Row],[Category All]]="Category 3", "Yes",NA())</f>
        <v>#N/A</v>
      </c>
      <c r="V382" s="3">
        <f>SUM(1,(1/3)*(Table13[[#This Row],[Length]]-0.5),(1/3)*(Table13[[#This Row],[Diameter]]-0.4),(1/3)*(Table13[[#This Row],[Height]]-0.4)*Table13[[#This Row],[Whole_weight]]*0.5)</f>
        <v>0.99647666666666668</v>
      </c>
      <c r="W382" s="3" cm="1">
        <f t="array" ref="W3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0.79718133333333341</v>
      </c>
      <c r="X382" s="3" t="e">
        <f>IF(Table13[[#This Row],[Category All]]="Category 1",Table13[[#This Row],[Base Abalone Value]]*1.5,NA())</f>
        <v>#N/A</v>
      </c>
      <c r="Y382" s="3">
        <f>IF(Table13[[#This Row],[Category All]]="Category 2",Table13[[#This Row],[Base Abalone Value]]*0.8,NA())</f>
        <v>0.79718133333333341</v>
      </c>
      <c r="Z382" s="3" t="e">
        <f>IF(Table13[[#This Row],[Category All]]="Category 3",Table13[[#This Row],[Base Abalone Value]],NA())</f>
        <v>#N/A</v>
      </c>
    </row>
    <row r="383" spans="1:26" x14ac:dyDescent="0.2">
      <c r="A383">
        <v>1484</v>
      </c>
      <c r="B383" t="s">
        <v>32</v>
      </c>
      <c r="C383">
        <v>0.59</v>
      </c>
      <c r="D383">
        <v>0.44</v>
      </c>
      <c r="E383">
        <v>0.15</v>
      </c>
      <c r="F383">
        <v>0.87250000000000005</v>
      </c>
      <c r="G383">
        <v>0.38700000000000001</v>
      </c>
      <c r="H383">
        <v>0.215</v>
      </c>
      <c r="I383">
        <v>0.245</v>
      </c>
      <c r="J383">
        <v>8</v>
      </c>
      <c r="K383">
        <v>2</v>
      </c>
      <c r="L383" t="s">
        <v>49</v>
      </c>
      <c r="M383" t="s">
        <v>50</v>
      </c>
      <c r="N383" t="s">
        <v>51</v>
      </c>
      <c r="O383">
        <v>1</v>
      </c>
      <c r="P383" t="s">
        <v>21</v>
      </c>
      <c r="Q383">
        <v>22.1</v>
      </c>
      <c r="R383" t="str" cm="1">
        <f t="array" ref="R3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3" t="e">
        <f>IF(Table13[[#This Row],[Category All]]="Category 1", "Yes",NA())</f>
        <v>#N/A</v>
      </c>
      <c r="T383" t="str">
        <f>IF(Table13[[#This Row],[Category All]]="Category 2", "Yes",NA())</f>
        <v>Yes</v>
      </c>
      <c r="U383" t="e">
        <f>IF(Table13[[#This Row],[Category All]]="Category 3", "Yes",NA())</f>
        <v>#N/A</v>
      </c>
      <c r="V383" s="3">
        <f>SUM(1,(1/3)*(Table13[[#This Row],[Length]]-0.5),(1/3)*(Table13[[#This Row],[Diameter]]-0.4),(1/3)*(Table13[[#This Row],[Height]]-0.4)*Table13[[#This Row],[Whole_weight]]*0.5)</f>
        <v>1.0069791666666668</v>
      </c>
      <c r="W383" s="3" cm="1">
        <f t="array" ref="W3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0.80558333333333343</v>
      </c>
      <c r="X383" s="3" t="e">
        <f>IF(Table13[[#This Row],[Category All]]="Category 1",Table13[[#This Row],[Base Abalone Value]]*1.5,NA())</f>
        <v>#N/A</v>
      </c>
      <c r="Y383" s="3">
        <f>IF(Table13[[#This Row],[Category All]]="Category 2",Table13[[#This Row],[Base Abalone Value]]*0.8,NA())</f>
        <v>0.80558333333333343</v>
      </c>
      <c r="Z383" s="3" t="e">
        <f>IF(Table13[[#This Row],[Category All]]="Category 3",Table13[[#This Row],[Base Abalone Value]],NA())</f>
        <v>#N/A</v>
      </c>
    </row>
    <row r="384" spans="1:26" x14ac:dyDescent="0.2">
      <c r="A384">
        <v>3272</v>
      </c>
      <c r="B384" t="s">
        <v>32</v>
      </c>
      <c r="C384">
        <v>0.52</v>
      </c>
      <c r="D384">
        <v>0.42499999999999999</v>
      </c>
      <c r="E384">
        <v>0.155</v>
      </c>
      <c r="F384">
        <v>0.77349999999999997</v>
      </c>
      <c r="G384">
        <v>0.29699999999999999</v>
      </c>
      <c r="H384">
        <v>0.123</v>
      </c>
      <c r="I384">
        <v>0.255</v>
      </c>
      <c r="J384">
        <v>17</v>
      </c>
      <c r="K384">
        <v>5</v>
      </c>
      <c r="L384" t="s">
        <v>43</v>
      </c>
      <c r="M384" t="s">
        <v>44</v>
      </c>
      <c r="N384" t="s">
        <v>45</v>
      </c>
      <c r="O384">
        <v>10</v>
      </c>
      <c r="P384" t="s">
        <v>55</v>
      </c>
      <c r="Q384">
        <v>24.1</v>
      </c>
      <c r="R384" t="str" cm="1">
        <f t="array" ref="R3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4" t="e">
        <f>IF(Table13[[#This Row],[Category All]]="Category 1", "Yes",NA())</f>
        <v>#N/A</v>
      </c>
      <c r="T384" t="str">
        <f>IF(Table13[[#This Row],[Category All]]="Category 2", "Yes",NA())</f>
        <v>Yes</v>
      </c>
      <c r="U384" t="e">
        <f>IF(Table13[[#This Row],[Category All]]="Category 3", "Yes",NA())</f>
        <v>#N/A</v>
      </c>
      <c r="V384" s="3">
        <f>SUM(1,(1/3)*(Table13[[#This Row],[Length]]-0.5),(1/3)*(Table13[[#This Row],[Diameter]]-0.4),(1/3)*(Table13[[#This Row],[Height]]-0.4)*Table13[[#This Row],[Whole_weight]]*0.5)</f>
        <v>0.98341541666666654</v>
      </c>
      <c r="W384" s="3" cm="1">
        <f t="array" ref="W3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0.78673233333333326</v>
      </c>
      <c r="X384" s="3" t="e">
        <f>IF(Table13[[#This Row],[Category All]]="Category 1",Table13[[#This Row],[Base Abalone Value]]*1.5,NA())</f>
        <v>#N/A</v>
      </c>
      <c r="Y384" s="3">
        <f>IF(Table13[[#This Row],[Category All]]="Category 2",Table13[[#This Row],[Base Abalone Value]]*0.8,NA())</f>
        <v>0.78673233333333326</v>
      </c>
      <c r="Z384" s="3" t="e">
        <f>IF(Table13[[#This Row],[Category All]]="Category 3",Table13[[#This Row],[Base Abalone Value]],NA())</f>
        <v>#N/A</v>
      </c>
    </row>
    <row r="385" spans="1:26" x14ac:dyDescent="0.2">
      <c r="A385">
        <v>723</v>
      </c>
      <c r="B385" t="s">
        <v>32</v>
      </c>
      <c r="C385">
        <v>0.55500000000000005</v>
      </c>
      <c r="D385">
        <v>0.44</v>
      </c>
      <c r="E385">
        <v>0.15</v>
      </c>
      <c r="F385">
        <v>1.0920000000000001</v>
      </c>
      <c r="G385">
        <v>0.41599999999999998</v>
      </c>
      <c r="H385">
        <v>0.21199999999999999</v>
      </c>
      <c r="I385">
        <v>0.4405</v>
      </c>
      <c r="J385">
        <v>15</v>
      </c>
      <c r="K385">
        <v>10</v>
      </c>
      <c r="L385" t="s">
        <v>33</v>
      </c>
      <c r="M385" t="s">
        <v>34</v>
      </c>
      <c r="N385" t="s">
        <v>35</v>
      </c>
      <c r="O385">
        <v>2</v>
      </c>
      <c r="P385" t="s">
        <v>24</v>
      </c>
      <c r="Q385">
        <v>18</v>
      </c>
      <c r="R385" t="str" cm="1">
        <f t="array" ref="R3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5" t="e">
        <f>IF(Table13[[#This Row],[Category All]]="Category 1", "Yes",NA())</f>
        <v>#N/A</v>
      </c>
      <c r="T385" t="e">
        <f>IF(Table13[[#This Row],[Category All]]="Category 2", "Yes",NA())</f>
        <v>#N/A</v>
      </c>
      <c r="U385" t="str">
        <f>IF(Table13[[#This Row],[Category All]]="Category 3", "Yes",NA())</f>
        <v>Yes</v>
      </c>
      <c r="V385" s="3">
        <f>SUM(1,(1/3)*(Table13[[#This Row],[Length]]-0.5),(1/3)*(Table13[[#This Row],[Diameter]]-0.4),(1/3)*(Table13[[#This Row],[Height]]-0.4)*Table13[[#This Row],[Whole_weight]]*0.5)</f>
        <v>0.98616666666666675</v>
      </c>
      <c r="W385" s="3" cm="1">
        <f t="array" ref="W3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0.98616666666666675</v>
      </c>
      <c r="X385" s="3" t="e">
        <f>IF(Table13[[#This Row],[Category All]]="Category 1",Table13[[#This Row],[Base Abalone Value]]*1.5,NA())</f>
        <v>#N/A</v>
      </c>
      <c r="Y385" s="3" t="e">
        <f>IF(Table13[[#This Row],[Category All]]="Category 2",Table13[[#This Row],[Base Abalone Value]]*0.8,NA())</f>
        <v>#N/A</v>
      </c>
      <c r="Z385" s="3">
        <f>IF(Table13[[#This Row],[Category All]]="Category 3",Table13[[#This Row],[Base Abalone Value]],NA())</f>
        <v>0.98616666666666675</v>
      </c>
    </row>
    <row r="386" spans="1:26" x14ac:dyDescent="0.2">
      <c r="A386">
        <v>2267</v>
      </c>
      <c r="B386" t="s">
        <v>17</v>
      </c>
      <c r="C386">
        <v>0.63500000000000001</v>
      </c>
      <c r="D386">
        <v>0.51</v>
      </c>
      <c r="E386">
        <v>0.17499999999999999</v>
      </c>
      <c r="F386">
        <v>1.2124999999999999</v>
      </c>
      <c r="G386">
        <v>0.57350000000000001</v>
      </c>
      <c r="H386">
        <v>0.26100000000000001</v>
      </c>
      <c r="I386">
        <v>0.36</v>
      </c>
      <c r="J386">
        <v>14</v>
      </c>
      <c r="K386">
        <v>11</v>
      </c>
      <c r="L386" t="s">
        <v>22</v>
      </c>
      <c r="M386" t="s">
        <v>23</v>
      </c>
      <c r="N386" t="s">
        <v>20</v>
      </c>
      <c r="O386">
        <v>5</v>
      </c>
      <c r="P386" t="s">
        <v>31</v>
      </c>
      <c r="Q386">
        <v>12.8</v>
      </c>
      <c r="R386" t="str" cm="1">
        <f t="array" ref="R3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86" t="e">
        <f>IF(Table13[[#This Row],[Category All]]="Category 1", "Yes",NA())</f>
        <v>#N/A</v>
      </c>
      <c r="T386" t="e">
        <f>IF(Table13[[#This Row],[Category All]]="Category 2", "Yes",NA())</f>
        <v>#N/A</v>
      </c>
      <c r="U386" t="str">
        <f>IF(Table13[[#This Row],[Category All]]="Category 3", "Yes",NA())</f>
        <v>Yes</v>
      </c>
      <c r="V386" s="3">
        <f>SUM(1,(1/3)*(Table13[[#This Row],[Length]]-0.5),(1/3)*(Table13[[#This Row],[Diameter]]-0.4),(1/3)*(Table13[[#This Row],[Height]]-0.4)*Table13[[#This Row],[Whole_weight]]*0.5)</f>
        <v>1.0361979166666666</v>
      </c>
      <c r="W386" s="3" cm="1">
        <f t="array" ref="W3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1.0361979166666666</v>
      </c>
      <c r="X386" s="3" t="e">
        <f>IF(Table13[[#This Row],[Category All]]="Category 1",Table13[[#This Row],[Base Abalone Value]]*1.5,NA())</f>
        <v>#N/A</v>
      </c>
      <c r="Y386" s="3" t="e">
        <f>IF(Table13[[#This Row],[Category All]]="Category 2",Table13[[#This Row],[Base Abalone Value]]*0.8,NA())</f>
        <v>#N/A</v>
      </c>
      <c r="Z386" s="3">
        <f>IF(Table13[[#This Row],[Category All]]="Category 3",Table13[[#This Row],[Base Abalone Value]],NA())</f>
        <v>1.0361979166666666</v>
      </c>
    </row>
    <row r="387" spans="1:26" x14ac:dyDescent="0.2">
      <c r="A387">
        <v>793</v>
      </c>
      <c r="B387" t="s">
        <v>32</v>
      </c>
      <c r="C387">
        <v>0.47</v>
      </c>
      <c r="D387">
        <v>0.37</v>
      </c>
      <c r="E387">
        <v>0.18</v>
      </c>
      <c r="F387">
        <v>0.51</v>
      </c>
      <c r="G387">
        <v>0.1915</v>
      </c>
      <c r="H387">
        <v>0.1285</v>
      </c>
      <c r="I387">
        <v>0.16250000000000001</v>
      </c>
      <c r="J387">
        <v>9</v>
      </c>
      <c r="K387">
        <v>15</v>
      </c>
      <c r="L387" t="s">
        <v>66</v>
      </c>
      <c r="M387" t="s">
        <v>67</v>
      </c>
      <c r="N387" t="s">
        <v>20</v>
      </c>
      <c r="O387">
        <v>6</v>
      </c>
      <c r="P387" t="s">
        <v>64</v>
      </c>
      <c r="Q387">
        <v>14.1</v>
      </c>
      <c r="R387" t="str" cm="1">
        <f t="array" ref="R3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7" t="e">
        <f>IF(Table13[[#This Row],[Category All]]="Category 1", "Yes",NA())</f>
        <v>#N/A</v>
      </c>
      <c r="T387" t="str">
        <f>IF(Table13[[#This Row],[Category All]]="Category 2", "Yes",NA())</f>
        <v>Yes</v>
      </c>
      <c r="U387" t="e">
        <f>IF(Table13[[#This Row],[Category All]]="Category 3", "Yes",NA())</f>
        <v>#N/A</v>
      </c>
      <c r="V387" s="3">
        <f>SUM(1,(1/3)*(Table13[[#This Row],[Length]]-0.5),(1/3)*(Table13[[#This Row],[Diameter]]-0.4),(1/3)*(Table13[[#This Row],[Height]]-0.4)*Table13[[#This Row],[Whole_weight]]*0.5)</f>
        <v>0.96129999999999993</v>
      </c>
      <c r="W387" s="3" cm="1">
        <f t="array" ref="W3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0.76903999999999995</v>
      </c>
      <c r="X387" s="3" t="e">
        <f>IF(Table13[[#This Row],[Category All]]="Category 1",Table13[[#This Row],[Base Abalone Value]]*1.5,NA())</f>
        <v>#N/A</v>
      </c>
      <c r="Y387" s="3">
        <f>IF(Table13[[#This Row],[Category All]]="Category 2",Table13[[#This Row],[Base Abalone Value]]*0.8,NA())</f>
        <v>0.76903999999999995</v>
      </c>
      <c r="Z387" s="3" t="e">
        <f>IF(Table13[[#This Row],[Category All]]="Category 3",Table13[[#This Row],[Base Abalone Value]],NA())</f>
        <v>#N/A</v>
      </c>
    </row>
    <row r="388" spans="1:26" x14ac:dyDescent="0.2">
      <c r="A388">
        <v>3535</v>
      </c>
      <c r="B388" t="s">
        <v>28</v>
      </c>
      <c r="C388">
        <v>0.4</v>
      </c>
      <c r="D388">
        <v>0.315</v>
      </c>
      <c r="E388">
        <v>0.09</v>
      </c>
      <c r="F388">
        <v>0.33</v>
      </c>
      <c r="G388">
        <v>0.151</v>
      </c>
      <c r="H388">
        <v>6.8000000000000005E-2</v>
      </c>
      <c r="I388">
        <v>0.08</v>
      </c>
      <c r="J388">
        <v>6</v>
      </c>
      <c r="K388">
        <v>3</v>
      </c>
      <c r="L388" t="s">
        <v>60</v>
      </c>
      <c r="M388" t="s">
        <v>61</v>
      </c>
      <c r="N388" t="s">
        <v>62</v>
      </c>
      <c r="O388">
        <v>6</v>
      </c>
      <c r="P388" t="s">
        <v>64</v>
      </c>
      <c r="Q388">
        <v>14.1</v>
      </c>
      <c r="R388" t="str" cm="1">
        <f t="array" ref="R3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8" t="e">
        <f>IF(Table13[[#This Row],[Category All]]="Category 1", "Yes",NA())</f>
        <v>#N/A</v>
      </c>
      <c r="T388" t="str">
        <f>IF(Table13[[#This Row],[Category All]]="Category 2", "Yes",NA())</f>
        <v>Yes</v>
      </c>
      <c r="U388" t="e">
        <f>IF(Table13[[#This Row],[Category All]]="Category 3", "Yes",NA())</f>
        <v>#N/A</v>
      </c>
      <c r="V388" s="3">
        <f>SUM(1,(1/3)*(Table13[[#This Row],[Length]]-0.5),(1/3)*(Table13[[#This Row],[Diameter]]-0.4),(1/3)*(Table13[[#This Row],[Height]]-0.4)*Table13[[#This Row],[Whole_weight]]*0.5)</f>
        <v>0.92128333333333334</v>
      </c>
      <c r="W388" s="3" cm="1">
        <f t="array" ref="W3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0.73702666666666672</v>
      </c>
      <c r="X388" s="3" t="e">
        <f>IF(Table13[[#This Row],[Category All]]="Category 1",Table13[[#This Row],[Base Abalone Value]]*1.5,NA())</f>
        <v>#N/A</v>
      </c>
      <c r="Y388" s="3">
        <f>IF(Table13[[#This Row],[Category All]]="Category 2",Table13[[#This Row],[Base Abalone Value]]*0.8,NA())</f>
        <v>0.73702666666666672</v>
      </c>
      <c r="Z388" s="3" t="e">
        <f>IF(Table13[[#This Row],[Category All]]="Category 3",Table13[[#This Row],[Base Abalone Value]],NA())</f>
        <v>#N/A</v>
      </c>
    </row>
    <row r="389" spans="1:26" x14ac:dyDescent="0.2">
      <c r="A389">
        <v>4169</v>
      </c>
      <c r="B389" t="s">
        <v>17</v>
      </c>
      <c r="C389">
        <v>0.51500000000000001</v>
      </c>
      <c r="D389">
        <v>0.4</v>
      </c>
      <c r="E389">
        <v>0.125</v>
      </c>
      <c r="F389">
        <v>0.61499999999999999</v>
      </c>
      <c r="G389">
        <v>0.28649999999999998</v>
      </c>
      <c r="H389">
        <v>0.123</v>
      </c>
      <c r="I389">
        <v>0.17649999999999999</v>
      </c>
      <c r="J389">
        <v>8</v>
      </c>
      <c r="K389">
        <v>5</v>
      </c>
      <c r="L389" t="s">
        <v>43</v>
      </c>
      <c r="M389" t="s">
        <v>44</v>
      </c>
      <c r="N389" t="s">
        <v>45</v>
      </c>
      <c r="O389">
        <v>10</v>
      </c>
      <c r="P389" t="s">
        <v>55</v>
      </c>
      <c r="Q389">
        <v>24.1</v>
      </c>
      <c r="R389" t="str" cm="1">
        <f t="array" ref="R3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89" t="e">
        <f>IF(Table13[[#This Row],[Category All]]="Category 1", "Yes",NA())</f>
        <v>#N/A</v>
      </c>
      <c r="T389" t="str">
        <f>IF(Table13[[#This Row],[Category All]]="Category 2", "Yes",NA())</f>
        <v>Yes</v>
      </c>
      <c r="U389" t="e">
        <f>IF(Table13[[#This Row],[Category All]]="Category 3", "Yes",NA())</f>
        <v>#N/A</v>
      </c>
      <c r="V389" s="3">
        <f>SUM(1,(1/3)*(Table13[[#This Row],[Length]]-0.5),(1/3)*(Table13[[#This Row],[Diameter]]-0.4),(1/3)*(Table13[[#This Row],[Height]]-0.4)*Table13[[#This Row],[Whole_weight]]*0.5)</f>
        <v>0.97681249999999986</v>
      </c>
      <c r="W389" s="3" cm="1">
        <f t="array" ref="W3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0.78144999999999998</v>
      </c>
      <c r="X389" s="3" t="e">
        <f>IF(Table13[[#This Row],[Category All]]="Category 1",Table13[[#This Row],[Base Abalone Value]]*1.5,NA())</f>
        <v>#N/A</v>
      </c>
      <c r="Y389" s="3">
        <f>IF(Table13[[#This Row],[Category All]]="Category 2",Table13[[#This Row],[Base Abalone Value]]*0.8,NA())</f>
        <v>0.78144999999999998</v>
      </c>
      <c r="Z389" s="3" t="e">
        <f>IF(Table13[[#This Row],[Category All]]="Category 3",Table13[[#This Row],[Base Abalone Value]],NA())</f>
        <v>#N/A</v>
      </c>
    </row>
    <row r="390" spans="1:26" x14ac:dyDescent="0.2">
      <c r="A390">
        <v>2697</v>
      </c>
      <c r="B390" t="s">
        <v>17</v>
      </c>
      <c r="C390">
        <v>0.65</v>
      </c>
      <c r="D390">
        <v>0.49</v>
      </c>
      <c r="E390">
        <v>0.155</v>
      </c>
      <c r="F390">
        <v>1.1220000000000001</v>
      </c>
      <c r="G390">
        <v>0.54500000000000004</v>
      </c>
      <c r="H390">
        <v>0.22800000000000001</v>
      </c>
      <c r="I390">
        <v>0.30549999999999999</v>
      </c>
      <c r="J390">
        <v>9</v>
      </c>
      <c r="K390">
        <v>11</v>
      </c>
      <c r="L390" t="s">
        <v>22</v>
      </c>
      <c r="M390" t="s">
        <v>23</v>
      </c>
      <c r="N390" t="s">
        <v>20</v>
      </c>
      <c r="O390">
        <v>6</v>
      </c>
      <c r="P390" t="s">
        <v>64</v>
      </c>
      <c r="Q390">
        <v>14.1</v>
      </c>
      <c r="R390" t="str" cm="1">
        <f t="array" ref="R3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0" t="e">
        <f>IF(Table13[[#This Row],[Category All]]="Category 1", "Yes",NA())</f>
        <v>#N/A</v>
      </c>
      <c r="T390" t="e">
        <f>IF(Table13[[#This Row],[Category All]]="Category 2", "Yes",NA())</f>
        <v>#N/A</v>
      </c>
      <c r="U390" t="str">
        <f>IF(Table13[[#This Row],[Category All]]="Category 3", "Yes",NA())</f>
        <v>Yes</v>
      </c>
      <c r="V390" s="3">
        <f>SUM(1,(1/3)*(Table13[[#This Row],[Length]]-0.5),(1/3)*(Table13[[#This Row],[Diameter]]-0.4),(1/3)*(Table13[[#This Row],[Height]]-0.4)*Table13[[#This Row],[Whole_weight]]*0.5)</f>
        <v>1.0341850000000001</v>
      </c>
      <c r="W390" s="3" cm="1">
        <f t="array" ref="W3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1.0341850000000001</v>
      </c>
      <c r="X390" s="3" t="e">
        <f>IF(Table13[[#This Row],[Category All]]="Category 1",Table13[[#This Row],[Base Abalone Value]]*1.5,NA())</f>
        <v>#N/A</v>
      </c>
      <c r="Y390" s="3" t="e">
        <f>IF(Table13[[#This Row],[Category All]]="Category 2",Table13[[#This Row],[Base Abalone Value]]*0.8,NA())</f>
        <v>#N/A</v>
      </c>
      <c r="Z390" s="3">
        <f>IF(Table13[[#This Row],[Category All]]="Category 3",Table13[[#This Row],[Base Abalone Value]],NA())</f>
        <v>1.0341850000000001</v>
      </c>
    </row>
    <row r="391" spans="1:26" x14ac:dyDescent="0.2">
      <c r="A391">
        <v>2867</v>
      </c>
      <c r="B391" t="s">
        <v>28</v>
      </c>
      <c r="C391">
        <v>0.32</v>
      </c>
      <c r="D391">
        <v>0.20499999999999999</v>
      </c>
      <c r="E391">
        <v>0.08</v>
      </c>
      <c r="F391">
        <v>0.18099999999999999</v>
      </c>
      <c r="G391">
        <v>8.7999999999999995E-2</v>
      </c>
      <c r="H391">
        <v>3.4000000000000002E-2</v>
      </c>
      <c r="I391">
        <v>4.9500000000000002E-2</v>
      </c>
      <c r="J391">
        <v>5</v>
      </c>
      <c r="K391">
        <v>1</v>
      </c>
      <c r="L391" t="s">
        <v>25</v>
      </c>
      <c r="M391" t="s">
        <v>26</v>
      </c>
      <c r="N391" t="s">
        <v>20</v>
      </c>
      <c r="O391">
        <v>4</v>
      </c>
      <c r="P391" t="s">
        <v>27</v>
      </c>
      <c r="Q391">
        <v>6.1</v>
      </c>
      <c r="R391" t="str" cm="1">
        <f t="array" ref="R3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1" t="e">
        <f>IF(Table13[[#This Row],[Category All]]="Category 1", "Yes",NA())</f>
        <v>#N/A</v>
      </c>
      <c r="T391" t="str">
        <f>IF(Table13[[#This Row],[Category All]]="Category 2", "Yes",NA())</f>
        <v>Yes</v>
      </c>
      <c r="U391" t="e">
        <f>IF(Table13[[#This Row],[Category All]]="Category 3", "Yes",NA())</f>
        <v>#N/A</v>
      </c>
      <c r="V391" s="3">
        <f>SUM(1,(1/3)*(Table13[[#This Row],[Length]]-0.5),(1/3)*(Table13[[#This Row],[Diameter]]-0.4),(1/3)*(Table13[[#This Row],[Height]]-0.4)*Table13[[#This Row],[Whole_weight]]*0.5)</f>
        <v>0.86534666666666671</v>
      </c>
      <c r="W391" s="3" cm="1">
        <f t="array" ref="W3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0.69227733333333341</v>
      </c>
      <c r="X391" s="3" t="e">
        <f>IF(Table13[[#This Row],[Category All]]="Category 1",Table13[[#This Row],[Base Abalone Value]]*1.5,NA())</f>
        <v>#N/A</v>
      </c>
      <c r="Y391" s="3">
        <f>IF(Table13[[#This Row],[Category All]]="Category 2",Table13[[#This Row],[Base Abalone Value]]*0.8,NA())</f>
        <v>0.69227733333333341</v>
      </c>
      <c r="Z391" s="3" t="e">
        <f>IF(Table13[[#This Row],[Category All]]="Category 3",Table13[[#This Row],[Base Abalone Value]],NA())</f>
        <v>#N/A</v>
      </c>
    </row>
    <row r="392" spans="1:26" x14ac:dyDescent="0.2">
      <c r="A392">
        <v>525</v>
      </c>
      <c r="B392" t="s">
        <v>32</v>
      </c>
      <c r="C392">
        <v>0.23499999999999999</v>
      </c>
      <c r="D392">
        <v>0.16</v>
      </c>
      <c r="E392">
        <v>0.06</v>
      </c>
      <c r="F392">
        <v>5.45E-2</v>
      </c>
      <c r="G392">
        <v>2.6499999999999999E-2</v>
      </c>
      <c r="H392">
        <v>9.4999999999999998E-3</v>
      </c>
      <c r="I392">
        <v>1.4999999999999999E-2</v>
      </c>
      <c r="J392">
        <v>4</v>
      </c>
      <c r="K392">
        <v>9</v>
      </c>
      <c r="L392" t="s">
        <v>37</v>
      </c>
      <c r="M392" t="s">
        <v>38</v>
      </c>
      <c r="N392" t="s">
        <v>39</v>
      </c>
      <c r="O392">
        <v>4</v>
      </c>
      <c r="P392" t="s">
        <v>27</v>
      </c>
      <c r="Q392">
        <v>6.1</v>
      </c>
      <c r="R392" t="str" cm="1">
        <f t="array" ref="R3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2" t="e">
        <f>IF(Table13[[#This Row],[Category All]]="Category 1", "Yes",NA())</f>
        <v>#N/A</v>
      </c>
      <c r="T392" t="str">
        <f>IF(Table13[[#This Row],[Category All]]="Category 2", "Yes",NA())</f>
        <v>Yes</v>
      </c>
      <c r="U392" t="e">
        <f>IF(Table13[[#This Row],[Category All]]="Category 3", "Yes",NA())</f>
        <v>#N/A</v>
      </c>
      <c r="V392" s="3">
        <f>SUM(1,(1/3)*(Table13[[#This Row],[Length]]-0.5),(1/3)*(Table13[[#This Row],[Diameter]]-0.4),(1/3)*(Table13[[#This Row],[Height]]-0.4)*Table13[[#This Row],[Whole_weight]]*0.5)</f>
        <v>0.82857833333333331</v>
      </c>
      <c r="W392" s="3" cm="1">
        <f t="array" ref="W3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0.66286266666666671</v>
      </c>
      <c r="X392" s="3" t="e">
        <f>IF(Table13[[#This Row],[Category All]]="Category 1",Table13[[#This Row],[Base Abalone Value]]*1.5,NA())</f>
        <v>#N/A</v>
      </c>
      <c r="Y392" s="3">
        <f>IF(Table13[[#This Row],[Category All]]="Category 2",Table13[[#This Row],[Base Abalone Value]]*0.8,NA())</f>
        <v>0.66286266666666671</v>
      </c>
      <c r="Z392" s="3" t="e">
        <f>IF(Table13[[#This Row],[Category All]]="Category 3",Table13[[#This Row],[Base Abalone Value]],NA())</f>
        <v>#N/A</v>
      </c>
    </row>
    <row r="393" spans="1:26" x14ac:dyDescent="0.2">
      <c r="A393">
        <v>353</v>
      </c>
      <c r="B393" t="s">
        <v>32</v>
      </c>
      <c r="C393">
        <v>0.56999999999999995</v>
      </c>
      <c r="D393">
        <v>0.46</v>
      </c>
      <c r="E393">
        <v>0.14000000000000001</v>
      </c>
      <c r="F393">
        <v>0.95350000000000001</v>
      </c>
      <c r="G393">
        <v>0.44650000000000001</v>
      </c>
      <c r="H393">
        <v>0.20649999999999999</v>
      </c>
      <c r="I393">
        <v>0.245</v>
      </c>
      <c r="J393">
        <v>12</v>
      </c>
      <c r="K393">
        <v>5</v>
      </c>
      <c r="L393" t="s">
        <v>43</v>
      </c>
      <c r="M393" t="s">
        <v>44</v>
      </c>
      <c r="N393" t="s">
        <v>45</v>
      </c>
      <c r="O393">
        <v>6</v>
      </c>
      <c r="P393" t="s">
        <v>64</v>
      </c>
      <c r="Q393">
        <v>14.1</v>
      </c>
      <c r="R393" t="str" cm="1">
        <f t="array" ref="R3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3" t="e">
        <f>IF(Table13[[#This Row],[Category All]]="Category 1", "Yes",NA())</f>
        <v>#N/A</v>
      </c>
      <c r="T393" t="e">
        <f>IF(Table13[[#This Row],[Category All]]="Category 2", "Yes",NA())</f>
        <v>#N/A</v>
      </c>
      <c r="U393" t="str">
        <f>IF(Table13[[#This Row],[Category All]]="Category 3", "Yes",NA())</f>
        <v>Yes</v>
      </c>
      <c r="V393" s="3">
        <f>SUM(1,(1/3)*(Table13[[#This Row],[Length]]-0.5),(1/3)*(Table13[[#This Row],[Diameter]]-0.4),(1/3)*(Table13[[#This Row],[Height]]-0.4)*Table13[[#This Row],[Whole_weight]]*0.5)</f>
        <v>1.0020150000000001</v>
      </c>
      <c r="W393" s="3" cm="1">
        <f t="array" ref="W3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1.0020150000000001</v>
      </c>
      <c r="X393" s="3" t="e">
        <f>IF(Table13[[#This Row],[Category All]]="Category 1",Table13[[#This Row],[Base Abalone Value]]*1.5,NA())</f>
        <v>#N/A</v>
      </c>
      <c r="Y393" s="3" t="e">
        <f>IF(Table13[[#This Row],[Category All]]="Category 2",Table13[[#This Row],[Base Abalone Value]]*0.8,NA())</f>
        <v>#N/A</v>
      </c>
      <c r="Z393" s="3">
        <f>IF(Table13[[#This Row],[Category All]]="Category 3",Table13[[#This Row],[Base Abalone Value]],NA())</f>
        <v>1.0020150000000001</v>
      </c>
    </row>
    <row r="394" spans="1:26" x14ac:dyDescent="0.2">
      <c r="A394">
        <v>318</v>
      </c>
      <c r="B394" t="s">
        <v>32</v>
      </c>
      <c r="C394">
        <v>0.45</v>
      </c>
      <c r="D394">
        <v>0.35</v>
      </c>
      <c r="E394">
        <v>0.1</v>
      </c>
      <c r="F394">
        <v>0.36749999999999999</v>
      </c>
      <c r="G394">
        <v>0.14649999999999999</v>
      </c>
      <c r="H394">
        <v>0.10150000000000001</v>
      </c>
      <c r="I394">
        <v>0.12</v>
      </c>
      <c r="J394">
        <v>10</v>
      </c>
      <c r="K394">
        <v>4</v>
      </c>
      <c r="L394" t="s">
        <v>69</v>
      </c>
      <c r="M394" t="s">
        <v>70</v>
      </c>
      <c r="N394" t="s">
        <v>71</v>
      </c>
      <c r="O394">
        <v>10</v>
      </c>
      <c r="P394" t="s">
        <v>55</v>
      </c>
      <c r="Q394">
        <v>24.1</v>
      </c>
      <c r="R394" t="str" cm="1">
        <f t="array" ref="R3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4" t="e">
        <f>IF(Table13[[#This Row],[Category All]]="Category 1", "Yes",NA())</f>
        <v>#N/A</v>
      </c>
      <c r="T394" t="str">
        <f>IF(Table13[[#This Row],[Category All]]="Category 2", "Yes",NA())</f>
        <v>Yes</v>
      </c>
      <c r="U394" t="e">
        <f>IF(Table13[[#This Row],[Category All]]="Category 3", "Yes",NA())</f>
        <v>#N/A</v>
      </c>
      <c r="V394" s="3">
        <f>SUM(1,(1/3)*(Table13[[#This Row],[Length]]-0.5),(1/3)*(Table13[[#This Row],[Diameter]]-0.4),(1/3)*(Table13[[#This Row],[Height]]-0.4)*Table13[[#This Row],[Whole_weight]]*0.5)</f>
        <v>0.94829166666666664</v>
      </c>
      <c r="W394" s="3" cm="1">
        <f t="array" ref="W3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0.75863333333333338</v>
      </c>
      <c r="X394" s="3" t="e">
        <f>IF(Table13[[#This Row],[Category All]]="Category 1",Table13[[#This Row],[Base Abalone Value]]*1.5,NA())</f>
        <v>#N/A</v>
      </c>
      <c r="Y394" s="3">
        <f>IF(Table13[[#This Row],[Category All]]="Category 2",Table13[[#This Row],[Base Abalone Value]]*0.8,NA())</f>
        <v>0.75863333333333338</v>
      </c>
      <c r="Z394" s="3" t="e">
        <f>IF(Table13[[#This Row],[Category All]]="Category 3",Table13[[#This Row],[Base Abalone Value]],NA())</f>
        <v>#N/A</v>
      </c>
    </row>
    <row r="395" spans="1:26" x14ac:dyDescent="0.2">
      <c r="A395">
        <v>2273</v>
      </c>
      <c r="B395" t="s">
        <v>32</v>
      </c>
      <c r="C395">
        <v>0.63500000000000001</v>
      </c>
      <c r="D395">
        <v>0.51</v>
      </c>
      <c r="E395">
        <v>0.21</v>
      </c>
      <c r="F395">
        <v>1.5980000000000001</v>
      </c>
      <c r="G395">
        <v>0.65349999999999997</v>
      </c>
      <c r="H395">
        <v>0.28349999999999997</v>
      </c>
      <c r="I395">
        <v>0.57999999999999996</v>
      </c>
      <c r="J395">
        <v>15</v>
      </c>
      <c r="K395">
        <v>11</v>
      </c>
      <c r="L395" t="s">
        <v>22</v>
      </c>
      <c r="M395" t="s">
        <v>23</v>
      </c>
      <c r="N395" t="s">
        <v>20</v>
      </c>
      <c r="O395">
        <v>4</v>
      </c>
      <c r="P395" t="s">
        <v>27</v>
      </c>
      <c r="Q395">
        <v>6.1</v>
      </c>
      <c r="R395" t="str" cm="1">
        <f t="array" ref="R3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5" t="e">
        <f>IF(Table13[[#This Row],[Category All]]="Category 1", "Yes",NA())</f>
        <v>#N/A</v>
      </c>
      <c r="T395" t="e">
        <f>IF(Table13[[#This Row],[Category All]]="Category 2", "Yes",NA())</f>
        <v>#N/A</v>
      </c>
      <c r="U395" t="str">
        <f>IF(Table13[[#This Row],[Category All]]="Category 3", "Yes",NA())</f>
        <v>Yes</v>
      </c>
      <c r="V395" s="3">
        <f>SUM(1,(1/3)*(Table13[[#This Row],[Length]]-0.5),(1/3)*(Table13[[#This Row],[Diameter]]-0.4),(1/3)*(Table13[[#This Row],[Height]]-0.4)*Table13[[#This Row],[Whole_weight]]*0.5)</f>
        <v>1.0310633333333332</v>
      </c>
      <c r="W395" s="3" cm="1">
        <f t="array" ref="W3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1.0310633333333332</v>
      </c>
      <c r="X395" s="3" t="e">
        <f>IF(Table13[[#This Row],[Category All]]="Category 1",Table13[[#This Row],[Base Abalone Value]]*1.5,NA())</f>
        <v>#N/A</v>
      </c>
      <c r="Y395" s="3" t="e">
        <f>IF(Table13[[#This Row],[Category All]]="Category 2",Table13[[#This Row],[Base Abalone Value]]*0.8,NA())</f>
        <v>#N/A</v>
      </c>
      <c r="Z395" s="3">
        <f>IF(Table13[[#This Row],[Category All]]="Category 3",Table13[[#This Row],[Base Abalone Value]],NA())</f>
        <v>1.0310633333333332</v>
      </c>
    </row>
    <row r="396" spans="1:26" x14ac:dyDescent="0.2">
      <c r="A396">
        <v>3366</v>
      </c>
      <c r="B396" t="s">
        <v>28</v>
      </c>
      <c r="C396">
        <v>0.44</v>
      </c>
      <c r="D396">
        <v>0.31</v>
      </c>
      <c r="E396">
        <v>0.115</v>
      </c>
      <c r="F396">
        <v>0.36249999999999999</v>
      </c>
      <c r="G396">
        <v>0.13400000000000001</v>
      </c>
      <c r="H396">
        <v>8.2000000000000003E-2</v>
      </c>
      <c r="I396">
        <v>0.12</v>
      </c>
      <c r="J396">
        <v>11</v>
      </c>
      <c r="K396">
        <v>2</v>
      </c>
      <c r="L396" t="s">
        <v>49</v>
      </c>
      <c r="M396" t="s">
        <v>50</v>
      </c>
      <c r="N396" t="s">
        <v>51</v>
      </c>
      <c r="O396">
        <v>8</v>
      </c>
      <c r="P396" t="s">
        <v>36</v>
      </c>
      <c r="Q396">
        <v>12.3</v>
      </c>
      <c r="R396" t="str" cm="1">
        <f t="array" ref="R3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6" t="e">
        <f>IF(Table13[[#This Row],[Category All]]="Category 1", "Yes",NA())</f>
        <v>#N/A</v>
      </c>
      <c r="T396" t="str">
        <f>IF(Table13[[#This Row],[Category All]]="Category 2", "Yes",NA())</f>
        <v>Yes</v>
      </c>
      <c r="U396" t="e">
        <f>IF(Table13[[#This Row],[Category All]]="Category 3", "Yes",NA())</f>
        <v>#N/A</v>
      </c>
      <c r="V396" s="3">
        <f>SUM(1,(1/3)*(Table13[[#This Row],[Length]]-0.5),(1/3)*(Table13[[#This Row],[Diameter]]-0.4),(1/3)*(Table13[[#This Row],[Height]]-0.4)*Table13[[#This Row],[Whole_weight]]*0.5)</f>
        <v>0.93278125000000001</v>
      </c>
      <c r="W396" s="3" cm="1">
        <f t="array" ref="W3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0.74622500000000003</v>
      </c>
      <c r="X396" s="3" t="e">
        <f>IF(Table13[[#This Row],[Category All]]="Category 1",Table13[[#This Row],[Base Abalone Value]]*1.5,NA())</f>
        <v>#N/A</v>
      </c>
      <c r="Y396" s="3">
        <f>IF(Table13[[#This Row],[Category All]]="Category 2",Table13[[#This Row],[Base Abalone Value]]*0.8,NA())</f>
        <v>0.74622500000000003</v>
      </c>
      <c r="Z396" s="3" t="e">
        <f>IF(Table13[[#This Row],[Category All]]="Category 3",Table13[[#This Row],[Base Abalone Value]],NA())</f>
        <v>#N/A</v>
      </c>
    </row>
    <row r="397" spans="1:26" x14ac:dyDescent="0.2">
      <c r="A397">
        <v>3497</v>
      </c>
      <c r="B397" t="s">
        <v>32</v>
      </c>
      <c r="C397">
        <v>0.57499999999999996</v>
      </c>
      <c r="D397">
        <v>0.44</v>
      </c>
      <c r="E397">
        <v>0.14499999999999999</v>
      </c>
      <c r="F397">
        <v>0.87</v>
      </c>
      <c r="G397">
        <v>0.39450000000000002</v>
      </c>
      <c r="H397">
        <v>0.2195</v>
      </c>
      <c r="I397">
        <v>0.22500000000000001</v>
      </c>
      <c r="J397">
        <v>8</v>
      </c>
      <c r="K397">
        <v>9</v>
      </c>
      <c r="L397" t="s">
        <v>37</v>
      </c>
      <c r="M397" t="s">
        <v>38</v>
      </c>
      <c r="N397" t="s">
        <v>39</v>
      </c>
      <c r="O397">
        <v>7</v>
      </c>
      <c r="P397" t="s">
        <v>59</v>
      </c>
      <c r="Q397">
        <v>2.5</v>
      </c>
      <c r="R397" t="str" cm="1">
        <f t="array" ref="R3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7" t="e">
        <f>IF(Table13[[#This Row],[Category All]]="Category 1", "Yes",NA())</f>
        <v>#N/A</v>
      </c>
      <c r="T397" t="str">
        <f>IF(Table13[[#This Row],[Category All]]="Category 2", "Yes",NA())</f>
        <v>Yes</v>
      </c>
      <c r="U397" t="e">
        <f>IF(Table13[[#This Row],[Category All]]="Category 3", "Yes",NA())</f>
        <v>#N/A</v>
      </c>
      <c r="V397" s="3">
        <f>SUM(1,(1/3)*(Table13[[#This Row],[Length]]-0.5),(1/3)*(Table13[[#This Row],[Diameter]]-0.4),(1/3)*(Table13[[#This Row],[Height]]-0.4)*Table13[[#This Row],[Whole_weight]]*0.5)</f>
        <v>1.0013583333333334</v>
      </c>
      <c r="W397" s="3" cm="1">
        <f t="array" ref="W3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0.80108666666666672</v>
      </c>
      <c r="X397" s="3" t="e">
        <f>IF(Table13[[#This Row],[Category All]]="Category 1",Table13[[#This Row],[Base Abalone Value]]*1.5,NA())</f>
        <v>#N/A</v>
      </c>
      <c r="Y397" s="3">
        <f>IF(Table13[[#This Row],[Category All]]="Category 2",Table13[[#This Row],[Base Abalone Value]]*0.8,NA())</f>
        <v>0.80108666666666672</v>
      </c>
      <c r="Z397" s="3" t="e">
        <f>IF(Table13[[#This Row],[Category All]]="Category 3",Table13[[#This Row],[Base Abalone Value]],NA())</f>
        <v>#N/A</v>
      </c>
    </row>
    <row r="398" spans="1:26" x14ac:dyDescent="0.2">
      <c r="A398">
        <v>1733</v>
      </c>
      <c r="B398" t="s">
        <v>32</v>
      </c>
      <c r="C398">
        <v>0.66500000000000004</v>
      </c>
      <c r="D398">
        <v>0.52</v>
      </c>
      <c r="E398">
        <v>0.17499999999999999</v>
      </c>
      <c r="F398">
        <v>1.3725000000000001</v>
      </c>
      <c r="G398">
        <v>0.60599999999999998</v>
      </c>
      <c r="H398">
        <v>0.32</v>
      </c>
      <c r="I398">
        <v>0.39500000000000002</v>
      </c>
      <c r="J398">
        <v>12</v>
      </c>
      <c r="K398">
        <v>5</v>
      </c>
      <c r="L398" t="s">
        <v>43</v>
      </c>
      <c r="M398" t="s">
        <v>44</v>
      </c>
      <c r="N398" t="s">
        <v>45</v>
      </c>
      <c r="O398">
        <v>9</v>
      </c>
      <c r="P398" t="s">
        <v>63</v>
      </c>
      <c r="Q398">
        <v>1.9</v>
      </c>
      <c r="R398" t="str" cm="1">
        <f t="array" ref="R3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398" t="e">
        <f>IF(Table13[[#This Row],[Category All]]="Category 1", "Yes",NA())</f>
        <v>#N/A</v>
      </c>
      <c r="T398" t="e">
        <f>IF(Table13[[#This Row],[Category All]]="Category 2", "Yes",NA())</f>
        <v>#N/A</v>
      </c>
      <c r="U398" t="str">
        <f>IF(Table13[[#This Row],[Category All]]="Category 3", "Yes",NA())</f>
        <v>Yes</v>
      </c>
      <c r="V398" s="3">
        <f>SUM(1,(1/3)*(Table13[[#This Row],[Length]]-0.5),(1/3)*(Table13[[#This Row],[Diameter]]-0.4),(1/3)*(Table13[[#This Row],[Height]]-0.4)*Table13[[#This Row],[Whole_weight]]*0.5)</f>
        <v>1.04353125</v>
      </c>
      <c r="W398" s="3" cm="1">
        <f t="array" ref="W3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1.04353125</v>
      </c>
      <c r="X398" s="3" t="e">
        <f>IF(Table13[[#This Row],[Category All]]="Category 1",Table13[[#This Row],[Base Abalone Value]]*1.5,NA())</f>
        <v>#N/A</v>
      </c>
      <c r="Y398" s="3" t="e">
        <f>IF(Table13[[#This Row],[Category All]]="Category 2",Table13[[#This Row],[Base Abalone Value]]*0.8,NA())</f>
        <v>#N/A</v>
      </c>
      <c r="Z398" s="3">
        <f>IF(Table13[[#This Row],[Category All]]="Category 3",Table13[[#This Row],[Base Abalone Value]],NA())</f>
        <v>1.04353125</v>
      </c>
    </row>
    <row r="399" spans="1:26" x14ac:dyDescent="0.2">
      <c r="A399">
        <v>431</v>
      </c>
      <c r="B399" t="s">
        <v>17</v>
      </c>
      <c r="C399">
        <v>0.56999999999999995</v>
      </c>
      <c r="D399">
        <v>0.45</v>
      </c>
      <c r="E399">
        <v>0.17499999999999999</v>
      </c>
      <c r="F399">
        <v>0.95550000000000002</v>
      </c>
      <c r="G399">
        <v>0.38</v>
      </c>
      <c r="H399">
        <v>0.16650000000000001</v>
      </c>
      <c r="I399">
        <v>0.29499999999999998</v>
      </c>
      <c r="J399">
        <v>18</v>
      </c>
      <c r="K399">
        <v>5</v>
      </c>
      <c r="L399" t="s">
        <v>43</v>
      </c>
      <c r="M399" t="s">
        <v>44</v>
      </c>
      <c r="N399" t="s">
        <v>45</v>
      </c>
      <c r="O399">
        <v>5</v>
      </c>
      <c r="P399" t="s">
        <v>31</v>
      </c>
      <c r="Q399">
        <v>12.8</v>
      </c>
      <c r="R399" t="str" cm="1">
        <f t="array" ref="R3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399" t="e">
        <f>IF(Table13[[#This Row],[Category All]]="Category 1", "Yes",NA())</f>
        <v>#N/A</v>
      </c>
      <c r="T399" t="str">
        <f>IF(Table13[[#This Row],[Category All]]="Category 2", "Yes",NA())</f>
        <v>Yes</v>
      </c>
      <c r="U399" t="e">
        <f>IF(Table13[[#This Row],[Category All]]="Category 3", "Yes",NA())</f>
        <v>#N/A</v>
      </c>
      <c r="V399" s="3">
        <f>SUM(1,(1/3)*(Table13[[#This Row],[Length]]-0.5),(1/3)*(Table13[[#This Row],[Diameter]]-0.4),(1/3)*(Table13[[#This Row],[Height]]-0.4)*Table13[[#This Row],[Whole_weight]]*0.5)</f>
        <v>1.0041687500000001</v>
      </c>
      <c r="W399" s="3" cm="1">
        <f t="array" ref="W3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0.80333500000000013</v>
      </c>
      <c r="X399" s="3" t="e">
        <f>IF(Table13[[#This Row],[Category All]]="Category 1",Table13[[#This Row],[Base Abalone Value]]*1.5,NA())</f>
        <v>#N/A</v>
      </c>
      <c r="Y399" s="3">
        <f>IF(Table13[[#This Row],[Category All]]="Category 2",Table13[[#This Row],[Base Abalone Value]]*0.8,NA())</f>
        <v>0.80333500000000013</v>
      </c>
      <c r="Z399" s="3" t="e">
        <f>IF(Table13[[#This Row],[Category All]]="Category 3",Table13[[#This Row],[Base Abalone Value]],NA())</f>
        <v>#N/A</v>
      </c>
    </row>
    <row r="400" spans="1:26" x14ac:dyDescent="0.2">
      <c r="A400">
        <v>541</v>
      </c>
      <c r="B400" t="s">
        <v>17</v>
      </c>
      <c r="C400">
        <v>0.5</v>
      </c>
      <c r="D400">
        <v>0.375</v>
      </c>
      <c r="E400">
        <v>0.14000000000000001</v>
      </c>
      <c r="F400">
        <v>0.60399999999999998</v>
      </c>
      <c r="G400">
        <v>0.24199999999999999</v>
      </c>
      <c r="H400">
        <v>0.14149999999999999</v>
      </c>
      <c r="I400">
        <v>0.17899999999999999</v>
      </c>
      <c r="J400">
        <v>15</v>
      </c>
      <c r="K400">
        <v>14</v>
      </c>
      <c r="L400" t="s">
        <v>40</v>
      </c>
      <c r="M400" t="s">
        <v>41</v>
      </c>
      <c r="N400" t="s">
        <v>42</v>
      </c>
      <c r="O400">
        <v>5</v>
      </c>
      <c r="P400" t="s">
        <v>31</v>
      </c>
      <c r="Q400">
        <v>12.8</v>
      </c>
      <c r="R400" t="str" cm="1">
        <f t="array" ref="R4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0" t="e">
        <f>IF(Table13[[#This Row],[Category All]]="Category 1", "Yes",NA())</f>
        <v>#N/A</v>
      </c>
      <c r="T400" t="str">
        <f>IF(Table13[[#This Row],[Category All]]="Category 2", "Yes",NA())</f>
        <v>Yes</v>
      </c>
      <c r="U400" t="e">
        <f>IF(Table13[[#This Row],[Category All]]="Category 3", "Yes",NA())</f>
        <v>#N/A</v>
      </c>
      <c r="V400" s="3">
        <f>SUM(1,(1/3)*(Table13[[#This Row],[Length]]-0.5),(1/3)*(Table13[[#This Row],[Diameter]]-0.4),(1/3)*(Table13[[#This Row],[Height]]-0.4)*Table13[[#This Row],[Whole_weight]]*0.5)</f>
        <v>0.96549333333333331</v>
      </c>
      <c r="W400" s="3" cm="1">
        <f t="array" ref="W4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0.77239466666666667</v>
      </c>
      <c r="X400" s="3" t="e">
        <f>IF(Table13[[#This Row],[Category All]]="Category 1",Table13[[#This Row],[Base Abalone Value]]*1.5,NA())</f>
        <v>#N/A</v>
      </c>
      <c r="Y400" s="3">
        <f>IF(Table13[[#This Row],[Category All]]="Category 2",Table13[[#This Row],[Base Abalone Value]]*0.8,NA())</f>
        <v>0.77239466666666667</v>
      </c>
      <c r="Z400" s="3" t="e">
        <f>IF(Table13[[#This Row],[Category All]]="Category 3",Table13[[#This Row],[Base Abalone Value]],NA())</f>
        <v>#N/A</v>
      </c>
    </row>
    <row r="401" spans="1:26" x14ac:dyDescent="0.2">
      <c r="A401">
        <v>3467</v>
      </c>
      <c r="B401" t="s">
        <v>32</v>
      </c>
      <c r="C401">
        <v>0.64</v>
      </c>
      <c r="D401">
        <v>0.5</v>
      </c>
      <c r="E401">
        <v>0.17</v>
      </c>
      <c r="F401">
        <v>1.4544999999999999</v>
      </c>
      <c r="G401">
        <v>0.64200000000000002</v>
      </c>
      <c r="H401">
        <v>0.35749999999999998</v>
      </c>
      <c r="I401">
        <v>0.35399999999999998</v>
      </c>
      <c r="J401">
        <v>9</v>
      </c>
      <c r="K401">
        <v>6</v>
      </c>
      <c r="L401" t="s">
        <v>56</v>
      </c>
      <c r="M401" t="s">
        <v>57</v>
      </c>
      <c r="N401" t="s">
        <v>58</v>
      </c>
      <c r="O401">
        <v>9</v>
      </c>
      <c r="P401" t="s">
        <v>63</v>
      </c>
      <c r="Q401">
        <v>1.9</v>
      </c>
      <c r="R401" t="str" cm="1">
        <f t="array" ref="R4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1" t="e">
        <f>IF(Table13[[#This Row],[Category All]]="Category 1", "Yes",NA())</f>
        <v>#N/A</v>
      </c>
      <c r="T401" t="e">
        <f>IF(Table13[[#This Row],[Category All]]="Category 2", "Yes",NA())</f>
        <v>#N/A</v>
      </c>
      <c r="U401" t="str">
        <f>IF(Table13[[#This Row],[Category All]]="Category 3", "Yes",NA())</f>
        <v>Yes</v>
      </c>
      <c r="V401" s="3">
        <f>SUM(1,(1/3)*(Table13[[#This Row],[Length]]-0.5),(1/3)*(Table13[[#This Row],[Diameter]]-0.4),(1/3)*(Table13[[#This Row],[Height]]-0.4)*Table13[[#This Row],[Whole_weight]]*0.5)</f>
        <v>1.0242441666666668</v>
      </c>
      <c r="W401" s="3" cm="1">
        <f t="array" ref="W4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1.0242441666666668</v>
      </c>
      <c r="X401" s="3" t="e">
        <f>IF(Table13[[#This Row],[Category All]]="Category 1",Table13[[#This Row],[Base Abalone Value]]*1.5,NA())</f>
        <v>#N/A</v>
      </c>
      <c r="Y401" s="3" t="e">
        <f>IF(Table13[[#This Row],[Category All]]="Category 2",Table13[[#This Row],[Base Abalone Value]]*0.8,NA())</f>
        <v>#N/A</v>
      </c>
      <c r="Z401" s="3">
        <f>IF(Table13[[#This Row],[Category All]]="Category 3",Table13[[#This Row],[Base Abalone Value]],NA())</f>
        <v>1.0242441666666668</v>
      </c>
    </row>
    <row r="402" spans="1:26" x14ac:dyDescent="0.2">
      <c r="A402">
        <v>3353</v>
      </c>
      <c r="B402" t="s">
        <v>17</v>
      </c>
      <c r="C402">
        <v>0.52</v>
      </c>
      <c r="D402">
        <v>0.40500000000000003</v>
      </c>
      <c r="E402">
        <v>0.14499999999999999</v>
      </c>
      <c r="F402">
        <v>0.82899999999999996</v>
      </c>
      <c r="G402">
        <v>0.35349999999999998</v>
      </c>
      <c r="H402">
        <v>0.16850000000000001</v>
      </c>
      <c r="I402">
        <v>0.20499999999999999</v>
      </c>
      <c r="J402">
        <v>15</v>
      </c>
      <c r="K402">
        <v>11</v>
      </c>
      <c r="L402" t="s">
        <v>22</v>
      </c>
      <c r="M402" t="s">
        <v>23</v>
      </c>
      <c r="N402" t="s">
        <v>20</v>
      </c>
      <c r="O402">
        <v>8</v>
      </c>
      <c r="P402" t="s">
        <v>36</v>
      </c>
      <c r="Q402">
        <v>12.3</v>
      </c>
      <c r="R402" t="str" cm="1">
        <f t="array" ref="R4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2" t="e">
        <f>IF(Table13[[#This Row],[Category All]]="Category 1", "Yes",NA())</f>
        <v>#N/A</v>
      </c>
      <c r="T402" t="str">
        <f>IF(Table13[[#This Row],[Category All]]="Category 2", "Yes",NA())</f>
        <v>Yes</v>
      </c>
      <c r="U402" t="e">
        <f>IF(Table13[[#This Row],[Category All]]="Category 3", "Yes",NA())</f>
        <v>#N/A</v>
      </c>
      <c r="V402" s="3">
        <f>SUM(1,(1/3)*(Table13[[#This Row],[Length]]-0.5),(1/3)*(Table13[[#This Row],[Diameter]]-0.4),(1/3)*(Table13[[#This Row],[Height]]-0.4)*Table13[[#This Row],[Whole_weight]]*0.5)</f>
        <v>0.9731008333333333</v>
      </c>
      <c r="W402" s="3" cm="1">
        <f t="array" ref="W4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0.77848066666666671</v>
      </c>
      <c r="X402" s="3" t="e">
        <f>IF(Table13[[#This Row],[Category All]]="Category 1",Table13[[#This Row],[Base Abalone Value]]*1.5,NA())</f>
        <v>#N/A</v>
      </c>
      <c r="Y402" s="3">
        <f>IF(Table13[[#This Row],[Category All]]="Category 2",Table13[[#This Row],[Base Abalone Value]]*0.8,NA())</f>
        <v>0.77848066666666671</v>
      </c>
      <c r="Z402" s="3" t="e">
        <f>IF(Table13[[#This Row],[Category All]]="Category 3",Table13[[#This Row],[Base Abalone Value]],NA())</f>
        <v>#N/A</v>
      </c>
    </row>
    <row r="403" spans="1:26" x14ac:dyDescent="0.2">
      <c r="A403">
        <v>1192</v>
      </c>
      <c r="B403" t="s">
        <v>32</v>
      </c>
      <c r="C403">
        <v>0.69499999999999995</v>
      </c>
      <c r="D403">
        <v>0.56000000000000005</v>
      </c>
      <c r="E403">
        <v>0.185</v>
      </c>
      <c r="F403">
        <v>1.74</v>
      </c>
      <c r="G403">
        <v>0.88500000000000001</v>
      </c>
      <c r="H403">
        <v>0.3715</v>
      </c>
      <c r="I403">
        <v>0.4375</v>
      </c>
      <c r="J403">
        <v>10</v>
      </c>
      <c r="K403">
        <v>9</v>
      </c>
      <c r="L403" t="s">
        <v>37</v>
      </c>
      <c r="M403" t="s">
        <v>38</v>
      </c>
      <c r="N403" t="s">
        <v>39</v>
      </c>
      <c r="O403">
        <v>2</v>
      </c>
      <c r="P403" t="s">
        <v>24</v>
      </c>
      <c r="Q403">
        <v>18</v>
      </c>
      <c r="R403" t="str" cm="1">
        <f t="array" ref="R4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3" t="e">
        <f>IF(Table13[[#This Row],[Category All]]="Category 1", "Yes",NA())</f>
        <v>#N/A</v>
      </c>
      <c r="T403" t="e">
        <f>IF(Table13[[#This Row],[Category All]]="Category 2", "Yes",NA())</f>
        <v>#N/A</v>
      </c>
      <c r="U403" t="str">
        <f>IF(Table13[[#This Row],[Category All]]="Category 3", "Yes",NA())</f>
        <v>Yes</v>
      </c>
      <c r="V403" s="3">
        <f>SUM(1,(1/3)*(Table13[[#This Row],[Length]]-0.5),(1/3)*(Table13[[#This Row],[Diameter]]-0.4),(1/3)*(Table13[[#This Row],[Height]]-0.4)*Table13[[#This Row],[Whole_weight]]*0.5)</f>
        <v>1.0559833333333333</v>
      </c>
      <c r="W403" s="3" cm="1">
        <f t="array" ref="W4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1.0559833333333333</v>
      </c>
      <c r="X403" s="3" t="e">
        <f>IF(Table13[[#This Row],[Category All]]="Category 1",Table13[[#This Row],[Base Abalone Value]]*1.5,NA())</f>
        <v>#N/A</v>
      </c>
      <c r="Y403" s="3" t="e">
        <f>IF(Table13[[#This Row],[Category All]]="Category 2",Table13[[#This Row],[Base Abalone Value]]*0.8,NA())</f>
        <v>#N/A</v>
      </c>
      <c r="Z403" s="3">
        <f>IF(Table13[[#This Row],[Category All]]="Category 3",Table13[[#This Row],[Base Abalone Value]],NA())</f>
        <v>1.0559833333333333</v>
      </c>
    </row>
    <row r="404" spans="1:26" x14ac:dyDescent="0.2">
      <c r="A404">
        <v>4133</v>
      </c>
      <c r="B404" t="s">
        <v>28</v>
      </c>
      <c r="C404">
        <v>0.58499999999999996</v>
      </c>
      <c r="D404">
        <v>0.47</v>
      </c>
      <c r="E404">
        <v>0.17</v>
      </c>
      <c r="F404">
        <v>0.98499999999999999</v>
      </c>
      <c r="G404">
        <v>0.3695</v>
      </c>
      <c r="H404">
        <v>0.23949999999999999</v>
      </c>
      <c r="I404">
        <v>0.315</v>
      </c>
      <c r="J404">
        <v>10</v>
      </c>
      <c r="K404">
        <v>13</v>
      </c>
      <c r="L404" t="s">
        <v>29</v>
      </c>
      <c r="M404" t="s">
        <v>30</v>
      </c>
      <c r="N404" t="s">
        <v>20</v>
      </c>
      <c r="O404">
        <v>9</v>
      </c>
      <c r="P404" t="s">
        <v>63</v>
      </c>
      <c r="Q404">
        <v>1.9</v>
      </c>
      <c r="R404" t="str" cm="1">
        <f t="array" ref="R4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4" t="e">
        <f>IF(Table13[[#This Row],[Category All]]="Category 1", "Yes",NA())</f>
        <v>#N/A</v>
      </c>
      <c r="T404" t="str">
        <f>IF(Table13[[#This Row],[Category All]]="Category 2", "Yes",NA())</f>
        <v>Yes</v>
      </c>
      <c r="U404" t="e">
        <f>IF(Table13[[#This Row],[Category All]]="Category 3", "Yes",NA())</f>
        <v>#N/A</v>
      </c>
      <c r="V404" s="3">
        <f>SUM(1,(1/3)*(Table13[[#This Row],[Length]]-0.5),(1/3)*(Table13[[#This Row],[Diameter]]-0.4),(1/3)*(Table13[[#This Row],[Height]]-0.4)*Table13[[#This Row],[Whole_weight]]*0.5)</f>
        <v>1.0139083333333334</v>
      </c>
      <c r="W404" s="3" cm="1">
        <f t="array" ref="W4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0.81112666666666677</v>
      </c>
      <c r="X404" s="3" t="e">
        <f>IF(Table13[[#This Row],[Category All]]="Category 1",Table13[[#This Row],[Base Abalone Value]]*1.5,NA())</f>
        <v>#N/A</v>
      </c>
      <c r="Y404" s="3">
        <f>IF(Table13[[#This Row],[Category All]]="Category 2",Table13[[#This Row],[Base Abalone Value]]*0.8,NA())</f>
        <v>0.81112666666666677</v>
      </c>
      <c r="Z404" s="3" t="e">
        <f>IF(Table13[[#This Row],[Category All]]="Category 3",Table13[[#This Row],[Base Abalone Value]],NA())</f>
        <v>#N/A</v>
      </c>
    </row>
    <row r="405" spans="1:26" x14ac:dyDescent="0.2">
      <c r="A405">
        <v>61</v>
      </c>
      <c r="B405" t="s">
        <v>32</v>
      </c>
      <c r="C405">
        <v>0.45</v>
      </c>
      <c r="D405">
        <v>0.34499999999999997</v>
      </c>
      <c r="E405">
        <v>0.105</v>
      </c>
      <c r="F405">
        <v>0.41149999999999998</v>
      </c>
      <c r="G405">
        <v>0.18</v>
      </c>
      <c r="H405">
        <v>0.1125</v>
      </c>
      <c r="I405">
        <v>0.13500000000000001</v>
      </c>
      <c r="J405">
        <v>7</v>
      </c>
      <c r="K405">
        <v>14</v>
      </c>
      <c r="L405" t="s">
        <v>40</v>
      </c>
      <c r="M405" t="s">
        <v>41</v>
      </c>
      <c r="N405" t="s">
        <v>42</v>
      </c>
      <c r="O405">
        <v>1</v>
      </c>
      <c r="P405" t="s">
        <v>21</v>
      </c>
      <c r="Q405">
        <v>22.1</v>
      </c>
      <c r="R405" t="str" cm="1">
        <f t="array" ref="R4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5" t="e">
        <f>IF(Table13[[#This Row],[Category All]]="Category 1", "Yes",NA())</f>
        <v>#N/A</v>
      </c>
      <c r="T405" t="str">
        <f>IF(Table13[[#This Row],[Category All]]="Category 2", "Yes",NA())</f>
        <v>Yes</v>
      </c>
      <c r="U405" t="e">
        <f>IF(Table13[[#This Row],[Category All]]="Category 3", "Yes",NA())</f>
        <v>#N/A</v>
      </c>
      <c r="V405" s="3">
        <f>SUM(1,(1/3)*(Table13[[#This Row],[Length]]-0.5),(1/3)*(Table13[[#This Row],[Diameter]]-0.4),(1/3)*(Table13[[#This Row],[Height]]-0.4)*Table13[[#This Row],[Whole_weight]]*0.5)</f>
        <v>0.94476791666666671</v>
      </c>
      <c r="W405" s="3" cm="1">
        <f t="array" ref="W4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0.75581433333333337</v>
      </c>
      <c r="X405" s="3" t="e">
        <f>IF(Table13[[#This Row],[Category All]]="Category 1",Table13[[#This Row],[Base Abalone Value]]*1.5,NA())</f>
        <v>#N/A</v>
      </c>
      <c r="Y405" s="3">
        <f>IF(Table13[[#This Row],[Category All]]="Category 2",Table13[[#This Row],[Base Abalone Value]]*0.8,NA())</f>
        <v>0.75581433333333337</v>
      </c>
      <c r="Z405" s="3" t="e">
        <f>IF(Table13[[#This Row],[Category All]]="Category 3",Table13[[#This Row],[Base Abalone Value]],NA())</f>
        <v>#N/A</v>
      </c>
    </row>
    <row r="406" spans="1:26" x14ac:dyDescent="0.2">
      <c r="A406">
        <v>1236</v>
      </c>
      <c r="B406" t="s">
        <v>28</v>
      </c>
      <c r="C406">
        <v>0.375</v>
      </c>
      <c r="D406">
        <v>0.28999999999999998</v>
      </c>
      <c r="E406">
        <v>8.5000000000000006E-2</v>
      </c>
      <c r="F406">
        <v>0.23849999999999999</v>
      </c>
      <c r="G406">
        <v>0.11799999999999999</v>
      </c>
      <c r="H406">
        <v>4.4999999999999998E-2</v>
      </c>
      <c r="I406">
        <v>6.9500000000000006E-2</v>
      </c>
      <c r="J406">
        <v>7</v>
      </c>
      <c r="K406">
        <v>11</v>
      </c>
      <c r="L406" t="s">
        <v>22</v>
      </c>
      <c r="M406" t="s">
        <v>23</v>
      </c>
      <c r="N406" t="s">
        <v>20</v>
      </c>
      <c r="O406">
        <v>9</v>
      </c>
      <c r="P406" t="s">
        <v>63</v>
      </c>
      <c r="Q406">
        <v>1.9</v>
      </c>
      <c r="R406" t="str" cm="1">
        <f t="array" ref="R4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6" t="e">
        <f>IF(Table13[[#This Row],[Category All]]="Category 1", "Yes",NA())</f>
        <v>#N/A</v>
      </c>
      <c r="T406" t="str">
        <f>IF(Table13[[#This Row],[Category All]]="Category 2", "Yes",NA())</f>
        <v>Yes</v>
      </c>
      <c r="U406" t="e">
        <f>IF(Table13[[#This Row],[Category All]]="Category 3", "Yes",NA())</f>
        <v>#N/A</v>
      </c>
      <c r="V406" s="3">
        <f>SUM(1,(1/3)*(Table13[[#This Row],[Length]]-0.5),(1/3)*(Table13[[#This Row],[Diameter]]-0.4),(1/3)*(Table13[[#This Row],[Height]]-0.4)*Table13[[#This Row],[Whole_weight]]*0.5)</f>
        <v>0.90914541666666659</v>
      </c>
      <c r="W406" s="3" cm="1">
        <f t="array" ref="W4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0.72731633333333334</v>
      </c>
      <c r="X406" s="3" t="e">
        <f>IF(Table13[[#This Row],[Category All]]="Category 1",Table13[[#This Row],[Base Abalone Value]]*1.5,NA())</f>
        <v>#N/A</v>
      </c>
      <c r="Y406" s="3">
        <f>IF(Table13[[#This Row],[Category All]]="Category 2",Table13[[#This Row],[Base Abalone Value]]*0.8,NA())</f>
        <v>0.72731633333333334</v>
      </c>
      <c r="Z406" s="3" t="e">
        <f>IF(Table13[[#This Row],[Category All]]="Category 3",Table13[[#This Row],[Base Abalone Value]],NA())</f>
        <v>#N/A</v>
      </c>
    </row>
    <row r="407" spans="1:26" x14ac:dyDescent="0.2">
      <c r="A407">
        <v>2261</v>
      </c>
      <c r="B407" t="s">
        <v>32</v>
      </c>
      <c r="C407">
        <v>0.55000000000000004</v>
      </c>
      <c r="D407">
        <v>0.46</v>
      </c>
      <c r="E407">
        <v>0.17499999999999999</v>
      </c>
      <c r="F407">
        <v>0.86899999999999999</v>
      </c>
      <c r="G407">
        <v>0.3155</v>
      </c>
      <c r="H407">
        <v>0.1825</v>
      </c>
      <c r="I407">
        <v>0.32</v>
      </c>
      <c r="J407">
        <v>10</v>
      </c>
      <c r="K407">
        <v>7</v>
      </c>
      <c r="L407" t="s">
        <v>52</v>
      </c>
      <c r="M407" t="s">
        <v>53</v>
      </c>
      <c r="N407" t="s">
        <v>54</v>
      </c>
      <c r="O407">
        <v>5</v>
      </c>
      <c r="P407" t="s">
        <v>31</v>
      </c>
      <c r="Q407">
        <v>12.8</v>
      </c>
      <c r="R407" t="str" cm="1">
        <f t="array" ref="R4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7" t="e">
        <f>IF(Table13[[#This Row],[Category All]]="Category 1", "Yes",NA())</f>
        <v>#N/A</v>
      </c>
      <c r="T407" t="str">
        <f>IF(Table13[[#This Row],[Category All]]="Category 2", "Yes",NA())</f>
        <v>Yes</v>
      </c>
      <c r="U407" t="e">
        <f>IF(Table13[[#This Row],[Category All]]="Category 3", "Yes",NA())</f>
        <v>#N/A</v>
      </c>
      <c r="V407" s="3">
        <f>SUM(1,(1/3)*(Table13[[#This Row],[Length]]-0.5),(1/3)*(Table13[[#This Row],[Diameter]]-0.4),(1/3)*(Table13[[#This Row],[Height]]-0.4)*Table13[[#This Row],[Whole_weight]]*0.5)</f>
        <v>1.0040791666666666</v>
      </c>
      <c r="W407" s="3" cm="1">
        <f t="array" ref="W4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0.80326333333333333</v>
      </c>
      <c r="X407" s="3" t="e">
        <f>IF(Table13[[#This Row],[Category All]]="Category 1",Table13[[#This Row],[Base Abalone Value]]*1.5,NA())</f>
        <v>#N/A</v>
      </c>
      <c r="Y407" s="3">
        <f>IF(Table13[[#This Row],[Category All]]="Category 2",Table13[[#This Row],[Base Abalone Value]]*0.8,NA())</f>
        <v>0.80326333333333333</v>
      </c>
      <c r="Z407" s="3" t="e">
        <f>IF(Table13[[#This Row],[Category All]]="Category 3",Table13[[#This Row],[Base Abalone Value]],NA())</f>
        <v>#N/A</v>
      </c>
    </row>
    <row r="408" spans="1:26" x14ac:dyDescent="0.2">
      <c r="A408">
        <v>732</v>
      </c>
      <c r="B408" t="s">
        <v>32</v>
      </c>
      <c r="C408">
        <v>0.54500000000000004</v>
      </c>
      <c r="D408">
        <v>0.42</v>
      </c>
      <c r="E408">
        <v>0.13</v>
      </c>
      <c r="F408">
        <v>0.879</v>
      </c>
      <c r="G408">
        <v>0.374</v>
      </c>
      <c r="H408">
        <v>0.16950000000000001</v>
      </c>
      <c r="I408">
        <v>0.23</v>
      </c>
      <c r="J408">
        <v>13</v>
      </c>
      <c r="K408">
        <v>1</v>
      </c>
      <c r="L408" t="s">
        <v>25</v>
      </c>
      <c r="M408" t="s">
        <v>26</v>
      </c>
      <c r="N408" t="s">
        <v>20</v>
      </c>
      <c r="O408">
        <v>2</v>
      </c>
      <c r="P408" t="s">
        <v>24</v>
      </c>
      <c r="Q408">
        <v>18</v>
      </c>
      <c r="R408" t="str" cm="1">
        <f t="array" ref="R4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08" t="e">
        <f>IF(Table13[[#This Row],[Category All]]="Category 1", "Yes",NA())</f>
        <v>#N/A</v>
      </c>
      <c r="T408" t="str">
        <f>IF(Table13[[#This Row],[Category All]]="Category 2", "Yes",NA())</f>
        <v>Yes</v>
      </c>
      <c r="U408" t="e">
        <f>IF(Table13[[#This Row],[Category All]]="Category 3", "Yes",NA())</f>
        <v>#N/A</v>
      </c>
      <c r="V408" s="3">
        <f>SUM(1,(1/3)*(Table13[[#This Row],[Length]]-0.5),(1/3)*(Table13[[#This Row],[Diameter]]-0.4),(1/3)*(Table13[[#This Row],[Height]]-0.4)*Table13[[#This Row],[Whole_weight]]*0.5)</f>
        <v>0.98211166666666672</v>
      </c>
      <c r="W408" s="3" cm="1">
        <f t="array" ref="W4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0.78568933333333346</v>
      </c>
      <c r="X408" s="3" t="e">
        <f>IF(Table13[[#This Row],[Category All]]="Category 1",Table13[[#This Row],[Base Abalone Value]]*1.5,NA())</f>
        <v>#N/A</v>
      </c>
      <c r="Y408" s="3">
        <f>IF(Table13[[#This Row],[Category All]]="Category 2",Table13[[#This Row],[Base Abalone Value]]*0.8,NA())</f>
        <v>0.78568933333333346</v>
      </c>
      <c r="Z408" s="3" t="e">
        <f>IF(Table13[[#This Row],[Category All]]="Category 3",Table13[[#This Row],[Base Abalone Value]],NA())</f>
        <v>#N/A</v>
      </c>
    </row>
    <row r="409" spans="1:26" x14ac:dyDescent="0.2">
      <c r="A409">
        <v>3417</v>
      </c>
      <c r="B409" t="s">
        <v>32</v>
      </c>
      <c r="C409">
        <v>0.56000000000000005</v>
      </c>
      <c r="D409">
        <v>0.45</v>
      </c>
      <c r="E409">
        <v>0.14000000000000001</v>
      </c>
      <c r="F409">
        <v>0.9</v>
      </c>
      <c r="G409">
        <v>0.47199999999999998</v>
      </c>
      <c r="H409">
        <v>0.182</v>
      </c>
      <c r="I409">
        <v>0.218</v>
      </c>
      <c r="J409">
        <v>7</v>
      </c>
      <c r="K409">
        <v>5</v>
      </c>
      <c r="L409" t="s">
        <v>43</v>
      </c>
      <c r="M409" t="s">
        <v>44</v>
      </c>
      <c r="N409" t="s">
        <v>45</v>
      </c>
      <c r="O409">
        <v>4</v>
      </c>
      <c r="P409" t="s">
        <v>27</v>
      </c>
      <c r="Q409">
        <v>6.1</v>
      </c>
      <c r="R409" t="str" cm="1">
        <f t="array" ref="R4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09" t="e">
        <f>IF(Table13[[#This Row],[Category All]]="Category 1", "Yes",NA())</f>
        <v>#N/A</v>
      </c>
      <c r="T409" t="e">
        <f>IF(Table13[[#This Row],[Category All]]="Category 2", "Yes",NA())</f>
        <v>#N/A</v>
      </c>
      <c r="U409" t="str">
        <f>IF(Table13[[#This Row],[Category All]]="Category 3", "Yes",NA())</f>
        <v>Yes</v>
      </c>
      <c r="V409" s="3">
        <f>SUM(1,(1/3)*(Table13[[#This Row],[Length]]-0.5),(1/3)*(Table13[[#This Row],[Diameter]]-0.4),(1/3)*(Table13[[#This Row],[Height]]-0.4)*Table13[[#This Row],[Whole_weight]]*0.5)</f>
        <v>0.99766666666666659</v>
      </c>
      <c r="W409" s="3" cm="1">
        <f t="array" ref="W4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0.99766666666666659</v>
      </c>
      <c r="X409" s="3" t="e">
        <f>IF(Table13[[#This Row],[Category All]]="Category 1",Table13[[#This Row],[Base Abalone Value]]*1.5,NA())</f>
        <v>#N/A</v>
      </c>
      <c r="Y409" s="3" t="e">
        <f>IF(Table13[[#This Row],[Category All]]="Category 2",Table13[[#This Row],[Base Abalone Value]]*0.8,NA())</f>
        <v>#N/A</v>
      </c>
      <c r="Z409" s="3">
        <f>IF(Table13[[#This Row],[Category All]]="Category 3",Table13[[#This Row],[Base Abalone Value]],NA())</f>
        <v>0.99766666666666659</v>
      </c>
    </row>
    <row r="410" spans="1:26" x14ac:dyDescent="0.2">
      <c r="A410">
        <v>1500</v>
      </c>
      <c r="B410" t="s">
        <v>32</v>
      </c>
      <c r="C410">
        <v>0.63</v>
      </c>
      <c r="D410">
        <v>0.47</v>
      </c>
      <c r="E410">
        <v>0.14499999999999999</v>
      </c>
      <c r="F410">
        <v>1.1005</v>
      </c>
      <c r="G410">
        <v>0.52</v>
      </c>
      <c r="H410">
        <v>0.26</v>
      </c>
      <c r="I410">
        <v>0.27600000000000002</v>
      </c>
      <c r="J410">
        <v>9</v>
      </c>
      <c r="K410">
        <v>6</v>
      </c>
      <c r="L410" t="s">
        <v>56</v>
      </c>
      <c r="M410" t="s">
        <v>57</v>
      </c>
      <c r="N410" t="s">
        <v>58</v>
      </c>
      <c r="O410">
        <v>7</v>
      </c>
      <c r="P410" t="s">
        <v>59</v>
      </c>
      <c r="Q410">
        <v>2.5</v>
      </c>
      <c r="R410" t="str" cm="1">
        <f t="array" ref="R4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0" t="e">
        <f>IF(Table13[[#This Row],[Category All]]="Category 1", "Yes",NA())</f>
        <v>#N/A</v>
      </c>
      <c r="T410" t="e">
        <f>IF(Table13[[#This Row],[Category All]]="Category 2", "Yes",NA())</f>
        <v>#N/A</v>
      </c>
      <c r="U410" t="str">
        <f>IF(Table13[[#This Row],[Category All]]="Category 3", "Yes",NA())</f>
        <v>Yes</v>
      </c>
      <c r="V410" s="3">
        <f>SUM(1,(1/3)*(Table13[[#This Row],[Length]]-0.5),(1/3)*(Table13[[#This Row],[Diameter]]-0.4),(1/3)*(Table13[[#This Row],[Height]]-0.4)*Table13[[#This Row],[Whole_weight]]*0.5)</f>
        <v>1.0198954166666669</v>
      </c>
      <c r="W410" s="3" cm="1">
        <f t="array" ref="W4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1.0198954166666669</v>
      </c>
      <c r="X410" s="3" t="e">
        <f>IF(Table13[[#This Row],[Category All]]="Category 1",Table13[[#This Row],[Base Abalone Value]]*1.5,NA())</f>
        <v>#N/A</v>
      </c>
      <c r="Y410" s="3" t="e">
        <f>IF(Table13[[#This Row],[Category All]]="Category 2",Table13[[#This Row],[Base Abalone Value]]*0.8,NA())</f>
        <v>#N/A</v>
      </c>
      <c r="Z410" s="3">
        <f>IF(Table13[[#This Row],[Category All]]="Category 3",Table13[[#This Row],[Base Abalone Value]],NA())</f>
        <v>1.0198954166666669</v>
      </c>
    </row>
    <row r="411" spans="1:26" x14ac:dyDescent="0.2">
      <c r="A411">
        <v>2866</v>
      </c>
      <c r="B411" t="s">
        <v>28</v>
      </c>
      <c r="C411">
        <v>0.315</v>
      </c>
      <c r="D411">
        <v>0.23499999999999999</v>
      </c>
      <c r="E411">
        <v>7.4999999999999997E-2</v>
      </c>
      <c r="F411">
        <v>0.1285</v>
      </c>
      <c r="G411">
        <v>5.0999999999999997E-2</v>
      </c>
      <c r="H411">
        <v>2.8000000000000001E-2</v>
      </c>
      <c r="I411">
        <v>4.0500000000000001E-2</v>
      </c>
      <c r="J411">
        <v>4</v>
      </c>
      <c r="K411">
        <v>10</v>
      </c>
      <c r="L411" t="s">
        <v>33</v>
      </c>
      <c r="M411" t="s">
        <v>34</v>
      </c>
      <c r="N411" t="s">
        <v>35</v>
      </c>
      <c r="O411">
        <v>10</v>
      </c>
      <c r="P411" t="s">
        <v>55</v>
      </c>
      <c r="Q411">
        <v>24.1</v>
      </c>
      <c r="R411" t="str" cm="1">
        <f t="array" ref="R4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1" t="e">
        <f>IF(Table13[[#This Row],[Category All]]="Category 1", "Yes",NA())</f>
        <v>#N/A</v>
      </c>
      <c r="T411" t="str">
        <f>IF(Table13[[#This Row],[Category All]]="Category 2", "Yes",NA())</f>
        <v>Yes</v>
      </c>
      <c r="U411" t="e">
        <f>IF(Table13[[#This Row],[Category All]]="Category 3", "Yes",NA())</f>
        <v>#N/A</v>
      </c>
      <c r="V411" s="3">
        <f>SUM(1,(1/3)*(Table13[[#This Row],[Length]]-0.5),(1/3)*(Table13[[#This Row],[Diameter]]-0.4),(1/3)*(Table13[[#This Row],[Height]]-0.4)*Table13[[#This Row],[Whole_weight]]*0.5)</f>
        <v>0.87637291666666661</v>
      </c>
      <c r="W411" s="3" cm="1">
        <f t="array" ref="W4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0.70109833333333338</v>
      </c>
      <c r="X411" s="3" t="e">
        <f>IF(Table13[[#This Row],[Category All]]="Category 1",Table13[[#This Row],[Base Abalone Value]]*1.5,NA())</f>
        <v>#N/A</v>
      </c>
      <c r="Y411" s="3">
        <f>IF(Table13[[#This Row],[Category All]]="Category 2",Table13[[#This Row],[Base Abalone Value]]*0.8,NA())</f>
        <v>0.70109833333333338</v>
      </c>
      <c r="Z411" s="3" t="e">
        <f>IF(Table13[[#This Row],[Category All]]="Category 3",Table13[[#This Row],[Base Abalone Value]],NA())</f>
        <v>#N/A</v>
      </c>
    </row>
    <row r="412" spans="1:26" x14ac:dyDescent="0.2">
      <c r="A412">
        <v>1278</v>
      </c>
      <c r="B412" t="s">
        <v>28</v>
      </c>
      <c r="C412">
        <v>0.48</v>
      </c>
      <c r="D412">
        <v>0.36499999999999999</v>
      </c>
      <c r="E412">
        <v>0.1</v>
      </c>
      <c r="F412">
        <v>0.46100000000000002</v>
      </c>
      <c r="G412">
        <v>0.2205</v>
      </c>
      <c r="H412">
        <v>8.3500000000000005E-2</v>
      </c>
      <c r="I412">
        <v>0.13500000000000001</v>
      </c>
      <c r="J412">
        <v>8</v>
      </c>
      <c r="K412">
        <v>11</v>
      </c>
      <c r="L412" t="s">
        <v>22</v>
      </c>
      <c r="M412" t="s">
        <v>23</v>
      </c>
      <c r="N412" t="s">
        <v>20</v>
      </c>
      <c r="O412">
        <v>9</v>
      </c>
      <c r="P412" t="s">
        <v>63</v>
      </c>
      <c r="Q412">
        <v>1.9</v>
      </c>
      <c r="R412" t="str" cm="1">
        <f t="array" ref="R4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2" t="e">
        <f>IF(Table13[[#This Row],[Category All]]="Category 1", "Yes",NA())</f>
        <v>#N/A</v>
      </c>
      <c r="T412" t="str">
        <f>IF(Table13[[#This Row],[Category All]]="Category 2", "Yes",NA())</f>
        <v>Yes</v>
      </c>
      <c r="U412" t="e">
        <f>IF(Table13[[#This Row],[Category All]]="Category 3", "Yes",NA())</f>
        <v>#N/A</v>
      </c>
      <c r="V412" s="3">
        <f>SUM(1,(1/3)*(Table13[[#This Row],[Length]]-0.5),(1/3)*(Table13[[#This Row],[Diameter]]-0.4),(1/3)*(Table13[[#This Row],[Height]]-0.4)*Table13[[#This Row],[Whole_weight]]*0.5)</f>
        <v>0.95861666666666656</v>
      </c>
      <c r="W412" s="3" cm="1">
        <f t="array" ref="W4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0.76689333333333332</v>
      </c>
      <c r="X412" s="3" t="e">
        <f>IF(Table13[[#This Row],[Category All]]="Category 1",Table13[[#This Row],[Base Abalone Value]]*1.5,NA())</f>
        <v>#N/A</v>
      </c>
      <c r="Y412" s="3">
        <f>IF(Table13[[#This Row],[Category All]]="Category 2",Table13[[#This Row],[Base Abalone Value]]*0.8,NA())</f>
        <v>0.76689333333333332</v>
      </c>
      <c r="Z412" s="3" t="e">
        <f>IF(Table13[[#This Row],[Category All]]="Category 3",Table13[[#This Row],[Base Abalone Value]],NA())</f>
        <v>#N/A</v>
      </c>
    </row>
    <row r="413" spans="1:26" x14ac:dyDescent="0.2">
      <c r="A413">
        <v>3150</v>
      </c>
      <c r="B413" t="s">
        <v>17</v>
      </c>
      <c r="C413">
        <v>0.7</v>
      </c>
      <c r="D413">
        <v>0.54</v>
      </c>
      <c r="E413">
        <v>0.215</v>
      </c>
      <c r="F413">
        <v>1.978</v>
      </c>
      <c r="G413">
        <v>0.66749999999999998</v>
      </c>
      <c r="H413">
        <v>0.3125</v>
      </c>
      <c r="I413">
        <v>0.71</v>
      </c>
      <c r="J413">
        <v>24</v>
      </c>
      <c r="K413">
        <v>10</v>
      </c>
      <c r="L413" t="s">
        <v>33</v>
      </c>
      <c r="M413" t="s">
        <v>34</v>
      </c>
      <c r="N413" t="s">
        <v>35</v>
      </c>
      <c r="O413">
        <v>9</v>
      </c>
      <c r="P413" t="s">
        <v>63</v>
      </c>
      <c r="Q413">
        <v>1.9</v>
      </c>
      <c r="R413" t="str" cm="1">
        <f t="array" ref="R4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3" t="e">
        <f>IF(Table13[[#This Row],[Category All]]="Category 1", "Yes",NA())</f>
        <v>#N/A</v>
      </c>
      <c r="T413" t="str">
        <f>IF(Table13[[#This Row],[Category All]]="Category 2", "Yes",NA())</f>
        <v>Yes</v>
      </c>
      <c r="U413" t="e">
        <f>IF(Table13[[#This Row],[Category All]]="Category 3", "Yes",NA())</f>
        <v>#N/A</v>
      </c>
      <c r="V413" s="3">
        <f>SUM(1,(1/3)*(Table13[[#This Row],[Length]]-0.5),(1/3)*(Table13[[#This Row],[Diameter]]-0.4),(1/3)*(Table13[[#This Row],[Height]]-0.4)*Table13[[#This Row],[Whole_weight]]*0.5)</f>
        <v>1.0523449999999999</v>
      </c>
      <c r="W413" s="3" cm="1">
        <f t="array" ref="W4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0.84187599999999996</v>
      </c>
      <c r="X413" s="3" t="e">
        <f>IF(Table13[[#This Row],[Category All]]="Category 1",Table13[[#This Row],[Base Abalone Value]]*1.5,NA())</f>
        <v>#N/A</v>
      </c>
      <c r="Y413" s="3">
        <f>IF(Table13[[#This Row],[Category All]]="Category 2",Table13[[#This Row],[Base Abalone Value]]*0.8,NA())</f>
        <v>0.84187599999999996</v>
      </c>
      <c r="Z413" s="3" t="e">
        <f>IF(Table13[[#This Row],[Category All]]="Category 3",Table13[[#This Row],[Base Abalone Value]],NA())</f>
        <v>#N/A</v>
      </c>
    </row>
    <row r="414" spans="1:26" x14ac:dyDescent="0.2">
      <c r="A414">
        <v>1933</v>
      </c>
      <c r="B414" t="s">
        <v>17</v>
      </c>
      <c r="C414">
        <v>0.62</v>
      </c>
      <c r="D414">
        <v>0.495</v>
      </c>
      <c r="E414">
        <v>0.17</v>
      </c>
      <c r="F414">
        <v>1.0620000000000001</v>
      </c>
      <c r="G414">
        <v>0.372</v>
      </c>
      <c r="H414">
        <v>0.21299999999999999</v>
      </c>
      <c r="I414">
        <v>0.34</v>
      </c>
      <c r="J414">
        <v>11</v>
      </c>
      <c r="K414">
        <v>3</v>
      </c>
      <c r="L414" t="s">
        <v>60</v>
      </c>
      <c r="M414" t="s">
        <v>61</v>
      </c>
      <c r="N414" t="s">
        <v>62</v>
      </c>
      <c r="O414">
        <v>3</v>
      </c>
      <c r="P414" t="s">
        <v>65</v>
      </c>
      <c r="Q414">
        <v>3.6</v>
      </c>
      <c r="R414" t="str" cm="1">
        <f t="array" ref="R4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4" t="e">
        <f>IF(Table13[[#This Row],[Category All]]="Category 1", "Yes",NA())</f>
        <v>#N/A</v>
      </c>
      <c r="T414" t="str">
        <f>IF(Table13[[#This Row],[Category All]]="Category 2", "Yes",NA())</f>
        <v>Yes</v>
      </c>
      <c r="U414" t="e">
        <f>IF(Table13[[#This Row],[Category All]]="Category 3", "Yes",NA())</f>
        <v>#N/A</v>
      </c>
      <c r="V414" s="3">
        <f>SUM(1,(1/3)*(Table13[[#This Row],[Length]]-0.5),(1/3)*(Table13[[#This Row],[Diameter]]-0.4),(1/3)*(Table13[[#This Row],[Height]]-0.4)*Table13[[#This Row],[Whole_weight]]*0.5)</f>
        <v>1.0309566666666667</v>
      </c>
      <c r="W414" s="3" cm="1">
        <f t="array" ref="W4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0.82476533333333346</v>
      </c>
      <c r="X414" s="3" t="e">
        <f>IF(Table13[[#This Row],[Category All]]="Category 1",Table13[[#This Row],[Base Abalone Value]]*1.5,NA())</f>
        <v>#N/A</v>
      </c>
      <c r="Y414" s="3">
        <f>IF(Table13[[#This Row],[Category All]]="Category 2",Table13[[#This Row],[Base Abalone Value]]*0.8,NA())</f>
        <v>0.82476533333333346</v>
      </c>
      <c r="Z414" s="3" t="e">
        <f>IF(Table13[[#This Row],[Category All]]="Category 3",Table13[[#This Row],[Base Abalone Value]],NA())</f>
        <v>#N/A</v>
      </c>
    </row>
    <row r="415" spans="1:26" x14ac:dyDescent="0.2">
      <c r="A415">
        <v>3800</v>
      </c>
      <c r="B415" t="s">
        <v>17</v>
      </c>
      <c r="C415">
        <v>0.70499999999999996</v>
      </c>
      <c r="D415">
        <v>0.56000000000000005</v>
      </c>
      <c r="E415">
        <v>0.17</v>
      </c>
      <c r="F415">
        <v>1.4575</v>
      </c>
      <c r="G415">
        <v>0.60699999999999998</v>
      </c>
      <c r="H415">
        <v>0.318</v>
      </c>
      <c r="I415">
        <v>0.44</v>
      </c>
      <c r="J415">
        <v>11</v>
      </c>
      <c r="K415">
        <v>9</v>
      </c>
      <c r="L415" t="s">
        <v>37</v>
      </c>
      <c r="M415" t="s">
        <v>38</v>
      </c>
      <c r="N415" t="s">
        <v>39</v>
      </c>
      <c r="O415">
        <v>8</v>
      </c>
      <c r="P415" t="s">
        <v>36</v>
      </c>
      <c r="Q415">
        <v>12.3</v>
      </c>
      <c r="R415" t="str" cm="1">
        <f t="array" ref="R4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5" t="e">
        <f>IF(Table13[[#This Row],[Category All]]="Category 1", "Yes",NA())</f>
        <v>#N/A</v>
      </c>
      <c r="T415" t="e">
        <f>IF(Table13[[#This Row],[Category All]]="Category 2", "Yes",NA())</f>
        <v>#N/A</v>
      </c>
      <c r="U415" t="str">
        <f>IF(Table13[[#This Row],[Category All]]="Category 3", "Yes",NA())</f>
        <v>Yes</v>
      </c>
      <c r="V415" s="3">
        <f>SUM(1,(1/3)*(Table13[[#This Row],[Length]]-0.5),(1/3)*(Table13[[#This Row],[Diameter]]-0.4),(1/3)*(Table13[[#This Row],[Height]]-0.4)*Table13[[#This Row],[Whole_weight]]*0.5)</f>
        <v>1.0657958333333333</v>
      </c>
      <c r="W415" s="3" cm="1">
        <f t="array" ref="W4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1.0657958333333333</v>
      </c>
      <c r="X415" s="3" t="e">
        <f>IF(Table13[[#This Row],[Category All]]="Category 1",Table13[[#This Row],[Base Abalone Value]]*1.5,NA())</f>
        <v>#N/A</v>
      </c>
      <c r="Y415" s="3" t="e">
        <f>IF(Table13[[#This Row],[Category All]]="Category 2",Table13[[#This Row],[Base Abalone Value]]*0.8,NA())</f>
        <v>#N/A</v>
      </c>
      <c r="Z415" s="3">
        <f>IF(Table13[[#This Row],[Category All]]="Category 3",Table13[[#This Row],[Base Abalone Value]],NA())</f>
        <v>1.0657958333333333</v>
      </c>
    </row>
    <row r="416" spans="1:26" x14ac:dyDescent="0.2">
      <c r="A416">
        <v>840</v>
      </c>
      <c r="B416" t="s">
        <v>28</v>
      </c>
      <c r="C416">
        <v>0.48499999999999999</v>
      </c>
      <c r="D416">
        <v>0.35499999999999998</v>
      </c>
      <c r="E416">
        <v>0.105</v>
      </c>
      <c r="F416">
        <v>0.498</v>
      </c>
      <c r="G416">
        <v>0.2175</v>
      </c>
      <c r="H416">
        <v>9.6000000000000002E-2</v>
      </c>
      <c r="I416">
        <v>0.1525</v>
      </c>
      <c r="J416">
        <v>9</v>
      </c>
      <c r="K416">
        <v>7</v>
      </c>
      <c r="L416" t="s">
        <v>52</v>
      </c>
      <c r="M416" t="s">
        <v>53</v>
      </c>
      <c r="N416" t="s">
        <v>54</v>
      </c>
      <c r="O416">
        <v>9</v>
      </c>
      <c r="P416" t="s">
        <v>63</v>
      </c>
      <c r="Q416">
        <v>1.9</v>
      </c>
      <c r="R416" t="str" cm="1">
        <f t="array" ref="R4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6" t="e">
        <f>IF(Table13[[#This Row],[Category All]]="Category 1", "Yes",NA())</f>
        <v>#N/A</v>
      </c>
      <c r="T416" t="str">
        <f>IF(Table13[[#This Row],[Category All]]="Category 2", "Yes",NA())</f>
        <v>Yes</v>
      </c>
      <c r="U416" t="e">
        <f>IF(Table13[[#This Row],[Category All]]="Category 3", "Yes",NA())</f>
        <v>#N/A</v>
      </c>
      <c r="V416" s="3">
        <f>SUM(1,(1/3)*(Table13[[#This Row],[Length]]-0.5),(1/3)*(Table13[[#This Row],[Diameter]]-0.4),(1/3)*(Table13[[#This Row],[Height]]-0.4)*Table13[[#This Row],[Whole_weight]]*0.5)</f>
        <v>0.955515</v>
      </c>
      <c r="W416" s="3" cm="1">
        <f t="array" ref="W4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0.76441200000000009</v>
      </c>
      <c r="X416" s="3" t="e">
        <f>IF(Table13[[#This Row],[Category All]]="Category 1",Table13[[#This Row],[Base Abalone Value]]*1.5,NA())</f>
        <v>#N/A</v>
      </c>
      <c r="Y416" s="3">
        <f>IF(Table13[[#This Row],[Category All]]="Category 2",Table13[[#This Row],[Base Abalone Value]]*0.8,NA())</f>
        <v>0.76441200000000009</v>
      </c>
      <c r="Z416" s="3" t="e">
        <f>IF(Table13[[#This Row],[Category All]]="Category 3",Table13[[#This Row],[Base Abalone Value]],NA())</f>
        <v>#N/A</v>
      </c>
    </row>
    <row r="417" spans="1:26" x14ac:dyDescent="0.2">
      <c r="A417">
        <v>2363</v>
      </c>
      <c r="B417" t="s">
        <v>17</v>
      </c>
      <c r="C417">
        <v>0.66</v>
      </c>
      <c r="D417">
        <v>0.52500000000000002</v>
      </c>
      <c r="E417">
        <v>0.20499999999999999</v>
      </c>
      <c r="F417">
        <v>1.3665</v>
      </c>
      <c r="G417">
        <v>0.50049999999999994</v>
      </c>
      <c r="H417">
        <v>0.29099999999999998</v>
      </c>
      <c r="I417">
        <v>0.41</v>
      </c>
      <c r="J417">
        <v>18</v>
      </c>
      <c r="K417">
        <v>15</v>
      </c>
      <c r="L417" t="s">
        <v>66</v>
      </c>
      <c r="M417" t="s">
        <v>67</v>
      </c>
      <c r="N417" t="s">
        <v>20</v>
      </c>
      <c r="O417">
        <v>4</v>
      </c>
      <c r="P417" t="s">
        <v>27</v>
      </c>
      <c r="Q417">
        <v>6.1</v>
      </c>
      <c r="R417" t="str" cm="1">
        <f t="array" ref="R4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17" t="e">
        <f>IF(Table13[[#This Row],[Category All]]="Category 1", "Yes",NA())</f>
        <v>#N/A</v>
      </c>
      <c r="T417" t="e">
        <f>IF(Table13[[#This Row],[Category All]]="Category 2", "Yes",NA())</f>
        <v>#N/A</v>
      </c>
      <c r="U417" t="str">
        <f>IF(Table13[[#This Row],[Category All]]="Category 3", "Yes",NA())</f>
        <v>Yes</v>
      </c>
      <c r="V417" s="3">
        <f>SUM(1,(1/3)*(Table13[[#This Row],[Length]]-0.5),(1/3)*(Table13[[#This Row],[Diameter]]-0.4),(1/3)*(Table13[[#This Row],[Height]]-0.4)*Table13[[#This Row],[Whole_weight]]*0.5)</f>
        <v>1.05058875</v>
      </c>
      <c r="W417" s="3" cm="1">
        <f t="array" ref="W4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1.05058875</v>
      </c>
      <c r="X417" s="3" t="e">
        <f>IF(Table13[[#This Row],[Category All]]="Category 1",Table13[[#This Row],[Base Abalone Value]]*1.5,NA())</f>
        <v>#N/A</v>
      </c>
      <c r="Y417" s="3" t="e">
        <f>IF(Table13[[#This Row],[Category All]]="Category 2",Table13[[#This Row],[Base Abalone Value]]*0.8,NA())</f>
        <v>#N/A</v>
      </c>
      <c r="Z417" s="3">
        <f>IF(Table13[[#This Row],[Category All]]="Category 3",Table13[[#This Row],[Base Abalone Value]],NA())</f>
        <v>1.05058875</v>
      </c>
    </row>
    <row r="418" spans="1:26" x14ac:dyDescent="0.2">
      <c r="A418">
        <v>2828</v>
      </c>
      <c r="B418" t="s">
        <v>28</v>
      </c>
      <c r="C418">
        <v>0.5</v>
      </c>
      <c r="D418">
        <v>0.375</v>
      </c>
      <c r="E418">
        <v>0.12</v>
      </c>
      <c r="F418">
        <v>0.52900000000000003</v>
      </c>
      <c r="G418">
        <v>0.2235</v>
      </c>
      <c r="H418">
        <v>0.123</v>
      </c>
      <c r="I418">
        <v>0.16</v>
      </c>
      <c r="J418">
        <v>8</v>
      </c>
      <c r="K418">
        <v>15</v>
      </c>
      <c r="L418" t="s">
        <v>66</v>
      </c>
      <c r="M418" t="s">
        <v>67</v>
      </c>
      <c r="N418" t="s">
        <v>20</v>
      </c>
      <c r="O418">
        <v>5</v>
      </c>
      <c r="P418" t="s">
        <v>31</v>
      </c>
      <c r="Q418">
        <v>12.8</v>
      </c>
      <c r="R418" t="str" cm="1">
        <f t="array" ref="R4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8" t="e">
        <f>IF(Table13[[#This Row],[Category All]]="Category 1", "Yes",NA())</f>
        <v>#N/A</v>
      </c>
      <c r="T418" t="str">
        <f>IF(Table13[[#This Row],[Category All]]="Category 2", "Yes",NA())</f>
        <v>Yes</v>
      </c>
      <c r="U418" t="e">
        <f>IF(Table13[[#This Row],[Category All]]="Category 3", "Yes",NA())</f>
        <v>#N/A</v>
      </c>
      <c r="V418" s="3">
        <f>SUM(1,(1/3)*(Table13[[#This Row],[Length]]-0.5),(1/3)*(Table13[[#This Row],[Diameter]]-0.4),(1/3)*(Table13[[#This Row],[Height]]-0.4)*Table13[[#This Row],[Whole_weight]]*0.5)</f>
        <v>0.96698000000000006</v>
      </c>
      <c r="W418" s="3" cm="1">
        <f t="array" ref="W4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0.77358400000000005</v>
      </c>
      <c r="X418" s="3" t="e">
        <f>IF(Table13[[#This Row],[Category All]]="Category 1",Table13[[#This Row],[Base Abalone Value]]*1.5,NA())</f>
        <v>#N/A</v>
      </c>
      <c r="Y418" s="3">
        <f>IF(Table13[[#This Row],[Category All]]="Category 2",Table13[[#This Row],[Base Abalone Value]]*0.8,NA())</f>
        <v>0.77358400000000005</v>
      </c>
      <c r="Z418" s="3" t="e">
        <f>IF(Table13[[#This Row],[Category All]]="Category 3",Table13[[#This Row],[Base Abalone Value]],NA())</f>
        <v>#N/A</v>
      </c>
    </row>
    <row r="419" spans="1:26" x14ac:dyDescent="0.2">
      <c r="A419">
        <v>2383</v>
      </c>
      <c r="B419" t="s">
        <v>28</v>
      </c>
      <c r="C419">
        <v>0.52500000000000002</v>
      </c>
      <c r="D419">
        <v>0.43</v>
      </c>
      <c r="E419">
        <v>0.15</v>
      </c>
      <c r="F419">
        <v>0.73650000000000004</v>
      </c>
      <c r="G419">
        <v>0.32250000000000001</v>
      </c>
      <c r="H419">
        <v>0.161</v>
      </c>
      <c r="I419">
        <v>0.215</v>
      </c>
      <c r="J419">
        <v>11</v>
      </c>
      <c r="K419">
        <v>8</v>
      </c>
      <c r="L419" t="s">
        <v>46</v>
      </c>
      <c r="M419" t="s">
        <v>47</v>
      </c>
      <c r="N419" t="s">
        <v>48</v>
      </c>
      <c r="O419">
        <v>8</v>
      </c>
      <c r="P419" t="s">
        <v>36</v>
      </c>
      <c r="Q419">
        <v>12.3</v>
      </c>
      <c r="R419" t="str" cm="1">
        <f t="array" ref="R4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19" t="e">
        <f>IF(Table13[[#This Row],[Category All]]="Category 1", "Yes",NA())</f>
        <v>#N/A</v>
      </c>
      <c r="T419" t="str">
        <f>IF(Table13[[#This Row],[Category All]]="Category 2", "Yes",NA())</f>
        <v>Yes</v>
      </c>
      <c r="U419" t="e">
        <f>IF(Table13[[#This Row],[Category All]]="Category 3", "Yes",NA())</f>
        <v>#N/A</v>
      </c>
      <c r="V419" s="3">
        <f>SUM(1,(1/3)*(Table13[[#This Row],[Length]]-0.5),(1/3)*(Table13[[#This Row],[Diameter]]-0.4),(1/3)*(Table13[[#This Row],[Height]]-0.4)*Table13[[#This Row],[Whole_weight]]*0.5)</f>
        <v>0.98764583333333333</v>
      </c>
      <c r="W419" s="3" cm="1">
        <f t="array" ref="W4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0.79011666666666669</v>
      </c>
      <c r="X419" s="3" t="e">
        <f>IF(Table13[[#This Row],[Category All]]="Category 1",Table13[[#This Row],[Base Abalone Value]]*1.5,NA())</f>
        <v>#N/A</v>
      </c>
      <c r="Y419" s="3">
        <f>IF(Table13[[#This Row],[Category All]]="Category 2",Table13[[#This Row],[Base Abalone Value]]*0.8,NA())</f>
        <v>0.79011666666666669</v>
      </c>
      <c r="Z419" s="3" t="e">
        <f>IF(Table13[[#This Row],[Category All]]="Category 3",Table13[[#This Row],[Base Abalone Value]],NA())</f>
        <v>#N/A</v>
      </c>
    </row>
    <row r="420" spans="1:26" x14ac:dyDescent="0.2">
      <c r="A420">
        <v>3521</v>
      </c>
      <c r="B420" t="s">
        <v>17</v>
      </c>
      <c r="C420">
        <v>0.72</v>
      </c>
      <c r="D420">
        <v>0.54500000000000004</v>
      </c>
      <c r="E420">
        <v>0.185</v>
      </c>
      <c r="F420">
        <v>1.7184999999999999</v>
      </c>
      <c r="G420">
        <v>0.79249999999999998</v>
      </c>
      <c r="H420">
        <v>0.40100000000000002</v>
      </c>
      <c r="I420">
        <v>0.46800000000000003</v>
      </c>
      <c r="J420">
        <v>11</v>
      </c>
      <c r="K420">
        <v>12</v>
      </c>
      <c r="L420" t="s">
        <v>18</v>
      </c>
      <c r="M420" t="s">
        <v>19</v>
      </c>
      <c r="N420" t="s">
        <v>20</v>
      </c>
      <c r="O420">
        <v>6</v>
      </c>
      <c r="P420" t="s">
        <v>64</v>
      </c>
      <c r="Q420">
        <v>14.1</v>
      </c>
      <c r="R420" t="str" cm="1">
        <f t="array" ref="R4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0" t="e">
        <f>IF(Table13[[#This Row],[Category All]]="Category 1", "Yes",NA())</f>
        <v>#N/A</v>
      </c>
      <c r="T420" t="e">
        <f>IF(Table13[[#This Row],[Category All]]="Category 2", "Yes",NA())</f>
        <v>#N/A</v>
      </c>
      <c r="U420" t="str">
        <f>IF(Table13[[#This Row],[Category All]]="Category 3", "Yes",NA())</f>
        <v>Yes</v>
      </c>
      <c r="V420" s="3">
        <f>SUM(1,(1/3)*(Table13[[#This Row],[Length]]-0.5),(1/3)*(Table13[[#This Row],[Diameter]]-0.4),(1/3)*(Table13[[#This Row],[Height]]-0.4)*Table13[[#This Row],[Whole_weight]]*0.5)</f>
        <v>1.0600870833333333</v>
      </c>
      <c r="W420" s="3" cm="1">
        <f t="array" ref="W4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1.0600870833333333</v>
      </c>
      <c r="X420" s="3" t="e">
        <f>IF(Table13[[#This Row],[Category All]]="Category 1",Table13[[#This Row],[Base Abalone Value]]*1.5,NA())</f>
        <v>#N/A</v>
      </c>
      <c r="Y420" s="3" t="e">
        <f>IF(Table13[[#This Row],[Category All]]="Category 2",Table13[[#This Row],[Base Abalone Value]]*0.8,NA())</f>
        <v>#N/A</v>
      </c>
      <c r="Z420" s="3">
        <f>IF(Table13[[#This Row],[Category All]]="Category 3",Table13[[#This Row],[Base Abalone Value]],NA())</f>
        <v>1.0600870833333333</v>
      </c>
    </row>
    <row r="421" spans="1:26" x14ac:dyDescent="0.2">
      <c r="A421">
        <v>3090</v>
      </c>
      <c r="B421" t="s">
        <v>32</v>
      </c>
      <c r="C421">
        <v>0.45500000000000002</v>
      </c>
      <c r="D421">
        <v>0.35</v>
      </c>
      <c r="E421">
        <v>0.11</v>
      </c>
      <c r="F421">
        <v>0.45800000000000002</v>
      </c>
      <c r="G421">
        <v>0.2</v>
      </c>
      <c r="H421">
        <v>0.111</v>
      </c>
      <c r="I421">
        <v>0.1305</v>
      </c>
      <c r="J421">
        <v>8</v>
      </c>
      <c r="K421">
        <v>2</v>
      </c>
      <c r="L421" t="s">
        <v>49</v>
      </c>
      <c r="M421" t="s">
        <v>50</v>
      </c>
      <c r="N421" t="s">
        <v>51</v>
      </c>
      <c r="O421">
        <v>9</v>
      </c>
      <c r="P421" t="s">
        <v>63</v>
      </c>
      <c r="Q421">
        <v>1.9</v>
      </c>
      <c r="R421" t="str" cm="1">
        <f t="array" ref="R4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1" t="e">
        <f>IF(Table13[[#This Row],[Category All]]="Category 1", "Yes",NA())</f>
        <v>#N/A</v>
      </c>
      <c r="T421" t="str">
        <f>IF(Table13[[#This Row],[Category All]]="Category 2", "Yes",NA())</f>
        <v>Yes</v>
      </c>
      <c r="U421" t="e">
        <f>IF(Table13[[#This Row],[Category All]]="Category 3", "Yes",NA())</f>
        <v>#N/A</v>
      </c>
      <c r="V421" s="3">
        <f>SUM(1,(1/3)*(Table13[[#This Row],[Length]]-0.5),(1/3)*(Table13[[#This Row],[Diameter]]-0.4),(1/3)*(Table13[[#This Row],[Height]]-0.4)*Table13[[#This Row],[Whole_weight]]*0.5)</f>
        <v>0.94619666666666657</v>
      </c>
      <c r="W421" s="3" cm="1">
        <f t="array" ref="W4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0.75695733333333326</v>
      </c>
      <c r="X421" s="3" t="e">
        <f>IF(Table13[[#This Row],[Category All]]="Category 1",Table13[[#This Row],[Base Abalone Value]]*1.5,NA())</f>
        <v>#N/A</v>
      </c>
      <c r="Y421" s="3">
        <f>IF(Table13[[#This Row],[Category All]]="Category 2",Table13[[#This Row],[Base Abalone Value]]*0.8,NA())</f>
        <v>0.75695733333333326</v>
      </c>
      <c r="Z421" s="3" t="e">
        <f>IF(Table13[[#This Row],[Category All]]="Category 3",Table13[[#This Row],[Base Abalone Value]],NA())</f>
        <v>#N/A</v>
      </c>
    </row>
    <row r="422" spans="1:26" x14ac:dyDescent="0.2">
      <c r="A422">
        <v>3500</v>
      </c>
      <c r="B422" t="s">
        <v>17</v>
      </c>
      <c r="C422">
        <v>0.59499999999999997</v>
      </c>
      <c r="D422">
        <v>0.47</v>
      </c>
      <c r="E422">
        <v>0.16500000000000001</v>
      </c>
      <c r="F422">
        <v>1.0155000000000001</v>
      </c>
      <c r="G422">
        <v>0.49099999999999999</v>
      </c>
      <c r="H422">
        <v>0.1905</v>
      </c>
      <c r="I422">
        <v>0.28899999999999998</v>
      </c>
      <c r="J422">
        <v>9</v>
      </c>
      <c r="K422">
        <v>14</v>
      </c>
      <c r="L422" t="s">
        <v>40</v>
      </c>
      <c r="M422" t="s">
        <v>41</v>
      </c>
      <c r="N422" t="s">
        <v>42</v>
      </c>
      <c r="O422">
        <v>6</v>
      </c>
      <c r="P422" t="s">
        <v>64</v>
      </c>
      <c r="Q422">
        <v>14.1</v>
      </c>
      <c r="R422" t="str" cm="1">
        <f t="array" ref="R4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2" t="e">
        <f>IF(Table13[[#This Row],[Category All]]="Category 1", "Yes",NA())</f>
        <v>#N/A</v>
      </c>
      <c r="T422" t="e">
        <f>IF(Table13[[#This Row],[Category All]]="Category 2", "Yes",NA())</f>
        <v>#N/A</v>
      </c>
      <c r="U422" t="str">
        <f>IF(Table13[[#This Row],[Category All]]="Category 3", "Yes",NA())</f>
        <v>Yes</v>
      </c>
      <c r="V422" s="3">
        <f>SUM(1,(1/3)*(Table13[[#This Row],[Length]]-0.5),(1/3)*(Table13[[#This Row],[Diameter]]-0.4),(1/3)*(Table13[[#This Row],[Height]]-0.4)*Table13[[#This Row],[Whole_weight]]*0.5)</f>
        <v>1.0152262500000002</v>
      </c>
      <c r="W422" s="3" cm="1">
        <f t="array" ref="W4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1.0152262500000002</v>
      </c>
      <c r="X422" s="3" t="e">
        <f>IF(Table13[[#This Row],[Category All]]="Category 1",Table13[[#This Row],[Base Abalone Value]]*1.5,NA())</f>
        <v>#N/A</v>
      </c>
      <c r="Y422" s="3" t="e">
        <f>IF(Table13[[#This Row],[Category All]]="Category 2",Table13[[#This Row],[Base Abalone Value]]*0.8,NA())</f>
        <v>#N/A</v>
      </c>
      <c r="Z422" s="3">
        <f>IF(Table13[[#This Row],[Category All]]="Category 3",Table13[[#This Row],[Base Abalone Value]],NA())</f>
        <v>1.0152262500000002</v>
      </c>
    </row>
    <row r="423" spans="1:26" x14ac:dyDescent="0.2">
      <c r="A423">
        <v>716</v>
      </c>
      <c r="B423" t="s">
        <v>28</v>
      </c>
      <c r="C423">
        <v>0.27500000000000002</v>
      </c>
      <c r="D423">
        <v>0.2</v>
      </c>
      <c r="E423">
        <v>6.5000000000000002E-2</v>
      </c>
      <c r="F423">
        <v>0.10349999999999999</v>
      </c>
      <c r="G423">
        <v>4.7500000000000001E-2</v>
      </c>
      <c r="H423">
        <v>2.0500000000000001E-2</v>
      </c>
      <c r="I423">
        <v>0.03</v>
      </c>
      <c r="J423">
        <v>7</v>
      </c>
      <c r="K423">
        <v>1</v>
      </c>
      <c r="L423" t="s">
        <v>25</v>
      </c>
      <c r="M423" t="s">
        <v>26</v>
      </c>
      <c r="N423" t="s">
        <v>20</v>
      </c>
      <c r="O423">
        <v>3</v>
      </c>
      <c r="P423" t="s">
        <v>65</v>
      </c>
      <c r="Q423">
        <v>3.6</v>
      </c>
      <c r="R423" t="str" cm="1">
        <f t="array" ref="R4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3" t="e">
        <f>IF(Table13[[#This Row],[Category All]]="Category 1", "Yes",NA())</f>
        <v>#N/A</v>
      </c>
      <c r="T423" t="str">
        <f>IF(Table13[[#This Row],[Category All]]="Category 2", "Yes",NA())</f>
        <v>Yes</v>
      </c>
      <c r="U423" t="e">
        <f>IF(Table13[[#This Row],[Category All]]="Category 3", "Yes",NA())</f>
        <v>#N/A</v>
      </c>
      <c r="V423" s="3">
        <f>SUM(1,(1/3)*(Table13[[#This Row],[Length]]-0.5),(1/3)*(Table13[[#This Row],[Diameter]]-0.4),(1/3)*(Table13[[#This Row],[Height]]-0.4)*Table13[[#This Row],[Whole_weight]]*0.5)</f>
        <v>0.85255458333333345</v>
      </c>
      <c r="W423" s="3" cm="1">
        <f t="array" ref="W4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0.68204366666666683</v>
      </c>
      <c r="X423" s="3" t="e">
        <f>IF(Table13[[#This Row],[Category All]]="Category 1",Table13[[#This Row],[Base Abalone Value]]*1.5,NA())</f>
        <v>#N/A</v>
      </c>
      <c r="Y423" s="3">
        <f>IF(Table13[[#This Row],[Category All]]="Category 2",Table13[[#This Row],[Base Abalone Value]]*0.8,NA())</f>
        <v>0.68204366666666683</v>
      </c>
      <c r="Z423" s="3" t="e">
        <f>IF(Table13[[#This Row],[Category All]]="Category 3",Table13[[#This Row],[Base Abalone Value]],NA())</f>
        <v>#N/A</v>
      </c>
    </row>
    <row r="424" spans="1:26" x14ac:dyDescent="0.2">
      <c r="A424">
        <v>409</v>
      </c>
      <c r="B424" t="s">
        <v>32</v>
      </c>
      <c r="C424">
        <v>0.55500000000000005</v>
      </c>
      <c r="D424">
        <v>0.45</v>
      </c>
      <c r="E424">
        <v>0.14499999999999999</v>
      </c>
      <c r="F424">
        <v>0.91500000000000004</v>
      </c>
      <c r="G424">
        <v>0.4</v>
      </c>
      <c r="H424">
        <v>0.246</v>
      </c>
      <c r="I424">
        <v>0.28499999999999998</v>
      </c>
      <c r="J424">
        <v>11</v>
      </c>
      <c r="K424">
        <v>3</v>
      </c>
      <c r="L424" t="s">
        <v>60</v>
      </c>
      <c r="M424" t="s">
        <v>61</v>
      </c>
      <c r="N424" t="s">
        <v>62</v>
      </c>
      <c r="O424">
        <v>9</v>
      </c>
      <c r="P424" t="s">
        <v>63</v>
      </c>
      <c r="Q424">
        <v>1.9</v>
      </c>
      <c r="R424" t="str" cm="1">
        <f t="array" ref="R4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4" t="e">
        <f>IF(Table13[[#This Row],[Category All]]="Category 1", "Yes",NA())</f>
        <v>#N/A</v>
      </c>
      <c r="T424" t="e">
        <f>IF(Table13[[#This Row],[Category All]]="Category 2", "Yes",NA())</f>
        <v>#N/A</v>
      </c>
      <c r="U424" t="str">
        <f>IF(Table13[[#This Row],[Category All]]="Category 3", "Yes",NA())</f>
        <v>Yes</v>
      </c>
      <c r="V424" s="3">
        <f>SUM(1,(1/3)*(Table13[[#This Row],[Length]]-0.5),(1/3)*(Table13[[#This Row],[Diameter]]-0.4),(1/3)*(Table13[[#This Row],[Height]]-0.4)*Table13[[#This Row],[Whole_weight]]*0.5)</f>
        <v>0.99611249999999996</v>
      </c>
      <c r="W424" s="3" cm="1">
        <f t="array" ref="W4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0.99611249999999996</v>
      </c>
      <c r="X424" s="3" t="e">
        <f>IF(Table13[[#This Row],[Category All]]="Category 1",Table13[[#This Row],[Base Abalone Value]]*1.5,NA())</f>
        <v>#N/A</v>
      </c>
      <c r="Y424" s="3" t="e">
        <f>IF(Table13[[#This Row],[Category All]]="Category 2",Table13[[#This Row],[Base Abalone Value]]*0.8,NA())</f>
        <v>#N/A</v>
      </c>
      <c r="Z424" s="3">
        <f>IF(Table13[[#This Row],[Category All]]="Category 3",Table13[[#This Row],[Base Abalone Value]],NA())</f>
        <v>0.99611249999999996</v>
      </c>
    </row>
    <row r="425" spans="1:26" x14ac:dyDescent="0.2">
      <c r="A425">
        <v>84</v>
      </c>
      <c r="B425" t="s">
        <v>32</v>
      </c>
      <c r="C425">
        <v>0.59499999999999997</v>
      </c>
      <c r="D425">
        <v>0.47499999999999998</v>
      </c>
      <c r="E425">
        <v>0.16</v>
      </c>
      <c r="F425">
        <v>1.3174999999999999</v>
      </c>
      <c r="G425">
        <v>0.40799999999999997</v>
      </c>
      <c r="H425">
        <v>0.23400000000000001</v>
      </c>
      <c r="I425">
        <v>0.57999999999999996</v>
      </c>
      <c r="J425">
        <v>21</v>
      </c>
      <c r="K425">
        <v>10</v>
      </c>
      <c r="L425" t="s">
        <v>33</v>
      </c>
      <c r="M425" t="s">
        <v>34</v>
      </c>
      <c r="N425" t="s">
        <v>35</v>
      </c>
      <c r="O425">
        <v>8</v>
      </c>
      <c r="P425" t="s">
        <v>36</v>
      </c>
      <c r="Q425">
        <v>12.3</v>
      </c>
      <c r="R425" t="str" cm="1">
        <f t="array" ref="R4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5" t="e">
        <f>IF(Table13[[#This Row],[Category All]]="Category 1", "Yes",NA())</f>
        <v>#N/A</v>
      </c>
      <c r="T425" t="str">
        <f>IF(Table13[[#This Row],[Category All]]="Category 2", "Yes",NA())</f>
        <v>Yes</v>
      </c>
      <c r="U425" t="e">
        <f>IF(Table13[[#This Row],[Category All]]="Category 3", "Yes",NA())</f>
        <v>#N/A</v>
      </c>
      <c r="V425" s="3">
        <f>SUM(1,(1/3)*(Table13[[#This Row],[Length]]-0.5),(1/3)*(Table13[[#This Row],[Diameter]]-0.4),(1/3)*(Table13[[#This Row],[Height]]-0.4)*Table13[[#This Row],[Whole_weight]]*0.5)</f>
        <v>1.0039666666666667</v>
      </c>
      <c r="W425" s="3" cm="1">
        <f t="array" ref="W4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0.80317333333333341</v>
      </c>
      <c r="X425" s="3" t="e">
        <f>IF(Table13[[#This Row],[Category All]]="Category 1",Table13[[#This Row],[Base Abalone Value]]*1.5,NA())</f>
        <v>#N/A</v>
      </c>
      <c r="Y425" s="3">
        <f>IF(Table13[[#This Row],[Category All]]="Category 2",Table13[[#This Row],[Base Abalone Value]]*0.8,NA())</f>
        <v>0.80317333333333341</v>
      </c>
      <c r="Z425" s="3" t="e">
        <f>IF(Table13[[#This Row],[Category All]]="Category 3",Table13[[#This Row],[Base Abalone Value]],NA())</f>
        <v>#N/A</v>
      </c>
    </row>
    <row r="426" spans="1:26" x14ac:dyDescent="0.2">
      <c r="A426">
        <v>1395</v>
      </c>
      <c r="B426" t="s">
        <v>32</v>
      </c>
      <c r="C426">
        <v>0.64</v>
      </c>
      <c r="D426">
        <v>0.56499999999999995</v>
      </c>
      <c r="E426">
        <v>0.23</v>
      </c>
      <c r="F426">
        <v>1.5209999999999999</v>
      </c>
      <c r="G426">
        <v>0.64400000000000002</v>
      </c>
      <c r="H426">
        <v>0.372</v>
      </c>
      <c r="I426">
        <v>0.40600000000000003</v>
      </c>
      <c r="J426">
        <v>15</v>
      </c>
      <c r="K426">
        <v>14</v>
      </c>
      <c r="L426" t="s">
        <v>40</v>
      </c>
      <c r="M426" t="s">
        <v>41</v>
      </c>
      <c r="N426" t="s">
        <v>42</v>
      </c>
      <c r="O426">
        <v>5</v>
      </c>
      <c r="P426" t="s">
        <v>31</v>
      </c>
      <c r="Q426">
        <v>12.8</v>
      </c>
      <c r="R426" t="str" cm="1">
        <f t="array" ref="R4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6" t="e">
        <f>IF(Table13[[#This Row],[Category All]]="Category 1", "Yes",NA())</f>
        <v>#N/A</v>
      </c>
      <c r="T426" t="e">
        <f>IF(Table13[[#This Row],[Category All]]="Category 2", "Yes",NA())</f>
        <v>#N/A</v>
      </c>
      <c r="U426" t="str">
        <f>IF(Table13[[#This Row],[Category All]]="Category 3", "Yes",NA())</f>
        <v>Yes</v>
      </c>
      <c r="V426" s="3">
        <f>SUM(1,(1/3)*(Table13[[#This Row],[Length]]-0.5),(1/3)*(Table13[[#This Row],[Diameter]]-0.4),(1/3)*(Table13[[#This Row],[Height]]-0.4)*Table13[[#This Row],[Whole_weight]]*0.5)</f>
        <v>1.0585716666666665</v>
      </c>
      <c r="W426" s="3" cm="1">
        <f t="array" ref="W4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1.0585716666666665</v>
      </c>
      <c r="X426" s="3" t="e">
        <f>IF(Table13[[#This Row],[Category All]]="Category 1",Table13[[#This Row],[Base Abalone Value]]*1.5,NA())</f>
        <v>#N/A</v>
      </c>
      <c r="Y426" s="3" t="e">
        <f>IF(Table13[[#This Row],[Category All]]="Category 2",Table13[[#This Row],[Base Abalone Value]]*0.8,NA())</f>
        <v>#N/A</v>
      </c>
      <c r="Z426" s="3">
        <f>IF(Table13[[#This Row],[Category All]]="Category 3",Table13[[#This Row],[Base Abalone Value]],NA())</f>
        <v>1.0585716666666665</v>
      </c>
    </row>
    <row r="427" spans="1:26" x14ac:dyDescent="0.2">
      <c r="A427">
        <v>1385</v>
      </c>
      <c r="B427" t="s">
        <v>17</v>
      </c>
      <c r="C427">
        <v>0.63</v>
      </c>
      <c r="D427">
        <v>0.48499999999999999</v>
      </c>
      <c r="E427">
        <v>0.17</v>
      </c>
      <c r="F427">
        <v>1.3205</v>
      </c>
      <c r="G427">
        <v>0.59450000000000003</v>
      </c>
      <c r="H427">
        <v>0.34499999999999997</v>
      </c>
      <c r="I427">
        <v>0.34499999999999997</v>
      </c>
      <c r="J427">
        <v>9</v>
      </c>
      <c r="K427">
        <v>6</v>
      </c>
      <c r="L427" t="s">
        <v>56</v>
      </c>
      <c r="M427" t="s">
        <v>57</v>
      </c>
      <c r="N427" t="s">
        <v>58</v>
      </c>
      <c r="O427">
        <v>10</v>
      </c>
      <c r="P427" t="s">
        <v>55</v>
      </c>
      <c r="Q427">
        <v>24.1</v>
      </c>
      <c r="R427" t="str" cm="1">
        <f t="array" ref="R4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7" t="e">
        <f>IF(Table13[[#This Row],[Category All]]="Category 1", "Yes",NA())</f>
        <v>#N/A</v>
      </c>
      <c r="T427" t="e">
        <f>IF(Table13[[#This Row],[Category All]]="Category 2", "Yes",NA())</f>
        <v>#N/A</v>
      </c>
      <c r="U427" t="str">
        <f>IF(Table13[[#This Row],[Category All]]="Category 3", "Yes",NA())</f>
        <v>Yes</v>
      </c>
      <c r="V427" s="3">
        <f>SUM(1,(1/3)*(Table13[[#This Row],[Length]]-0.5),(1/3)*(Table13[[#This Row],[Diameter]]-0.4),(1/3)*(Table13[[#This Row],[Height]]-0.4)*Table13[[#This Row],[Whole_weight]]*0.5)</f>
        <v>1.0210475000000001</v>
      </c>
      <c r="W427" s="3" cm="1">
        <f t="array" ref="W4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1.0210475000000001</v>
      </c>
      <c r="X427" s="3" t="e">
        <f>IF(Table13[[#This Row],[Category All]]="Category 1",Table13[[#This Row],[Base Abalone Value]]*1.5,NA())</f>
        <v>#N/A</v>
      </c>
      <c r="Y427" s="3" t="e">
        <f>IF(Table13[[#This Row],[Category All]]="Category 2",Table13[[#This Row],[Base Abalone Value]]*0.8,NA())</f>
        <v>#N/A</v>
      </c>
      <c r="Z427" s="3">
        <f>IF(Table13[[#This Row],[Category All]]="Category 3",Table13[[#This Row],[Base Abalone Value]],NA())</f>
        <v>1.0210475000000001</v>
      </c>
    </row>
    <row r="428" spans="1:26" x14ac:dyDescent="0.2">
      <c r="A428">
        <v>1890</v>
      </c>
      <c r="B428" t="s">
        <v>32</v>
      </c>
      <c r="C428">
        <v>0.56499999999999995</v>
      </c>
      <c r="D428">
        <v>0.41499999999999998</v>
      </c>
      <c r="E428">
        <v>0.125</v>
      </c>
      <c r="F428">
        <v>0.66700000000000004</v>
      </c>
      <c r="G428">
        <v>0.30199999999999999</v>
      </c>
      <c r="H428">
        <v>0.1545</v>
      </c>
      <c r="I428">
        <v>0.185</v>
      </c>
      <c r="J428">
        <v>7</v>
      </c>
      <c r="K428">
        <v>2</v>
      </c>
      <c r="L428" t="s">
        <v>49</v>
      </c>
      <c r="M428" t="s">
        <v>50</v>
      </c>
      <c r="N428" t="s">
        <v>51</v>
      </c>
      <c r="O428">
        <v>7</v>
      </c>
      <c r="P428" t="s">
        <v>59</v>
      </c>
      <c r="Q428">
        <v>2.5</v>
      </c>
      <c r="R428" t="str" cm="1">
        <f t="array" ref="R4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28" t="e">
        <f>IF(Table13[[#This Row],[Category All]]="Category 1", "Yes",NA())</f>
        <v>#N/A</v>
      </c>
      <c r="T428" t="str">
        <f>IF(Table13[[#This Row],[Category All]]="Category 2", "Yes",NA())</f>
        <v>Yes</v>
      </c>
      <c r="U428" t="e">
        <f>IF(Table13[[#This Row],[Category All]]="Category 3", "Yes",NA())</f>
        <v>#N/A</v>
      </c>
      <c r="V428" s="3">
        <f>SUM(1,(1/3)*(Table13[[#This Row],[Length]]-0.5),(1/3)*(Table13[[#This Row],[Diameter]]-0.4),(1/3)*(Table13[[#This Row],[Height]]-0.4)*Table13[[#This Row],[Whole_weight]]*0.5)</f>
        <v>0.99609583333333329</v>
      </c>
      <c r="W428" s="3" cm="1">
        <f t="array" ref="W4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0.79687666666666668</v>
      </c>
      <c r="X428" s="3" t="e">
        <f>IF(Table13[[#This Row],[Category All]]="Category 1",Table13[[#This Row],[Base Abalone Value]]*1.5,NA())</f>
        <v>#N/A</v>
      </c>
      <c r="Y428" s="3">
        <f>IF(Table13[[#This Row],[Category All]]="Category 2",Table13[[#This Row],[Base Abalone Value]]*0.8,NA())</f>
        <v>0.79687666666666668</v>
      </c>
      <c r="Z428" s="3" t="e">
        <f>IF(Table13[[#This Row],[Category All]]="Category 3",Table13[[#This Row],[Base Abalone Value]],NA())</f>
        <v>#N/A</v>
      </c>
    </row>
    <row r="429" spans="1:26" x14ac:dyDescent="0.2">
      <c r="A429">
        <v>2471</v>
      </c>
      <c r="B429" t="s">
        <v>32</v>
      </c>
      <c r="C429">
        <v>0.61499999999999999</v>
      </c>
      <c r="D429">
        <v>0.47499999999999998</v>
      </c>
      <c r="E429">
        <v>0.17</v>
      </c>
      <c r="F429">
        <v>1.1825000000000001</v>
      </c>
      <c r="G429">
        <v>0.47399999999999998</v>
      </c>
      <c r="H429">
        <v>0.28949999999999998</v>
      </c>
      <c r="I429">
        <v>0.24</v>
      </c>
      <c r="J429">
        <v>11</v>
      </c>
      <c r="K429">
        <v>12</v>
      </c>
      <c r="L429" t="s">
        <v>18</v>
      </c>
      <c r="M429" t="s">
        <v>19</v>
      </c>
      <c r="N429" t="s">
        <v>20</v>
      </c>
      <c r="O429">
        <v>5</v>
      </c>
      <c r="P429" t="s">
        <v>31</v>
      </c>
      <c r="Q429">
        <v>12.8</v>
      </c>
      <c r="R429" t="str" cm="1">
        <f t="array" ref="R4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29" t="e">
        <f>IF(Table13[[#This Row],[Category All]]="Category 1", "Yes",NA())</f>
        <v>#N/A</v>
      </c>
      <c r="T429" t="e">
        <f>IF(Table13[[#This Row],[Category All]]="Category 2", "Yes",NA())</f>
        <v>#N/A</v>
      </c>
      <c r="U429" t="str">
        <f>IF(Table13[[#This Row],[Category All]]="Category 3", "Yes",NA())</f>
        <v>Yes</v>
      </c>
      <c r="V429" s="3">
        <f>SUM(1,(1/3)*(Table13[[#This Row],[Length]]-0.5),(1/3)*(Table13[[#This Row],[Diameter]]-0.4),(1/3)*(Table13[[#This Row],[Height]]-0.4)*Table13[[#This Row],[Whole_weight]]*0.5)</f>
        <v>1.0180041666666666</v>
      </c>
      <c r="W429" s="3" cm="1">
        <f t="array" ref="W4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1.0180041666666666</v>
      </c>
      <c r="X429" s="3" t="e">
        <f>IF(Table13[[#This Row],[Category All]]="Category 1",Table13[[#This Row],[Base Abalone Value]]*1.5,NA())</f>
        <v>#N/A</v>
      </c>
      <c r="Y429" s="3" t="e">
        <f>IF(Table13[[#This Row],[Category All]]="Category 2",Table13[[#This Row],[Base Abalone Value]]*0.8,NA())</f>
        <v>#N/A</v>
      </c>
      <c r="Z429" s="3">
        <f>IF(Table13[[#This Row],[Category All]]="Category 3",Table13[[#This Row],[Base Abalone Value]],NA())</f>
        <v>1.0180041666666666</v>
      </c>
    </row>
    <row r="430" spans="1:26" x14ac:dyDescent="0.2">
      <c r="A430">
        <v>3298</v>
      </c>
      <c r="B430" t="s">
        <v>32</v>
      </c>
      <c r="C430">
        <v>0.64500000000000002</v>
      </c>
      <c r="D430">
        <v>0.5</v>
      </c>
      <c r="E430">
        <v>0.19</v>
      </c>
      <c r="F430">
        <v>1.2290000000000001</v>
      </c>
      <c r="G430">
        <v>0.52400000000000002</v>
      </c>
      <c r="H430">
        <v>0.27800000000000002</v>
      </c>
      <c r="I430">
        <v>0.39500000000000002</v>
      </c>
      <c r="J430">
        <v>17</v>
      </c>
      <c r="K430">
        <v>15</v>
      </c>
      <c r="L430" t="s">
        <v>66</v>
      </c>
      <c r="M430" t="s">
        <v>67</v>
      </c>
      <c r="N430" t="s">
        <v>20</v>
      </c>
      <c r="O430">
        <v>2</v>
      </c>
      <c r="P430" t="s">
        <v>24</v>
      </c>
      <c r="Q430">
        <v>18</v>
      </c>
      <c r="R430" t="str" cm="1">
        <f t="array" ref="R4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0" t="e">
        <f>IF(Table13[[#This Row],[Category All]]="Category 1", "Yes",NA())</f>
        <v>#N/A</v>
      </c>
      <c r="T430" t="str">
        <f>IF(Table13[[#This Row],[Category All]]="Category 2", "Yes",NA())</f>
        <v>Yes</v>
      </c>
      <c r="U430" t="e">
        <f>IF(Table13[[#This Row],[Category All]]="Category 3", "Yes",NA())</f>
        <v>#N/A</v>
      </c>
      <c r="V430" s="3">
        <f>SUM(1,(1/3)*(Table13[[#This Row],[Length]]-0.5),(1/3)*(Table13[[#This Row],[Diameter]]-0.4),(1/3)*(Table13[[#This Row],[Height]]-0.4)*Table13[[#This Row],[Whole_weight]]*0.5)</f>
        <v>1.0386516666666665</v>
      </c>
      <c r="W430" s="3" cm="1">
        <f t="array" ref="W4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0.83092133333333329</v>
      </c>
      <c r="X430" s="3" t="e">
        <f>IF(Table13[[#This Row],[Category All]]="Category 1",Table13[[#This Row],[Base Abalone Value]]*1.5,NA())</f>
        <v>#N/A</v>
      </c>
      <c r="Y430" s="3">
        <f>IF(Table13[[#This Row],[Category All]]="Category 2",Table13[[#This Row],[Base Abalone Value]]*0.8,NA())</f>
        <v>0.83092133333333329</v>
      </c>
      <c r="Z430" s="3" t="e">
        <f>IF(Table13[[#This Row],[Category All]]="Category 3",Table13[[#This Row],[Base Abalone Value]],NA())</f>
        <v>#N/A</v>
      </c>
    </row>
    <row r="431" spans="1:26" x14ac:dyDescent="0.2">
      <c r="A431">
        <v>3532</v>
      </c>
      <c r="B431" t="s">
        <v>28</v>
      </c>
      <c r="C431">
        <v>0.36499999999999999</v>
      </c>
      <c r="D431">
        <v>0.27500000000000002</v>
      </c>
      <c r="E431">
        <v>0.09</v>
      </c>
      <c r="F431">
        <v>0.23449999999999999</v>
      </c>
      <c r="G431">
        <v>0.108</v>
      </c>
      <c r="H431">
        <v>5.0999999999999997E-2</v>
      </c>
      <c r="I431">
        <v>6.25E-2</v>
      </c>
      <c r="J431">
        <v>7</v>
      </c>
      <c r="K431">
        <v>1</v>
      </c>
      <c r="L431" t="s">
        <v>25</v>
      </c>
      <c r="M431" t="s">
        <v>26</v>
      </c>
      <c r="N431" t="s">
        <v>20</v>
      </c>
      <c r="O431">
        <v>10</v>
      </c>
      <c r="P431" t="s">
        <v>55</v>
      </c>
      <c r="Q431">
        <v>24.1</v>
      </c>
      <c r="R431" t="str" cm="1">
        <f t="array" ref="R4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1" t="e">
        <f>IF(Table13[[#This Row],[Category All]]="Category 1", "Yes",NA())</f>
        <v>#N/A</v>
      </c>
      <c r="T431" t="str">
        <f>IF(Table13[[#This Row],[Category All]]="Category 2", "Yes",NA())</f>
        <v>Yes</v>
      </c>
      <c r="U431" t="e">
        <f>IF(Table13[[#This Row],[Category All]]="Category 3", "Yes",NA())</f>
        <v>#N/A</v>
      </c>
      <c r="V431" s="3">
        <f>SUM(1,(1/3)*(Table13[[#This Row],[Length]]-0.5),(1/3)*(Table13[[#This Row],[Diameter]]-0.4),(1/3)*(Table13[[#This Row],[Height]]-0.4)*Table13[[#This Row],[Whole_weight]]*0.5)</f>
        <v>0.9012175</v>
      </c>
      <c r="W431" s="3" cm="1">
        <f t="array" ref="W4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0.720974</v>
      </c>
      <c r="X431" s="3" t="e">
        <f>IF(Table13[[#This Row],[Category All]]="Category 1",Table13[[#This Row],[Base Abalone Value]]*1.5,NA())</f>
        <v>#N/A</v>
      </c>
      <c r="Y431" s="3">
        <f>IF(Table13[[#This Row],[Category All]]="Category 2",Table13[[#This Row],[Base Abalone Value]]*0.8,NA())</f>
        <v>0.720974</v>
      </c>
      <c r="Z431" s="3" t="e">
        <f>IF(Table13[[#This Row],[Category All]]="Category 3",Table13[[#This Row],[Base Abalone Value]],NA())</f>
        <v>#N/A</v>
      </c>
    </row>
    <row r="432" spans="1:26" x14ac:dyDescent="0.2">
      <c r="A432">
        <v>3177</v>
      </c>
      <c r="B432" t="s">
        <v>17</v>
      </c>
      <c r="C432">
        <v>0.49</v>
      </c>
      <c r="D432">
        <v>0.38</v>
      </c>
      <c r="E432">
        <v>0.13</v>
      </c>
      <c r="F432">
        <v>0.53900000000000003</v>
      </c>
      <c r="G432">
        <v>0.22900000000000001</v>
      </c>
      <c r="H432">
        <v>0.13550000000000001</v>
      </c>
      <c r="I432">
        <v>0.16500000000000001</v>
      </c>
      <c r="J432">
        <v>12</v>
      </c>
      <c r="K432">
        <v>3</v>
      </c>
      <c r="L432" t="s">
        <v>60</v>
      </c>
      <c r="M432" t="s">
        <v>61</v>
      </c>
      <c r="N432" t="s">
        <v>62</v>
      </c>
      <c r="O432">
        <v>8</v>
      </c>
      <c r="P432" t="s">
        <v>36</v>
      </c>
      <c r="Q432">
        <v>12.3</v>
      </c>
      <c r="R432" t="str" cm="1">
        <f t="array" ref="R4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2" t="e">
        <f>IF(Table13[[#This Row],[Category All]]="Category 1", "Yes",NA())</f>
        <v>#N/A</v>
      </c>
      <c r="T432" t="str">
        <f>IF(Table13[[#This Row],[Category All]]="Category 2", "Yes",NA())</f>
        <v>Yes</v>
      </c>
      <c r="U432" t="e">
        <f>IF(Table13[[#This Row],[Category All]]="Category 3", "Yes",NA())</f>
        <v>#N/A</v>
      </c>
      <c r="V432" s="3">
        <f>SUM(1,(1/3)*(Table13[[#This Row],[Length]]-0.5),(1/3)*(Table13[[#This Row],[Diameter]]-0.4),(1/3)*(Table13[[#This Row],[Height]]-0.4)*Table13[[#This Row],[Whole_weight]]*0.5)</f>
        <v>0.96574499999999996</v>
      </c>
      <c r="W432" s="3" cm="1">
        <f t="array" ref="W4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0.77259600000000006</v>
      </c>
      <c r="X432" s="3" t="e">
        <f>IF(Table13[[#This Row],[Category All]]="Category 1",Table13[[#This Row],[Base Abalone Value]]*1.5,NA())</f>
        <v>#N/A</v>
      </c>
      <c r="Y432" s="3">
        <f>IF(Table13[[#This Row],[Category All]]="Category 2",Table13[[#This Row],[Base Abalone Value]]*0.8,NA())</f>
        <v>0.77259600000000006</v>
      </c>
      <c r="Z432" s="3" t="e">
        <f>IF(Table13[[#This Row],[Category All]]="Category 3",Table13[[#This Row],[Base Abalone Value]],NA())</f>
        <v>#N/A</v>
      </c>
    </row>
    <row r="433" spans="1:26" x14ac:dyDescent="0.2">
      <c r="A433">
        <v>942</v>
      </c>
      <c r="B433" t="s">
        <v>28</v>
      </c>
      <c r="C433">
        <v>0.46500000000000002</v>
      </c>
      <c r="D433">
        <v>0.36499999999999999</v>
      </c>
      <c r="E433">
        <v>0.115</v>
      </c>
      <c r="F433">
        <v>0.46700000000000003</v>
      </c>
      <c r="G433">
        <v>0.23150000000000001</v>
      </c>
      <c r="H433">
        <v>9.2499999999999999E-2</v>
      </c>
      <c r="I433">
        <v>0.113</v>
      </c>
      <c r="J433">
        <v>7</v>
      </c>
      <c r="K433">
        <v>8</v>
      </c>
      <c r="L433" t="s">
        <v>46</v>
      </c>
      <c r="M433" t="s">
        <v>47</v>
      </c>
      <c r="N433" t="s">
        <v>48</v>
      </c>
      <c r="O433">
        <v>5</v>
      </c>
      <c r="P433" t="s">
        <v>31</v>
      </c>
      <c r="Q433">
        <v>12.8</v>
      </c>
      <c r="R433" t="str" cm="1">
        <f t="array" ref="R4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3" t="e">
        <f>IF(Table13[[#This Row],[Category All]]="Category 1", "Yes",NA())</f>
        <v>#N/A</v>
      </c>
      <c r="T433" t="str">
        <f>IF(Table13[[#This Row],[Category All]]="Category 2", "Yes",NA())</f>
        <v>Yes</v>
      </c>
      <c r="U433" t="e">
        <f>IF(Table13[[#This Row],[Category All]]="Category 3", "Yes",NA())</f>
        <v>#N/A</v>
      </c>
      <c r="V433" s="3">
        <f>SUM(1,(1/3)*(Table13[[#This Row],[Length]]-0.5),(1/3)*(Table13[[#This Row],[Diameter]]-0.4),(1/3)*(Table13[[#This Row],[Height]]-0.4)*Table13[[#This Row],[Whole_weight]]*0.5)</f>
        <v>0.95448416666666658</v>
      </c>
      <c r="W433" s="3" cm="1">
        <f t="array" ref="W4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0.76358733333333328</v>
      </c>
      <c r="X433" s="3" t="e">
        <f>IF(Table13[[#This Row],[Category All]]="Category 1",Table13[[#This Row],[Base Abalone Value]]*1.5,NA())</f>
        <v>#N/A</v>
      </c>
      <c r="Y433" s="3">
        <f>IF(Table13[[#This Row],[Category All]]="Category 2",Table13[[#This Row],[Base Abalone Value]]*0.8,NA())</f>
        <v>0.76358733333333328</v>
      </c>
      <c r="Z433" s="3" t="e">
        <f>IF(Table13[[#This Row],[Category All]]="Category 3",Table13[[#This Row],[Base Abalone Value]],NA())</f>
        <v>#N/A</v>
      </c>
    </row>
    <row r="434" spans="1:26" x14ac:dyDescent="0.2">
      <c r="A434">
        <v>487</v>
      </c>
      <c r="B434" t="s">
        <v>32</v>
      </c>
      <c r="C434">
        <v>0.55000000000000004</v>
      </c>
      <c r="D434">
        <v>0.45</v>
      </c>
      <c r="E434">
        <v>0.13</v>
      </c>
      <c r="F434">
        <v>0.92</v>
      </c>
      <c r="G434">
        <v>0.378</v>
      </c>
      <c r="H434">
        <v>0.23849999999999999</v>
      </c>
      <c r="I434">
        <v>0.28999999999999998</v>
      </c>
      <c r="J434">
        <v>11</v>
      </c>
      <c r="K434">
        <v>7</v>
      </c>
      <c r="L434" t="s">
        <v>52</v>
      </c>
      <c r="M434" t="s">
        <v>53</v>
      </c>
      <c r="N434" t="s">
        <v>54</v>
      </c>
      <c r="O434">
        <v>2</v>
      </c>
      <c r="P434" t="s">
        <v>24</v>
      </c>
      <c r="Q434">
        <v>18</v>
      </c>
      <c r="R434" t="str" cm="1">
        <f t="array" ref="R4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4" t="e">
        <f>IF(Table13[[#This Row],[Category All]]="Category 1", "Yes",NA())</f>
        <v>#N/A</v>
      </c>
      <c r="T434" t="str">
        <f>IF(Table13[[#This Row],[Category All]]="Category 2", "Yes",NA())</f>
        <v>Yes</v>
      </c>
      <c r="U434" t="e">
        <f>IF(Table13[[#This Row],[Category All]]="Category 3", "Yes",NA())</f>
        <v>#N/A</v>
      </c>
      <c r="V434" s="3">
        <f>SUM(1,(1/3)*(Table13[[#This Row],[Length]]-0.5),(1/3)*(Table13[[#This Row],[Diameter]]-0.4),(1/3)*(Table13[[#This Row],[Height]]-0.4)*Table13[[#This Row],[Whole_weight]]*0.5)</f>
        <v>0.99193333333333322</v>
      </c>
      <c r="W434" s="3" cm="1">
        <f t="array" ref="W4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0.79354666666666662</v>
      </c>
      <c r="X434" s="3" t="e">
        <f>IF(Table13[[#This Row],[Category All]]="Category 1",Table13[[#This Row],[Base Abalone Value]]*1.5,NA())</f>
        <v>#N/A</v>
      </c>
      <c r="Y434" s="3">
        <f>IF(Table13[[#This Row],[Category All]]="Category 2",Table13[[#This Row],[Base Abalone Value]]*0.8,NA())</f>
        <v>0.79354666666666662</v>
      </c>
      <c r="Z434" s="3" t="e">
        <f>IF(Table13[[#This Row],[Category All]]="Category 3",Table13[[#This Row],[Base Abalone Value]],NA())</f>
        <v>#N/A</v>
      </c>
    </row>
    <row r="435" spans="1:26" x14ac:dyDescent="0.2">
      <c r="A435">
        <v>4031</v>
      </c>
      <c r="B435" t="s">
        <v>28</v>
      </c>
      <c r="C435">
        <v>0.435</v>
      </c>
      <c r="D435">
        <v>0.32500000000000001</v>
      </c>
      <c r="E435">
        <v>0.1</v>
      </c>
      <c r="F435">
        <v>0.36599999999999999</v>
      </c>
      <c r="G435">
        <v>0.17399999999999999</v>
      </c>
      <c r="H435">
        <v>7.2499999999999995E-2</v>
      </c>
      <c r="I435">
        <v>0.109</v>
      </c>
      <c r="J435">
        <v>7</v>
      </c>
      <c r="K435">
        <v>12</v>
      </c>
      <c r="L435" t="s">
        <v>18</v>
      </c>
      <c r="M435" t="s">
        <v>19</v>
      </c>
      <c r="N435" t="s">
        <v>20</v>
      </c>
      <c r="O435">
        <v>1</v>
      </c>
      <c r="P435" t="s">
        <v>21</v>
      </c>
      <c r="Q435">
        <v>22.1</v>
      </c>
      <c r="R435" t="str" cm="1">
        <f t="array" ref="R4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5" t="e">
        <f>IF(Table13[[#This Row],[Category All]]="Category 1", "Yes",NA())</f>
        <v>#N/A</v>
      </c>
      <c r="T435" t="str">
        <f>IF(Table13[[#This Row],[Category All]]="Category 2", "Yes",NA())</f>
        <v>Yes</v>
      </c>
      <c r="U435" t="e">
        <f>IF(Table13[[#This Row],[Category All]]="Category 3", "Yes",NA())</f>
        <v>#N/A</v>
      </c>
      <c r="V435" s="3">
        <f>SUM(1,(1/3)*(Table13[[#This Row],[Length]]-0.5),(1/3)*(Table13[[#This Row],[Diameter]]-0.4),(1/3)*(Table13[[#This Row],[Height]]-0.4)*Table13[[#This Row],[Whole_weight]]*0.5)</f>
        <v>0.93503333333333327</v>
      </c>
      <c r="W435" s="3" cm="1">
        <f t="array" ref="W4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0.74802666666666662</v>
      </c>
      <c r="X435" s="3" t="e">
        <f>IF(Table13[[#This Row],[Category All]]="Category 1",Table13[[#This Row],[Base Abalone Value]]*1.5,NA())</f>
        <v>#N/A</v>
      </c>
      <c r="Y435" s="3">
        <f>IF(Table13[[#This Row],[Category All]]="Category 2",Table13[[#This Row],[Base Abalone Value]]*0.8,NA())</f>
        <v>0.74802666666666662</v>
      </c>
      <c r="Z435" s="3" t="e">
        <f>IF(Table13[[#This Row],[Category All]]="Category 3",Table13[[#This Row],[Base Abalone Value]],NA())</f>
        <v>#N/A</v>
      </c>
    </row>
    <row r="436" spans="1:26" x14ac:dyDescent="0.2">
      <c r="A436">
        <v>2144</v>
      </c>
      <c r="B436" t="s">
        <v>32</v>
      </c>
      <c r="C436">
        <v>0.47</v>
      </c>
      <c r="D436">
        <v>0.37</v>
      </c>
      <c r="E436">
        <v>0.105</v>
      </c>
      <c r="F436">
        <v>0.46650000000000003</v>
      </c>
      <c r="G436">
        <v>0.20250000000000001</v>
      </c>
      <c r="H436">
        <v>0.10150000000000001</v>
      </c>
      <c r="I436">
        <v>0.155</v>
      </c>
      <c r="J436">
        <v>10</v>
      </c>
      <c r="K436">
        <v>8</v>
      </c>
      <c r="L436" t="s">
        <v>46</v>
      </c>
      <c r="M436" t="s">
        <v>47</v>
      </c>
      <c r="N436" t="s">
        <v>48</v>
      </c>
      <c r="O436">
        <v>10</v>
      </c>
      <c r="P436" t="s">
        <v>55</v>
      </c>
      <c r="Q436">
        <v>24.1</v>
      </c>
      <c r="R436" t="str" cm="1">
        <f t="array" ref="R4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6" t="e">
        <f>IF(Table13[[#This Row],[Category All]]="Category 1", "Yes",NA())</f>
        <v>#N/A</v>
      </c>
      <c r="T436" t="str">
        <f>IF(Table13[[#This Row],[Category All]]="Category 2", "Yes",NA())</f>
        <v>Yes</v>
      </c>
      <c r="U436" t="e">
        <f>IF(Table13[[#This Row],[Category All]]="Category 3", "Yes",NA())</f>
        <v>#N/A</v>
      </c>
      <c r="V436" s="3">
        <f>SUM(1,(1/3)*(Table13[[#This Row],[Length]]-0.5),(1/3)*(Table13[[#This Row],[Diameter]]-0.4),(1/3)*(Table13[[#This Row],[Height]]-0.4)*Table13[[#This Row],[Whole_weight]]*0.5)</f>
        <v>0.95706374999999999</v>
      </c>
      <c r="W436" s="3" cm="1">
        <f t="array" ref="W4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0.76565100000000008</v>
      </c>
      <c r="X436" s="3" t="e">
        <f>IF(Table13[[#This Row],[Category All]]="Category 1",Table13[[#This Row],[Base Abalone Value]]*1.5,NA())</f>
        <v>#N/A</v>
      </c>
      <c r="Y436" s="3">
        <f>IF(Table13[[#This Row],[Category All]]="Category 2",Table13[[#This Row],[Base Abalone Value]]*0.8,NA())</f>
        <v>0.76565100000000008</v>
      </c>
      <c r="Z436" s="3" t="e">
        <f>IF(Table13[[#This Row],[Category All]]="Category 3",Table13[[#This Row],[Base Abalone Value]],NA())</f>
        <v>#N/A</v>
      </c>
    </row>
    <row r="437" spans="1:26" x14ac:dyDescent="0.2">
      <c r="A437">
        <v>3031</v>
      </c>
      <c r="B437" t="s">
        <v>28</v>
      </c>
      <c r="C437">
        <v>0.52</v>
      </c>
      <c r="D437">
        <v>0.39500000000000002</v>
      </c>
      <c r="E437">
        <v>0.115</v>
      </c>
      <c r="F437">
        <v>0.64449999999999996</v>
      </c>
      <c r="G437">
        <v>0.3155</v>
      </c>
      <c r="H437">
        <v>0.1245</v>
      </c>
      <c r="I437">
        <v>0.186</v>
      </c>
      <c r="J437">
        <v>11</v>
      </c>
      <c r="K437">
        <v>7</v>
      </c>
      <c r="L437" t="s">
        <v>52</v>
      </c>
      <c r="M437" t="s">
        <v>53</v>
      </c>
      <c r="N437" t="s">
        <v>54</v>
      </c>
      <c r="O437">
        <v>1</v>
      </c>
      <c r="P437" t="s">
        <v>21</v>
      </c>
      <c r="Q437">
        <v>22.1</v>
      </c>
      <c r="R437" t="str" cm="1">
        <f t="array" ref="R4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7" t="e">
        <f>IF(Table13[[#This Row],[Category All]]="Category 1", "Yes",NA())</f>
        <v>#N/A</v>
      </c>
      <c r="T437" t="str">
        <f>IF(Table13[[#This Row],[Category All]]="Category 2", "Yes",NA())</f>
        <v>Yes</v>
      </c>
      <c r="U437" t="e">
        <f>IF(Table13[[#This Row],[Category All]]="Category 3", "Yes",NA())</f>
        <v>#N/A</v>
      </c>
      <c r="V437" s="3">
        <f>SUM(1,(1/3)*(Table13[[#This Row],[Length]]-0.5),(1/3)*(Table13[[#This Row],[Diameter]]-0.4),(1/3)*(Table13[[#This Row],[Height]]-0.4)*Table13[[#This Row],[Whole_weight]]*0.5)</f>
        <v>0.9743862499999999</v>
      </c>
      <c r="W437" s="3" cm="1">
        <f t="array" ref="W4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0.77950900000000001</v>
      </c>
      <c r="X437" s="3" t="e">
        <f>IF(Table13[[#This Row],[Category All]]="Category 1",Table13[[#This Row],[Base Abalone Value]]*1.5,NA())</f>
        <v>#N/A</v>
      </c>
      <c r="Y437" s="3">
        <f>IF(Table13[[#This Row],[Category All]]="Category 2",Table13[[#This Row],[Base Abalone Value]]*0.8,NA())</f>
        <v>0.77950900000000001</v>
      </c>
      <c r="Z437" s="3" t="e">
        <f>IF(Table13[[#This Row],[Category All]]="Category 3",Table13[[#This Row],[Base Abalone Value]],NA())</f>
        <v>#N/A</v>
      </c>
    </row>
    <row r="438" spans="1:26" x14ac:dyDescent="0.2">
      <c r="A438">
        <v>635</v>
      </c>
      <c r="B438" t="s">
        <v>32</v>
      </c>
      <c r="C438">
        <v>0.36</v>
      </c>
      <c r="D438">
        <v>0.29499999999999998</v>
      </c>
      <c r="E438">
        <v>0.1</v>
      </c>
      <c r="F438">
        <v>0.21049999999999999</v>
      </c>
      <c r="G438">
        <v>6.6000000000000003E-2</v>
      </c>
      <c r="H438">
        <v>5.2499999999999998E-2</v>
      </c>
      <c r="I438">
        <v>7.4999999999999997E-2</v>
      </c>
      <c r="J438">
        <v>9</v>
      </c>
      <c r="K438">
        <v>15</v>
      </c>
      <c r="L438" t="s">
        <v>66</v>
      </c>
      <c r="M438" t="s">
        <v>67</v>
      </c>
      <c r="N438" t="s">
        <v>20</v>
      </c>
      <c r="O438">
        <v>7</v>
      </c>
      <c r="P438" t="s">
        <v>59</v>
      </c>
      <c r="Q438">
        <v>2.5</v>
      </c>
      <c r="R438" t="str" cm="1">
        <f t="array" ref="R4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8" t="e">
        <f>IF(Table13[[#This Row],[Category All]]="Category 1", "Yes",NA())</f>
        <v>#N/A</v>
      </c>
      <c r="T438" t="str">
        <f>IF(Table13[[#This Row],[Category All]]="Category 2", "Yes",NA())</f>
        <v>Yes</v>
      </c>
      <c r="U438" t="e">
        <f>IF(Table13[[#This Row],[Category All]]="Category 3", "Yes",NA())</f>
        <v>#N/A</v>
      </c>
      <c r="V438" s="3">
        <f>SUM(1,(1/3)*(Table13[[#This Row],[Length]]-0.5),(1/3)*(Table13[[#This Row],[Diameter]]-0.4),(1/3)*(Table13[[#This Row],[Height]]-0.4)*Table13[[#This Row],[Whole_weight]]*0.5)</f>
        <v>0.90780833333333333</v>
      </c>
      <c r="W438" s="3" cm="1">
        <f t="array" ref="W4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0.72624666666666671</v>
      </c>
      <c r="X438" s="3" t="e">
        <f>IF(Table13[[#This Row],[Category All]]="Category 1",Table13[[#This Row],[Base Abalone Value]]*1.5,NA())</f>
        <v>#N/A</v>
      </c>
      <c r="Y438" s="3">
        <f>IF(Table13[[#This Row],[Category All]]="Category 2",Table13[[#This Row],[Base Abalone Value]]*0.8,NA())</f>
        <v>0.72624666666666671</v>
      </c>
      <c r="Z438" s="3" t="e">
        <f>IF(Table13[[#This Row],[Category All]]="Category 3",Table13[[#This Row],[Base Abalone Value]],NA())</f>
        <v>#N/A</v>
      </c>
    </row>
    <row r="439" spans="1:26" x14ac:dyDescent="0.2">
      <c r="A439">
        <v>3387</v>
      </c>
      <c r="B439" t="s">
        <v>32</v>
      </c>
      <c r="C439">
        <v>0.51500000000000001</v>
      </c>
      <c r="D439">
        <v>0.4</v>
      </c>
      <c r="E439">
        <v>0.125</v>
      </c>
      <c r="F439">
        <v>0.95499999999999996</v>
      </c>
      <c r="G439">
        <v>0.34100000000000003</v>
      </c>
      <c r="H439">
        <v>0.2535</v>
      </c>
      <c r="I439">
        <v>0.26</v>
      </c>
      <c r="J439">
        <v>13</v>
      </c>
      <c r="K439">
        <v>5</v>
      </c>
      <c r="L439" t="s">
        <v>43</v>
      </c>
      <c r="M439" t="s">
        <v>44</v>
      </c>
      <c r="N439" t="s">
        <v>45</v>
      </c>
      <c r="O439">
        <v>3</v>
      </c>
      <c r="P439" t="s">
        <v>65</v>
      </c>
      <c r="Q439">
        <v>3.6</v>
      </c>
      <c r="R439" t="str" cm="1">
        <f t="array" ref="R4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39" t="e">
        <f>IF(Table13[[#This Row],[Category All]]="Category 1", "Yes",NA())</f>
        <v>#N/A</v>
      </c>
      <c r="T439" t="str">
        <f>IF(Table13[[#This Row],[Category All]]="Category 2", "Yes",NA())</f>
        <v>Yes</v>
      </c>
      <c r="U439" t="e">
        <f>IF(Table13[[#This Row],[Category All]]="Category 3", "Yes",NA())</f>
        <v>#N/A</v>
      </c>
      <c r="V439" s="3">
        <f>SUM(1,(1/3)*(Table13[[#This Row],[Length]]-0.5),(1/3)*(Table13[[#This Row],[Diameter]]-0.4),(1/3)*(Table13[[#This Row],[Height]]-0.4)*Table13[[#This Row],[Whole_weight]]*0.5)</f>
        <v>0.96122916666666658</v>
      </c>
      <c r="W439" s="3" cm="1">
        <f t="array" ref="W4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0.76898333333333335</v>
      </c>
      <c r="X439" s="3" t="e">
        <f>IF(Table13[[#This Row],[Category All]]="Category 1",Table13[[#This Row],[Base Abalone Value]]*1.5,NA())</f>
        <v>#N/A</v>
      </c>
      <c r="Y439" s="3">
        <f>IF(Table13[[#This Row],[Category All]]="Category 2",Table13[[#This Row],[Base Abalone Value]]*0.8,NA())</f>
        <v>0.76898333333333335</v>
      </c>
      <c r="Z439" s="3" t="e">
        <f>IF(Table13[[#This Row],[Category All]]="Category 3",Table13[[#This Row],[Base Abalone Value]],NA())</f>
        <v>#N/A</v>
      </c>
    </row>
    <row r="440" spans="1:26" x14ac:dyDescent="0.2">
      <c r="A440">
        <v>1265</v>
      </c>
      <c r="B440" t="s">
        <v>28</v>
      </c>
      <c r="C440">
        <v>0.45500000000000002</v>
      </c>
      <c r="D440">
        <v>0.33</v>
      </c>
      <c r="E440">
        <v>0.1</v>
      </c>
      <c r="F440">
        <v>0.372</v>
      </c>
      <c r="G440">
        <v>0.35799999999999998</v>
      </c>
      <c r="H440">
        <v>7.7499999999999999E-2</v>
      </c>
      <c r="I440">
        <v>0.11</v>
      </c>
      <c r="J440">
        <v>8</v>
      </c>
      <c r="K440">
        <v>6</v>
      </c>
      <c r="L440" t="s">
        <v>56</v>
      </c>
      <c r="M440" t="s">
        <v>57</v>
      </c>
      <c r="N440" t="s">
        <v>58</v>
      </c>
      <c r="O440">
        <v>3</v>
      </c>
      <c r="P440" t="s">
        <v>65</v>
      </c>
      <c r="Q440">
        <v>3.6</v>
      </c>
      <c r="R440" t="str" cm="1">
        <f t="array" ref="R4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0" t="e">
        <f>IF(Table13[[#This Row],[Category All]]="Category 1", "Yes",NA())</f>
        <v>#N/A</v>
      </c>
      <c r="T440" t="str">
        <f>IF(Table13[[#This Row],[Category All]]="Category 2", "Yes",NA())</f>
        <v>Yes</v>
      </c>
      <c r="U440" t="e">
        <f>IF(Table13[[#This Row],[Category All]]="Category 3", "Yes",NA())</f>
        <v>#N/A</v>
      </c>
      <c r="V440" s="3">
        <f>SUM(1,(1/3)*(Table13[[#This Row],[Length]]-0.5),(1/3)*(Table13[[#This Row],[Diameter]]-0.4),(1/3)*(Table13[[#This Row],[Height]]-0.4)*Table13[[#This Row],[Whole_weight]]*0.5)</f>
        <v>0.94306666666666672</v>
      </c>
      <c r="W440" s="3" cm="1">
        <f t="array" ref="W4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0.75445333333333342</v>
      </c>
      <c r="X440" s="3" t="e">
        <f>IF(Table13[[#This Row],[Category All]]="Category 1",Table13[[#This Row],[Base Abalone Value]]*1.5,NA())</f>
        <v>#N/A</v>
      </c>
      <c r="Y440" s="3">
        <f>IF(Table13[[#This Row],[Category All]]="Category 2",Table13[[#This Row],[Base Abalone Value]]*0.8,NA())</f>
        <v>0.75445333333333342</v>
      </c>
      <c r="Z440" s="3" t="e">
        <f>IF(Table13[[#This Row],[Category All]]="Category 3",Table13[[#This Row],[Base Abalone Value]],NA())</f>
        <v>#N/A</v>
      </c>
    </row>
    <row r="441" spans="1:26" x14ac:dyDescent="0.2">
      <c r="A441">
        <v>1669</v>
      </c>
      <c r="B441" t="s">
        <v>32</v>
      </c>
      <c r="C441">
        <v>0.61</v>
      </c>
      <c r="D441">
        <v>0.47499999999999998</v>
      </c>
      <c r="E441">
        <v>0.155</v>
      </c>
      <c r="F441">
        <v>0.98299999999999998</v>
      </c>
      <c r="G441">
        <v>0.45650000000000002</v>
      </c>
      <c r="H441">
        <v>0.22800000000000001</v>
      </c>
      <c r="I441">
        <v>0.26600000000000001</v>
      </c>
      <c r="J441">
        <v>10</v>
      </c>
      <c r="K441">
        <v>14</v>
      </c>
      <c r="L441" t="s">
        <v>40</v>
      </c>
      <c r="M441" t="s">
        <v>41</v>
      </c>
      <c r="N441" t="s">
        <v>42</v>
      </c>
      <c r="O441">
        <v>7</v>
      </c>
      <c r="P441" t="s">
        <v>59</v>
      </c>
      <c r="Q441">
        <v>2.5</v>
      </c>
      <c r="R441" t="str" cm="1">
        <f t="array" ref="R4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1" t="e">
        <f>IF(Table13[[#This Row],[Category All]]="Category 1", "Yes",NA())</f>
        <v>#N/A</v>
      </c>
      <c r="T441" t="e">
        <f>IF(Table13[[#This Row],[Category All]]="Category 2", "Yes",NA())</f>
        <v>#N/A</v>
      </c>
      <c r="U441" t="str">
        <f>IF(Table13[[#This Row],[Category All]]="Category 3", "Yes",NA())</f>
        <v>Yes</v>
      </c>
      <c r="V441" s="3">
        <f>SUM(1,(1/3)*(Table13[[#This Row],[Length]]-0.5),(1/3)*(Table13[[#This Row],[Diameter]]-0.4),(1/3)*(Table13[[#This Row],[Height]]-0.4)*Table13[[#This Row],[Whole_weight]]*0.5)</f>
        <v>1.0215274999999999</v>
      </c>
      <c r="W441" s="3" cm="1">
        <f t="array" ref="W4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1.0215274999999999</v>
      </c>
      <c r="X441" s="3" t="e">
        <f>IF(Table13[[#This Row],[Category All]]="Category 1",Table13[[#This Row],[Base Abalone Value]]*1.5,NA())</f>
        <v>#N/A</v>
      </c>
      <c r="Y441" s="3" t="e">
        <f>IF(Table13[[#This Row],[Category All]]="Category 2",Table13[[#This Row],[Base Abalone Value]]*0.8,NA())</f>
        <v>#N/A</v>
      </c>
      <c r="Z441" s="3">
        <f>IF(Table13[[#This Row],[Category All]]="Category 3",Table13[[#This Row],[Base Abalone Value]],NA())</f>
        <v>1.0215274999999999</v>
      </c>
    </row>
    <row r="442" spans="1:26" x14ac:dyDescent="0.2">
      <c r="A442">
        <v>3770</v>
      </c>
      <c r="B442" t="s">
        <v>17</v>
      </c>
      <c r="C442">
        <v>0.56000000000000005</v>
      </c>
      <c r="D442">
        <v>0.43</v>
      </c>
      <c r="E442">
        <v>0.14499999999999999</v>
      </c>
      <c r="F442">
        <v>0.89800000000000002</v>
      </c>
      <c r="G442">
        <v>0.38950000000000001</v>
      </c>
      <c r="H442">
        <v>0.23250000000000001</v>
      </c>
      <c r="I442">
        <v>0.245</v>
      </c>
      <c r="J442">
        <v>9</v>
      </c>
      <c r="K442">
        <v>9</v>
      </c>
      <c r="L442" t="s">
        <v>37</v>
      </c>
      <c r="M442" t="s">
        <v>38</v>
      </c>
      <c r="N442" t="s">
        <v>39</v>
      </c>
      <c r="O442">
        <v>1</v>
      </c>
      <c r="P442" t="s">
        <v>21</v>
      </c>
      <c r="Q442">
        <v>22.1</v>
      </c>
      <c r="R442" t="str" cm="1">
        <f t="array" ref="R4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2" t="e">
        <f>IF(Table13[[#This Row],[Category All]]="Category 1", "Yes",NA())</f>
        <v>#N/A</v>
      </c>
      <c r="T442" t="str">
        <f>IF(Table13[[#This Row],[Category All]]="Category 2", "Yes",NA())</f>
        <v>Yes</v>
      </c>
      <c r="U442" t="e">
        <f>IF(Table13[[#This Row],[Category All]]="Category 3", "Yes",NA())</f>
        <v>#N/A</v>
      </c>
      <c r="V442" s="3">
        <f>SUM(1,(1/3)*(Table13[[#This Row],[Length]]-0.5),(1/3)*(Table13[[#This Row],[Diameter]]-0.4),(1/3)*(Table13[[#This Row],[Height]]-0.4)*Table13[[#This Row],[Whole_weight]]*0.5)</f>
        <v>0.99183500000000002</v>
      </c>
      <c r="W442" s="3" cm="1">
        <f t="array" ref="W4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0.79346800000000006</v>
      </c>
      <c r="X442" s="3" t="e">
        <f>IF(Table13[[#This Row],[Category All]]="Category 1",Table13[[#This Row],[Base Abalone Value]]*1.5,NA())</f>
        <v>#N/A</v>
      </c>
      <c r="Y442" s="3">
        <f>IF(Table13[[#This Row],[Category All]]="Category 2",Table13[[#This Row],[Base Abalone Value]]*0.8,NA())</f>
        <v>0.79346800000000006</v>
      </c>
      <c r="Z442" s="3" t="e">
        <f>IF(Table13[[#This Row],[Category All]]="Category 3",Table13[[#This Row],[Base Abalone Value]],NA())</f>
        <v>#N/A</v>
      </c>
    </row>
    <row r="443" spans="1:26" x14ac:dyDescent="0.2">
      <c r="A443">
        <v>1291</v>
      </c>
      <c r="B443" t="s">
        <v>28</v>
      </c>
      <c r="C443">
        <v>0.51500000000000001</v>
      </c>
      <c r="D443">
        <v>0.38</v>
      </c>
      <c r="E443">
        <v>0.12</v>
      </c>
      <c r="F443">
        <v>0.625</v>
      </c>
      <c r="G443">
        <v>0.32650000000000001</v>
      </c>
      <c r="H443">
        <v>0.1295</v>
      </c>
      <c r="I443">
        <v>0.16</v>
      </c>
      <c r="J443">
        <v>7</v>
      </c>
      <c r="K443">
        <v>13</v>
      </c>
      <c r="L443" t="s">
        <v>29</v>
      </c>
      <c r="M443" t="s">
        <v>30</v>
      </c>
      <c r="N443" t="s">
        <v>20</v>
      </c>
      <c r="O443">
        <v>9</v>
      </c>
      <c r="P443" t="s">
        <v>63</v>
      </c>
      <c r="Q443">
        <v>1.9</v>
      </c>
      <c r="R443" t="str" cm="1">
        <f t="array" ref="R4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3" t="e">
        <f>IF(Table13[[#This Row],[Category All]]="Category 1", "Yes",NA())</f>
        <v>#N/A</v>
      </c>
      <c r="T443" t="str">
        <f>IF(Table13[[#This Row],[Category All]]="Category 2", "Yes",NA())</f>
        <v>Yes</v>
      </c>
      <c r="U443" t="e">
        <f>IF(Table13[[#This Row],[Category All]]="Category 3", "Yes",NA())</f>
        <v>#N/A</v>
      </c>
      <c r="V443" s="3">
        <f>SUM(1,(1/3)*(Table13[[#This Row],[Length]]-0.5),(1/3)*(Table13[[#This Row],[Diameter]]-0.4),(1/3)*(Table13[[#This Row],[Height]]-0.4)*Table13[[#This Row],[Whole_weight]]*0.5)</f>
        <v>0.96916666666666651</v>
      </c>
      <c r="W443" s="3" cm="1">
        <f t="array" ref="W4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0.77533333333333321</v>
      </c>
      <c r="X443" s="3" t="e">
        <f>IF(Table13[[#This Row],[Category All]]="Category 1",Table13[[#This Row],[Base Abalone Value]]*1.5,NA())</f>
        <v>#N/A</v>
      </c>
      <c r="Y443" s="3">
        <f>IF(Table13[[#This Row],[Category All]]="Category 2",Table13[[#This Row],[Base Abalone Value]]*0.8,NA())</f>
        <v>0.77533333333333321</v>
      </c>
      <c r="Z443" s="3" t="e">
        <f>IF(Table13[[#This Row],[Category All]]="Category 3",Table13[[#This Row],[Base Abalone Value]],NA())</f>
        <v>#N/A</v>
      </c>
    </row>
    <row r="444" spans="1:26" x14ac:dyDescent="0.2">
      <c r="A444">
        <v>56</v>
      </c>
      <c r="B444" t="s">
        <v>17</v>
      </c>
      <c r="C444">
        <v>0.5</v>
      </c>
      <c r="D444">
        <v>0.4</v>
      </c>
      <c r="E444">
        <v>0.14000000000000001</v>
      </c>
      <c r="F444">
        <v>0.66149999999999998</v>
      </c>
      <c r="G444">
        <v>0.25650000000000001</v>
      </c>
      <c r="H444">
        <v>0.17549999999999999</v>
      </c>
      <c r="I444">
        <v>0.22</v>
      </c>
      <c r="J444">
        <v>8</v>
      </c>
      <c r="K444">
        <v>1</v>
      </c>
      <c r="L444" t="s">
        <v>25</v>
      </c>
      <c r="M444" t="s">
        <v>26</v>
      </c>
      <c r="N444" t="s">
        <v>20</v>
      </c>
      <c r="O444">
        <v>8</v>
      </c>
      <c r="P444" t="s">
        <v>36</v>
      </c>
      <c r="Q444">
        <v>12.3</v>
      </c>
      <c r="R444" t="str" cm="1">
        <f t="array" ref="R4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4" t="e">
        <f>IF(Table13[[#This Row],[Category All]]="Category 1", "Yes",NA())</f>
        <v>#N/A</v>
      </c>
      <c r="T444" t="str">
        <f>IF(Table13[[#This Row],[Category All]]="Category 2", "Yes",NA())</f>
        <v>Yes</v>
      </c>
      <c r="U444" t="e">
        <f>IF(Table13[[#This Row],[Category All]]="Category 3", "Yes",NA())</f>
        <v>#N/A</v>
      </c>
      <c r="V444" s="3">
        <f>SUM(1,(1/3)*(Table13[[#This Row],[Length]]-0.5),(1/3)*(Table13[[#This Row],[Diameter]]-0.4),(1/3)*(Table13[[#This Row],[Height]]-0.4)*Table13[[#This Row],[Whole_weight]]*0.5)</f>
        <v>0.97133499999999995</v>
      </c>
      <c r="W444" s="3" cm="1">
        <f t="array" ref="W4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0.77706799999999998</v>
      </c>
      <c r="X444" s="3" t="e">
        <f>IF(Table13[[#This Row],[Category All]]="Category 1",Table13[[#This Row],[Base Abalone Value]]*1.5,NA())</f>
        <v>#N/A</v>
      </c>
      <c r="Y444" s="3">
        <f>IF(Table13[[#This Row],[Category All]]="Category 2",Table13[[#This Row],[Base Abalone Value]]*0.8,NA())</f>
        <v>0.77706799999999998</v>
      </c>
      <c r="Z444" s="3" t="e">
        <f>IF(Table13[[#This Row],[Category All]]="Category 3",Table13[[#This Row],[Base Abalone Value]],NA())</f>
        <v>#N/A</v>
      </c>
    </row>
    <row r="445" spans="1:26" x14ac:dyDescent="0.2">
      <c r="A445">
        <v>2218</v>
      </c>
      <c r="B445" t="s">
        <v>17</v>
      </c>
      <c r="C445">
        <v>0.51500000000000001</v>
      </c>
      <c r="D445">
        <v>0.41499999999999998</v>
      </c>
      <c r="E445">
        <v>0.13</v>
      </c>
      <c r="F445">
        <v>0.76400000000000001</v>
      </c>
      <c r="G445">
        <v>0.27600000000000002</v>
      </c>
      <c r="H445">
        <v>0.19600000000000001</v>
      </c>
      <c r="I445">
        <v>0.25</v>
      </c>
      <c r="J445">
        <v>13</v>
      </c>
      <c r="K445">
        <v>5</v>
      </c>
      <c r="L445" t="s">
        <v>43</v>
      </c>
      <c r="M445" t="s">
        <v>44</v>
      </c>
      <c r="N445" t="s">
        <v>45</v>
      </c>
      <c r="O445">
        <v>3</v>
      </c>
      <c r="P445" t="s">
        <v>65</v>
      </c>
      <c r="Q445">
        <v>3.6</v>
      </c>
      <c r="R445" t="str" cm="1">
        <f t="array" ref="R4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5" t="e">
        <f>IF(Table13[[#This Row],[Category All]]="Category 1", "Yes",NA())</f>
        <v>#N/A</v>
      </c>
      <c r="T445" t="str">
        <f>IF(Table13[[#This Row],[Category All]]="Category 2", "Yes",NA())</f>
        <v>Yes</v>
      </c>
      <c r="U445" t="e">
        <f>IF(Table13[[#This Row],[Category All]]="Category 3", "Yes",NA())</f>
        <v>#N/A</v>
      </c>
      <c r="V445" s="3">
        <f>SUM(1,(1/3)*(Table13[[#This Row],[Length]]-0.5),(1/3)*(Table13[[#This Row],[Diameter]]-0.4),(1/3)*(Table13[[#This Row],[Height]]-0.4)*Table13[[#This Row],[Whole_weight]]*0.5)</f>
        <v>0.97561999999999982</v>
      </c>
      <c r="W445" s="3" cm="1">
        <f t="array" ref="W4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0.78049599999999986</v>
      </c>
      <c r="X445" s="3" t="e">
        <f>IF(Table13[[#This Row],[Category All]]="Category 1",Table13[[#This Row],[Base Abalone Value]]*1.5,NA())</f>
        <v>#N/A</v>
      </c>
      <c r="Y445" s="3">
        <f>IF(Table13[[#This Row],[Category All]]="Category 2",Table13[[#This Row],[Base Abalone Value]]*0.8,NA())</f>
        <v>0.78049599999999986</v>
      </c>
      <c r="Z445" s="3" t="e">
        <f>IF(Table13[[#This Row],[Category All]]="Category 3",Table13[[#This Row],[Base Abalone Value]],NA())</f>
        <v>#N/A</v>
      </c>
    </row>
    <row r="446" spans="1:26" x14ac:dyDescent="0.2">
      <c r="A446">
        <v>4009</v>
      </c>
      <c r="B446" t="s">
        <v>32</v>
      </c>
      <c r="C446">
        <v>0.58499999999999996</v>
      </c>
      <c r="D446">
        <v>0.45500000000000002</v>
      </c>
      <c r="E446">
        <v>0.155</v>
      </c>
      <c r="F446">
        <v>1.133</v>
      </c>
      <c r="G446">
        <v>0.55149999999999999</v>
      </c>
      <c r="H446">
        <v>0.223</v>
      </c>
      <c r="I446">
        <v>0.30499999999999999</v>
      </c>
      <c r="J446">
        <v>12</v>
      </c>
      <c r="K446">
        <v>9</v>
      </c>
      <c r="L446" t="s">
        <v>37</v>
      </c>
      <c r="M446" t="s">
        <v>38</v>
      </c>
      <c r="N446" t="s">
        <v>39</v>
      </c>
      <c r="O446">
        <v>5</v>
      </c>
      <c r="P446" t="s">
        <v>31</v>
      </c>
      <c r="Q446">
        <v>12.8</v>
      </c>
      <c r="R446" t="str" cm="1">
        <f t="array" ref="R4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6" t="e">
        <f>IF(Table13[[#This Row],[Category All]]="Category 1", "Yes",NA())</f>
        <v>#N/A</v>
      </c>
      <c r="T446" t="e">
        <f>IF(Table13[[#This Row],[Category All]]="Category 2", "Yes",NA())</f>
        <v>#N/A</v>
      </c>
      <c r="U446" t="str">
        <f>IF(Table13[[#This Row],[Category All]]="Category 3", "Yes",NA())</f>
        <v>Yes</v>
      </c>
      <c r="V446" s="3">
        <f>SUM(1,(1/3)*(Table13[[#This Row],[Length]]-0.5),(1/3)*(Table13[[#This Row],[Diameter]]-0.4),(1/3)*(Table13[[#This Row],[Height]]-0.4)*Table13[[#This Row],[Whole_weight]]*0.5)</f>
        <v>1.0004024999999999</v>
      </c>
      <c r="W446" s="3" cm="1">
        <f t="array" ref="W4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1.0004024999999999</v>
      </c>
      <c r="X446" s="3" t="e">
        <f>IF(Table13[[#This Row],[Category All]]="Category 1",Table13[[#This Row],[Base Abalone Value]]*1.5,NA())</f>
        <v>#N/A</v>
      </c>
      <c r="Y446" s="3" t="e">
        <f>IF(Table13[[#This Row],[Category All]]="Category 2",Table13[[#This Row],[Base Abalone Value]]*0.8,NA())</f>
        <v>#N/A</v>
      </c>
      <c r="Z446" s="3">
        <f>IF(Table13[[#This Row],[Category All]]="Category 3",Table13[[#This Row],[Base Abalone Value]],NA())</f>
        <v>1.0004024999999999</v>
      </c>
    </row>
    <row r="447" spans="1:26" x14ac:dyDescent="0.2">
      <c r="A447">
        <v>2449</v>
      </c>
      <c r="B447" t="s">
        <v>17</v>
      </c>
      <c r="C447">
        <v>0.35</v>
      </c>
      <c r="D447">
        <v>0.26500000000000001</v>
      </c>
      <c r="E447">
        <v>0.09</v>
      </c>
      <c r="F447">
        <v>0.1855</v>
      </c>
      <c r="G447">
        <v>7.4499999999999997E-2</v>
      </c>
      <c r="H447">
        <v>4.1500000000000002E-2</v>
      </c>
      <c r="I447">
        <v>0.06</v>
      </c>
      <c r="J447">
        <v>7</v>
      </c>
      <c r="K447">
        <v>14</v>
      </c>
      <c r="L447" t="s">
        <v>40</v>
      </c>
      <c r="M447" t="s">
        <v>41</v>
      </c>
      <c r="N447" t="s">
        <v>42</v>
      </c>
      <c r="O447">
        <v>3</v>
      </c>
      <c r="P447" t="s">
        <v>65</v>
      </c>
      <c r="Q447">
        <v>3.6</v>
      </c>
      <c r="R447" t="str" cm="1">
        <f t="array" ref="R4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7" t="e">
        <f>IF(Table13[[#This Row],[Category All]]="Category 1", "Yes",NA())</f>
        <v>#N/A</v>
      </c>
      <c r="T447" t="str">
        <f>IF(Table13[[#This Row],[Category All]]="Category 2", "Yes",NA())</f>
        <v>Yes</v>
      </c>
      <c r="U447" t="e">
        <f>IF(Table13[[#This Row],[Category All]]="Category 3", "Yes",NA())</f>
        <v>#N/A</v>
      </c>
      <c r="V447" s="3">
        <f>SUM(1,(1/3)*(Table13[[#This Row],[Length]]-0.5),(1/3)*(Table13[[#This Row],[Diameter]]-0.4),(1/3)*(Table13[[#This Row],[Height]]-0.4)*Table13[[#This Row],[Whole_weight]]*0.5)</f>
        <v>0.8954158333333333</v>
      </c>
      <c r="W447" s="3" cm="1">
        <f t="array" ref="W4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0.71633266666666673</v>
      </c>
      <c r="X447" s="3" t="e">
        <f>IF(Table13[[#This Row],[Category All]]="Category 1",Table13[[#This Row],[Base Abalone Value]]*1.5,NA())</f>
        <v>#N/A</v>
      </c>
      <c r="Y447" s="3">
        <f>IF(Table13[[#This Row],[Category All]]="Category 2",Table13[[#This Row],[Base Abalone Value]]*0.8,NA())</f>
        <v>0.71633266666666673</v>
      </c>
      <c r="Z447" s="3" t="e">
        <f>IF(Table13[[#This Row],[Category All]]="Category 3",Table13[[#This Row],[Base Abalone Value]],NA())</f>
        <v>#N/A</v>
      </c>
    </row>
    <row r="448" spans="1:26" x14ac:dyDescent="0.2">
      <c r="A448">
        <v>1648</v>
      </c>
      <c r="B448" t="s">
        <v>17</v>
      </c>
      <c r="C448">
        <v>0.58499999999999996</v>
      </c>
      <c r="D448">
        <v>0.44500000000000001</v>
      </c>
      <c r="E448">
        <v>0.14000000000000001</v>
      </c>
      <c r="F448">
        <v>0.91300000000000003</v>
      </c>
      <c r="G448">
        <v>0.43049999999999999</v>
      </c>
      <c r="H448">
        <v>0.2205</v>
      </c>
      <c r="I448">
        <v>0.253</v>
      </c>
      <c r="J448">
        <v>10</v>
      </c>
      <c r="K448">
        <v>8</v>
      </c>
      <c r="L448" t="s">
        <v>46</v>
      </c>
      <c r="M448" t="s">
        <v>47</v>
      </c>
      <c r="N448" t="s">
        <v>48</v>
      </c>
      <c r="O448">
        <v>10</v>
      </c>
      <c r="P448" t="s">
        <v>55</v>
      </c>
      <c r="Q448">
        <v>24.1</v>
      </c>
      <c r="R448" t="str" cm="1">
        <f t="array" ref="R4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48" t="e">
        <f>IF(Table13[[#This Row],[Category All]]="Category 1", "Yes",NA())</f>
        <v>#N/A</v>
      </c>
      <c r="T448" t="e">
        <f>IF(Table13[[#This Row],[Category All]]="Category 2", "Yes",NA())</f>
        <v>#N/A</v>
      </c>
      <c r="U448" t="str">
        <f>IF(Table13[[#This Row],[Category All]]="Category 3", "Yes",NA())</f>
        <v>Yes</v>
      </c>
      <c r="V448" s="3">
        <f>SUM(1,(1/3)*(Table13[[#This Row],[Length]]-0.5),(1/3)*(Table13[[#This Row],[Diameter]]-0.4),(1/3)*(Table13[[#This Row],[Height]]-0.4)*Table13[[#This Row],[Whole_weight]]*0.5)</f>
        <v>1.0037699999999998</v>
      </c>
      <c r="W448" s="3" cm="1">
        <f t="array" ref="W4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1.0037699999999998</v>
      </c>
      <c r="X448" s="3" t="e">
        <f>IF(Table13[[#This Row],[Category All]]="Category 1",Table13[[#This Row],[Base Abalone Value]]*1.5,NA())</f>
        <v>#N/A</v>
      </c>
      <c r="Y448" s="3" t="e">
        <f>IF(Table13[[#This Row],[Category All]]="Category 2",Table13[[#This Row],[Base Abalone Value]]*0.8,NA())</f>
        <v>#N/A</v>
      </c>
      <c r="Z448" s="3">
        <f>IF(Table13[[#This Row],[Category All]]="Category 3",Table13[[#This Row],[Base Abalone Value]],NA())</f>
        <v>1.0037699999999998</v>
      </c>
    </row>
    <row r="449" spans="1:26" x14ac:dyDescent="0.2">
      <c r="A449">
        <v>4</v>
      </c>
      <c r="B449" t="s">
        <v>32</v>
      </c>
      <c r="C449">
        <v>0.44</v>
      </c>
      <c r="D449">
        <v>0.36499999999999999</v>
      </c>
      <c r="E449">
        <v>0.125</v>
      </c>
      <c r="F449">
        <v>0.51600000000000001</v>
      </c>
      <c r="G449">
        <v>0.2155</v>
      </c>
      <c r="H449">
        <v>0.114</v>
      </c>
      <c r="I449">
        <v>0.155</v>
      </c>
      <c r="J449">
        <v>10</v>
      </c>
      <c r="K449">
        <v>8</v>
      </c>
      <c r="L449" t="s">
        <v>46</v>
      </c>
      <c r="M449" t="s">
        <v>47</v>
      </c>
      <c r="N449" t="s">
        <v>48</v>
      </c>
      <c r="O449">
        <v>6</v>
      </c>
      <c r="P449" t="s">
        <v>64</v>
      </c>
      <c r="Q449">
        <v>14.1</v>
      </c>
      <c r="R449" t="str" cm="1">
        <f t="array" ref="R4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49" t="e">
        <f>IF(Table13[[#This Row],[Category All]]="Category 1", "Yes",NA())</f>
        <v>#N/A</v>
      </c>
      <c r="T449" t="str">
        <f>IF(Table13[[#This Row],[Category All]]="Category 2", "Yes",NA())</f>
        <v>Yes</v>
      </c>
      <c r="U449" t="e">
        <f>IF(Table13[[#This Row],[Category All]]="Category 3", "Yes",NA())</f>
        <v>#N/A</v>
      </c>
      <c r="V449" s="3">
        <f>SUM(1,(1/3)*(Table13[[#This Row],[Length]]-0.5),(1/3)*(Table13[[#This Row],[Diameter]]-0.4),(1/3)*(Table13[[#This Row],[Height]]-0.4)*Table13[[#This Row],[Whole_weight]]*0.5)</f>
        <v>0.94468333333333332</v>
      </c>
      <c r="W449" s="3" cm="1">
        <f t="array" ref="W4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0.75574666666666668</v>
      </c>
      <c r="X449" s="3" t="e">
        <f>IF(Table13[[#This Row],[Category All]]="Category 1",Table13[[#This Row],[Base Abalone Value]]*1.5,NA())</f>
        <v>#N/A</v>
      </c>
      <c r="Y449" s="3">
        <f>IF(Table13[[#This Row],[Category All]]="Category 2",Table13[[#This Row],[Base Abalone Value]]*0.8,NA())</f>
        <v>0.75574666666666668</v>
      </c>
      <c r="Z449" s="3" t="e">
        <f>IF(Table13[[#This Row],[Category All]]="Category 3",Table13[[#This Row],[Base Abalone Value]],NA())</f>
        <v>#N/A</v>
      </c>
    </row>
    <row r="450" spans="1:26" x14ac:dyDescent="0.2">
      <c r="A450">
        <v>1373</v>
      </c>
      <c r="B450" t="s">
        <v>17</v>
      </c>
      <c r="C450">
        <v>0.61499999999999999</v>
      </c>
      <c r="D450">
        <v>0.47499999999999998</v>
      </c>
      <c r="E450">
        <v>0.16500000000000001</v>
      </c>
      <c r="F450">
        <v>1.0229999999999999</v>
      </c>
      <c r="G450">
        <v>0.49049999999999999</v>
      </c>
      <c r="H450">
        <v>0.19550000000000001</v>
      </c>
      <c r="I450">
        <v>0.30349999999999999</v>
      </c>
      <c r="J450">
        <v>12</v>
      </c>
      <c r="K450">
        <v>7</v>
      </c>
      <c r="L450" t="s">
        <v>52</v>
      </c>
      <c r="M450" t="s">
        <v>53</v>
      </c>
      <c r="N450" t="s">
        <v>54</v>
      </c>
      <c r="O450">
        <v>2</v>
      </c>
      <c r="P450" t="s">
        <v>24</v>
      </c>
      <c r="Q450">
        <v>18</v>
      </c>
      <c r="R450" t="str" cm="1">
        <f t="array" ref="R4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0" t="e">
        <f>IF(Table13[[#This Row],[Category All]]="Category 1", "Yes",NA())</f>
        <v>#N/A</v>
      </c>
      <c r="T450" t="e">
        <f>IF(Table13[[#This Row],[Category All]]="Category 2", "Yes",NA())</f>
        <v>#N/A</v>
      </c>
      <c r="U450" t="str">
        <f>IF(Table13[[#This Row],[Category All]]="Category 3", "Yes",NA())</f>
        <v>Yes</v>
      </c>
      <c r="V450" s="3">
        <f>SUM(1,(1/3)*(Table13[[#This Row],[Length]]-0.5),(1/3)*(Table13[[#This Row],[Diameter]]-0.4),(1/3)*(Table13[[#This Row],[Height]]-0.4)*Table13[[#This Row],[Whole_weight]]*0.5)</f>
        <v>1.0232658333333333</v>
      </c>
      <c r="W450" s="3" cm="1">
        <f t="array" ref="W4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1.0232658333333333</v>
      </c>
      <c r="X450" s="3" t="e">
        <f>IF(Table13[[#This Row],[Category All]]="Category 1",Table13[[#This Row],[Base Abalone Value]]*1.5,NA())</f>
        <v>#N/A</v>
      </c>
      <c r="Y450" s="3" t="e">
        <f>IF(Table13[[#This Row],[Category All]]="Category 2",Table13[[#This Row],[Base Abalone Value]]*0.8,NA())</f>
        <v>#N/A</v>
      </c>
      <c r="Z450" s="3">
        <f>IF(Table13[[#This Row],[Category All]]="Category 3",Table13[[#This Row],[Base Abalone Value]],NA())</f>
        <v>1.0232658333333333</v>
      </c>
    </row>
    <row r="451" spans="1:26" x14ac:dyDescent="0.2">
      <c r="A451">
        <v>869</v>
      </c>
      <c r="B451" t="s">
        <v>17</v>
      </c>
      <c r="C451">
        <v>0.61499999999999999</v>
      </c>
      <c r="D451">
        <v>0.52</v>
      </c>
      <c r="E451">
        <v>0.15</v>
      </c>
      <c r="F451">
        <v>1.3434999999999999</v>
      </c>
      <c r="G451">
        <v>0.629</v>
      </c>
      <c r="H451">
        <v>0.26050000000000001</v>
      </c>
      <c r="I451">
        <v>0.34499999999999997</v>
      </c>
      <c r="J451">
        <v>10</v>
      </c>
      <c r="K451">
        <v>13</v>
      </c>
      <c r="L451" t="s">
        <v>29</v>
      </c>
      <c r="M451" t="s">
        <v>30</v>
      </c>
      <c r="N451" t="s">
        <v>20</v>
      </c>
      <c r="O451">
        <v>8</v>
      </c>
      <c r="P451" t="s">
        <v>36</v>
      </c>
      <c r="Q451">
        <v>12.3</v>
      </c>
      <c r="R451" t="str" cm="1">
        <f t="array" ref="R4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1" t="e">
        <f>IF(Table13[[#This Row],[Category All]]="Category 1", "Yes",NA())</f>
        <v>#N/A</v>
      </c>
      <c r="T451" t="e">
        <f>IF(Table13[[#This Row],[Category All]]="Category 2", "Yes",NA())</f>
        <v>#N/A</v>
      </c>
      <c r="U451" t="str">
        <f>IF(Table13[[#This Row],[Category All]]="Category 3", "Yes",NA())</f>
        <v>Yes</v>
      </c>
      <c r="V451" s="3">
        <f>SUM(1,(1/3)*(Table13[[#This Row],[Length]]-0.5),(1/3)*(Table13[[#This Row],[Diameter]]-0.4),(1/3)*(Table13[[#This Row],[Height]]-0.4)*Table13[[#This Row],[Whole_weight]]*0.5)</f>
        <v>1.0223541666666667</v>
      </c>
      <c r="W451" s="3" cm="1">
        <f t="array" ref="W4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1.0223541666666667</v>
      </c>
      <c r="X451" s="3" t="e">
        <f>IF(Table13[[#This Row],[Category All]]="Category 1",Table13[[#This Row],[Base Abalone Value]]*1.5,NA())</f>
        <v>#N/A</v>
      </c>
      <c r="Y451" s="3" t="e">
        <f>IF(Table13[[#This Row],[Category All]]="Category 2",Table13[[#This Row],[Base Abalone Value]]*0.8,NA())</f>
        <v>#N/A</v>
      </c>
      <c r="Z451" s="3">
        <f>IF(Table13[[#This Row],[Category All]]="Category 3",Table13[[#This Row],[Base Abalone Value]],NA())</f>
        <v>1.0223541666666667</v>
      </c>
    </row>
    <row r="452" spans="1:26" x14ac:dyDescent="0.2">
      <c r="A452">
        <v>3162</v>
      </c>
      <c r="B452" t="s">
        <v>17</v>
      </c>
      <c r="C452">
        <v>0.33500000000000002</v>
      </c>
      <c r="D452">
        <v>0.22</v>
      </c>
      <c r="E452">
        <v>7.0000000000000007E-2</v>
      </c>
      <c r="F452">
        <v>0.17</v>
      </c>
      <c r="G452">
        <v>7.5999999999999998E-2</v>
      </c>
      <c r="H452">
        <v>3.6499999999999998E-2</v>
      </c>
      <c r="I452">
        <v>0.05</v>
      </c>
      <c r="J452">
        <v>6</v>
      </c>
      <c r="K452">
        <v>15</v>
      </c>
      <c r="L452" t="s">
        <v>66</v>
      </c>
      <c r="M452" t="s">
        <v>67</v>
      </c>
      <c r="N452" t="s">
        <v>20</v>
      </c>
      <c r="O452">
        <v>8</v>
      </c>
      <c r="P452" t="s">
        <v>36</v>
      </c>
      <c r="Q452">
        <v>12.3</v>
      </c>
      <c r="R452" t="str" cm="1">
        <f t="array" ref="R4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2" t="e">
        <f>IF(Table13[[#This Row],[Category All]]="Category 1", "Yes",NA())</f>
        <v>#N/A</v>
      </c>
      <c r="T452" t="str">
        <f>IF(Table13[[#This Row],[Category All]]="Category 2", "Yes",NA())</f>
        <v>Yes</v>
      </c>
      <c r="U452" t="e">
        <f>IF(Table13[[#This Row],[Category All]]="Category 3", "Yes",NA())</f>
        <v>#N/A</v>
      </c>
      <c r="V452" s="3">
        <f>SUM(1,(1/3)*(Table13[[#This Row],[Length]]-0.5),(1/3)*(Table13[[#This Row],[Diameter]]-0.4),(1/3)*(Table13[[#This Row],[Height]]-0.4)*Table13[[#This Row],[Whole_weight]]*0.5)</f>
        <v>0.87565000000000004</v>
      </c>
      <c r="W452" s="3" cm="1">
        <f t="array" ref="W4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0.70052000000000003</v>
      </c>
      <c r="X452" s="3" t="e">
        <f>IF(Table13[[#This Row],[Category All]]="Category 1",Table13[[#This Row],[Base Abalone Value]]*1.5,NA())</f>
        <v>#N/A</v>
      </c>
      <c r="Y452" s="3">
        <f>IF(Table13[[#This Row],[Category All]]="Category 2",Table13[[#This Row],[Base Abalone Value]]*0.8,NA())</f>
        <v>0.70052000000000003</v>
      </c>
      <c r="Z452" s="3" t="e">
        <f>IF(Table13[[#This Row],[Category All]]="Category 3",Table13[[#This Row],[Base Abalone Value]],NA())</f>
        <v>#N/A</v>
      </c>
    </row>
    <row r="453" spans="1:26" x14ac:dyDescent="0.2">
      <c r="A453">
        <v>1453</v>
      </c>
      <c r="B453" t="s">
        <v>28</v>
      </c>
      <c r="C453">
        <v>0.47</v>
      </c>
      <c r="D453">
        <v>0.34499999999999997</v>
      </c>
      <c r="E453">
        <v>0.14000000000000001</v>
      </c>
      <c r="F453">
        <v>0.46150000000000002</v>
      </c>
      <c r="G453">
        <v>0.22900000000000001</v>
      </c>
      <c r="H453">
        <v>0.1105</v>
      </c>
      <c r="I453">
        <v>0.11600000000000001</v>
      </c>
      <c r="J453">
        <v>9</v>
      </c>
      <c r="K453">
        <v>11</v>
      </c>
      <c r="L453" t="s">
        <v>22</v>
      </c>
      <c r="M453" t="s">
        <v>23</v>
      </c>
      <c r="N453" t="s">
        <v>20</v>
      </c>
      <c r="O453">
        <v>4</v>
      </c>
      <c r="P453" t="s">
        <v>27</v>
      </c>
      <c r="Q453">
        <v>6.1</v>
      </c>
      <c r="R453" t="str" cm="1">
        <f t="array" ref="R4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3" t="e">
        <f>IF(Table13[[#This Row],[Category All]]="Category 1", "Yes",NA())</f>
        <v>#N/A</v>
      </c>
      <c r="T453" t="str">
        <f>IF(Table13[[#This Row],[Category All]]="Category 2", "Yes",NA())</f>
        <v>Yes</v>
      </c>
      <c r="U453" t="e">
        <f>IF(Table13[[#This Row],[Category All]]="Category 3", "Yes",NA())</f>
        <v>#N/A</v>
      </c>
      <c r="V453" s="3">
        <f>SUM(1,(1/3)*(Table13[[#This Row],[Length]]-0.5),(1/3)*(Table13[[#This Row],[Diameter]]-0.4),(1/3)*(Table13[[#This Row],[Height]]-0.4)*Table13[[#This Row],[Whole_weight]]*0.5)</f>
        <v>0.95166833333333334</v>
      </c>
      <c r="W453" s="3" cm="1">
        <f t="array" ref="W4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0.76133466666666672</v>
      </c>
      <c r="X453" s="3" t="e">
        <f>IF(Table13[[#This Row],[Category All]]="Category 1",Table13[[#This Row],[Base Abalone Value]]*1.5,NA())</f>
        <v>#N/A</v>
      </c>
      <c r="Y453" s="3">
        <f>IF(Table13[[#This Row],[Category All]]="Category 2",Table13[[#This Row],[Base Abalone Value]]*0.8,NA())</f>
        <v>0.76133466666666672</v>
      </c>
      <c r="Z453" s="3" t="e">
        <f>IF(Table13[[#This Row],[Category All]]="Category 3",Table13[[#This Row],[Base Abalone Value]],NA())</f>
        <v>#N/A</v>
      </c>
    </row>
    <row r="454" spans="1:26" x14ac:dyDescent="0.2">
      <c r="A454">
        <v>594</v>
      </c>
      <c r="B454" t="s">
        <v>17</v>
      </c>
      <c r="C454">
        <v>0.66</v>
      </c>
      <c r="D454">
        <v>0.52</v>
      </c>
      <c r="E454">
        <v>0.18</v>
      </c>
      <c r="F454">
        <v>1.514</v>
      </c>
      <c r="G454">
        <v>0.52600000000000002</v>
      </c>
      <c r="H454">
        <v>0.29749999999999999</v>
      </c>
      <c r="I454">
        <v>0.42</v>
      </c>
      <c r="J454">
        <v>19</v>
      </c>
      <c r="K454">
        <v>3</v>
      </c>
      <c r="L454" t="s">
        <v>60</v>
      </c>
      <c r="M454" t="s">
        <v>61</v>
      </c>
      <c r="N454" t="s">
        <v>62</v>
      </c>
      <c r="O454">
        <v>7</v>
      </c>
      <c r="P454" t="s">
        <v>59</v>
      </c>
      <c r="Q454">
        <v>2.5</v>
      </c>
      <c r="R454" t="str" cm="1">
        <f t="array" ref="R4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4" t="e">
        <f>IF(Table13[[#This Row],[Category All]]="Category 1", "Yes",NA())</f>
        <v>#N/A</v>
      </c>
      <c r="T454" t="str">
        <f>IF(Table13[[#This Row],[Category All]]="Category 2", "Yes",NA())</f>
        <v>Yes</v>
      </c>
      <c r="U454" t="e">
        <f>IF(Table13[[#This Row],[Category All]]="Category 3", "Yes",NA())</f>
        <v>#N/A</v>
      </c>
      <c r="V454" s="3">
        <f>SUM(1,(1/3)*(Table13[[#This Row],[Length]]-0.5),(1/3)*(Table13[[#This Row],[Diameter]]-0.4),(1/3)*(Table13[[#This Row],[Height]]-0.4)*Table13[[#This Row],[Whole_weight]]*0.5)</f>
        <v>1.03782</v>
      </c>
      <c r="W454" s="3" cm="1">
        <f t="array" ref="W4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0.83025599999999999</v>
      </c>
      <c r="X454" s="3" t="e">
        <f>IF(Table13[[#This Row],[Category All]]="Category 1",Table13[[#This Row],[Base Abalone Value]]*1.5,NA())</f>
        <v>#N/A</v>
      </c>
      <c r="Y454" s="3">
        <f>IF(Table13[[#This Row],[Category All]]="Category 2",Table13[[#This Row],[Base Abalone Value]]*0.8,NA())</f>
        <v>0.83025599999999999</v>
      </c>
      <c r="Z454" s="3" t="e">
        <f>IF(Table13[[#This Row],[Category All]]="Category 3",Table13[[#This Row],[Base Abalone Value]],NA())</f>
        <v>#N/A</v>
      </c>
    </row>
    <row r="455" spans="1:26" x14ac:dyDescent="0.2">
      <c r="A455">
        <v>791</v>
      </c>
      <c r="B455" t="s">
        <v>17</v>
      </c>
      <c r="C455">
        <v>0.56999999999999995</v>
      </c>
      <c r="D455">
        <v>0.46500000000000002</v>
      </c>
      <c r="E455">
        <v>0.16</v>
      </c>
      <c r="F455">
        <v>0.89349999999999996</v>
      </c>
      <c r="G455">
        <v>0.3145</v>
      </c>
      <c r="H455">
        <v>0.25750000000000001</v>
      </c>
      <c r="I455">
        <v>0.26300000000000001</v>
      </c>
      <c r="J455">
        <v>10</v>
      </c>
      <c r="K455">
        <v>14</v>
      </c>
      <c r="L455" t="s">
        <v>40</v>
      </c>
      <c r="M455" t="s">
        <v>41</v>
      </c>
      <c r="N455" t="s">
        <v>42</v>
      </c>
      <c r="O455">
        <v>10</v>
      </c>
      <c r="P455" t="s">
        <v>55</v>
      </c>
      <c r="Q455">
        <v>24.1</v>
      </c>
      <c r="R455" t="str" cm="1">
        <f t="array" ref="R4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5" t="e">
        <f>IF(Table13[[#This Row],[Category All]]="Category 1", "Yes",NA())</f>
        <v>#N/A</v>
      </c>
      <c r="T455" t="str">
        <f>IF(Table13[[#This Row],[Category All]]="Category 2", "Yes",NA())</f>
        <v>Yes</v>
      </c>
      <c r="U455" t="e">
        <f>IF(Table13[[#This Row],[Category All]]="Category 3", "Yes",NA())</f>
        <v>#N/A</v>
      </c>
      <c r="V455" s="3">
        <f>SUM(1,(1/3)*(Table13[[#This Row],[Length]]-0.5),(1/3)*(Table13[[#This Row],[Diameter]]-0.4),(1/3)*(Table13[[#This Row],[Height]]-0.4)*Table13[[#This Row],[Whole_weight]]*0.5)</f>
        <v>1.00926</v>
      </c>
      <c r="W455" s="3" cm="1">
        <f t="array" ref="W4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0.80740800000000013</v>
      </c>
      <c r="X455" s="3" t="e">
        <f>IF(Table13[[#This Row],[Category All]]="Category 1",Table13[[#This Row],[Base Abalone Value]]*1.5,NA())</f>
        <v>#N/A</v>
      </c>
      <c r="Y455" s="3">
        <f>IF(Table13[[#This Row],[Category All]]="Category 2",Table13[[#This Row],[Base Abalone Value]]*0.8,NA())</f>
        <v>0.80740800000000013</v>
      </c>
      <c r="Z455" s="3" t="e">
        <f>IF(Table13[[#This Row],[Category All]]="Category 3",Table13[[#This Row],[Base Abalone Value]],NA())</f>
        <v>#N/A</v>
      </c>
    </row>
    <row r="456" spans="1:26" x14ac:dyDescent="0.2">
      <c r="A456">
        <v>2138</v>
      </c>
      <c r="B456" t="s">
        <v>17</v>
      </c>
      <c r="C456">
        <v>0.59</v>
      </c>
      <c r="D456">
        <v>0.45500000000000002</v>
      </c>
      <c r="E456">
        <v>0.17499999999999999</v>
      </c>
      <c r="F456">
        <v>0.96599999999999997</v>
      </c>
      <c r="G456">
        <v>0.39100000000000001</v>
      </c>
      <c r="H456">
        <v>0.2455</v>
      </c>
      <c r="I456">
        <v>0.31</v>
      </c>
      <c r="J456">
        <v>10</v>
      </c>
      <c r="K456">
        <v>2</v>
      </c>
      <c r="L456" t="s">
        <v>49</v>
      </c>
      <c r="M456" t="s">
        <v>50</v>
      </c>
      <c r="N456" t="s">
        <v>51</v>
      </c>
      <c r="O456">
        <v>4</v>
      </c>
      <c r="P456" t="s">
        <v>27</v>
      </c>
      <c r="Q456">
        <v>6.1</v>
      </c>
      <c r="R456" t="str" cm="1">
        <f t="array" ref="R4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6" t="e">
        <f>IF(Table13[[#This Row],[Category All]]="Category 1", "Yes",NA())</f>
        <v>#N/A</v>
      </c>
      <c r="T456" t="str">
        <f>IF(Table13[[#This Row],[Category All]]="Category 2", "Yes",NA())</f>
        <v>Yes</v>
      </c>
      <c r="U456" t="e">
        <f>IF(Table13[[#This Row],[Category All]]="Category 3", "Yes",NA())</f>
        <v>#N/A</v>
      </c>
      <c r="V456" s="3">
        <f>SUM(1,(1/3)*(Table13[[#This Row],[Length]]-0.5),(1/3)*(Table13[[#This Row],[Diameter]]-0.4),(1/3)*(Table13[[#This Row],[Height]]-0.4)*Table13[[#This Row],[Whole_weight]]*0.5)</f>
        <v>1.0121083333333334</v>
      </c>
      <c r="W456" s="3" cm="1">
        <f t="array" ref="W4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0.80968666666666678</v>
      </c>
      <c r="X456" s="3" t="e">
        <f>IF(Table13[[#This Row],[Category All]]="Category 1",Table13[[#This Row],[Base Abalone Value]]*1.5,NA())</f>
        <v>#N/A</v>
      </c>
      <c r="Y456" s="3">
        <f>IF(Table13[[#This Row],[Category All]]="Category 2",Table13[[#This Row],[Base Abalone Value]]*0.8,NA())</f>
        <v>0.80968666666666678</v>
      </c>
      <c r="Z456" s="3" t="e">
        <f>IF(Table13[[#This Row],[Category All]]="Category 3",Table13[[#This Row],[Base Abalone Value]],NA())</f>
        <v>#N/A</v>
      </c>
    </row>
    <row r="457" spans="1:26" x14ac:dyDescent="0.2">
      <c r="A457">
        <v>2989</v>
      </c>
      <c r="B457" t="s">
        <v>32</v>
      </c>
      <c r="C457">
        <v>0.55500000000000005</v>
      </c>
      <c r="D457">
        <v>0.42499999999999999</v>
      </c>
      <c r="E457">
        <v>0.15</v>
      </c>
      <c r="F457">
        <v>0.873</v>
      </c>
      <c r="G457">
        <v>0.46250000000000002</v>
      </c>
      <c r="H457">
        <v>0.1845</v>
      </c>
      <c r="I457">
        <v>0.19650000000000001</v>
      </c>
      <c r="J457">
        <v>9</v>
      </c>
      <c r="K457">
        <v>9</v>
      </c>
      <c r="L457" t="s">
        <v>37</v>
      </c>
      <c r="M457" t="s">
        <v>38</v>
      </c>
      <c r="N457" t="s">
        <v>39</v>
      </c>
      <c r="O457">
        <v>2</v>
      </c>
      <c r="P457" t="s">
        <v>24</v>
      </c>
      <c r="Q457">
        <v>18</v>
      </c>
      <c r="R457" t="str" cm="1">
        <f t="array" ref="R4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7" t="e">
        <f>IF(Table13[[#This Row],[Category All]]="Category 1", "Yes",NA())</f>
        <v>#N/A</v>
      </c>
      <c r="T457" t="e">
        <f>IF(Table13[[#This Row],[Category All]]="Category 2", "Yes",NA())</f>
        <v>#N/A</v>
      </c>
      <c r="U457" t="str">
        <f>IF(Table13[[#This Row],[Category All]]="Category 3", "Yes",NA())</f>
        <v>Yes</v>
      </c>
      <c r="V457" s="3">
        <f>SUM(1,(1/3)*(Table13[[#This Row],[Length]]-0.5),(1/3)*(Table13[[#This Row],[Diameter]]-0.4),(1/3)*(Table13[[#This Row],[Height]]-0.4)*Table13[[#This Row],[Whole_weight]]*0.5)</f>
        <v>0.99029166666666657</v>
      </c>
      <c r="W457" s="3" cm="1">
        <f t="array" ref="W4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0.99029166666666657</v>
      </c>
      <c r="X457" s="3" t="e">
        <f>IF(Table13[[#This Row],[Category All]]="Category 1",Table13[[#This Row],[Base Abalone Value]]*1.5,NA())</f>
        <v>#N/A</v>
      </c>
      <c r="Y457" s="3" t="e">
        <f>IF(Table13[[#This Row],[Category All]]="Category 2",Table13[[#This Row],[Base Abalone Value]]*0.8,NA())</f>
        <v>#N/A</v>
      </c>
      <c r="Z457" s="3">
        <f>IF(Table13[[#This Row],[Category All]]="Category 3",Table13[[#This Row],[Base Abalone Value]],NA())</f>
        <v>0.99029166666666657</v>
      </c>
    </row>
    <row r="458" spans="1:26" x14ac:dyDescent="0.2">
      <c r="A458">
        <v>1431</v>
      </c>
      <c r="B458" t="s">
        <v>28</v>
      </c>
      <c r="C458">
        <v>0.23</v>
      </c>
      <c r="D458">
        <v>0.16500000000000001</v>
      </c>
      <c r="E458">
        <v>0.06</v>
      </c>
      <c r="F458">
        <v>5.1499999999999997E-2</v>
      </c>
      <c r="G458">
        <v>1.9E-2</v>
      </c>
      <c r="H458">
        <v>1.4500000000000001E-2</v>
      </c>
      <c r="I458">
        <v>3.5999999999999997E-2</v>
      </c>
      <c r="J458">
        <v>4</v>
      </c>
      <c r="K458">
        <v>7</v>
      </c>
      <c r="L458" t="s">
        <v>52</v>
      </c>
      <c r="M458" t="s">
        <v>53</v>
      </c>
      <c r="N458" t="s">
        <v>54</v>
      </c>
      <c r="O458">
        <v>9</v>
      </c>
      <c r="P458" t="s">
        <v>63</v>
      </c>
      <c r="Q458">
        <v>1.9</v>
      </c>
      <c r="R458" t="str" cm="1">
        <f t="array" ref="R4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58" t="e">
        <f>IF(Table13[[#This Row],[Category All]]="Category 1", "Yes",NA())</f>
        <v>#N/A</v>
      </c>
      <c r="T458" t="str">
        <f>IF(Table13[[#This Row],[Category All]]="Category 2", "Yes",NA())</f>
        <v>Yes</v>
      </c>
      <c r="U458" t="e">
        <f>IF(Table13[[#This Row],[Category All]]="Category 3", "Yes",NA())</f>
        <v>#N/A</v>
      </c>
      <c r="V458" s="3">
        <f>SUM(1,(1/3)*(Table13[[#This Row],[Length]]-0.5),(1/3)*(Table13[[#This Row],[Diameter]]-0.4),(1/3)*(Table13[[#This Row],[Height]]-0.4)*Table13[[#This Row],[Whole_weight]]*0.5)</f>
        <v>0.82874833333333331</v>
      </c>
      <c r="W458" s="3" cm="1">
        <f t="array" ref="W4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0.66299866666666674</v>
      </c>
      <c r="X458" s="3" t="e">
        <f>IF(Table13[[#This Row],[Category All]]="Category 1",Table13[[#This Row],[Base Abalone Value]]*1.5,NA())</f>
        <v>#N/A</v>
      </c>
      <c r="Y458" s="3">
        <f>IF(Table13[[#This Row],[Category All]]="Category 2",Table13[[#This Row],[Base Abalone Value]]*0.8,NA())</f>
        <v>0.66299866666666674</v>
      </c>
      <c r="Z458" s="3" t="e">
        <f>IF(Table13[[#This Row],[Category All]]="Category 3",Table13[[#This Row],[Base Abalone Value]],NA())</f>
        <v>#N/A</v>
      </c>
    </row>
    <row r="459" spans="1:26" x14ac:dyDescent="0.2">
      <c r="A459">
        <v>3423</v>
      </c>
      <c r="B459" t="s">
        <v>32</v>
      </c>
      <c r="C459">
        <v>0.61</v>
      </c>
      <c r="D459">
        <v>0.47</v>
      </c>
      <c r="E459">
        <v>0.155</v>
      </c>
      <c r="F459">
        <v>1.0325</v>
      </c>
      <c r="G459">
        <v>0.497</v>
      </c>
      <c r="H459">
        <v>0.2175</v>
      </c>
      <c r="I459">
        <v>0.27850000000000003</v>
      </c>
      <c r="J459">
        <v>9</v>
      </c>
      <c r="K459">
        <v>6</v>
      </c>
      <c r="L459" t="s">
        <v>56</v>
      </c>
      <c r="M459" t="s">
        <v>57</v>
      </c>
      <c r="N459" t="s">
        <v>58</v>
      </c>
      <c r="O459">
        <v>10</v>
      </c>
      <c r="P459" t="s">
        <v>55</v>
      </c>
      <c r="Q459">
        <v>24.1</v>
      </c>
      <c r="R459" t="str" cm="1">
        <f t="array" ref="R4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59" t="e">
        <f>IF(Table13[[#This Row],[Category All]]="Category 1", "Yes",NA())</f>
        <v>#N/A</v>
      </c>
      <c r="T459" t="e">
        <f>IF(Table13[[#This Row],[Category All]]="Category 2", "Yes",NA())</f>
        <v>#N/A</v>
      </c>
      <c r="U459" t="str">
        <f>IF(Table13[[#This Row],[Category All]]="Category 3", "Yes",NA())</f>
        <v>Yes</v>
      </c>
      <c r="V459" s="3">
        <f>SUM(1,(1/3)*(Table13[[#This Row],[Length]]-0.5),(1/3)*(Table13[[#This Row],[Diameter]]-0.4),(1/3)*(Table13[[#This Row],[Height]]-0.4)*Table13[[#This Row],[Whole_weight]]*0.5)</f>
        <v>1.0178395833333334</v>
      </c>
      <c r="W459" s="3" cm="1">
        <f t="array" ref="W4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1.0178395833333334</v>
      </c>
      <c r="X459" s="3" t="e">
        <f>IF(Table13[[#This Row],[Category All]]="Category 1",Table13[[#This Row],[Base Abalone Value]]*1.5,NA())</f>
        <v>#N/A</v>
      </c>
      <c r="Y459" s="3" t="e">
        <f>IF(Table13[[#This Row],[Category All]]="Category 2",Table13[[#This Row],[Base Abalone Value]]*0.8,NA())</f>
        <v>#N/A</v>
      </c>
      <c r="Z459" s="3">
        <f>IF(Table13[[#This Row],[Category All]]="Category 3",Table13[[#This Row],[Base Abalone Value]],NA())</f>
        <v>1.0178395833333334</v>
      </c>
    </row>
    <row r="460" spans="1:26" x14ac:dyDescent="0.2">
      <c r="A460">
        <v>4042</v>
      </c>
      <c r="B460" t="s">
        <v>28</v>
      </c>
      <c r="C460">
        <v>0.57499999999999996</v>
      </c>
      <c r="D460">
        <v>0.45</v>
      </c>
      <c r="E460">
        <v>0.15</v>
      </c>
      <c r="F460">
        <v>0.85799999999999998</v>
      </c>
      <c r="G460">
        <v>0.44900000000000001</v>
      </c>
      <c r="H460">
        <v>0.16600000000000001</v>
      </c>
      <c r="I460">
        <v>0.215</v>
      </c>
      <c r="J460">
        <v>10</v>
      </c>
      <c r="K460">
        <v>9</v>
      </c>
      <c r="L460" t="s">
        <v>37</v>
      </c>
      <c r="M460" t="s">
        <v>38</v>
      </c>
      <c r="N460" t="s">
        <v>39</v>
      </c>
      <c r="O460">
        <v>4</v>
      </c>
      <c r="P460" t="s">
        <v>27</v>
      </c>
      <c r="Q460">
        <v>6.1</v>
      </c>
      <c r="R460" t="str" cm="1">
        <f t="array" ref="R4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0" t="e">
        <f>IF(Table13[[#This Row],[Category All]]="Category 1", "Yes",NA())</f>
        <v>#N/A</v>
      </c>
      <c r="T460" t="e">
        <f>IF(Table13[[#This Row],[Category All]]="Category 2", "Yes",NA())</f>
        <v>#N/A</v>
      </c>
      <c r="U460" t="str">
        <f>IF(Table13[[#This Row],[Category All]]="Category 3", "Yes",NA())</f>
        <v>Yes</v>
      </c>
      <c r="V460" s="3">
        <f>SUM(1,(1/3)*(Table13[[#This Row],[Length]]-0.5),(1/3)*(Table13[[#This Row],[Diameter]]-0.4),(1/3)*(Table13[[#This Row],[Height]]-0.4)*Table13[[#This Row],[Whole_weight]]*0.5)</f>
        <v>1.0059166666666666</v>
      </c>
      <c r="W460" s="3" cm="1">
        <f t="array" ref="W4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460" s="3" t="e">
        <f>IF(Table13[[#This Row],[Category All]]="Category 1",Table13[[#This Row],[Base Abalone Value]]*1.5,NA())</f>
        <v>#N/A</v>
      </c>
      <c r="Y460" s="3" t="e">
        <f>IF(Table13[[#This Row],[Category All]]="Category 2",Table13[[#This Row],[Base Abalone Value]]*0.8,NA())</f>
        <v>#N/A</v>
      </c>
      <c r="Z460" s="3">
        <f>IF(Table13[[#This Row],[Category All]]="Category 3",Table13[[#This Row],[Base Abalone Value]],NA())</f>
        <v>1.0059166666666666</v>
      </c>
    </row>
    <row r="461" spans="1:26" x14ac:dyDescent="0.2">
      <c r="A461">
        <v>1107</v>
      </c>
      <c r="B461" t="s">
        <v>28</v>
      </c>
      <c r="C461">
        <v>0.51</v>
      </c>
      <c r="D461">
        <v>0.4</v>
      </c>
      <c r="E461">
        <v>0.125</v>
      </c>
      <c r="F461">
        <v>0.5575</v>
      </c>
      <c r="G461">
        <v>0.26150000000000001</v>
      </c>
      <c r="H461">
        <v>0.1195</v>
      </c>
      <c r="I461">
        <v>0.1525</v>
      </c>
      <c r="J461">
        <v>9</v>
      </c>
      <c r="K461">
        <v>2</v>
      </c>
      <c r="L461" t="s">
        <v>49</v>
      </c>
      <c r="M461" t="s">
        <v>50</v>
      </c>
      <c r="N461" t="s">
        <v>51</v>
      </c>
      <c r="O461">
        <v>1</v>
      </c>
      <c r="P461" t="s">
        <v>21</v>
      </c>
      <c r="Q461">
        <v>22.1</v>
      </c>
      <c r="R461" t="str" cm="1">
        <f t="array" ref="R4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1" t="e">
        <f>IF(Table13[[#This Row],[Category All]]="Category 1", "Yes",NA())</f>
        <v>#N/A</v>
      </c>
      <c r="T461" t="str">
        <f>IF(Table13[[#This Row],[Category All]]="Category 2", "Yes",NA())</f>
        <v>Yes</v>
      </c>
      <c r="U461" t="e">
        <f>IF(Table13[[#This Row],[Category All]]="Category 3", "Yes",NA())</f>
        <v>#N/A</v>
      </c>
      <c r="V461" s="3">
        <f>SUM(1,(1/3)*(Table13[[#This Row],[Length]]-0.5),(1/3)*(Table13[[#This Row],[Diameter]]-0.4),(1/3)*(Table13[[#This Row],[Height]]-0.4)*Table13[[#This Row],[Whole_weight]]*0.5)</f>
        <v>0.97778125000000005</v>
      </c>
      <c r="W461" s="3" cm="1">
        <f t="array" ref="W4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0.78222500000000006</v>
      </c>
      <c r="X461" s="3" t="e">
        <f>IF(Table13[[#This Row],[Category All]]="Category 1",Table13[[#This Row],[Base Abalone Value]]*1.5,NA())</f>
        <v>#N/A</v>
      </c>
      <c r="Y461" s="3">
        <f>IF(Table13[[#This Row],[Category All]]="Category 2",Table13[[#This Row],[Base Abalone Value]]*0.8,NA())</f>
        <v>0.78222500000000006</v>
      </c>
      <c r="Z461" s="3" t="e">
        <f>IF(Table13[[#This Row],[Category All]]="Category 3",Table13[[#This Row],[Base Abalone Value]],NA())</f>
        <v>#N/A</v>
      </c>
    </row>
    <row r="462" spans="1:26" x14ac:dyDescent="0.2">
      <c r="A462">
        <v>943</v>
      </c>
      <c r="B462" t="s">
        <v>28</v>
      </c>
      <c r="C462">
        <v>0.46500000000000002</v>
      </c>
      <c r="D462">
        <v>0.37</v>
      </c>
      <c r="E462">
        <v>0.115</v>
      </c>
      <c r="F462">
        <v>0.53400000000000003</v>
      </c>
      <c r="G462">
        <v>0.26100000000000001</v>
      </c>
      <c r="H462">
        <v>9.8000000000000004E-2</v>
      </c>
      <c r="I462">
        <v>0.14299999999999999</v>
      </c>
      <c r="J462">
        <v>7</v>
      </c>
      <c r="K462">
        <v>3</v>
      </c>
      <c r="L462" t="s">
        <v>60</v>
      </c>
      <c r="M462" t="s">
        <v>61</v>
      </c>
      <c r="N462" t="s">
        <v>62</v>
      </c>
      <c r="O462">
        <v>5</v>
      </c>
      <c r="P462" t="s">
        <v>31</v>
      </c>
      <c r="Q462">
        <v>12.8</v>
      </c>
      <c r="R462" t="str" cm="1">
        <f t="array" ref="R4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2" t="e">
        <f>IF(Table13[[#This Row],[Category All]]="Category 1", "Yes",NA())</f>
        <v>#N/A</v>
      </c>
      <c r="T462" t="str">
        <f>IF(Table13[[#This Row],[Category All]]="Category 2", "Yes",NA())</f>
        <v>Yes</v>
      </c>
      <c r="U462" t="e">
        <f>IF(Table13[[#This Row],[Category All]]="Category 3", "Yes",NA())</f>
        <v>#N/A</v>
      </c>
      <c r="V462" s="3">
        <f>SUM(1,(1/3)*(Table13[[#This Row],[Length]]-0.5),(1/3)*(Table13[[#This Row],[Diameter]]-0.4),(1/3)*(Table13[[#This Row],[Height]]-0.4)*Table13[[#This Row],[Whole_weight]]*0.5)</f>
        <v>0.95296833333333331</v>
      </c>
      <c r="W462" s="3" cm="1">
        <f t="array" ref="W4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0.76237466666666664</v>
      </c>
      <c r="X462" s="3" t="e">
        <f>IF(Table13[[#This Row],[Category All]]="Category 1",Table13[[#This Row],[Base Abalone Value]]*1.5,NA())</f>
        <v>#N/A</v>
      </c>
      <c r="Y462" s="3">
        <f>IF(Table13[[#This Row],[Category All]]="Category 2",Table13[[#This Row],[Base Abalone Value]]*0.8,NA())</f>
        <v>0.76237466666666664</v>
      </c>
      <c r="Z462" s="3" t="e">
        <f>IF(Table13[[#This Row],[Category All]]="Category 3",Table13[[#This Row],[Base Abalone Value]],NA())</f>
        <v>#N/A</v>
      </c>
    </row>
    <row r="463" spans="1:26" x14ac:dyDescent="0.2">
      <c r="A463">
        <v>1712</v>
      </c>
      <c r="B463" t="s">
        <v>32</v>
      </c>
      <c r="C463">
        <v>0.64500000000000002</v>
      </c>
      <c r="D463">
        <v>0.51</v>
      </c>
      <c r="E463">
        <v>0.16</v>
      </c>
      <c r="F463">
        <v>1.33</v>
      </c>
      <c r="G463">
        <v>0.66649999999999998</v>
      </c>
      <c r="H463">
        <v>0.309</v>
      </c>
      <c r="I463">
        <v>0.317</v>
      </c>
      <c r="J463">
        <v>9</v>
      </c>
      <c r="K463">
        <v>1</v>
      </c>
      <c r="L463" t="s">
        <v>25</v>
      </c>
      <c r="M463" t="s">
        <v>26</v>
      </c>
      <c r="N463" t="s">
        <v>20</v>
      </c>
      <c r="O463">
        <v>4</v>
      </c>
      <c r="P463" t="s">
        <v>27</v>
      </c>
      <c r="Q463">
        <v>6.1</v>
      </c>
      <c r="R463" t="str" cm="1">
        <f t="array" ref="R4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3" t="e">
        <f>IF(Table13[[#This Row],[Category All]]="Category 1", "Yes",NA())</f>
        <v>#N/A</v>
      </c>
      <c r="T463" t="e">
        <f>IF(Table13[[#This Row],[Category All]]="Category 2", "Yes",NA())</f>
        <v>#N/A</v>
      </c>
      <c r="U463" t="str">
        <f>IF(Table13[[#This Row],[Category All]]="Category 3", "Yes",NA())</f>
        <v>Yes</v>
      </c>
      <c r="V463" s="3">
        <f>SUM(1,(1/3)*(Table13[[#This Row],[Length]]-0.5),(1/3)*(Table13[[#This Row],[Diameter]]-0.4),(1/3)*(Table13[[#This Row],[Height]]-0.4)*Table13[[#This Row],[Whole_weight]]*0.5)</f>
        <v>1.0318000000000001</v>
      </c>
      <c r="W463" s="3" cm="1">
        <f t="array" ref="W4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1.0318000000000001</v>
      </c>
      <c r="X463" s="3" t="e">
        <f>IF(Table13[[#This Row],[Category All]]="Category 1",Table13[[#This Row],[Base Abalone Value]]*1.5,NA())</f>
        <v>#N/A</v>
      </c>
      <c r="Y463" s="3" t="e">
        <f>IF(Table13[[#This Row],[Category All]]="Category 2",Table13[[#This Row],[Base Abalone Value]]*0.8,NA())</f>
        <v>#N/A</v>
      </c>
      <c r="Z463" s="3">
        <f>IF(Table13[[#This Row],[Category All]]="Category 3",Table13[[#This Row],[Base Abalone Value]],NA())</f>
        <v>1.0318000000000001</v>
      </c>
    </row>
    <row r="464" spans="1:26" x14ac:dyDescent="0.2">
      <c r="A464">
        <v>843</v>
      </c>
      <c r="B464" t="s">
        <v>32</v>
      </c>
      <c r="C464">
        <v>0.5</v>
      </c>
      <c r="D464">
        <v>0.4</v>
      </c>
      <c r="E464">
        <v>0.125</v>
      </c>
      <c r="F464">
        <v>0.59750000000000003</v>
      </c>
      <c r="G464">
        <v>0.27</v>
      </c>
      <c r="H464">
        <v>0.1275</v>
      </c>
      <c r="I464">
        <v>0.16600000000000001</v>
      </c>
      <c r="J464">
        <v>9</v>
      </c>
      <c r="K464">
        <v>4</v>
      </c>
      <c r="L464" t="s">
        <v>69</v>
      </c>
      <c r="M464" t="s">
        <v>70</v>
      </c>
      <c r="N464" t="s">
        <v>71</v>
      </c>
      <c r="O464">
        <v>4</v>
      </c>
      <c r="P464" t="s">
        <v>27</v>
      </c>
      <c r="Q464">
        <v>6.1</v>
      </c>
      <c r="R464" t="str" cm="1">
        <f t="array" ref="R4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4" t="e">
        <f>IF(Table13[[#This Row],[Category All]]="Category 1", "Yes",NA())</f>
        <v>#N/A</v>
      </c>
      <c r="T464" t="str">
        <f>IF(Table13[[#This Row],[Category All]]="Category 2", "Yes",NA())</f>
        <v>Yes</v>
      </c>
      <c r="U464" t="e">
        <f>IF(Table13[[#This Row],[Category All]]="Category 3", "Yes",NA())</f>
        <v>#N/A</v>
      </c>
      <c r="V464" s="3">
        <f>SUM(1,(1/3)*(Table13[[#This Row],[Length]]-0.5),(1/3)*(Table13[[#This Row],[Diameter]]-0.4),(1/3)*(Table13[[#This Row],[Height]]-0.4)*Table13[[#This Row],[Whole_weight]]*0.5)</f>
        <v>0.97261458333333328</v>
      </c>
      <c r="W464" s="3" cm="1">
        <f t="array" ref="W4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0.77809166666666663</v>
      </c>
      <c r="X464" s="3" t="e">
        <f>IF(Table13[[#This Row],[Category All]]="Category 1",Table13[[#This Row],[Base Abalone Value]]*1.5,NA())</f>
        <v>#N/A</v>
      </c>
      <c r="Y464" s="3">
        <f>IF(Table13[[#This Row],[Category All]]="Category 2",Table13[[#This Row],[Base Abalone Value]]*0.8,NA())</f>
        <v>0.77809166666666663</v>
      </c>
      <c r="Z464" s="3" t="e">
        <f>IF(Table13[[#This Row],[Category All]]="Category 3",Table13[[#This Row],[Base Abalone Value]],NA())</f>
        <v>#N/A</v>
      </c>
    </row>
    <row r="465" spans="1:26" x14ac:dyDescent="0.2">
      <c r="A465">
        <v>1662</v>
      </c>
      <c r="B465" t="s">
        <v>32</v>
      </c>
      <c r="C465">
        <v>0.6</v>
      </c>
      <c r="D465">
        <v>0.47</v>
      </c>
      <c r="E465">
        <v>0.16</v>
      </c>
      <c r="F465">
        <v>1.194</v>
      </c>
      <c r="G465">
        <v>0.5625</v>
      </c>
      <c r="H465">
        <v>0.30449999999999999</v>
      </c>
      <c r="I465">
        <v>0.26350000000000001</v>
      </c>
      <c r="J465">
        <v>10</v>
      </c>
      <c r="K465">
        <v>11</v>
      </c>
      <c r="L465" t="s">
        <v>22</v>
      </c>
      <c r="M465" t="s">
        <v>23</v>
      </c>
      <c r="N465" t="s">
        <v>20</v>
      </c>
      <c r="O465">
        <v>6</v>
      </c>
      <c r="P465" t="s">
        <v>64</v>
      </c>
      <c r="Q465">
        <v>14.1</v>
      </c>
      <c r="R465" t="str" cm="1">
        <f t="array" ref="R4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5" t="e">
        <f>IF(Table13[[#This Row],[Category All]]="Category 1", "Yes",NA())</f>
        <v>#N/A</v>
      </c>
      <c r="T465" t="e">
        <f>IF(Table13[[#This Row],[Category All]]="Category 2", "Yes",NA())</f>
        <v>#N/A</v>
      </c>
      <c r="U465" t="str">
        <f>IF(Table13[[#This Row],[Category All]]="Category 3", "Yes",NA())</f>
        <v>Yes</v>
      </c>
      <c r="V465" s="3">
        <f>SUM(1,(1/3)*(Table13[[#This Row],[Length]]-0.5),(1/3)*(Table13[[#This Row],[Diameter]]-0.4),(1/3)*(Table13[[#This Row],[Height]]-0.4)*Table13[[#This Row],[Whole_weight]]*0.5)</f>
        <v>1.0089066666666666</v>
      </c>
      <c r="W465" s="3" cm="1">
        <f t="array" ref="W4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1.0089066666666666</v>
      </c>
      <c r="X465" s="3" t="e">
        <f>IF(Table13[[#This Row],[Category All]]="Category 1",Table13[[#This Row],[Base Abalone Value]]*1.5,NA())</f>
        <v>#N/A</v>
      </c>
      <c r="Y465" s="3" t="e">
        <f>IF(Table13[[#This Row],[Category All]]="Category 2",Table13[[#This Row],[Base Abalone Value]]*0.8,NA())</f>
        <v>#N/A</v>
      </c>
      <c r="Z465" s="3">
        <f>IF(Table13[[#This Row],[Category All]]="Category 3",Table13[[#This Row],[Base Abalone Value]],NA())</f>
        <v>1.0089066666666666</v>
      </c>
    </row>
    <row r="466" spans="1:26" x14ac:dyDescent="0.2">
      <c r="A466">
        <v>2758</v>
      </c>
      <c r="B466" t="s">
        <v>28</v>
      </c>
      <c r="C466">
        <v>0.52500000000000002</v>
      </c>
      <c r="D466">
        <v>0.375</v>
      </c>
      <c r="E466">
        <v>0.12</v>
      </c>
      <c r="F466">
        <v>0.63149999999999995</v>
      </c>
      <c r="G466">
        <v>0.30449999999999999</v>
      </c>
      <c r="H466">
        <v>0.114</v>
      </c>
      <c r="I466">
        <v>0.19</v>
      </c>
      <c r="J466">
        <v>9</v>
      </c>
      <c r="K466">
        <v>3</v>
      </c>
      <c r="L466" t="s">
        <v>60</v>
      </c>
      <c r="M466" t="s">
        <v>61</v>
      </c>
      <c r="N466" t="s">
        <v>62</v>
      </c>
      <c r="O466">
        <v>8</v>
      </c>
      <c r="P466" t="s">
        <v>36</v>
      </c>
      <c r="Q466">
        <v>12.3</v>
      </c>
      <c r="R466" t="str" cm="1">
        <f t="array" ref="R4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6" t="e">
        <f>IF(Table13[[#This Row],[Category All]]="Category 1", "Yes",NA())</f>
        <v>#N/A</v>
      </c>
      <c r="T466" t="str">
        <f>IF(Table13[[#This Row],[Category All]]="Category 2", "Yes",NA())</f>
        <v>Yes</v>
      </c>
      <c r="U466" t="e">
        <f>IF(Table13[[#This Row],[Category All]]="Category 3", "Yes",NA())</f>
        <v>#N/A</v>
      </c>
      <c r="V466" s="3">
        <f>SUM(1,(1/3)*(Table13[[#This Row],[Length]]-0.5),(1/3)*(Table13[[#This Row],[Diameter]]-0.4),(1/3)*(Table13[[#This Row],[Height]]-0.4)*Table13[[#This Row],[Whole_weight]]*0.5)</f>
        <v>0.97053</v>
      </c>
      <c r="W466" s="3" cm="1">
        <f t="array" ref="W4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0.776424</v>
      </c>
      <c r="X466" s="3" t="e">
        <f>IF(Table13[[#This Row],[Category All]]="Category 1",Table13[[#This Row],[Base Abalone Value]]*1.5,NA())</f>
        <v>#N/A</v>
      </c>
      <c r="Y466" s="3">
        <f>IF(Table13[[#This Row],[Category All]]="Category 2",Table13[[#This Row],[Base Abalone Value]]*0.8,NA())</f>
        <v>0.776424</v>
      </c>
      <c r="Z466" s="3" t="e">
        <f>IF(Table13[[#This Row],[Category All]]="Category 3",Table13[[#This Row],[Base Abalone Value]],NA())</f>
        <v>#N/A</v>
      </c>
    </row>
    <row r="467" spans="1:26" x14ac:dyDescent="0.2">
      <c r="A467">
        <v>614</v>
      </c>
      <c r="B467" t="s">
        <v>28</v>
      </c>
      <c r="C467">
        <v>0.495</v>
      </c>
      <c r="D467">
        <v>0.37</v>
      </c>
      <c r="E467">
        <v>0.125</v>
      </c>
      <c r="F467">
        <v>0.47749999999999998</v>
      </c>
      <c r="G467">
        <v>0.185</v>
      </c>
      <c r="H467">
        <v>7.0499999999999993E-2</v>
      </c>
      <c r="I467">
        <v>0.16900000000000001</v>
      </c>
      <c r="J467">
        <v>18</v>
      </c>
      <c r="K467">
        <v>6</v>
      </c>
      <c r="L467" t="s">
        <v>56</v>
      </c>
      <c r="M467" t="s">
        <v>57</v>
      </c>
      <c r="N467" t="s">
        <v>58</v>
      </c>
      <c r="O467">
        <v>10</v>
      </c>
      <c r="P467" t="s">
        <v>55</v>
      </c>
      <c r="Q467">
        <v>24.1</v>
      </c>
      <c r="R467" t="str" cm="1">
        <f t="array" ref="R4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467" t="str">
        <f>IF(Table13[[#This Row],[Category All]]="Category 1", "Yes",NA())</f>
        <v>Yes</v>
      </c>
      <c r="T467" t="e">
        <f>IF(Table13[[#This Row],[Category All]]="Category 2", "Yes",NA())</f>
        <v>#N/A</v>
      </c>
      <c r="U467" t="e">
        <f>IF(Table13[[#This Row],[Category All]]="Category 3", "Yes",NA())</f>
        <v>#N/A</v>
      </c>
      <c r="V467" s="3">
        <f>SUM(1,(1/3)*(Table13[[#This Row],[Length]]-0.5),(1/3)*(Table13[[#This Row],[Diameter]]-0.4),(1/3)*(Table13[[#This Row],[Height]]-0.4)*Table13[[#This Row],[Whole_weight]]*0.5)</f>
        <v>0.96644791666666663</v>
      </c>
      <c r="W467" s="3" cm="1">
        <f t="array" ref="W4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1.4496718749999999</v>
      </c>
      <c r="X467" s="3">
        <f>IF(Table13[[#This Row],[Category All]]="Category 1",Table13[[#This Row],[Base Abalone Value]]*1.5,NA())</f>
        <v>1.4496718749999999</v>
      </c>
      <c r="Y467" s="3" t="e">
        <f>IF(Table13[[#This Row],[Category All]]="Category 2",Table13[[#This Row],[Base Abalone Value]]*0.8,NA())</f>
        <v>#N/A</v>
      </c>
      <c r="Z467" s="3" t="e">
        <f>IF(Table13[[#This Row],[Category All]]="Category 3",Table13[[#This Row],[Base Abalone Value]],NA())</f>
        <v>#N/A</v>
      </c>
    </row>
    <row r="468" spans="1:26" x14ac:dyDescent="0.2">
      <c r="A468">
        <v>57</v>
      </c>
      <c r="B468" t="s">
        <v>32</v>
      </c>
      <c r="C468">
        <v>0.44500000000000001</v>
      </c>
      <c r="D468">
        <v>0.35</v>
      </c>
      <c r="E468">
        <v>0.12</v>
      </c>
      <c r="F468">
        <v>0.4425</v>
      </c>
      <c r="G468">
        <v>0.192</v>
      </c>
      <c r="H468">
        <v>9.5500000000000002E-2</v>
      </c>
      <c r="I468">
        <v>0.13500000000000001</v>
      </c>
      <c r="J468">
        <v>8</v>
      </c>
      <c r="K468">
        <v>8</v>
      </c>
      <c r="L468" t="s">
        <v>46</v>
      </c>
      <c r="M468" t="s">
        <v>47</v>
      </c>
      <c r="N468" t="s">
        <v>48</v>
      </c>
      <c r="O468">
        <v>6</v>
      </c>
      <c r="P468" t="s">
        <v>64</v>
      </c>
      <c r="Q468">
        <v>14.1</v>
      </c>
      <c r="R468" t="str" cm="1">
        <f t="array" ref="R4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68" t="e">
        <f>IF(Table13[[#This Row],[Category All]]="Category 1", "Yes",NA())</f>
        <v>#N/A</v>
      </c>
      <c r="T468" t="str">
        <f>IF(Table13[[#This Row],[Category All]]="Category 2", "Yes",NA())</f>
        <v>Yes</v>
      </c>
      <c r="U468" t="e">
        <f>IF(Table13[[#This Row],[Category All]]="Category 3", "Yes",NA())</f>
        <v>#N/A</v>
      </c>
      <c r="V468" s="3">
        <f>SUM(1,(1/3)*(Table13[[#This Row],[Length]]-0.5),(1/3)*(Table13[[#This Row],[Diameter]]-0.4),(1/3)*(Table13[[#This Row],[Height]]-0.4)*Table13[[#This Row],[Whole_weight]]*0.5)</f>
        <v>0.94435000000000002</v>
      </c>
      <c r="W468" s="3" cm="1">
        <f t="array" ref="W4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0.75548000000000004</v>
      </c>
      <c r="X468" s="3" t="e">
        <f>IF(Table13[[#This Row],[Category All]]="Category 1",Table13[[#This Row],[Base Abalone Value]]*1.5,NA())</f>
        <v>#N/A</v>
      </c>
      <c r="Y468" s="3">
        <f>IF(Table13[[#This Row],[Category All]]="Category 2",Table13[[#This Row],[Base Abalone Value]]*0.8,NA())</f>
        <v>0.75548000000000004</v>
      </c>
      <c r="Z468" s="3" t="e">
        <f>IF(Table13[[#This Row],[Category All]]="Category 3",Table13[[#This Row],[Base Abalone Value]],NA())</f>
        <v>#N/A</v>
      </c>
    </row>
    <row r="469" spans="1:26" x14ac:dyDescent="0.2">
      <c r="A469">
        <v>4096</v>
      </c>
      <c r="B469" t="s">
        <v>17</v>
      </c>
      <c r="C469">
        <v>0.63500000000000001</v>
      </c>
      <c r="D469">
        <v>0.48499999999999999</v>
      </c>
      <c r="E469">
        <v>0.155</v>
      </c>
      <c r="F469">
        <v>1.073</v>
      </c>
      <c r="G469">
        <v>0.46700000000000003</v>
      </c>
      <c r="H469">
        <v>0.19750000000000001</v>
      </c>
      <c r="I469">
        <v>0.35</v>
      </c>
      <c r="J469">
        <v>11</v>
      </c>
      <c r="K469">
        <v>11</v>
      </c>
      <c r="L469" t="s">
        <v>22</v>
      </c>
      <c r="M469" t="s">
        <v>23</v>
      </c>
      <c r="N469" t="s">
        <v>20</v>
      </c>
      <c r="O469">
        <v>9</v>
      </c>
      <c r="P469" t="s">
        <v>63</v>
      </c>
      <c r="Q469">
        <v>1.9</v>
      </c>
      <c r="R469" t="str" cm="1">
        <f t="array" ref="R4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69" t="e">
        <f>IF(Table13[[#This Row],[Category All]]="Category 1", "Yes",NA())</f>
        <v>#N/A</v>
      </c>
      <c r="T469" t="e">
        <f>IF(Table13[[#This Row],[Category All]]="Category 2", "Yes",NA())</f>
        <v>#N/A</v>
      </c>
      <c r="U469" t="str">
        <f>IF(Table13[[#This Row],[Category All]]="Category 3", "Yes",NA())</f>
        <v>Yes</v>
      </c>
      <c r="V469" s="3">
        <f>SUM(1,(1/3)*(Table13[[#This Row],[Length]]-0.5),(1/3)*(Table13[[#This Row],[Diameter]]-0.4),(1/3)*(Table13[[#This Row],[Height]]-0.4)*Table13[[#This Row],[Whole_weight]]*0.5)</f>
        <v>1.0295191666666665</v>
      </c>
      <c r="W469" s="3" cm="1">
        <f t="array" ref="W4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1.0295191666666665</v>
      </c>
      <c r="X469" s="3" t="e">
        <f>IF(Table13[[#This Row],[Category All]]="Category 1",Table13[[#This Row],[Base Abalone Value]]*1.5,NA())</f>
        <v>#N/A</v>
      </c>
      <c r="Y469" s="3" t="e">
        <f>IF(Table13[[#This Row],[Category All]]="Category 2",Table13[[#This Row],[Base Abalone Value]]*0.8,NA())</f>
        <v>#N/A</v>
      </c>
      <c r="Z469" s="3">
        <f>IF(Table13[[#This Row],[Category All]]="Category 3",Table13[[#This Row],[Base Abalone Value]],NA())</f>
        <v>1.0295191666666665</v>
      </c>
    </row>
    <row r="470" spans="1:26" x14ac:dyDescent="0.2">
      <c r="A470">
        <v>1779</v>
      </c>
      <c r="B470" t="s">
        <v>17</v>
      </c>
      <c r="C470">
        <v>0.49</v>
      </c>
      <c r="D470">
        <v>0.35499999999999998</v>
      </c>
      <c r="E470">
        <v>0.16</v>
      </c>
      <c r="F470">
        <v>0.87949999999999995</v>
      </c>
      <c r="G470">
        <v>0.34849999999999998</v>
      </c>
      <c r="H470">
        <v>0.215</v>
      </c>
      <c r="I470">
        <v>0.28249999999999997</v>
      </c>
      <c r="J470">
        <v>8</v>
      </c>
      <c r="K470">
        <v>3</v>
      </c>
      <c r="L470" t="s">
        <v>60</v>
      </c>
      <c r="M470" t="s">
        <v>61</v>
      </c>
      <c r="N470" t="s">
        <v>62</v>
      </c>
      <c r="O470">
        <v>10</v>
      </c>
      <c r="P470" t="s">
        <v>55</v>
      </c>
      <c r="Q470">
        <v>24.1</v>
      </c>
      <c r="R470" t="str" cm="1">
        <f t="array" ref="R4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0" t="e">
        <f>IF(Table13[[#This Row],[Category All]]="Category 1", "Yes",NA())</f>
        <v>#N/A</v>
      </c>
      <c r="T470" t="str">
        <f>IF(Table13[[#This Row],[Category All]]="Category 2", "Yes",NA())</f>
        <v>Yes</v>
      </c>
      <c r="U470" t="e">
        <f>IF(Table13[[#This Row],[Category All]]="Category 3", "Yes",NA())</f>
        <v>#N/A</v>
      </c>
      <c r="V470" s="3">
        <f>SUM(1,(1/3)*(Table13[[#This Row],[Length]]-0.5),(1/3)*(Table13[[#This Row],[Diameter]]-0.4),(1/3)*(Table13[[#This Row],[Height]]-0.4)*Table13[[#This Row],[Whole_weight]]*0.5)</f>
        <v>0.9464866666666667</v>
      </c>
      <c r="W470" s="3" cm="1">
        <f t="array" ref="W4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0.75718933333333338</v>
      </c>
      <c r="X470" s="3" t="e">
        <f>IF(Table13[[#This Row],[Category All]]="Category 1",Table13[[#This Row],[Base Abalone Value]]*1.5,NA())</f>
        <v>#N/A</v>
      </c>
      <c r="Y470" s="3">
        <f>IF(Table13[[#This Row],[Category All]]="Category 2",Table13[[#This Row],[Base Abalone Value]]*0.8,NA())</f>
        <v>0.75718933333333338</v>
      </c>
      <c r="Z470" s="3" t="e">
        <f>IF(Table13[[#This Row],[Category All]]="Category 3",Table13[[#This Row],[Base Abalone Value]],NA())</f>
        <v>#N/A</v>
      </c>
    </row>
    <row r="471" spans="1:26" x14ac:dyDescent="0.2">
      <c r="A471">
        <v>2336</v>
      </c>
      <c r="B471" t="s">
        <v>32</v>
      </c>
      <c r="C471">
        <v>0.61</v>
      </c>
      <c r="D471">
        <v>0.49</v>
      </c>
      <c r="E471">
        <v>0.15</v>
      </c>
      <c r="F471">
        <v>1.103</v>
      </c>
      <c r="G471">
        <v>0.42499999999999999</v>
      </c>
      <c r="H471">
        <v>0.20250000000000001</v>
      </c>
      <c r="I471">
        <v>0.36</v>
      </c>
      <c r="J471">
        <v>23</v>
      </c>
      <c r="K471">
        <v>3</v>
      </c>
      <c r="L471" t="s">
        <v>60</v>
      </c>
      <c r="M471" t="s">
        <v>61</v>
      </c>
      <c r="N471" t="s">
        <v>62</v>
      </c>
      <c r="O471">
        <v>8</v>
      </c>
      <c r="P471" t="s">
        <v>36</v>
      </c>
      <c r="Q471">
        <v>12.3</v>
      </c>
      <c r="R471" t="str" cm="1">
        <f t="array" ref="R4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1" t="e">
        <f>IF(Table13[[#This Row],[Category All]]="Category 1", "Yes",NA())</f>
        <v>#N/A</v>
      </c>
      <c r="T471" t="str">
        <f>IF(Table13[[#This Row],[Category All]]="Category 2", "Yes",NA())</f>
        <v>Yes</v>
      </c>
      <c r="U471" t="e">
        <f>IF(Table13[[#This Row],[Category All]]="Category 3", "Yes",NA())</f>
        <v>#N/A</v>
      </c>
      <c r="V471" s="3">
        <f>SUM(1,(1/3)*(Table13[[#This Row],[Length]]-0.5),(1/3)*(Table13[[#This Row],[Diameter]]-0.4),(1/3)*(Table13[[#This Row],[Height]]-0.4)*Table13[[#This Row],[Whole_weight]]*0.5)</f>
        <v>1.0207083333333333</v>
      </c>
      <c r="W471" s="3" cm="1">
        <f t="array" ref="W4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0.81656666666666666</v>
      </c>
      <c r="X471" s="3" t="e">
        <f>IF(Table13[[#This Row],[Category All]]="Category 1",Table13[[#This Row],[Base Abalone Value]]*1.5,NA())</f>
        <v>#N/A</v>
      </c>
      <c r="Y471" s="3">
        <f>IF(Table13[[#This Row],[Category All]]="Category 2",Table13[[#This Row],[Base Abalone Value]]*0.8,NA())</f>
        <v>0.81656666666666666</v>
      </c>
      <c r="Z471" s="3" t="e">
        <f>IF(Table13[[#This Row],[Category All]]="Category 3",Table13[[#This Row],[Base Abalone Value]],NA())</f>
        <v>#N/A</v>
      </c>
    </row>
    <row r="472" spans="1:26" x14ac:dyDescent="0.2">
      <c r="A472">
        <v>2817</v>
      </c>
      <c r="B472" t="s">
        <v>28</v>
      </c>
      <c r="C472">
        <v>0.32500000000000001</v>
      </c>
      <c r="D472">
        <v>0.24</v>
      </c>
      <c r="E472">
        <v>7.4999999999999997E-2</v>
      </c>
      <c r="F472">
        <v>0.1525</v>
      </c>
      <c r="G472">
        <v>7.1999999999999995E-2</v>
      </c>
      <c r="H472">
        <v>6.4500000000000002E-2</v>
      </c>
      <c r="I472">
        <v>4.2999999999999997E-2</v>
      </c>
      <c r="J472">
        <v>6</v>
      </c>
      <c r="K472">
        <v>8</v>
      </c>
      <c r="L472" t="s">
        <v>46</v>
      </c>
      <c r="M472" t="s">
        <v>47</v>
      </c>
      <c r="N472" t="s">
        <v>48</v>
      </c>
      <c r="O472">
        <v>10</v>
      </c>
      <c r="P472" t="s">
        <v>55</v>
      </c>
      <c r="Q472">
        <v>24.1</v>
      </c>
      <c r="R472" t="str" cm="1">
        <f t="array" ref="R4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2" t="e">
        <f>IF(Table13[[#This Row],[Category All]]="Category 1", "Yes",NA())</f>
        <v>#N/A</v>
      </c>
      <c r="T472" t="str">
        <f>IF(Table13[[#This Row],[Category All]]="Category 2", "Yes",NA())</f>
        <v>Yes</v>
      </c>
      <c r="U472" t="e">
        <f>IF(Table13[[#This Row],[Category All]]="Category 3", "Yes",NA())</f>
        <v>#N/A</v>
      </c>
      <c r="V472" s="3">
        <f>SUM(1,(1/3)*(Table13[[#This Row],[Length]]-0.5),(1/3)*(Table13[[#This Row],[Diameter]]-0.4),(1/3)*(Table13[[#This Row],[Height]]-0.4)*Table13[[#This Row],[Whole_weight]]*0.5)</f>
        <v>0.88007291666666665</v>
      </c>
      <c r="W472" s="3" cm="1">
        <f t="array" ref="W4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0.70405833333333334</v>
      </c>
      <c r="X472" s="3" t="e">
        <f>IF(Table13[[#This Row],[Category All]]="Category 1",Table13[[#This Row],[Base Abalone Value]]*1.5,NA())</f>
        <v>#N/A</v>
      </c>
      <c r="Y472" s="3">
        <f>IF(Table13[[#This Row],[Category All]]="Category 2",Table13[[#This Row],[Base Abalone Value]]*0.8,NA())</f>
        <v>0.70405833333333334</v>
      </c>
      <c r="Z472" s="3" t="e">
        <f>IF(Table13[[#This Row],[Category All]]="Category 3",Table13[[#This Row],[Base Abalone Value]],NA())</f>
        <v>#N/A</v>
      </c>
    </row>
    <row r="473" spans="1:26" x14ac:dyDescent="0.2">
      <c r="A473">
        <v>2498</v>
      </c>
      <c r="B473" t="s">
        <v>32</v>
      </c>
      <c r="C473">
        <v>0.505</v>
      </c>
      <c r="D473">
        <v>0.4</v>
      </c>
      <c r="E473">
        <v>0.155</v>
      </c>
      <c r="F473">
        <v>0.84150000000000003</v>
      </c>
      <c r="G473">
        <v>0.27150000000000002</v>
      </c>
      <c r="H473">
        <v>0.17749999999999999</v>
      </c>
      <c r="I473">
        <v>0.28499999999999998</v>
      </c>
      <c r="J473">
        <v>12</v>
      </c>
      <c r="K473">
        <v>11</v>
      </c>
      <c r="L473" t="s">
        <v>22</v>
      </c>
      <c r="M473" t="s">
        <v>23</v>
      </c>
      <c r="N473" t="s">
        <v>20</v>
      </c>
      <c r="O473">
        <v>10</v>
      </c>
      <c r="P473" t="s">
        <v>55</v>
      </c>
      <c r="Q473">
        <v>24.1</v>
      </c>
      <c r="R473" t="str" cm="1">
        <f t="array" ref="R4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3" t="e">
        <f>IF(Table13[[#This Row],[Category All]]="Category 1", "Yes",NA())</f>
        <v>#N/A</v>
      </c>
      <c r="T473" t="str">
        <f>IF(Table13[[#This Row],[Category All]]="Category 2", "Yes",NA())</f>
        <v>Yes</v>
      </c>
      <c r="U473" t="e">
        <f>IF(Table13[[#This Row],[Category All]]="Category 3", "Yes",NA())</f>
        <v>#N/A</v>
      </c>
      <c r="V473" s="3">
        <f>SUM(1,(1/3)*(Table13[[#This Row],[Length]]-0.5),(1/3)*(Table13[[#This Row],[Diameter]]-0.4),(1/3)*(Table13[[#This Row],[Height]]-0.4)*Table13[[#This Row],[Whole_weight]]*0.5)</f>
        <v>0.9673054166666667</v>
      </c>
      <c r="W473" s="3" cm="1">
        <f t="array" ref="W4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0.77384433333333336</v>
      </c>
      <c r="X473" s="3" t="e">
        <f>IF(Table13[[#This Row],[Category All]]="Category 1",Table13[[#This Row],[Base Abalone Value]]*1.5,NA())</f>
        <v>#N/A</v>
      </c>
      <c r="Y473" s="3">
        <f>IF(Table13[[#This Row],[Category All]]="Category 2",Table13[[#This Row],[Base Abalone Value]]*0.8,NA())</f>
        <v>0.77384433333333336</v>
      </c>
      <c r="Z473" s="3" t="e">
        <f>IF(Table13[[#This Row],[Category All]]="Category 3",Table13[[#This Row],[Base Abalone Value]],NA())</f>
        <v>#N/A</v>
      </c>
    </row>
    <row r="474" spans="1:26" x14ac:dyDescent="0.2">
      <c r="A474">
        <v>2752</v>
      </c>
      <c r="B474" t="s">
        <v>17</v>
      </c>
      <c r="C474">
        <v>0.51500000000000001</v>
      </c>
      <c r="D474">
        <v>0.39500000000000002</v>
      </c>
      <c r="E474">
        <v>0.13500000000000001</v>
      </c>
      <c r="F474">
        <v>0.51600000000000001</v>
      </c>
      <c r="G474">
        <v>0.20150000000000001</v>
      </c>
      <c r="H474">
        <v>0.13200000000000001</v>
      </c>
      <c r="I474">
        <v>0.16200000000000001</v>
      </c>
      <c r="J474">
        <v>9</v>
      </c>
      <c r="K474">
        <v>11</v>
      </c>
      <c r="L474" t="s">
        <v>22</v>
      </c>
      <c r="M474" t="s">
        <v>23</v>
      </c>
      <c r="N474" t="s">
        <v>20</v>
      </c>
      <c r="O474">
        <v>1</v>
      </c>
      <c r="P474" t="s">
        <v>21</v>
      </c>
      <c r="Q474">
        <v>22.1</v>
      </c>
      <c r="R474" t="str" cm="1">
        <f t="array" ref="R4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4" t="e">
        <f>IF(Table13[[#This Row],[Category All]]="Category 1", "Yes",NA())</f>
        <v>#N/A</v>
      </c>
      <c r="T474" t="str">
        <f>IF(Table13[[#This Row],[Category All]]="Category 2", "Yes",NA())</f>
        <v>Yes</v>
      </c>
      <c r="U474" t="e">
        <f>IF(Table13[[#This Row],[Category All]]="Category 3", "Yes",NA())</f>
        <v>#N/A</v>
      </c>
      <c r="V474" s="3">
        <f>SUM(1,(1/3)*(Table13[[#This Row],[Length]]-0.5),(1/3)*(Table13[[#This Row],[Diameter]]-0.4),(1/3)*(Table13[[#This Row],[Height]]-0.4)*Table13[[#This Row],[Whole_weight]]*0.5)</f>
        <v>0.98054333333333321</v>
      </c>
      <c r="W474" s="3" cm="1">
        <f t="array" ref="W4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0.78443466666666661</v>
      </c>
      <c r="X474" s="3" t="e">
        <f>IF(Table13[[#This Row],[Category All]]="Category 1",Table13[[#This Row],[Base Abalone Value]]*1.5,NA())</f>
        <v>#N/A</v>
      </c>
      <c r="Y474" s="3">
        <f>IF(Table13[[#This Row],[Category All]]="Category 2",Table13[[#This Row],[Base Abalone Value]]*0.8,NA())</f>
        <v>0.78443466666666661</v>
      </c>
      <c r="Z474" s="3" t="e">
        <f>IF(Table13[[#This Row],[Category All]]="Category 3",Table13[[#This Row],[Base Abalone Value]],NA())</f>
        <v>#N/A</v>
      </c>
    </row>
    <row r="475" spans="1:26" x14ac:dyDescent="0.2">
      <c r="A475">
        <v>3195</v>
      </c>
      <c r="B475" t="s">
        <v>17</v>
      </c>
      <c r="C475">
        <v>0.61</v>
      </c>
      <c r="D475">
        <v>0.47</v>
      </c>
      <c r="E475">
        <v>0.16</v>
      </c>
      <c r="F475">
        <v>1.0169999999999999</v>
      </c>
      <c r="G475">
        <v>0.42599999999999999</v>
      </c>
      <c r="H475">
        <v>0.22550000000000001</v>
      </c>
      <c r="I475">
        <v>0.32</v>
      </c>
      <c r="J475">
        <v>12</v>
      </c>
      <c r="K475">
        <v>3</v>
      </c>
      <c r="L475" t="s">
        <v>60</v>
      </c>
      <c r="M475" t="s">
        <v>61</v>
      </c>
      <c r="N475" t="s">
        <v>62</v>
      </c>
      <c r="O475">
        <v>9</v>
      </c>
      <c r="P475" t="s">
        <v>63</v>
      </c>
      <c r="Q475">
        <v>1.9</v>
      </c>
      <c r="R475" t="str" cm="1">
        <f t="array" ref="R4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5" t="e">
        <f>IF(Table13[[#This Row],[Category All]]="Category 1", "Yes",NA())</f>
        <v>#N/A</v>
      </c>
      <c r="T475" t="e">
        <f>IF(Table13[[#This Row],[Category All]]="Category 2", "Yes",NA())</f>
        <v>#N/A</v>
      </c>
      <c r="U475" t="str">
        <f>IF(Table13[[#This Row],[Category All]]="Category 3", "Yes",NA())</f>
        <v>Yes</v>
      </c>
      <c r="V475" s="3">
        <f>SUM(1,(1/3)*(Table13[[#This Row],[Length]]-0.5),(1/3)*(Table13[[#This Row],[Diameter]]-0.4),(1/3)*(Table13[[#This Row],[Height]]-0.4)*Table13[[#This Row],[Whole_weight]]*0.5)</f>
        <v>1.01932</v>
      </c>
      <c r="W475" s="3" cm="1">
        <f t="array" ref="W4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1.01932</v>
      </c>
      <c r="X475" s="3" t="e">
        <f>IF(Table13[[#This Row],[Category All]]="Category 1",Table13[[#This Row],[Base Abalone Value]]*1.5,NA())</f>
        <v>#N/A</v>
      </c>
      <c r="Y475" s="3" t="e">
        <f>IF(Table13[[#This Row],[Category All]]="Category 2",Table13[[#This Row],[Base Abalone Value]]*0.8,NA())</f>
        <v>#N/A</v>
      </c>
      <c r="Z475" s="3">
        <f>IF(Table13[[#This Row],[Category All]]="Category 3",Table13[[#This Row],[Base Abalone Value]],NA())</f>
        <v>1.01932</v>
      </c>
    </row>
    <row r="476" spans="1:26" x14ac:dyDescent="0.2">
      <c r="A476">
        <v>778</v>
      </c>
      <c r="B476" t="s">
        <v>32</v>
      </c>
      <c r="C476">
        <v>0.49</v>
      </c>
      <c r="D476">
        <v>0.38</v>
      </c>
      <c r="E476">
        <v>0.14000000000000001</v>
      </c>
      <c r="F476">
        <v>0.63849999999999996</v>
      </c>
      <c r="G476">
        <v>0.23050000000000001</v>
      </c>
      <c r="H476">
        <v>0.14199999999999999</v>
      </c>
      <c r="I476">
        <v>0.19500000000000001</v>
      </c>
      <c r="J476">
        <v>13</v>
      </c>
      <c r="K476">
        <v>10</v>
      </c>
      <c r="L476" t="s">
        <v>33</v>
      </c>
      <c r="M476" t="s">
        <v>34</v>
      </c>
      <c r="N476" t="s">
        <v>35</v>
      </c>
      <c r="O476">
        <v>5</v>
      </c>
      <c r="P476" t="s">
        <v>31</v>
      </c>
      <c r="Q476">
        <v>12.8</v>
      </c>
      <c r="R476" t="str" cm="1">
        <f t="array" ref="R4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6" t="e">
        <f>IF(Table13[[#This Row],[Category All]]="Category 1", "Yes",NA())</f>
        <v>#N/A</v>
      </c>
      <c r="T476" t="str">
        <f>IF(Table13[[#This Row],[Category All]]="Category 2", "Yes",NA())</f>
        <v>Yes</v>
      </c>
      <c r="U476" t="e">
        <f>IF(Table13[[#This Row],[Category All]]="Category 3", "Yes",NA())</f>
        <v>#N/A</v>
      </c>
      <c r="V476" s="3">
        <f>SUM(1,(1/3)*(Table13[[#This Row],[Length]]-0.5),(1/3)*(Table13[[#This Row],[Diameter]]-0.4),(1/3)*(Table13[[#This Row],[Height]]-0.4)*Table13[[#This Row],[Whole_weight]]*0.5)</f>
        <v>0.9623316666666667</v>
      </c>
      <c r="W476" s="3" cm="1">
        <f t="array" ref="W4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0.7698653333333334</v>
      </c>
      <c r="X476" s="3" t="e">
        <f>IF(Table13[[#This Row],[Category All]]="Category 1",Table13[[#This Row],[Base Abalone Value]]*1.5,NA())</f>
        <v>#N/A</v>
      </c>
      <c r="Y476" s="3">
        <f>IF(Table13[[#This Row],[Category All]]="Category 2",Table13[[#This Row],[Base Abalone Value]]*0.8,NA())</f>
        <v>0.7698653333333334</v>
      </c>
      <c r="Z476" s="3" t="e">
        <f>IF(Table13[[#This Row],[Category All]]="Category 3",Table13[[#This Row],[Base Abalone Value]],NA())</f>
        <v>#N/A</v>
      </c>
    </row>
    <row r="477" spans="1:26" x14ac:dyDescent="0.2">
      <c r="A477">
        <v>1930</v>
      </c>
      <c r="B477" t="s">
        <v>32</v>
      </c>
      <c r="C477">
        <v>0.61499999999999999</v>
      </c>
      <c r="D477">
        <v>0.495</v>
      </c>
      <c r="E477">
        <v>0.2</v>
      </c>
      <c r="F477">
        <v>1.2190000000000001</v>
      </c>
      <c r="G477">
        <v>0.56399999999999995</v>
      </c>
      <c r="H477">
        <v>0.22700000000000001</v>
      </c>
      <c r="I477">
        <v>0.38850000000000001</v>
      </c>
      <c r="J477">
        <v>10</v>
      </c>
      <c r="K477">
        <v>12</v>
      </c>
      <c r="L477" t="s">
        <v>18</v>
      </c>
      <c r="M477" t="s">
        <v>19</v>
      </c>
      <c r="N477" t="s">
        <v>20</v>
      </c>
      <c r="O477">
        <v>6</v>
      </c>
      <c r="P477" t="s">
        <v>64</v>
      </c>
      <c r="Q477">
        <v>14.1</v>
      </c>
      <c r="R477" t="str" cm="1">
        <f t="array" ref="R4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7" t="e">
        <f>IF(Table13[[#This Row],[Category All]]="Category 1", "Yes",NA())</f>
        <v>#N/A</v>
      </c>
      <c r="T477" t="e">
        <f>IF(Table13[[#This Row],[Category All]]="Category 2", "Yes",NA())</f>
        <v>#N/A</v>
      </c>
      <c r="U477" t="str">
        <f>IF(Table13[[#This Row],[Category All]]="Category 3", "Yes",NA())</f>
        <v>Yes</v>
      </c>
      <c r="V477" s="3">
        <f>SUM(1,(1/3)*(Table13[[#This Row],[Length]]-0.5),(1/3)*(Table13[[#This Row],[Diameter]]-0.4),(1/3)*(Table13[[#This Row],[Height]]-0.4)*Table13[[#This Row],[Whole_weight]]*0.5)</f>
        <v>1.0293666666666668</v>
      </c>
      <c r="W477" s="3" cm="1">
        <f t="array" ref="W4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1.0293666666666668</v>
      </c>
      <c r="X477" s="3" t="e">
        <f>IF(Table13[[#This Row],[Category All]]="Category 1",Table13[[#This Row],[Base Abalone Value]]*1.5,NA())</f>
        <v>#N/A</v>
      </c>
      <c r="Y477" s="3" t="e">
        <f>IF(Table13[[#This Row],[Category All]]="Category 2",Table13[[#This Row],[Base Abalone Value]]*0.8,NA())</f>
        <v>#N/A</v>
      </c>
      <c r="Z477" s="3">
        <f>IF(Table13[[#This Row],[Category All]]="Category 3",Table13[[#This Row],[Base Abalone Value]],NA())</f>
        <v>1.0293666666666668</v>
      </c>
    </row>
    <row r="478" spans="1:26" x14ac:dyDescent="0.2">
      <c r="A478">
        <v>4161</v>
      </c>
      <c r="B478" t="s">
        <v>17</v>
      </c>
      <c r="C478">
        <v>0.58499999999999996</v>
      </c>
      <c r="D478">
        <v>0.47499999999999998</v>
      </c>
      <c r="E478">
        <v>0.16500000000000001</v>
      </c>
      <c r="F478">
        <v>1.0529999999999999</v>
      </c>
      <c r="G478">
        <v>0.45800000000000002</v>
      </c>
      <c r="H478">
        <v>0.217</v>
      </c>
      <c r="I478">
        <v>0.3</v>
      </c>
      <c r="J478">
        <v>11</v>
      </c>
      <c r="K478">
        <v>10</v>
      </c>
      <c r="L478" t="s">
        <v>33</v>
      </c>
      <c r="M478" t="s">
        <v>34</v>
      </c>
      <c r="N478" t="s">
        <v>35</v>
      </c>
      <c r="O478">
        <v>10</v>
      </c>
      <c r="P478" t="s">
        <v>55</v>
      </c>
      <c r="Q478">
        <v>24.1</v>
      </c>
      <c r="R478" t="str" cm="1">
        <f t="array" ref="R4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78" t="e">
        <f>IF(Table13[[#This Row],[Category All]]="Category 1", "Yes",NA())</f>
        <v>#N/A</v>
      </c>
      <c r="T478" t="e">
        <f>IF(Table13[[#This Row],[Category All]]="Category 2", "Yes",NA())</f>
        <v>#N/A</v>
      </c>
      <c r="U478" t="str">
        <f>IF(Table13[[#This Row],[Category All]]="Category 3", "Yes",NA())</f>
        <v>Yes</v>
      </c>
      <c r="V478" s="3">
        <f>SUM(1,(1/3)*(Table13[[#This Row],[Length]]-0.5),(1/3)*(Table13[[#This Row],[Diameter]]-0.4),(1/3)*(Table13[[#This Row],[Height]]-0.4)*Table13[[#This Row],[Whole_weight]]*0.5)</f>
        <v>1.0120908333333332</v>
      </c>
      <c r="W478" s="3" cm="1">
        <f t="array" ref="W4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1.0120908333333332</v>
      </c>
      <c r="X478" s="3" t="e">
        <f>IF(Table13[[#This Row],[Category All]]="Category 1",Table13[[#This Row],[Base Abalone Value]]*1.5,NA())</f>
        <v>#N/A</v>
      </c>
      <c r="Y478" s="3" t="e">
        <f>IF(Table13[[#This Row],[Category All]]="Category 2",Table13[[#This Row],[Base Abalone Value]]*0.8,NA())</f>
        <v>#N/A</v>
      </c>
      <c r="Z478" s="3">
        <f>IF(Table13[[#This Row],[Category All]]="Category 3",Table13[[#This Row],[Base Abalone Value]],NA())</f>
        <v>1.0120908333333332</v>
      </c>
    </row>
    <row r="479" spans="1:26" x14ac:dyDescent="0.2">
      <c r="A479">
        <v>28</v>
      </c>
      <c r="B479" t="s">
        <v>32</v>
      </c>
      <c r="C479">
        <v>0.59</v>
      </c>
      <c r="D479">
        <v>0.44500000000000001</v>
      </c>
      <c r="E479">
        <v>0.14000000000000001</v>
      </c>
      <c r="F479">
        <v>0.93100000000000005</v>
      </c>
      <c r="G479">
        <v>0.35599999999999998</v>
      </c>
      <c r="H479">
        <v>0.23400000000000001</v>
      </c>
      <c r="I479">
        <v>0.28000000000000003</v>
      </c>
      <c r="J479">
        <v>12</v>
      </c>
      <c r="K479">
        <v>14</v>
      </c>
      <c r="L479" t="s">
        <v>40</v>
      </c>
      <c r="M479" t="s">
        <v>41</v>
      </c>
      <c r="N479" t="s">
        <v>42</v>
      </c>
      <c r="O479">
        <v>3</v>
      </c>
      <c r="P479" t="s">
        <v>65</v>
      </c>
      <c r="Q479">
        <v>3.6</v>
      </c>
      <c r="R479" t="str" cm="1">
        <f t="array" ref="R4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79" t="e">
        <f>IF(Table13[[#This Row],[Category All]]="Category 1", "Yes",NA())</f>
        <v>#N/A</v>
      </c>
      <c r="T479" t="str">
        <f>IF(Table13[[#This Row],[Category All]]="Category 2", "Yes",NA())</f>
        <v>Yes</v>
      </c>
      <c r="U479" t="e">
        <f>IF(Table13[[#This Row],[Category All]]="Category 3", "Yes",NA())</f>
        <v>#N/A</v>
      </c>
      <c r="V479" s="3">
        <f>SUM(1,(1/3)*(Table13[[#This Row],[Length]]-0.5),(1/3)*(Table13[[#This Row],[Diameter]]-0.4),(1/3)*(Table13[[#This Row],[Height]]-0.4)*Table13[[#This Row],[Whole_weight]]*0.5)</f>
        <v>1.0046566666666665</v>
      </c>
      <c r="W479" s="3" cm="1">
        <f t="array" ref="W4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0.80372533333333329</v>
      </c>
      <c r="X479" s="3" t="e">
        <f>IF(Table13[[#This Row],[Category All]]="Category 1",Table13[[#This Row],[Base Abalone Value]]*1.5,NA())</f>
        <v>#N/A</v>
      </c>
      <c r="Y479" s="3">
        <f>IF(Table13[[#This Row],[Category All]]="Category 2",Table13[[#This Row],[Base Abalone Value]]*0.8,NA())</f>
        <v>0.80372533333333329</v>
      </c>
      <c r="Z479" s="3" t="e">
        <f>IF(Table13[[#This Row],[Category All]]="Category 3",Table13[[#This Row],[Base Abalone Value]],NA())</f>
        <v>#N/A</v>
      </c>
    </row>
    <row r="480" spans="1:26" x14ac:dyDescent="0.2">
      <c r="A480">
        <v>2807</v>
      </c>
      <c r="B480" t="s">
        <v>17</v>
      </c>
      <c r="C480">
        <v>0.67500000000000004</v>
      </c>
      <c r="D480">
        <v>0.52500000000000002</v>
      </c>
      <c r="E480">
        <v>0.17</v>
      </c>
      <c r="F480">
        <v>1.7110000000000001</v>
      </c>
      <c r="G480">
        <v>0.83650000000000002</v>
      </c>
      <c r="H480">
        <v>0.35199999999999998</v>
      </c>
      <c r="I480">
        <v>0.47499999999999998</v>
      </c>
      <c r="J480">
        <v>9</v>
      </c>
      <c r="K480">
        <v>15</v>
      </c>
      <c r="L480" t="s">
        <v>66</v>
      </c>
      <c r="M480" t="s">
        <v>67</v>
      </c>
      <c r="N480" t="s">
        <v>20</v>
      </c>
      <c r="O480">
        <v>10</v>
      </c>
      <c r="P480" t="s">
        <v>55</v>
      </c>
      <c r="Q480">
        <v>24.1</v>
      </c>
      <c r="R480" t="str" cm="1">
        <f t="array" ref="R4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0" t="e">
        <f>IF(Table13[[#This Row],[Category All]]="Category 1", "Yes",NA())</f>
        <v>#N/A</v>
      </c>
      <c r="T480" t="e">
        <f>IF(Table13[[#This Row],[Category All]]="Category 2", "Yes",NA())</f>
        <v>#N/A</v>
      </c>
      <c r="U480" t="str">
        <f>IF(Table13[[#This Row],[Category All]]="Category 3", "Yes",NA())</f>
        <v>Yes</v>
      </c>
      <c r="V480" s="3">
        <f>SUM(1,(1/3)*(Table13[[#This Row],[Length]]-0.5),(1/3)*(Table13[[#This Row],[Diameter]]-0.4),(1/3)*(Table13[[#This Row],[Height]]-0.4)*Table13[[#This Row],[Whole_weight]]*0.5)</f>
        <v>1.0344116666666667</v>
      </c>
      <c r="W480" s="3" cm="1">
        <f t="array" ref="W4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1.0344116666666667</v>
      </c>
      <c r="X480" s="3" t="e">
        <f>IF(Table13[[#This Row],[Category All]]="Category 1",Table13[[#This Row],[Base Abalone Value]]*1.5,NA())</f>
        <v>#N/A</v>
      </c>
      <c r="Y480" s="3" t="e">
        <f>IF(Table13[[#This Row],[Category All]]="Category 2",Table13[[#This Row],[Base Abalone Value]]*0.8,NA())</f>
        <v>#N/A</v>
      </c>
      <c r="Z480" s="3">
        <f>IF(Table13[[#This Row],[Category All]]="Category 3",Table13[[#This Row],[Base Abalone Value]],NA())</f>
        <v>1.0344116666666667</v>
      </c>
    </row>
    <row r="481" spans="1:26" x14ac:dyDescent="0.2">
      <c r="A481">
        <v>1832</v>
      </c>
      <c r="B481" t="s">
        <v>28</v>
      </c>
      <c r="C481">
        <v>0.36499999999999999</v>
      </c>
      <c r="D481">
        <v>0.27</v>
      </c>
      <c r="E481">
        <v>7.4999999999999997E-2</v>
      </c>
      <c r="F481">
        <v>0.2215</v>
      </c>
      <c r="G481">
        <v>9.5000000000000001E-2</v>
      </c>
      <c r="H481">
        <v>4.4499999999999998E-2</v>
      </c>
      <c r="I481">
        <v>7.0000000000000007E-2</v>
      </c>
      <c r="J481">
        <v>6</v>
      </c>
      <c r="K481">
        <v>13</v>
      </c>
      <c r="L481" t="s">
        <v>29</v>
      </c>
      <c r="M481" t="s">
        <v>30</v>
      </c>
      <c r="N481" t="s">
        <v>20</v>
      </c>
      <c r="O481">
        <v>7</v>
      </c>
      <c r="P481" t="s">
        <v>59</v>
      </c>
      <c r="Q481">
        <v>2.5</v>
      </c>
      <c r="R481" t="str" cm="1">
        <f t="array" ref="R4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1" t="e">
        <f>IF(Table13[[#This Row],[Category All]]="Category 1", "Yes",NA())</f>
        <v>#N/A</v>
      </c>
      <c r="T481" t="str">
        <f>IF(Table13[[#This Row],[Category All]]="Category 2", "Yes",NA())</f>
        <v>Yes</v>
      </c>
      <c r="U481" t="e">
        <f>IF(Table13[[#This Row],[Category All]]="Category 3", "Yes",NA())</f>
        <v>#N/A</v>
      </c>
      <c r="V481" s="3">
        <f>SUM(1,(1/3)*(Table13[[#This Row],[Length]]-0.5),(1/3)*(Table13[[#This Row],[Diameter]]-0.4),(1/3)*(Table13[[#This Row],[Height]]-0.4)*Table13[[#This Row],[Whole_weight]]*0.5)</f>
        <v>0.89966874999999991</v>
      </c>
      <c r="W481" s="3" cm="1">
        <f t="array" ref="W4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0.71973500000000001</v>
      </c>
      <c r="X481" s="3" t="e">
        <f>IF(Table13[[#This Row],[Category All]]="Category 1",Table13[[#This Row],[Base Abalone Value]]*1.5,NA())</f>
        <v>#N/A</v>
      </c>
      <c r="Y481" s="3">
        <f>IF(Table13[[#This Row],[Category All]]="Category 2",Table13[[#This Row],[Base Abalone Value]]*0.8,NA())</f>
        <v>0.71973500000000001</v>
      </c>
      <c r="Z481" s="3" t="e">
        <f>IF(Table13[[#This Row],[Category All]]="Category 3",Table13[[#This Row],[Base Abalone Value]],NA())</f>
        <v>#N/A</v>
      </c>
    </row>
    <row r="482" spans="1:26" x14ac:dyDescent="0.2">
      <c r="A482">
        <v>474</v>
      </c>
      <c r="B482" t="s">
        <v>17</v>
      </c>
      <c r="C482">
        <v>0.52</v>
      </c>
      <c r="D482">
        <v>0.40500000000000003</v>
      </c>
      <c r="E482">
        <v>0.12</v>
      </c>
      <c r="F482">
        <v>0.627</v>
      </c>
      <c r="G482">
        <v>0.26450000000000001</v>
      </c>
      <c r="H482">
        <v>0.14149999999999999</v>
      </c>
      <c r="I482">
        <v>0.18099999999999999</v>
      </c>
      <c r="J482">
        <v>11</v>
      </c>
      <c r="K482">
        <v>4</v>
      </c>
      <c r="L482" t="s">
        <v>69</v>
      </c>
      <c r="M482" t="s">
        <v>70</v>
      </c>
      <c r="N482" t="s">
        <v>71</v>
      </c>
      <c r="O482">
        <v>9</v>
      </c>
      <c r="P482" t="s">
        <v>63</v>
      </c>
      <c r="Q482">
        <v>1.9</v>
      </c>
      <c r="R482" t="str" cm="1">
        <f t="array" ref="R4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2" t="e">
        <f>IF(Table13[[#This Row],[Category All]]="Category 1", "Yes",NA())</f>
        <v>#N/A</v>
      </c>
      <c r="T482" t="str">
        <f>IF(Table13[[#This Row],[Category All]]="Category 2", "Yes",NA())</f>
        <v>Yes</v>
      </c>
      <c r="U482" t="e">
        <f>IF(Table13[[#This Row],[Category All]]="Category 3", "Yes",NA())</f>
        <v>#N/A</v>
      </c>
      <c r="V482" s="3">
        <f>SUM(1,(1/3)*(Table13[[#This Row],[Length]]-0.5),(1/3)*(Table13[[#This Row],[Diameter]]-0.4),(1/3)*(Table13[[#This Row],[Height]]-0.4)*Table13[[#This Row],[Whole_weight]]*0.5)</f>
        <v>0.97907333333333335</v>
      </c>
      <c r="W482" s="3" cm="1">
        <f t="array" ref="W4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0.78325866666666677</v>
      </c>
      <c r="X482" s="3" t="e">
        <f>IF(Table13[[#This Row],[Category All]]="Category 1",Table13[[#This Row],[Base Abalone Value]]*1.5,NA())</f>
        <v>#N/A</v>
      </c>
      <c r="Y482" s="3">
        <f>IF(Table13[[#This Row],[Category All]]="Category 2",Table13[[#This Row],[Base Abalone Value]]*0.8,NA())</f>
        <v>0.78325866666666677</v>
      </c>
      <c r="Z482" s="3" t="e">
        <f>IF(Table13[[#This Row],[Category All]]="Category 3",Table13[[#This Row],[Base Abalone Value]],NA())</f>
        <v>#N/A</v>
      </c>
    </row>
    <row r="483" spans="1:26" x14ac:dyDescent="0.2">
      <c r="A483">
        <v>856</v>
      </c>
      <c r="B483" t="s">
        <v>17</v>
      </c>
      <c r="C483">
        <v>0.57499999999999996</v>
      </c>
      <c r="D483">
        <v>0.46500000000000002</v>
      </c>
      <c r="E483">
        <v>0.14000000000000001</v>
      </c>
      <c r="F483">
        <v>0.95799999999999996</v>
      </c>
      <c r="G483">
        <v>0.442</v>
      </c>
      <c r="H483">
        <v>0.18149999999999999</v>
      </c>
      <c r="I483">
        <v>0.27050000000000002</v>
      </c>
      <c r="J483">
        <v>9</v>
      </c>
      <c r="K483">
        <v>5</v>
      </c>
      <c r="L483" t="s">
        <v>43</v>
      </c>
      <c r="M483" t="s">
        <v>44</v>
      </c>
      <c r="N483" t="s">
        <v>45</v>
      </c>
      <c r="O483">
        <v>4</v>
      </c>
      <c r="P483" t="s">
        <v>27</v>
      </c>
      <c r="Q483">
        <v>6.1</v>
      </c>
      <c r="R483" t="str" cm="1">
        <f t="array" ref="R4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3" t="e">
        <f>IF(Table13[[#This Row],[Category All]]="Category 1", "Yes",NA())</f>
        <v>#N/A</v>
      </c>
      <c r="T483" t="e">
        <f>IF(Table13[[#This Row],[Category All]]="Category 2", "Yes",NA())</f>
        <v>#N/A</v>
      </c>
      <c r="U483" t="str">
        <f>IF(Table13[[#This Row],[Category All]]="Category 3", "Yes",NA())</f>
        <v>Yes</v>
      </c>
      <c r="V483" s="3">
        <f>SUM(1,(1/3)*(Table13[[#This Row],[Length]]-0.5),(1/3)*(Table13[[#This Row],[Diameter]]-0.4),(1/3)*(Table13[[#This Row],[Height]]-0.4)*Table13[[#This Row],[Whole_weight]]*0.5)</f>
        <v>1.0051533333333333</v>
      </c>
      <c r="W483" s="3" cm="1">
        <f t="array" ref="W4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1.0051533333333333</v>
      </c>
      <c r="X483" s="3" t="e">
        <f>IF(Table13[[#This Row],[Category All]]="Category 1",Table13[[#This Row],[Base Abalone Value]]*1.5,NA())</f>
        <v>#N/A</v>
      </c>
      <c r="Y483" s="3" t="e">
        <f>IF(Table13[[#This Row],[Category All]]="Category 2",Table13[[#This Row],[Base Abalone Value]]*0.8,NA())</f>
        <v>#N/A</v>
      </c>
      <c r="Z483" s="3">
        <f>IF(Table13[[#This Row],[Category All]]="Category 3",Table13[[#This Row],[Base Abalone Value]],NA())</f>
        <v>1.0051533333333333</v>
      </c>
    </row>
    <row r="484" spans="1:26" x14ac:dyDescent="0.2">
      <c r="A484">
        <v>3358</v>
      </c>
      <c r="B484" t="s">
        <v>28</v>
      </c>
      <c r="C484">
        <v>0.375</v>
      </c>
      <c r="D484">
        <v>0.28499999999999998</v>
      </c>
      <c r="E484">
        <v>0.1</v>
      </c>
      <c r="F484">
        <v>0.23899999999999999</v>
      </c>
      <c r="G484">
        <v>0.105</v>
      </c>
      <c r="H484">
        <v>5.5500000000000001E-2</v>
      </c>
      <c r="I484">
        <v>7.0000000000000007E-2</v>
      </c>
      <c r="J484">
        <v>8</v>
      </c>
      <c r="K484">
        <v>5</v>
      </c>
      <c r="L484" t="s">
        <v>43</v>
      </c>
      <c r="M484" t="s">
        <v>44</v>
      </c>
      <c r="N484" t="s">
        <v>45</v>
      </c>
      <c r="O484">
        <v>9</v>
      </c>
      <c r="P484" t="s">
        <v>63</v>
      </c>
      <c r="Q484">
        <v>1.9</v>
      </c>
      <c r="R484" t="str" cm="1">
        <f t="array" ref="R4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4" t="e">
        <f>IF(Table13[[#This Row],[Category All]]="Category 1", "Yes",NA())</f>
        <v>#N/A</v>
      </c>
      <c r="T484" t="str">
        <f>IF(Table13[[#This Row],[Category All]]="Category 2", "Yes",NA())</f>
        <v>Yes</v>
      </c>
      <c r="U484" t="e">
        <f>IF(Table13[[#This Row],[Category All]]="Category 3", "Yes",NA())</f>
        <v>#N/A</v>
      </c>
      <c r="V484" s="3">
        <f>SUM(1,(1/3)*(Table13[[#This Row],[Length]]-0.5),(1/3)*(Table13[[#This Row],[Diameter]]-0.4),(1/3)*(Table13[[#This Row],[Height]]-0.4)*Table13[[#This Row],[Whole_weight]]*0.5)</f>
        <v>0.90805000000000002</v>
      </c>
      <c r="W484" s="3" cm="1">
        <f t="array" ref="W4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0.72644000000000009</v>
      </c>
      <c r="X484" s="3" t="e">
        <f>IF(Table13[[#This Row],[Category All]]="Category 1",Table13[[#This Row],[Base Abalone Value]]*1.5,NA())</f>
        <v>#N/A</v>
      </c>
      <c r="Y484" s="3">
        <f>IF(Table13[[#This Row],[Category All]]="Category 2",Table13[[#This Row],[Base Abalone Value]]*0.8,NA())</f>
        <v>0.72644000000000009</v>
      </c>
      <c r="Z484" s="3" t="e">
        <f>IF(Table13[[#This Row],[Category All]]="Category 3",Table13[[#This Row],[Base Abalone Value]],NA())</f>
        <v>#N/A</v>
      </c>
    </row>
    <row r="485" spans="1:26" x14ac:dyDescent="0.2">
      <c r="A485">
        <v>1486</v>
      </c>
      <c r="B485" t="s">
        <v>17</v>
      </c>
      <c r="C485">
        <v>0.59</v>
      </c>
      <c r="D485">
        <v>0.46</v>
      </c>
      <c r="E485">
        <v>0.14499999999999999</v>
      </c>
      <c r="F485">
        <v>0.99050000000000005</v>
      </c>
      <c r="G485">
        <v>0.45300000000000001</v>
      </c>
      <c r="H485">
        <v>0.2205</v>
      </c>
      <c r="I485">
        <v>0.27500000000000002</v>
      </c>
      <c r="J485">
        <v>8</v>
      </c>
      <c r="K485">
        <v>6</v>
      </c>
      <c r="L485" t="s">
        <v>56</v>
      </c>
      <c r="M485" t="s">
        <v>57</v>
      </c>
      <c r="N485" t="s">
        <v>58</v>
      </c>
      <c r="O485">
        <v>6</v>
      </c>
      <c r="P485" t="s">
        <v>64</v>
      </c>
      <c r="Q485">
        <v>14.1</v>
      </c>
      <c r="R485" t="str" cm="1">
        <f t="array" ref="R4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85" t="e">
        <f>IF(Table13[[#This Row],[Category All]]="Category 1", "Yes",NA())</f>
        <v>#N/A</v>
      </c>
      <c r="T485" t="e">
        <f>IF(Table13[[#This Row],[Category All]]="Category 2", "Yes",NA())</f>
        <v>#N/A</v>
      </c>
      <c r="U485" t="str">
        <f>IF(Table13[[#This Row],[Category All]]="Category 3", "Yes",NA())</f>
        <v>Yes</v>
      </c>
      <c r="V485" s="3">
        <f>SUM(1,(1/3)*(Table13[[#This Row],[Length]]-0.5),(1/3)*(Table13[[#This Row],[Diameter]]-0.4),(1/3)*(Table13[[#This Row],[Height]]-0.4)*Table13[[#This Row],[Whole_weight]]*0.5)</f>
        <v>1.0079037500000001</v>
      </c>
      <c r="W485" s="3" cm="1">
        <f t="array" ref="W4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1.0079037500000001</v>
      </c>
      <c r="X485" s="3" t="e">
        <f>IF(Table13[[#This Row],[Category All]]="Category 1",Table13[[#This Row],[Base Abalone Value]]*1.5,NA())</f>
        <v>#N/A</v>
      </c>
      <c r="Y485" s="3" t="e">
        <f>IF(Table13[[#This Row],[Category All]]="Category 2",Table13[[#This Row],[Base Abalone Value]]*0.8,NA())</f>
        <v>#N/A</v>
      </c>
      <c r="Z485" s="3">
        <f>IF(Table13[[#This Row],[Category All]]="Category 3",Table13[[#This Row],[Base Abalone Value]],NA())</f>
        <v>1.0079037500000001</v>
      </c>
    </row>
    <row r="486" spans="1:26" x14ac:dyDescent="0.2">
      <c r="A486">
        <v>419</v>
      </c>
      <c r="B486" t="s">
        <v>17</v>
      </c>
      <c r="C486">
        <v>0.63</v>
      </c>
      <c r="D486">
        <v>0.5</v>
      </c>
      <c r="E486">
        <v>0.155</v>
      </c>
      <c r="F486">
        <v>1.0049999999999999</v>
      </c>
      <c r="G486">
        <v>0.36699999999999999</v>
      </c>
      <c r="H486">
        <v>0.19900000000000001</v>
      </c>
      <c r="I486">
        <v>0.36</v>
      </c>
      <c r="J486">
        <v>16</v>
      </c>
      <c r="K486">
        <v>1</v>
      </c>
      <c r="L486" t="s">
        <v>25</v>
      </c>
      <c r="M486" t="s">
        <v>26</v>
      </c>
      <c r="N486" t="s">
        <v>20</v>
      </c>
      <c r="O486">
        <v>10</v>
      </c>
      <c r="P486" t="s">
        <v>55</v>
      </c>
      <c r="Q486">
        <v>24.1</v>
      </c>
      <c r="R486" t="str" cm="1">
        <f t="array" ref="R4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6" t="e">
        <f>IF(Table13[[#This Row],[Category All]]="Category 1", "Yes",NA())</f>
        <v>#N/A</v>
      </c>
      <c r="T486" t="str">
        <f>IF(Table13[[#This Row],[Category All]]="Category 2", "Yes",NA())</f>
        <v>Yes</v>
      </c>
      <c r="U486" t="e">
        <f>IF(Table13[[#This Row],[Category All]]="Category 3", "Yes",NA())</f>
        <v>#N/A</v>
      </c>
      <c r="V486" s="3">
        <f>SUM(1,(1/3)*(Table13[[#This Row],[Length]]-0.5),(1/3)*(Table13[[#This Row],[Diameter]]-0.4),(1/3)*(Table13[[#This Row],[Height]]-0.4)*Table13[[#This Row],[Whole_weight]]*0.5)</f>
        <v>1.0356291666666666</v>
      </c>
      <c r="W486" s="3" cm="1">
        <f t="array" ref="W4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0.82850333333333337</v>
      </c>
      <c r="X486" s="3" t="e">
        <f>IF(Table13[[#This Row],[Category All]]="Category 1",Table13[[#This Row],[Base Abalone Value]]*1.5,NA())</f>
        <v>#N/A</v>
      </c>
      <c r="Y486" s="3">
        <f>IF(Table13[[#This Row],[Category All]]="Category 2",Table13[[#This Row],[Base Abalone Value]]*0.8,NA())</f>
        <v>0.82850333333333337</v>
      </c>
      <c r="Z486" s="3" t="e">
        <f>IF(Table13[[#This Row],[Category All]]="Category 3",Table13[[#This Row],[Base Abalone Value]],NA())</f>
        <v>#N/A</v>
      </c>
    </row>
    <row r="487" spans="1:26" x14ac:dyDescent="0.2">
      <c r="A487">
        <v>3908</v>
      </c>
      <c r="B487" t="s">
        <v>28</v>
      </c>
      <c r="C487">
        <v>0.48</v>
      </c>
      <c r="D487">
        <v>0.39</v>
      </c>
      <c r="E487">
        <v>0.15</v>
      </c>
      <c r="F487">
        <v>0.62749999999999995</v>
      </c>
      <c r="G487">
        <v>0.27600000000000002</v>
      </c>
      <c r="H487">
        <v>0.13400000000000001</v>
      </c>
      <c r="I487">
        <v>0.185</v>
      </c>
      <c r="J487">
        <v>13</v>
      </c>
      <c r="K487">
        <v>8</v>
      </c>
      <c r="L487" t="s">
        <v>46</v>
      </c>
      <c r="M487" t="s">
        <v>47</v>
      </c>
      <c r="N487" t="s">
        <v>48</v>
      </c>
      <c r="O487">
        <v>2</v>
      </c>
      <c r="P487" t="s">
        <v>24</v>
      </c>
      <c r="Q487">
        <v>18</v>
      </c>
      <c r="R487" t="str" cm="1">
        <f t="array" ref="R4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7" t="e">
        <f>IF(Table13[[#This Row],[Category All]]="Category 1", "Yes",NA())</f>
        <v>#N/A</v>
      </c>
      <c r="T487" t="str">
        <f>IF(Table13[[#This Row],[Category All]]="Category 2", "Yes",NA())</f>
        <v>Yes</v>
      </c>
      <c r="U487" t="e">
        <f>IF(Table13[[#This Row],[Category All]]="Category 3", "Yes",NA())</f>
        <v>#N/A</v>
      </c>
      <c r="V487" s="3">
        <f>SUM(1,(1/3)*(Table13[[#This Row],[Length]]-0.5),(1/3)*(Table13[[#This Row],[Diameter]]-0.4),(1/3)*(Table13[[#This Row],[Height]]-0.4)*Table13[[#This Row],[Whole_weight]]*0.5)</f>
        <v>0.96385416666666668</v>
      </c>
      <c r="W487" s="3" cm="1">
        <f t="array" ref="W4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0.77108333333333334</v>
      </c>
      <c r="X487" s="3" t="e">
        <f>IF(Table13[[#This Row],[Category All]]="Category 1",Table13[[#This Row],[Base Abalone Value]]*1.5,NA())</f>
        <v>#N/A</v>
      </c>
      <c r="Y487" s="3">
        <f>IF(Table13[[#This Row],[Category All]]="Category 2",Table13[[#This Row],[Base Abalone Value]]*0.8,NA())</f>
        <v>0.77108333333333334</v>
      </c>
      <c r="Z487" s="3" t="e">
        <f>IF(Table13[[#This Row],[Category All]]="Category 3",Table13[[#This Row],[Base Abalone Value]],NA())</f>
        <v>#N/A</v>
      </c>
    </row>
    <row r="488" spans="1:26" x14ac:dyDescent="0.2">
      <c r="A488">
        <v>639</v>
      </c>
      <c r="B488" t="s">
        <v>28</v>
      </c>
      <c r="C488">
        <v>0.44</v>
      </c>
      <c r="D488">
        <v>0.34499999999999997</v>
      </c>
      <c r="E488">
        <v>0.12</v>
      </c>
      <c r="F488">
        <v>0.48699999999999999</v>
      </c>
      <c r="G488">
        <v>0.19650000000000001</v>
      </c>
      <c r="H488">
        <v>0.108</v>
      </c>
      <c r="I488">
        <v>0.16</v>
      </c>
      <c r="J488">
        <v>14</v>
      </c>
      <c r="K488">
        <v>14</v>
      </c>
      <c r="L488" t="s">
        <v>40</v>
      </c>
      <c r="M488" t="s">
        <v>41</v>
      </c>
      <c r="N488" t="s">
        <v>42</v>
      </c>
      <c r="O488">
        <v>7</v>
      </c>
      <c r="P488" t="s">
        <v>59</v>
      </c>
      <c r="Q488">
        <v>2.5</v>
      </c>
      <c r="R488" t="str" cm="1">
        <f t="array" ref="R4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8" t="e">
        <f>IF(Table13[[#This Row],[Category All]]="Category 1", "Yes",NA())</f>
        <v>#N/A</v>
      </c>
      <c r="T488" t="str">
        <f>IF(Table13[[#This Row],[Category All]]="Category 2", "Yes",NA())</f>
        <v>Yes</v>
      </c>
      <c r="U488" t="e">
        <f>IF(Table13[[#This Row],[Category All]]="Category 3", "Yes",NA())</f>
        <v>#N/A</v>
      </c>
      <c r="V488" s="3">
        <f>SUM(1,(1/3)*(Table13[[#This Row],[Length]]-0.5),(1/3)*(Table13[[#This Row],[Diameter]]-0.4),(1/3)*(Table13[[#This Row],[Height]]-0.4)*Table13[[#This Row],[Whole_weight]]*0.5)</f>
        <v>0.93894</v>
      </c>
      <c r="W488" s="3" cm="1">
        <f t="array" ref="W4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0.75115200000000004</v>
      </c>
      <c r="X488" s="3" t="e">
        <f>IF(Table13[[#This Row],[Category All]]="Category 1",Table13[[#This Row],[Base Abalone Value]]*1.5,NA())</f>
        <v>#N/A</v>
      </c>
      <c r="Y488" s="3">
        <f>IF(Table13[[#This Row],[Category All]]="Category 2",Table13[[#This Row],[Base Abalone Value]]*0.8,NA())</f>
        <v>0.75115200000000004</v>
      </c>
      <c r="Z488" s="3" t="e">
        <f>IF(Table13[[#This Row],[Category All]]="Category 3",Table13[[#This Row],[Base Abalone Value]],NA())</f>
        <v>#N/A</v>
      </c>
    </row>
    <row r="489" spans="1:26" x14ac:dyDescent="0.2">
      <c r="A489">
        <v>2007</v>
      </c>
      <c r="B489" t="s">
        <v>28</v>
      </c>
      <c r="C489">
        <v>0.40500000000000003</v>
      </c>
      <c r="D489">
        <v>0.25</v>
      </c>
      <c r="E489">
        <v>0.09</v>
      </c>
      <c r="F489">
        <v>0.28749999999999998</v>
      </c>
      <c r="G489">
        <v>0.128</v>
      </c>
      <c r="H489">
        <v>6.3E-2</v>
      </c>
      <c r="I489">
        <v>8.0500000000000002E-2</v>
      </c>
      <c r="J489">
        <v>7</v>
      </c>
      <c r="K489">
        <v>11</v>
      </c>
      <c r="L489" t="s">
        <v>22</v>
      </c>
      <c r="M489" t="s">
        <v>23</v>
      </c>
      <c r="N489" t="s">
        <v>20</v>
      </c>
      <c r="O489">
        <v>5</v>
      </c>
      <c r="P489" t="s">
        <v>31</v>
      </c>
      <c r="Q489">
        <v>12.8</v>
      </c>
      <c r="R489" t="str" cm="1">
        <f t="array" ref="R4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89" t="e">
        <f>IF(Table13[[#This Row],[Category All]]="Category 1", "Yes",NA())</f>
        <v>#N/A</v>
      </c>
      <c r="T489" t="str">
        <f>IF(Table13[[#This Row],[Category All]]="Category 2", "Yes",NA())</f>
        <v>Yes</v>
      </c>
      <c r="U489" t="e">
        <f>IF(Table13[[#This Row],[Category All]]="Category 3", "Yes",NA())</f>
        <v>#N/A</v>
      </c>
      <c r="V489" s="3">
        <f>SUM(1,(1/3)*(Table13[[#This Row],[Length]]-0.5),(1/3)*(Table13[[#This Row],[Diameter]]-0.4),(1/3)*(Table13[[#This Row],[Height]]-0.4)*Table13[[#This Row],[Whole_weight]]*0.5)</f>
        <v>0.90347916666666672</v>
      </c>
      <c r="W489" s="3" cm="1">
        <f t="array" ref="W4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0.72278333333333344</v>
      </c>
      <c r="X489" s="3" t="e">
        <f>IF(Table13[[#This Row],[Category All]]="Category 1",Table13[[#This Row],[Base Abalone Value]]*1.5,NA())</f>
        <v>#N/A</v>
      </c>
      <c r="Y489" s="3">
        <f>IF(Table13[[#This Row],[Category All]]="Category 2",Table13[[#This Row],[Base Abalone Value]]*0.8,NA())</f>
        <v>0.72278333333333344</v>
      </c>
      <c r="Z489" s="3" t="e">
        <f>IF(Table13[[#This Row],[Category All]]="Category 3",Table13[[#This Row],[Base Abalone Value]],NA())</f>
        <v>#N/A</v>
      </c>
    </row>
    <row r="490" spans="1:26" x14ac:dyDescent="0.2">
      <c r="A490">
        <v>1199</v>
      </c>
      <c r="B490" t="s">
        <v>32</v>
      </c>
      <c r="C490">
        <v>0.71499999999999997</v>
      </c>
      <c r="D490">
        <v>0.53500000000000003</v>
      </c>
      <c r="E490">
        <v>0.19</v>
      </c>
      <c r="F490">
        <v>1.6755</v>
      </c>
      <c r="G490">
        <v>0.88900000000000001</v>
      </c>
      <c r="H490">
        <v>0.313</v>
      </c>
      <c r="I490">
        <v>0.42</v>
      </c>
      <c r="J490">
        <v>10</v>
      </c>
      <c r="K490">
        <v>5</v>
      </c>
      <c r="L490" t="s">
        <v>43</v>
      </c>
      <c r="M490" t="s">
        <v>44</v>
      </c>
      <c r="N490" t="s">
        <v>45</v>
      </c>
      <c r="O490">
        <v>5</v>
      </c>
      <c r="P490" t="s">
        <v>31</v>
      </c>
      <c r="Q490">
        <v>12.8</v>
      </c>
      <c r="R490" t="str" cm="1">
        <f t="array" ref="R4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0" t="e">
        <f>IF(Table13[[#This Row],[Category All]]="Category 1", "Yes",NA())</f>
        <v>#N/A</v>
      </c>
      <c r="T490" t="e">
        <f>IF(Table13[[#This Row],[Category All]]="Category 2", "Yes",NA())</f>
        <v>#N/A</v>
      </c>
      <c r="U490" t="str">
        <f>IF(Table13[[#This Row],[Category All]]="Category 3", "Yes",NA())</f>
        <v>Yes</v>
      </c>
      <c r="V490" s="3">
        <f>SUM(1,(1/3)*(Table13[[#This Row],[Length]]-0.5),(1/3)*(Table13[[#This Row],[Diameter]]-0.4),(1/3)*(Table13[[#This Row],[Height]]-0.4)*Table13[[#This Row],[Whole_weight]]*0.5)</f>
        <v>1.0580241666666668</v>
      </c>
      <c r="W490" s="3" cm="1">
        <f t="array" ref="W4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1.0580241666666668</v>
      </c>
      <c r="X490" s="3" t="e">
        <f>IF(Table13[[#This Row],[Category All]]="Category 1",Table13[[#This Row],[Base Abalone Value]]*1.5,NA())</f>
        <v>#N/A</v>
      </c>
      <c r="Y490" s="3" t="e">
        <f>IF(Table13[[#This Row],[Category All]]="Category 2",Table13[[#This Row],[Base Abalone Value]]*0.8,NA())</f>
        <v>#N/A</v>
      </c>
      <c r="Z490" s="3">
        <f>IF(Table13[[#This Row],[Category All]]="Category 3",Table13[[#This Row],[Base Abalone Value]],NA())</f>
        <v>1.0580241666666668</v>
      </c>
    </row>
    <row r="491" spans="1:26" x14ac:dyDescent="0.2">
      <c r="A491">
        <v>1888</v>
      </c>
      <c r="B491" t="s">
        <v>28</v>
      </c>
      <c r="C491">
        <v>0.56000000000000005</v>
      </c>
      <c r="D491">
        <v>0.44500000000000001</v>
      </c>
      <c r="E491">
        <v>0.16500000000000001</v>
      </c>
      <c r="F491">
        <v>0.83199999999999996</v>
      </c>
      <c r="G491">
        <v>0.34549999999999997</v>
      </c>
      <c r="H491">
        <v>0.17899999999999999</v>
      </c>
      <c r="I491">
        <v>0.27900000000000003</v>
      </c>
      <c r="J491">
        <v>9</v>
      </c>
      <c r="K491">
        <v>10</v>
      </c>
      <c r="L491" t="s">
        <v>33</v>
      </c>
      <c r="M491" t="s">
        <v>34</v>
      </c>
      <c r="N491" t="s">
        <v>35</v>
      </c>
      <c r="O491">
        <v>5</v>
      </c>
      <c r="P491" t="s">
        <v>31</v>
      </c>
      <c r="Q491">
        <v>12.8</v>
      </c>
      <c r="R491" t="str" cm="1">
        <f t="array" ref="R4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1" t="e">
        <f>IF(Table13[[#This Row],[Category All]]="Category 1", "Yes",NA())</f>
        <v>#N/A</v>
      </c>
      <c r="T491" t="str">
        <f>IF(Table13[[#This Row],[Category All]]="Category 2", "Yes",NA())</f>
        <v>Yes</v>
      </c>
      <c r="U491" t="e">
        <f>IF(Table13[[#This Row],[Category All]]="Category 3", "Yes",NA())</f>
        <v>#N/A</v>
      </c>
      <c r="V491" s="3">
        <f>SUM(1,(1/3)*(Table13[[#This Row],[Length]]-0.5),(1/3)*(Table13[[#This Row],[Diameter]]-0.4),(1/3)*(Table13[[#This Row],[Height]]-0.4)*Table13[[#This Row],[Whole_weight]]*0.5)</f>
        <v>1.0024133333333332</v>
      </c>
      <c r="W491" s="3" cm="1">
        <f t="array" ref="W4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0.80193066666666657</v>
      </c>
      <c r="X491" s="3" t="e">
        <f>IF(Table13[[#This Row],[Category All]]="Category 1",Table13[[#This Row],[Base Abalone Value]]*1.5,NA())</f>
        <v>#N/A</v>
      </c>
      <c r="Y491" s="3">
        <f>IF(Table13[[#This Row],[Category All]]="Category 2",Table13[[#This Row],[Base Abalone Value]]*0.8,NA())</f>
        <v>0.80193066666666657</v>
      </c>
      <c r="Z491" s="3" t="e">
        <f>IF(Table13[[#This Row],[Category All]]="Category 3",Table13[[#This Row],[Base Abalone Value]],NA())</f>
        <v>#N/A</v>
      </c>
    </row>
    <row r="492" spans="1:26" x14ac:dyDescent="0.2">
      <c r="A492">
        <v>2060</v>
      </c>
      <c r="B492" t="s">
        <v>28</v>
      </c>
      <c r="C492">
        <v>0.49</v>
      </c>
      <c r="D492">
        <v>0.37</v>
      </c>
      <c r="E492">
        <v>0.11</v>
      </c>
      <c r="F492">
        <v>0.53800000000000003</v>
      </c>
      <c r="G492">
        <v>0.27100000000000002</v>
      </c>
      <c r="H492">
        <v>0.10349999999999999</v>
      </c>
      <c r="I492">
        <v>0.13900000000000001</v>
      </c>
      <c r="J492">
        <v>8</v>
      </c>
      <c r="K492">
        <v>11</v>
      </c>
      <c r="L492" t="s">
        <v>22</v>
      </c>
      <c r="M492" t="s">
        <v>23</v>
      </c>
      <c r="N492" t="s">
        <v>20</v>
      </c>
      <c r="O492">
        <v>8</v>
      </c>
      <c r="P492" t="s">
        <v>36</v>
      </c>
      <c r="Q492">
        <v>12.3</v>
      </c>
      <c r="R492" t="str" cm="1">
        <f t="array" ref="R4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2" t="e">
        <f>IF(Table13[[#This Row],[Category All]]="Category 1", "Yes",NA())</f>
        <v>#N/A</v>
      </c>
      <c r="T492" t="str">
        <f>IF(Table13[[#This Row],[Category All]]="Category 2", "Yes",NA())</f>
        <v>Yes</v>
      </c>
      <c r="U492" t="e">
        <f>IF(Table13[[#This Row],[Category All]]="Category 3", "Yes",NA())</f>
        <v>#N/A</v>
      </c>
      <c r="V492" s="3">
        <f>SUM(1,(1/3)*(Table13[[#This Row],[Length]]-0.5),(1/3)*(Table13[[#This Row],[Diameter]]-0.4),(1/3)*(Table13[[#This Row],[Height]]-0.4)*Table13[[#This Row],[Whole_weight]]*0.5)</f>
        <v>0.96066333333333331</v>
      </c>
      <c r="W492" s="3" cm="1">
        <f t="array" ref="W4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0.7685306666666667</v>
      </c>
      <c r="X492" s="3" t="e">
        <f>IF(Table13[[#This Row],[Category All]]="Category 1",Table13[[#This Row],[Base Abalone Value]]*1.5,NA())</f>
        <v>#N/A</v>
      </c>
      <c r="Y492" s="3">
        <f>IF(Table13[[#This Row],[Category All]]="Category 2",Table13[[#This Row],[Base Abalone Value]]*0.8,NA())</f>
        <v>0.7685306666666667</v>
      </c>
      <c r="Z492" s="3" t="e">
        <f>IF(Table13[[#This Row],[Category All]]="Category 3",Table13[[#This Row],[Base Abalone Value]],NA())</f>
        <v>#N/A</v>
      </c>
    </row>
    <row r="493" spans="1:26" x14ac:dyDescent="0.2">
      <c r="A493">
        <v>3795</v>
      </c>
      <c r="B493" t="s">
        <v>32</v>
      </c>
      <c r="C493">
        <v>0.67</v>
      </c>
      <c r="D493">
        <v>0.52</v>
      </c>
      <c r="E493">
        <v>0.17499999999999999</v>
      </c>
      <c r="F493">
        <v>1.4755</v>
      </c>
      <c r="G493">
        <v>0.62749999999999995</v>
      </c>
      <c r="H493">
        <v>0.379</v>
      </c>
      <c r="I493">
        <v>0.374</v>
      </c>
      <c r="J493">
        <v>10</v>
      </c>
      <c r="K493">
        <v>10</v>
      </c>
      <c r="L493" t="s">
        <v>33</v>
      </c>
      <c r="M493" t="s">
        <v>34</v>
      </c>
      <c r="N493" t="s">
        <v>35</v>
      </c>
      <c r="O493">
        <v>1</v>
      </c>
      <c r="P493" t="s">
        <v>21</v>
      </c>
      <c r="Q493">
        <v>22.1</v>
      </c>
      <c r="R493" t="str" cm="1">
        <f t="array" ref="R4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3" t="e">
        <f>IF(Table13[[#This Row],[Category All]]="Category 1", "Yes",NA())</f>
        <v>#N/A</v>
      </c>
      <c r="T493" t="e">
        <f>IF(Table13[[#This Row],[Category All]]="Category 2", "Yes",NA())</f>
        <v>#N/A</v>
      </c>
      <c r="U493" t="str">
        <f>IF(Table13[[#This Row],[Category All]]="Category 3", "Yes",NA())</f>
        <v>Yes</v>
      </c>
      <c r="V493" s="3">
        <f>SUM(1,(1/3)*(Table13[[#This Row],[Length]]-0.5),(1/3)*(Table13[[#This Row],[Diameter]]-0.4),(1/3)*(Table13[[#This Row],[Height]]-0.4)*Table13[[#This Row],[Whole_weight]]*0.5)</f>
        <v>1.0413354166666666</v>
      </c>
      <c r="W493" s="3" cm="1">
        <f t="array" ref="W4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1.0413354166666666</v>
      </c>
      <c r="X493" s="3" t="e">
        <f>IF(Table13[[#This Row],[Category All]]="Category 1",Table13[[#This Row],[Base Abalone Value]]*1.5,NA())</f>
        <v>#N/A</v>
      </c>
      <c r="Y493" s="3" t="e">
        <f>IF(Table13[[#This Row],[Category All]]="Category 2",Table13[[#This Row],[Base Abalone Value]]*0.8,NA())</f>
        <v>#N/A</v>
      </c>
      <c r="Z493" s="3">
        <f>IF(Table13[[#This Row],[Category All]]="Category 3",Table13[[#This Row],[Base Abalone Value]],NA())</f>
        <v>1.0413354166666666</v>
      </c>
    </row>
    <row r="494" spans="1:26" x14ac:dyDescent="0.2">
      <c r="A494">
        <v>3435</v>
      </c>
      <c r="B494" t="s">
        <v>28</v>
      </c>
      <c r="C494">
        <v>0.37</v>
      </c>
      <c r="D494">
        <v>0.28000000000000003</v>
      </c>
      <c r="E494">
        <v>0.09</v>
      </c>
      <c r="F494">
        <v>0.25650000000000001</v>
      </c>
      <c r="G494">
        <v>0.1255</v>
      </c>
      <c r="H494">
        <v>6.4500000000000002E-2</v>
      </c>
      <c r="I494">
        <v>6.4500000000000002E-2</v>
      </c>
      <c r="J494">
        <v>6</v>
      </c>
      <c r="K494">
        <v>5</v>
      </c>
      <c r="L494" t="s">
        <v>43</v>
      </c>
      <c r="M494" t="s">
        <v>44</v>
      </c>
      <c r="N494" t="s">
        <v>45</v>
      </c>
      <c r="O494">
        <v>8</v>
      </c>
      <c r="P494" t="s">
        <v>36</v>
      </c>
      <c r="Q494">
        <v>12.3</v>
      </c>
      <c r="R494" t="str" cm="1">
        <f t="array" ref="R4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4" t="e">
        <f>IF(Table13[[#This Row],[Category All]]="Category 1", "Yes",NA())</f>
        <v>#N/A</v>
      </c>
      <c r="T494" t="str">
        <f>IF(Table13[[#This Row],[Category All]]="Category 2", "Yes",NA())</f>
        <v>Yes</v>
      </c>
      <c r="U494" t="e">
        <f>IF(Table13[[#This Row],[Category All]]="Category 3", "Yes",NA())</f>
        <v>#N/A</v>
      </c>
      <c r="V494" s="3">
        <f>SUM(1,(1/3)*(Table13[[#This Row],[Length]]-0.5),(1/3)*(Table13[[#This Row],[Diameter]]-0.4),(1/3)*(Table13[[#This Row],[Height]]-0.4)*Table13[[#This Row],[Whole_weight]]*0.5)</f>
        <v>0.90341416666666663</v>
      </c>
      <c r="W494" s="3" cm="1">
        <f t="array" ref="W4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0.72273133333333339</v>
      </c>
      <c r="X494" s="3" t="e">
        <f>IF(Table13[[#This Row],[Category All]]="Category 1",Table13[[#This Row],[Base Abalone Value]]*1.5,NA())</f>
        <v>#N/A</v>
      </c>
      <c r="Y494" s="3">
        <f>IF(Table13[[#This Row],[Category All]]="Category 2",Table13[[#This Row],[Base Abalone Value]]*0.8,NA())</f>
        <v>0.72273133333333339</v>
      </c>
      <c r="Z494" s="3" t="e">
        <f>IF(Table13[[#This Row],[Category All]]="Category 3",Table13[[#This Row],[Base Abalone Value]],NA())</f>
        <v>#N/A</v>
      </c>
    </row>
    <row r="495" spans="1:26" x14ac:dyDescent="0.2">
      <c r="A495">
        <v>4068</v>
      </c>
      <c r="B495" t="s">
        <v>28</v>
      </c>
      <c r="C495">
        <v>0.4</v>
      </c>
      <c r="D495">
        <v>0.3</v>
      </c>
      <c r="E495">
        <v>0.115</v>
      </c>
      <c r="F495">
        <v>0.318</v>
      </c>
      <c r="G495">
        <v>0.13350000000000001</v>
      </c>
      <c r="H495">
        <v>7.2499999999999995E-2</v>
      </c>
      <c r="I495">
        <v>9.35E-2</v>
      </c>
      <c r="J495">
        <v>6</v>
      </c>
      <c r="K495">
        <v>8</v>
      </c>
      <c r="L495" t="s">
        <v>46</v>
      </c>
      <c r="M495" t="s">
        <v>47</v>
      </c>
      <c r="N495" t="s">
        <v>48</v>
      </c>
      <c r="O495">
        <v>2</v>
      </c>
      <c r="P495" t="s">
        <v>24</v>
      </c>
      <c r="Q495">
        <v>18</v>
      </c>
      <c r="R495" t="str" cm="1">
        <f t="array" ref="R4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5" t="e">
        <f>IF(Table13[[#This Row],[Category All]]="Category 1", "Yes",NA())</f>
        <v>#N/A</v>
      </c>
      <c r="T495" t="str">
        <f>IF(Table13[[#This Row],[Category All]]="Category 2", "Yes",NA())</f>
        <v>Yes</v>
      </c>
      <c r="U495" t="e">
        <f>IF(Table13[[#This Row],[Category All]]="Category 3", "Yes",NA())</f>
        <v>#N/A</v>
      </c>
      <c r="V495" s="3">
        <f>SUM(1,(1/3)*(Table13[[#This Row],[Length]]-0.5),(1/3)*(Table13[[#This Row],[Diameter]]-0.4),(1/3)*(Table13[[#This Row],[Height]]-0.4)*Table13[[#This Row],[Whole_weight]]*0.5)</f>
        <v>0.91822833333333331</v>
      </c>
      <c r="W495" s="3" cm="1">
        <f t="array" ref="W4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0.73458266666666672</v>
      </c>
      <c r="X495" s="3" t="e">
        <f>IF(Table13[[#This Row],[Category All]]="Category 1",Table13[[#This Row],[Base Abalone Value]]*1.5,NA())</f>
        <v>#N/A</v>
      </c>
      <c r="Y495" s="3">
        <f>IF(Table13[[#This Row],[Category All]]="Category 2",Table13[[#This Row],[Base Abalone Value]]*0.8,NA())</f>
        <v>0.73458266666666672</v>
      </c>
      <c r="Z495" s="3" t="e">
        <f>IF(Table13[[#This Row],[Category All]]="Category 3",Table13[[#This Row],[Base Abalone Value]],NA())</f>
        <v>#N/A</v>
      </c>
    </row>
    <row r="496" spans="1:26" x14ac:dyDescent="0.2">
      <c r="A496">
        <v>3063</v>
      </c>
      <c r="B496" t="s">
        <v>17</v>
      </c>
      <c r="C496">
        <v>0.63500000000000001</v>
      </c>
      <c r="D496">
        <v>0.505</v>
      </c>
      <c r="E496">
        <v>0.16500000000000001</v>
      </c>
      <c r="F496">
        <v>1.2509999999999999</v>
      </c>
      <c r="G496">
        <v>0.57699999999999996</v>
      </c>
      <c r="H496">
        <v>0.22700000000000001</v>
      </c>
      <c r="I496">
        <v>0.38250000000000001</v>
      </c>
      <c r="J496">
        <v>11</v>
      </c>
      <c r="K496">
        <v>14</v>
      </c>
      <c r="L496" t="s">
        <v>40</v>
      </c>
      <c r="M496" t="s">
        <v>41</v>
      </c>
      <c r="N496" t="s">
        <v>42</v>
      </c>
      <c r="O496">
        <v>5</v>
      </c>
      <c r="P496" t="s">
        <v>31</v>
      </c>
      <c r="Q496">
        <v>12.8</v>
      </c>
      <c r="R496" t="str" cm="1">
        <f t="array" ref="R4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6" t="e">
        <f>IF(Table13[[#This Row],[Category All]]="Category 1", "Yes",NA())</f>
        <v>#N/A</v>
      </c>
      <c r="T496" t="e">
        <f>IF(Table13[[#This Row],[Category All]]="Category 2", "Yes",NA())</f>
        <v>#N/A</v>
      </c>
      <c r="U496" t="str">
        <f>IF(Table13[[#This Row],[Category All]]="Category 3", "Yes",NA())</f>
        <v>Yes</v>
      </c>
      <c r="V496" s="3">
        <f>SUM(1,(1/3)*(Table13[[#This Row],[Length]]-0.5),(1/3)*(Table13[[#This Row],[Diameter]]-0.4),(1/3)*(Table13[[#This Row],[Height]]-0.4)*Table13[[#This Row],[Whole_weight]]*0.5)</f>
        <v>1.0310024999999998</v>
      </c>
      <c r="W496" s="3" cm="1">
        <f t="array" ref="W4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1.0310024999999998</v>
      </c>
      <c r="X496" s="3" t="e">
        <f>IF(Table13[[#This Row],[Category All]]="Category 1",Table13[[#This Row],[Base Abalone Value]]*1.5,NA())</f>
        <v>#N/A</v>
      </c>
      <c r="Y496" s="3" t="e">
        <f>IF(Table13[[#This Row],[Category All]]="Category 2",Table13[[#This Row],[Base Abalone Value]]*0.8,NA())</f>
        <v>#N/A</v>
      </c>
      <c r="Z496" s="3">
        <f>IF(Table13[[#This Row],[Category All]]="Category 3",Table13[[#This Row],[Base Abalone Value]],NA())</f>
        <v>1.0310024999999998</v>
      </c>
    </row>
    <row r="497" spans="1:26" x14ac:dyDescent="0.2">
      <c r="A497">
        <v>3628</v>
      </c>
      <c r="B497" t="s">
        <v>32</v>
      </c>
      <c r="C497">
        <v>0.71499999999999997</v>
      </c>
      <c r="D497">
        <v>0.52500000000000002</v>
      </c>
      <c r="E497">
        <v>0.2</v>
      </c>
      <c r="F497">
        <v>1.89</v>
      </c>
      <c r="G497">
        <v>0.95</v>
      </c>
      <c r="H497">
        <v>0.436</v>
      </c>
      <c r="I497">
        <v>0.43049999999999999</v>
      </c>
      <c r="J497">
        <v>10</v>
      </c>
      <c r="K497">
        <v>12</v>
      </c>
      <c r="L497" t="s">
        <v>18</v>
      </c>
      <c r="M497" t="s">
        <v>19</v>
      </c>
      <c r="N497" t="s">
        <v>20</v>
      </c>
      <c r="O497">
        <v>9</v>
      </c>
      <c r="P497" t="s">
        <v>63</v>
      </c>
      <c r="Q497">
        <v>1.9</v>
      </c>
      <c r="R497" t="str" cm="1">
        <f t="array" ref="R4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7" t="e">
        <f>IF(Table13[[#This Row],[Category All]]="Category 1", "Yes",NA())</f>
        <v>#N/A</v>
      </c>
      <c r="T497" t="e">
        <f>IF(Table13[[#This Row],[Category All]]="Category 2", "Yes",NA())</f>
        <v>#N/A</v>
      </c>
      <c r="U497" t="str">
        <f>IF(Table13[[#This Row],[Category All]]="Category 3", "Yes",NA())</f>
        <v>Yes</v>
      </c>
      <c r="V497" s="3">
        <f>SUM(1,(1/3)*(Table13[[#This Row],[Length]]-0.5),(1/3)*(Table13[[#This Row],[Diameter]]-0.4),(1/3)*(Table13[[#This Row],[Height]]-0.4)*Table13[[#This Row],[Whole_weight]]*0.5)</f>
        <v>1.0503333333333336</v>
      </c>
      <c r="W497" s="3" cm="1">
        <f t="array" ref="W4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1.0503333333333336</v>
      </c>
      <c r="X497" s="3" t="e">
        <f>IF(Table13[[#This Row],[Category All]]="Category 1",Table13[[#This Row],[Base Abalone Value]]*1.5,NA())</f>
        <v>#N/A</v>
      </c>
      <c r="Y497" s="3" t="e">
        <f>IF(Table13[[#This Row],[Category All]]="Category 2",Table13[[#This Row],[Base Abalone Value]]*0.8,NA())</f>
        <v>#N/A</v>
      </c>
      <c r="Z497" s="3">
        <f>IF(Table13[[#This Row],[Category All]]="Category 3",Table13[[#This Row],[Base Abalone Value]],NA())</f>
        <v>1.0503333333333336</v>
      </c>
    </row>
    <row r="498" spans="1:26" x14ac:dyDescent="0.2">
      <c r="A498">
        <v>4131</v>
      </c>
      <c r="B498" t="s">
        <v>32</v>
      </c>
      <c r="C498">
        <v>0.57999999999999996</v>
      </c>
      <c r="D498">
        <v>0.45</v>
      </c>
      <c r="E498">
        <v>0.14000000000000001</v>
      </c>
      <c r="F498">
        <v>0.82399999999999995</v>
      </c>
      <c r="G498">
        <v>0.34649999999999997</v>
      </c>
      <c r="H498">
        <v>0.17649999999999999</v>
      </c>
      <c r="I498">
        <v>0.26300000000000001</v>
      </c>
      <c r="J498">
        <v>10</v>
      </c>
      <c r="K498">
        <v>6</v>
      </c>
      <c r="L498" t="s">
        <v>56</v>
      </c>
      <c r="M498" t="s">
        <v>57</v>
      </c>
      <c r="N498" t="s">
        <v>58</v>
      </c>
      <c r="O498">
        <v>1</v>
      </c>
      <c r="P498" t="s">
        <v>21</v>
      </c>
      <c r="Q498">
        <v>22.1</v>
      </c>
      <c r="R498" t="str" cm="1">
        <f t="array" ref="R4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498" t="e">
        <f>IF(Table13[[#This Row],[Category All]]="Category 1", "Yes",NA())</f>
        <v>#N/A</v>
      </c>
      <c r="T498" t="str">
        <f>IF(Table13[[#This Row],[Category All]]="Category 2", "Yes",NA())</f>
        <v>Yes</v>
      </c>
      <c r="U498" t="e">
        <f>IF(Table13[[#This Row],[Category All]]="Category 3", "Yes",NA())</f>
        <v>#N/A</v>
      </c>
      <c r="V498" s="3">
        <f>SUM(1,(1/3)*(Table13[[#This Row],[Length]]-0.5),(1/3)*(Table13[[#This Row],[Diameter]]-0.4),(1/3)*(Table13[[#This Row],[Height]]-0.4)*Table13[[#This Row],[Whole_weight]]*0.5)</f>
        <v>1.0076266666666664</v>
      </c>
      <c r="W498" s="3" cm="1">
        <f t="array" ref="W4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0.80610133333333323</v>
      </c>
      <c r="X498" s="3" t="e">
        <f>IF(Table13[[#This Row],[Category All]]="Category 1",Table13[[#This Row],[Base Abalone Value]]*1.5,NA())</f>
        <v>#N/A</v>
      </c>
      <c r="Y498" s="3">
        <f>IF(Table13[[#This Row],[Category All]]="Category 2",Table13[[#This Row],[Base Abalone Value]]*0.8,NA())</f>
        <v>0.80610133333333323</v>
      </c>
      <c r="Z498" s="3" t="e">
        <f>IF(Table13[[#This Row],[Category All]]="Category 3",Table13[[#This Row],[Base Abalone Value]],NA())</f>
        <v>#N/A</v>
      </c>
    </row>
    <row r="499" spans="1:26" x14ac:dyDescent="0.2">
      <c r="A499">
        <v>2997</v>
      </c>
      <c r="B499" t="s">
        <v>17</v>
      </c>
      <c r="C499">
        <v>0.62</v>
      </c>
      <c r="D499">
        <v>0.5</v>
      </c>
      <c r="E499">
        <v>0.17</v>
      </c>
      <c r="F499">
        <v>1.1479999999999999</v>
      </c>
      <c r="G499">
        <v>0.54749999999999999</v>
      </c>
      <c r="H499">
        <v>0.22</v>
      </c>
      <c r="I499">
        <v>0.33150000000000002</v>
      </c>
      <c r="J499">
        <v>10</v>
      </c>
      <c r="K499">
        <v>3</v>
      </c>
      <c r="L499" t="s">
        <v>60</v>
      </c>
      <c r="M499" t="s">
        <v>61</v>
      </c>
      <c r="N499" t="s">
        <v>62</v>
      </c>
      <c r="O499">
        <v>3</v>
      </c>
      <c r="P499" t="s">
        <v>65</v>
      </c>
      <c r="Q499">
        <v>3.6</v>
      </c>
      <c r="R499" t="str" cm="1">
        <f t="array" ref="R4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499" t="e">
        <f>IF(Table13[[#This Row],[Category All]]="Category 1", "Yes",NA())</f>
        <v>#N/A</v>
      </c>
      <c r="T499" t="e">
        <f>IF(Table13[[#This Row],[Category All]]="Category 2", "Yes",NA())</f>
        <v>#N/A</v>
      </c>
      <c r="U499" t="str">
        <f>IF(Table13[[#This Row],[Category All]]="Category 3", "Yes",NA())</f>
        <v>Yes</v>
      </c>
      <c r="V499" s="3">
        <f>SUM(1,(1/3)*(Table13[[#This Row],[Length]]-0.5),(1/3)*(Table13[[#This Row],[Diameter]]-0.4),(1/3)*(Table13[[#This Row],[Height]]-0.4)*Table13[[#This Row],[Whole_weight]]*0.5)</f>
        <v>1.0293266666666665</v>
      </c>
      <c r="W499" s="3" cm="1">
        <f t="array" ref="W4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1.0293266666666665</v>
      </c>
      <c r="X499" s="3" t="e">
        <f>IF(Table13[[#This Row],[Category All]]="Category 1",Table13[[#This Row],[Base Abalone Value]]*1.5,NA())</f>
        <v>#N/A</v>
      </c>
      <c r="Y499" s="3" t="e">
        <f>IF(Table13[[#This Row],[Category All]]="Category 2",Table13[[#This Row],[Base Abalone Value]]*0.8,NA())</f>
        <v>#N/A</v>
      </c>
      <c r="Z499" s="3">
        <f>IF(Table13[[#This Row],[Category All]]="Category 3",Table13[[#This Row],[Base Abalone Value]],NA())</f>
        <v>1.0293266666666665</v>
      </c>
    </row>
    <row r="500" spans="1:26" x14ac:dyDescent="0.2">
      <c r="A500">
        <v>2304</v>
      </c>
      <c r="B500" t="s">
        <v>17</v>
      </c>
      <c r="C500">
        <v>0.57999999999999996</v>
      </c>
      <c r="D500">
        <v>0.45500000000000002</v>
      </c>
      <c r="E500">
        <v>0.12</v>
      </c>
      <c r="F500">
        <v>0.94</v>
      </c>
      <c r="G500">
        <v>0.39900000000000002</v>
      </c>
      <c r="H500">
        <v>0.25700000000000001</v>
      </c>
      <c r="I500">
        <v>0.26500000000000001</v>
      </c>
      <c r="J500">
        <v>11</v>
      </c>
      <c r="K500">
        <v>12</v>
      </c>
      <c r="L500" t="s">
        <v>18</v>
      </c>
      <c r="M500" t="s">
        <v>19</v>
      </c>
      <c r="N500" t="s">
        <v>20</v>
      </c>
      <c r="O500">
        <v>9</v>
      </c>
      <c r="P500" t="s">
        <v>63</v>
      </c>
      <c r="Q500">
        <v>1.9</v>
      </c>
      <c r="R500" t="str" cm="1">
        <f t="array" ref="R5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0" t="e">
        <f>IF(Table13[[#This Row],[Category All]]="Category 1", "Yes",NA())</f>
        <v>#N/A</v>
      </c>
      <c r="T500" t="str">
        <f>IF(Table13[[#This Row],[Category All]]="Category 2", "Yes",NA())</f>
        <v>Yes</v>
      </c>
      <c r="U500" t="e">
        <f>IF(Table13[[#This Row],[Category All]]="Category 3", "Yes",NA())</f>
        <v>#N/A</v>
      </c>
      <c r="V500" s="3">
        <f>SUM(1,(1/3)*(Table13[[#This Row],[Length]]-0.5),(1/3)*(Table13[[#This Row],[Diameter]]-0.4),(1/3)*(Table13[[#This Row],[Height]]-0.4)*Table13[[#This Row],[Whole_weight]]*0.5)</f>
        <v>1.0011333333333332</v>
      </c>
      <c r="W500" s="3" cm="1">
        <f t="array" ref="W5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0.80090666666666666</v>
      </c>
      <c r="X500" s="3" t="e">
        <f>IF(Table13[[#This Row],[Category All]]="Category 1",Table13[[#This Row],[Base Abalone Value]]*1.5,NA())</f>
        <v>#N/A</v>
      </c>
      <c r="Y500" s="3">
        <f>IF(Table13[[#This Row],[Category All]]="Category 2",Table13[[#This Row],[Base Abalone Value]]*0.8,NA())</f>
        <v>0.80090666666666666</v>
      </c>
      <c r="Z500" s="3" t="e">
        <f>IF(Table13[[#This Row],[Category All]]="Category 3",Table13[[#This Row],[Base Abalone Value]],NA())</f>
        <v>#N/A</v>
      </c>
    </row>
    <row r="501" spans="1:26" x14ac:dyDescent="0.2">
      <c r="A501">
        <v>2354</v>
      </c>
      <c r="B501" t="s">
        <v>17</v>
      </c>
      <c r="C501">
        <v>0.72</v>
      </c>
      <c r="D501">
        <v>0.56000000000000005</v>
      </c>
      <c r="E501">
        <v>0.17499999999999999</v>
      </c>
      <c r="F501">
        <v>1.7264999999999999</v>
      </c>
      <c r="G501">
        <v>0.63700000000000001</v>
      </c>
      <c r="H501">
        <v>0.34150000000000003</v>
      </c>
      <c r="I501">
        <v>0.52500000000000002</v>
      </c>
      <c r="J501">
        <v>17</v>
      </c>
      <c r="K501">
        <v>3</v>
      </c>
      <c r="L501" t="s">
        <v>60</v>
      </c>
      <c r="M501" t="s">
        <v>61</v>
      </c>
      <c r="N501" t="s">
        <v>62</v>
      </c>
      <c r="O501">
        <v>4</v>
      </c>
      <c r="P501" t="s">
        <v>27</v>
      </c>
      <c r="Q501">
        <v>6.1</v>
      </c>
      <c r="R501" t="str" cm="1">
        <f t="array" ref="R5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1" t="e">
        <f>IF(Table13[[#This Row],[Category All]]="Category 1", "Yes",NA())</f>
        <v>#N/A</v>
      </c>
      <c r="T501" t="e">
        <f>IF(Table13[[#This Row],[Category All]]="Category 2", "Yes",NA())</f>
        <v>#N/A</v>
      </c>
      <c r="U501" t="str">
        <f>IF(Table13[[#This Row],[Category All]]="Category 3", "Yes",NA())</f>
        <v>Yes</v>
      </c>
      <c r="V501" s="3">
        <f>SUM(1,(1/3)*(Table13[[#This Row],[Length]]-0.5),(1/3)*(Table13[[#This Row],[Diameter]]-0.4),(1/3)*(Table13[[#This Row],[Height]]-0.4)*Table13[[#This Row],[Whole_weight]]*0.5)</f>
        <v>1.0619229166666664</v>
      </c>
      <c r="W501" s="3" cm="1">
        <f t="array" ref="W5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1.0619229166666664</v>
      </c>
      <c r="X501" s="3" t="e">
        <f>IF(Table13[[#This Row],[Category All]]="Category 1",Table13[[#This Row],[Base Abalone Value]]*1.5,NA())</f>
        <v>#N/A</v>
      </c>
      <c r="Y501" s="3" t="e">
        <f>IF(Table13[[#This Row],[Category All]]="Category 2",Table13[[#This Row],[Base Abalone Value]]*0.8,NA())</f>
        <v>#N/A</v>
      </c>
      <c r="Z501" s="3">
        <f>IF(Table13[[#This Row],[Category All]]="Category 3",Table13[[#This Row],[Base Abalone Value]],NA())</f>
        <v>1.0619229166666664</v>
      </c>
    </row>
    <row r="502" spans="1:26" x14ac:dyDescent="0.2">
      <c r="A502">
        <v>170</v>
      </c>
      <c r="B502" t="s">
        <v>17</v>
      </c>
      <c r="C502">
        <v>0.68</v>
      </c>
      <c r="D502">
        <v>0.51500000000000001</v>
      </c>
      <c r="E502">
        <v>0.17499999999999999</v>
      </c>
      <c r="F502">
        <v>1.6185</v>
      </c>
      <c r="G502">
        <v>0.51249999999999996</v>
      </c>
      <c r="H502">
        <v>0.40899999999999997</v>
      </c>
      <c r="I502">
        <v>0.62</v>
      </c>
      <c r="J502">
        <v>12</v>
      </c>
      <c r="K502">
        <v>9</v>
      </c>
      <c r="L502" t="s">
        <v>37</v>
      </c>
      <c r="M502" t="s">
        <v>38</v>
      </c>
      <c r="N502" t="s">
        <v>39</v>
      </c>
      <c r="O502">
        <v>10</v>
      </c>
      <c r="P502" t="s">
        <v>55</v>
      </c>
      <c r="Q502">
        <v>24.1</v>
      </c>
      <c r="R502" t="str" cm="1">
        <f t="array" ref="R5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2" t="e">
        <f>IF(Table13[[#This Row],[Category All]]="Category 1", "Yes",NA())</f>
        <v>#N/A</v>
      </c>
      <c r="T502" t="e">
        <f>IF(Table13[[#This Row],[Category All]]="Category 2", "Yes",NA())</f>
        <v>#N/A</v>
      </c>
      <c r="U502" t="str">
        <f>IF(Table13[[#This Row],[Category All]]="Category 3", "Yes",NA())</f>
        <v>Yes</v>
      </c>
      <c r="V502" s="3">
        <f>SUM(1,(1/3)*(Table13[[#This Row],[Length]]-0.5),(1/3)*(Table13[[#This Row],[Diameter]]-0.4),(1/3)*(Table13[[#This Row],[Height]]-0.4)*Table13[[#This Row],[Whole_weight]]*0.5)</f>
        <v>1.0376395833333334</v>
      </c>
      <c r="W502" s="3" cm="1">
        <f t="array" ref="W5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1.0376395833333334</v>
      </c>
      <c r="X502" s="3" t="e">
        <f>IF(Table13[[#This Row],[Category All]]="Category 1",Table13[[#This Row],[Base Abalone Value]]*1.5,NA())</f>
        <v>#N/A</v>
      </c>
      <c r="Y502" s="3" t="e">
        <f>IF(Table13[[#This Row],[Category All]]="Category 2",Table13[[#This Row],[Base Abalone Value]]*0.8,NA())</f>
        <v>#N/A</v>
      </c>
      <c r="Z502" s="3">
        <f>IF(Table13[[#This Row],[Category All]]="Category 3",Table13[[#This Row],[Base Abalone Value]],NA())</f>
        <v>1.0376395833333334</v>
      </c>
    </row>
    <row r="503" spans="1:26" x14ac:dyDescent="0.2">
      <c r="A503">
        <v>2812</v>
      </c>
      <c r="B503" t="s">
        <v>32</v>
      </c>
      <c r="C503">
        <v>0.72499999999999998</v>
      </c>
      <c r="D503">
        <v>0.56999999999999995</v>
      </c>
      <c r="E503">
        <v>0.19</v>
      </c>
      <c r="F503">
        <v>2.3304999999999998</v>
      </c>
      <c r="G503">
        <v>1.2529999999999999</v>
      </c>
      <c r="H503">
        <v>0.54100000000000004</v>
      </c>
      <c r="I503">
        <v>0.52</v>
      </c>
      <c r="J503">
        <v>9</v>
      </c>
      <c r="K503">
        <v>12</v>
      </c>
      <c r="L503" t="s">
        <v>18</v>
      </c>
      <c r="M503" t="s">
        <v>19</v>
      </c>
      <c r="N503" t="s">
        <v>20</v>
      </c>
      <c r="O503">
        <v>1</v>
      </c>
      <c r="P503" t="s">
        <v>21</v>
      </c>
      <c r="Q503">
        <v>22.1</v>
      </c>
      <c r="R503" t="str" cm="1">
        <f t="array" ref="R5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03" t="str">
        <f>IF(Table13[[#This Row],[Category All]]="Category 1", "Yes",NA())</f>
        <v>Yes</v>
      </c>
      <c r="T503" t="e">
        <f>IF(Table13[[#This Row],[Category All]]="Category 2", "Yes",NA())</f>
        <v>#N/A</v>
      </c>
      <c r="U503" t="e">
        <f>IF(Table13[[#This Row],[Category All]]="Category 3", "Yes",NA())</f>
        <v>#N/A</v>
      </c>
      <c r="V503" s="3">
        <f>SUM(1,(1/3)*(Table13[[#This Row],[Length]]-0.5),(1/3)*(Table13[[#This Row],[Diameter]]-0.4),(1/3)*(Table13[[#This Row],[Height]]-0.4)*Table13[[#This Row],[Whole_weight]]*0.5)</f>
        <v>1.0500991666666666</v>
      </c>
      <c r="W503" s="3" cm="1">
        <f t="array" ref="W5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1.5751487499999999</v>
      </c>
      <c r="X503" s="3">
        <f>IF(Table13[[#This Row],[Category All]]="Category 1",Table13[[#This Row],[Base Abalone Value]]*1.5,NA())</f>
        <v>1.5751487499999999</v>
      </c>
      <c r="Y503" s="3" t="e">
        <f>IF(Table13[[#This Row],[Category All]]="Category 2",Table13[[#This Row],[Base Abalone Value]]*0.8,NA())</f>
        <v>#N/A</v>
      </c>
      <c r="Z503" s="3" t="e">
        <f>IF(Table13[[#This Row],[Category All]]="Category 3",Table13[[#This Row],[Base Abalone Value]],NA())</f>
        <v>#N/A</v>
      </c>
    </row>
    <row r="504" spans="1:26" x14ac:dyDescent="0.2">
      <c r="A504">
        <v>1575</v>
      </c>
      <c r="B504" t="s">
        <v>32</v>
      </c>
      <c r="C504">
        <v>0.48</v>
      </c>
      <c r="D504">
        <v>0.35499999999999998</v>
      </c>
      <c r="E504">
        <v>0.16</v>
      </c>
      <c r="F504">
        <v>0.46400000000000002</v>
      </c>
      <c r="G504">
        <v>0.221</v>
      </c>
      <c r="H504">
        <v>0.106</v>
      </c>
      <c r="I504">
        <v>0.23899999999999999</v>
      </c>
      <c r="J504">
        <v>8</v>
      </c>
      <c r="K504">
        <v>4</v>
      </c>
      <c r="L504" t="s">
        <v>69</v>
      </c>
      <c r="M504" t="s">
        <v>70</v>
      </c>
      <c r="N504" t="s">
        <v>71</v>
      </c>
      <c r="O504">
        <v>2</v>
      </c>
      <c r="P504" t="s">
        <v>24</v>
      </c>
      <c r="Q504">
        <v>18</v>
      </c>
      <c r="R504" t="str" cm="1">
        <f t="array" ref="R5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4" t="e">
        <f>IF(Table13[[#This Row],[Category All]]="Category 1", "Yes",NA())</f>
        <v>#N/A</v>
      </c>
      <c r="T504" t="str">
        <f>IF(Table13[[#This Row],[Category All]]="Category 2", "Yes",NA())</f>
        <v>Yes</v>
      </c>
      <c r="U504" t="e">
        <f>IF(Table13[[#This Row],[Category All]]="Category 3", "Yes",NA())</f>
        <v>#N/A</v>
      </c>
      <c r="V504" s="3">
        <f>SUM(1,(1/3)*(Table13[[#This Row],[Length]]-0.5),(1/3)*(Table13[[#This Row],[Diameter]]-0.4),(1/3)*(Table13[[#This Row],[Height]]-0.4)*Table13[[#This Row],[Whole_weight]]*0.5)</f>
        <v>0.95977333333333326</v>
      </c>
      <c r="W504" s="3" cm="1">
        <f t="array" ref="W5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0.76781866666666665</v>
      </c>
      <c r="X504" s="3" t="e">
        <f>IF(Table13[[#This Row],[Category All]]="Category 1",Table13[[#This Row],[Base Abalone Value]]*1.5,NA())</f>
        <v>#N/A</v>
      </c>
      <c r="Y504" s="3">
        <f>IF(Table13[[#This Row],[Category All]]="Category 2",Table13[[#This Row],[Base Abalone Value]]*0.8,NA())</f>
        <v>0.76781866666666665</v>
      </c>
      <c r="Z504" s="3" t="e">
        <f>IF(Table13[[#This Row],[Category All]]="Category 3",Table13[[#This Row],[Base Abalone Value]],NA())</f>
        <v>#N/A</v>
      </c>
    </row>
    <row r="505" spans="1:26" x14ac:dyDescent="0.2">
      <c r="A505">
        <v>2943</v>
      </c>
      <c r="B505" t="s">
        <v>32</v>
      </c>
      <c r="C505">
        <v>0.63</v>
      </c>
      <c r="D505">
        <v>0.53</v>
      </c>
      <c r="E505">
        <v>0.18</v>
      </c>
      <c r="F505">
        <v>1.2795000000000001</v>
      </c>
      <c r="G505">
        <v>0.61799999999999999</v>
      </c>
      <c r="H505">
        <v>0.25600000000000001</v>
      </c>
      <c r="I505">
        <v>0.315</v>
      </c>
      <c r="J505">
        <v>9</v>
      </c>
      <c r="K505">
        <v>14</v>
      </c>
      <c r="L505" t="s">
        <v>40</v>
      </c>
      <c r="M505" t="s">
        <v>41</v>
      </c>
      <c r="N505" t="s">
        <v>42</v>
      </c>
      <c r="O505">
        <v>9</v>
      </c>
      <c r="P505" t="s">
        <v>63</v>
      </c>
      <c r="Q505">
        <v>1.9</v>
      </c>
      <c r="R505" t="str" cm="1">
        <f t="array" ref="R5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5" t="e">
        <f>IF(Table13[[#This Row],[Category All]]="Category 1", "Yes",NA())</f>
        <v>#N/A</v>
      </c>
      <c r="T505" t="e">
        <f>IF(Table13[[#This Row],[Category All]]="Category 2", "Yes",NA())</f>
        <v>#N/A</v>
      </c>
      <c r="U505" t="str">
        <f>IF(Table13[[#This Row],[Category All]]="Category 3", "Yes",NA())</f>
        <v>Yes</v>
      </c>
      <c r="V505" s="3">
        <f>SUM(1,(1/3)*(Table13[[#This Row],[Length]]-0.5),(1/3)*(Table13[[#This Row],[Diameter]]-0.4),(1/3)*(Table13[[#This Row],[Height]]-0.4)*Table13[[#This Row],[Whole_weight]]*0.5)</f>
        <v>1.0397516666666669</v>
      </c>
      <c r="W505" s="3" cm="1">
        <f t="array" ref="W5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1.0397516666666669</v>
      </c>
      <c r="X505" s="3" t="e">
        <f>IF(Table13[[#This Row],[Category All]]="Category 1",Table13[[#This Row],[Base Abalone Value]]*1.5,NA())</f>
        <v>#N/A</v>
      </c>
      <c r="Y505" s="3" t="e">
        <f>IF(Table13[[#This Row],[Category All]]="Category 2",Table13[[#This Row],[Base Abalone Value]]*0.8,NA())</f>
        <v>#N/A</v>
      </c>
      <c r="Z505" s="3">
        <f>IF(Table13[[#This Row],[Category All]]="Category 3",Table13[[#This Row],[Base Abalone Value]],NA())</f>
        <v>1.0397516666666669</v>
      </c>
    </row>
    <row r="506" spans="1:26" x14ac:dyDescent="0.2">
      <c r="A506">
        <v>1691</v>
      </c>
      <c r="B506" t="s">
        <v>32</v>
      </c>
      <c r="C506">
        <v>0.625</v>
      </c>
      <c r="D506">
        <v>0.5</v>
      </c>
      <c r="E506">
        <v>0.17</v>
      </c>
      <c r="F506">
        <v>1.0985</v>
      </c>
      <c r="G506">
        <v>0.46450000000000002</v>
      </c>
      <c r="H506">
        <v>0.22</v>
      </c>
      <c r="I506">
        <v>0.35399999999999998</v>
      </c>
      <c r="J506">
        <v>9</v>
      </c>
      <c r="K506">
        <v>12</v>
      </c>
      <c r="L506" t="s">
        <v>18</v>
      </c>
      <c r="M506" t="s">
        <v>19</v>
      </c>
      <c r="N506" t="s">
        <v>20</v>
      </c>
      <c r="O506">
        <v>2</v>
      </c>
      <c r="P506" t="s">
        <v>24</v>
      </c>
      <c r="Q506">
        <v>18</v>
      </c>
      <c r="R506" t="str" cm="1">
        <f t="array" ref="R5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06" t="e">
        <f>IF(Table13[[#This Row],[Category All]]="Category 1", "Yes",NA())</f>
        <v>#N/A</v>
      </c>
      <c r="T506" t="e">
        <f>IF(Table13[[#This Row],[Category All]]="Category 2", "Yes",NA())</f>
        <v>#N/A</v>
      </c>
      <c r="U506" t="str">
        <f>IF(Table13[[#This Row],[Category All]]="Category 3", "Yes",NA())</f>
        <v>Yes</v>
      </c>
      <c r="V506" s="3">
        <f>SUM(1,(1/3)*(Table13[[#This Row],[Length]]-0.5),(1/3)*(Table13[[#This Row],[Diameter]]-0.4),(1/3)*(Table13[[#This Row],[Height]]-0.4)*Table13[[#This Row],[Whole_weight]]*0.5)</f>
        <v>1.0328908333333335</v>
      </c>
      <c r="W506" s="3" cm="1">
        <f t="array" ref="W5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1.0328908333333335</v>
      </c>
      <c r="X506" s="3" t="e">
        <f>IF(Table13[[#This Row],[Category All]]="Category 1",Table13[[#This Row],[Base Abalone Value]]*1.5,NA())</f>
        <v>#N/A</v>
      </c>
      <c r="Y506" s="3" t="e">
        <f>IF(Table13[[#This Row],[Category All]]="Category 2",Table13[[#This Row],[Base Abalone Value]]*0.8,NA())</f>
        <v>#N/A</v>
      </c>
      <c r="Z506" s="3">
        <f>IF(Table13[[#This Row],[Category All]]="Category 3",Table13[[#This Row],[Base Abalone Value]],NA())</f>
        <v>1.0328908333333335</v>
      </c>
    </row>
    <row r="507" spans="1:26" x14ac:dyDescent="0.2">
      <c r="A507">
        <v>3480</v>
      </c>
      <c r="B507" t="s">
        <v>28</v>
      </c>
      <c r="C507">
        <v>0.44</v>
      </c>
      <c r="D507">
        <v>0.33</v>
      </c>
      <c r="E507">
        <v>0.11</v>
      </c>
      <c r="F507">
        <v>0.38</v>
      </c>
      <c r="G507">
        <v>0.19700000000000001</v>
      </c>
      <c r="H507">
        <v>7.9000000000000001E-2</v>
      </c>
      <c r="I507">
        <v>0.09</v>
      </c>
      <c r="J507">
        <v>7</v>
      </c>
      <c r="K507">
        <v>15</v>
      </c>
      <c r="L507" t="s">
        <v>66</v>
      </c>
      <c r="M507" t="s">
        <v>67</v>
      </c>
      <c r="N507" t="s">
        <v>20</v>
      </c>
      <c r="O507">
        <v>9</v>
      </c>
      <c r="P507" t="s">
        <v>63</v>
      </c>
      <c r="Q507">
        <v>1.9</v>
      </c>
      <c r="R507" t="str" cm="1">
        <f t="array" ref="R5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7" t="e">
        <f>IF(Table13[[#This Row],[Category All]]="Category 1", "Yes",NA())</f>
        <v>#N/A</v>
      </c>
      <c r="T507" t="str">
        <f>IF(Table13[[#This Row],[Category All]]="Category 2", "Yes",NA())</f>
        <v>Yes</v>
      </c>
      <c r="U507" t="e">
        <f>IF(Table13[[#This Row],[Category All]]="Category 3", "Yes",NA())</f>
        <v>#N/A</v>
      </c>
      <c r="V507" s="3">
        <f>SUM(1,(1/3)*(Table13[[#This Row],[Length]]-0.5),(1/3)*(Table13[[#This Row],[Diameter]]-0.4),(1/3)*(Table13[[#This Row],[Height]]-0.4)*Table13[[#This Row],[Whole_weight]]*0.5)</f>
        <v>0.93830000000000002</v>
      </c>
      <c r="W507" s="3" cm="1">
        <f t="array" ref="W5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0.75064000000000008</v>
      </c>
      <c r="X507" s="3" t="e">
        <f>IF(Table13[[#This Row],[Category All]]="Category 1",Table13[[#This Row],[Base Abalone Value]]*1.5,NA())</f>
        <v>#N/A</v>
      </c>
      <c r="Y507" s="3">
        <f>IF(Table13[[#This Row],[Category All]]="Category 2",Table13[[#This Row],[Base Abalone Value]]*0.8,NA())</f>
        <v>0.75064000000000008</v>
      </c>
      <c r="Z507" s="3" t="e">
        <f>IF(Table13[[#This Row],[Category All]]="Category 3",Table13[[#This Row],[Base Abalone Value]],NA())</f>
        <v>#N/A</v>
      </c>
    </row>
    <row r="508" spans="1:26" x14ac:dyDescent="0.2">
      <c r="A508">
        <v>3656</v>
      </c>
      <c r="B508" t="s">
        <v>32</v>
      </c>
      <c r="C508">
        <v>0.53</v>
      </c>
      <c r="D508">
        <v>0.41</v>
      </c>
      <c r="E508">
        <v>0.125</v>
      </c>
      <c r="F508">
        <v>0.76900000000000002</v>
      </c>
      <c r="G508">
        <v>0.34599999999999997</v>
      </c>
      <c r="H508">
        <v>0.17299999999999999</v>
      </c>
      <c r="I508">
        <v>0.215</v>
      </c>
      <c r="J508">
        <v>9</v>
      </c>
      <c r="K508">
        <v>7</v>
      </c>
      <c r="L508" t="s">
        <v>52</v>
      </c>
      <c r="M508" t="s">
        <v>53</v>
      </c>
      <c r="N508" t="s">
        <v>54</v>
      </c>
      <c r="O508">
        <v>3</v>
      </c>
      <c r="P508" t="s">
        <v>65</v>
      </c>
      <c r="Q508">
        <v>3.6</v>
      </c>
      <c r="R508" t="str" cm="1">
        <f t="array" ref="R5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8" t="e">
        <f>IF(Table13[[#This Row],[Category All]]="Category 1", "Yes",NA())</f>
        <v>#N/A</v>
      </c>
      <c r="T508" t="str">
        <f>IF(Table13[[#This Row],[Category All]]="Category 2", "Yes",NA())</f>
        <v>Yes</v>
      </c>
      <c r="U508" t="e">
        <f>IF(Table13[[#This Row],[Category All]]="Category 3", "Yes",NA())</f>
        <v>#N/A</v>
      </c>
      <c r="V508" s="3">
        <f>SUM(1,(1/3)*(Table13[[#This Row],[Length]]-0.5),(1/3)*(Table13[[#This Row],[Diameter]]-0.4),(1/3)*(Table13[[#This Row],[Height]]-0.4)*Table13[[#This Row],[Whole_weight]]*0.5)</f>
        <v>0.97808750000000011</v>
      </c>
      <c r="W508" s="3" cm="1">
        <f t="array" ref="W5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0.78247000000000011</v>
      </c>
      <c r="X508" s="3" t="e">
        <f>IF(Table13[[#This Row],[Category All]]="Category 1",Table13[[#This Row],[Base Abalone Value]]*1.5,NA())</f>
        <v>#N/A</v>
      </c>
      <c r="Y508" s="3">
        <f>IF(Table13[[#This Row],[Category All]]="Category 2",Table13[[#This Row],[Base Abalone Value]]*0.8,NA())</f>
        <v>0.78247000000000011</v>
      </c>
      <c r="Z508" s="3" t="e">
        <f>IF(Table13[[#This Row],[Category All]]="Category 3",Table13[[#This Row],[Base Abalone Value]],NA())</f>
        <v>#N/A</v>
      </c>
    </row>
    <row r="509" spans="1:26" x14ac:dyDescent="0.2">
      <c r="A509">
        <v>201</v>
      </c>
      <c r="B509" t="s">
        <v>17</v>
      </c>
      <c r="C509">
        <v>0.45</v>
      </c>
      <c r="D509">
        <v>0.34499999999999997</v>
      </c>
      <c r="E509">
        <v>0.12</v>
      </c>
      <c r="F509">
        <v>0.41649999999999998</v>
      </c>
      <c r="G509">
        <v>0.16550000000000001</v>
      </c>
      <c r="H509">
        <v>9.5000000000000001E-2</v>
      </c>
      <c r="I509">
        <v>0.13500000000000001</v>
      </c>
      <c r="J509">
        <v>9</v>
      </c>
      <c r="K509">
        <v>13</v>
      </c>
      <c r="L509" t="s">
        <v>29</v>
      </c>
      <c r="M509" t="s">
        <v>30</v>
      </c>
      <c r="N509" t="s">
        <v>20</v>
      </c>
      <c r="O509">
        <v>2</v>
      </c>
      <c r="P509" t="s">
        <v>24</v>
      </c>
      <c r="Q509">
        <v>18</v>
      </c>
      <c r="R509" t="str" cm="1">
        <f t="array" ref="R5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09" t="e">
        <f>IF(Table13[[#This Row],[Category All]]="Category 1", "Yes",NA())</f>
        <v>#N/A</v>
      </c>
      <c r="T509" t="str">
        <f>IF(Table13[[#This Row],[Category All]]="Category 2", "Yes",NA())</f>
        <v>Yes</v>
      </c>
      <c r="U509" t="e">
        <f>IF(Table13[[#This Row],[Category All]]="Category 3", "Yes",NA())</f>
        <v>#N/A</v>
      </c>
      <c r="V509" s="3">
        <f>SUM(1,(1/3)*(Table13[[#This Row],[Length]]-0.5),(1/3)*(Table13[[#This Row],[Diameter]]-0.4),(1/3)*(Table13[[#This Row],[Height]]-0.4)*Table13[[#This Row],[Whole_weight]]*0.5)</f>
        <v>0.94556333333333342</v>
      </c>
      <c r="W509" s="3" cm="1">
        <f t="array" ref="W5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0.75645066666666683</v>
      </c>
      <c r="X509" s="3" t="e">
        <f>IF(Table13[[#This Row],[Category All]]="Category 1",Table13[[#This Row],[Base Abalone Value]]*1.5,NA())</f>
        <v>#N/A</v>
      </c>
      <c r="Y509" s="3">
        <f>IF(Table13[[#This Row],[Category All]]="Category 2",Table13[[#This Row],[Base Abalone Value]]*0.8,NA())</f>
        <v>0.75645066666666683</v>
      </c>
      <c r="Z509" s="3" t="e">
        <f>IF(Table13[[#This Row],[Category All]]="Category 3",Table13[[#This Row],[Base Abalone Value]],NA())</f>
        <v>#N/A</v>
      </c>
    </row>
    <row r="510" spans="1:26" x14ac:dyDescent="0.2">
      <c r="A510">
        <v>862</v>
      </c>
      <c r="B510" t="s">
        <v>17</v>
      </c>
      <c r="C510">
        <v>0.59499999999999997</v>
      </c>
      <c r="D510">
        <v>0.46500000000000002</v>
      </c>
      <c r="E510">
        <v>0.14000000000000001</v>
      </c>
      <c r="F510">
        <v>1.113</v>
      </c>
      <c r="G510">
        <v>0.51749999999999996</v>
      </c>
      <c r="H510">
        <v>0.24399999999999999</v>
      </c>
      <c r="I510">
        <v>0.30499999999999999</v>
      </c>
      <c r="J510">
        <v>12</v>
      </c>
      <c r="K510">
        <v>1</v>
      </c>
      <c r="L510" t="s">
        <v>25</v>
      </c>
      <c r="M510" t="s">
        <v>26</v>
      </c>
      <c r="N510" t="s">
        <v>20</v>
      </c>
      <c r="O510">
        <v>1</v>
      </c>
      <c r="P510" t="s">
        <v>21</v>
      </c>
      <c r="Q510">
        <v>22.1</v>
      </c>
      <c r="R510" t="str" cm="1">
        <f t="array" ref="R5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0" t="e">
        <f>IF(Table13[[#This Row],[Category All]]="Category 1", "Yes",NA())</f>
        <v>#N/A</v>
      </c>
      <c r="T510" t="e">
        <f>IF(Table13[[#This Row],[Category All]]="Category 2", "Yes",NA())</f>
        <v>#N/A</v>
      </c>
      <c r="U510" t="str">
        <f>IF(Table13[[#This Row],[Category All]]="Category 3", "Yes",NA())</f>
        <v>Yes</v>
      </c>
      <c r="V510" s="3">
        <f>SUM(1,(1/3)*(Table13[[#This Row],[Length]]-0.5),(1/3)*(Table13[[#This Row],[Diameter]]-0.4),(1/3)*(Table13[[#This Row],[Height]]-0.4)*Table13[[#This Row],[Whole_weight]]*0.5)</f>
        <v>1.0051033333333335</v>
      </c>
      <c r="W510" s="3" cm="1">
        <f t="array" ref="W5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1.0051033333333335</v>
      </c>
      <c r="X510" s="3" t="e">
        <f>IF(Table13[[#This Row],[Category All]]="Category 1",Table13[[#This Row],[Base Abalone Value]]*1.5,NA())</f>
        <v>#N/A</v>
      </c>
      <c r="Y510" s="3" t="e">
        <f>IF(Table13[[#This Row],[Category All]]="Category 2",Table13[[#This Row],[Base Abalone Value]]*0.8,NA())</f>
        <v>#N/A</v>
      </c>
      <c r="Z510" s="3">
        <f>IF(Table13[[#This Row],[Category All]]="Category 3",Table13[[#This Row],[Base Abalone Value]],NA())</f>
        <v>1.0051033333333335</v>
      </c>
    </row>
    <row r="511" spans="1:26" x14ac:dyDescent="0.2">
      <c r="A511">
        <v>261</v>
      </c>
      <c r="B511" t="s">
        <v>17</v>
      </c>
      <c r="C511">
        <v>0.54</v>
      </c>
      <c r="D511">
        <v>0.47499999999999998</v>
      </c>
      <c r="E511">
        <v>0.155</v>
      </c>
      <c r="F511">
        <v>0.92800000000000005</v>
      </c>
      <c r="G511">
        <v>0.39400000000000002</v>
      </c>
      <c r="H511">
        <v>0.19400000000000001</v>
      </c>
      <c r="I511">
        <v>0.26</v>
      </c>
      <c r="J511">
        <v>11</v>
      </c>
      <c r="K511">
        <v>10</v>
      </c>
      <c r="L511" t="s">
        <v>33</v>
      </c>
      <c r="M511" t="s">
        <v>34</v>
      </c>
      <c r="N511" t="s">
        <v>35</v>
      </c>
      <c r="O511">
        <v>10</v>
      </c>
      <c r="P511" t="s">
        <v>55</v>
      </c>
      <c r="Q511">
        <v>24.1</v>
      </c>
      <c r="R511" t="str" cm="1">
        <f t="array" ref="R5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1" t="e">
        <f>IF(Table13[[#This Row],[Category All]]="Category 1", "Yes",NA())</f>
        <v>#N/A</v>
      </c>
      <c r="T511" t="str">
        <f>IF(Table13[[#This Row],[Category All]]="Category 2", "Yes",NA())</f>
        <v>Yes</v>
      </c>
      <c r="U511" t="e">
        <f>IF(Table13[[#This Row],[Category All]]="Category 3", "Yes",NA())</f>
        <v>#N/A</v>
      </c>
      <c r="V511" s="3">
        <f>SUM(1,(1/3)*(Table13[[#This Row],[Length]]-0.5),(1/3)*(Table13[[#This Row],[Diameter]]-0.4),(1/3)*(Table13[[#This Row],[Height]]-0.4)*Table13[[#This Row],[Whole_weight]]*0.5)</f>
        <v>1.00044</v>
      </c>
      <c r="W511" s="3" cm="1">
        <f t="array" ref="W5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0.80035200000000006</v>
      </c>
      <c r="X511" s="3" t="e">
        <f>IF(Table13[[#This Row],[Category All]]="Category 1",Table13[[#This Row],[Base Abalone Value]]*1.5,NA())</f>
        <v>#N/A</v>
      </c>
      <c r="Y511" s="3">
        <f>IF(Table13[[#This Row],[Category All]]="Category 2",Table13[[#This Row],[Base Abalone Value]]*0.8,NA())</f>
        <v>0.80035200000000006</v>
      </c>
      <c r="Z511" s="3" t="e">
        <f>IF(Table13[[#This Row],[Category All]]="Category 3",Table13[[#This Row],[Base Abalone Value]],NA())</f>
        <v>#N/A</v>
      </c>
    </row>
    <row r="512" spans="1:26" x14ac:dyDescent="0.2">
      <c r="A512">
        <v>2467</v>
      </c>
      <c r="B512" t="s">
        <v>32</v>
      </c>
      <c r="C512">
        <v>0.42499999999999999</v>
      </c>
      <c r="D512">
        <v>0.32500000000000001</v>
      </c>
      <c r="E512">
        <v>0.12</v>
      </c>
      <c r="F512">
        <v>0.3755</v>
      </c>
      <c r="G512">
        <v>0.14199999999999999</v>
      </c>
      <c r="H512">
        <v>0.1065</v>
      </c>
      <c r="I512">
        <v>0.105</v>
      </c>
      <c r="J512">
        <v>9</v>
      </c>
      <c r="K512">
        <v>14</v>
      </c>
      <c r="L512" t="s">
        <v>40</v>
      </c>
      <c r="M512" t="s">
        <v>41</v>
      </c>
      <c r="N512" t="s">
        <v>42</v>
      </c>
      <c r="O512">
        <v>8</v>
      </c>
      <c r="P512" t="s">
        <v>36</v>
      </c>
      <c r="Q512">
        <v>12.3</v>
      </c>
      <c r="R512" t="str" cm="1">
        <f t="array" ref="R5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2" t="e">
        <f>IF(Table13[[#This Row],[Category All]]="Category 1", "Yes",NA())</f>
        <v>#N/A</v>
      </c>
      <c r="T512" t="str">
        <f>IF(Table13[[#This Row],[Category All]]="Category 2", "Yes",NA())</f>
        <v>Yes</v>
      </c>
      <c r="U512" t="e">
        <f>IF(Table13[[#This Row],[Category All]]="Category 3", "Yes",NA())</f>
        <v>#N/A</v>
      </c>
      <c r="V512" s="3">
        <f>SUM(1,(1/3)*(Table13[[#This Row],[Length]]-0.5),(1/3)*(Table13[[#This Row],[Diameter]]-0.4),(1/3)*(Table13[[#This Row],[Height]]-0.4)*Table13[[#This Row],[Whole_weight]]*0.5)</f>
        <v>0.93247666666666662</v>
      </c>
      <c r="W512" s="3" cm="1">
        <f t="array" ref="W5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0.74598133333333339</v>
      </c>
      <c r="X512" s="3" t="e">
        <f>IF(Table13[[#This Row],[Category All]]="Category 1",Table13[[#This Row],[Base Abalone Value]]*1.5,NA())</f>
        <v>#N/A</v>
      </c>
      <c r="Y512" s="3">
        <f>IF(Table13[[#This Row],[Category All]]="Category 2",Table13[[#This Row],[Base Abalone Value]]*0.8,NA())</f>
        <v>0.74598133333333339</v>
      </c>
      <c r="Z512" s="3" t="e">
        <f>IF(Table13[[#This Row],[Category All]]="Category 3",Table13[[#This Row],[Base Abalone Value]],NA())</f>
        <v>#N/A</v>
      </c>
    </row>
    <row r="513" spans="1:26" x14ac:dyDescent="0.2">
      <c r="A513">
        <v>3723</v>
      </c>
      <c r="B513" t="s">
        <v>28</v>
      </c>
      <c r="C513">
        <v>0.46500000000000002</v>
      </c>
      <c r="D513">
        <v>0.36</v>
      </c>
      <c r="E513">
        <v>0.105</v>
      </c>
      <c r="F513">
        <v>0.45200000000000001</v>
      </c>
      <c r="G513">
        <v>0.22</v>
      </c>
      <c r="H513">
        <v>0.159</v>
      </c>
      <c r="I513">
        <v>0.10349999999999999</v>
      </c>
      <c r="J513">
        <v>9</v>
      </c>
      <c r="K513">
        <v>4</v>
      </c>
      <c r="L513" t="s">
        <v>69</v>
      </c>
      <c r="M513" t="s">
        <v>70</v>
      </c>
      <c r="N513" t="s">
        <v>71</v>
      </c>
      <c r="O513">
        <v>2</v>
      </c>
      <c r="P513" t="s">
        <v>24</v>
      </c>
      <c r="Q513">
        <v>18</v>
      </c>
      <c r="R513" t="str" cm="1">
        <f t="array" ref="R5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3" t="e">
        <f>IF(Table13[[#This Row],[Category All]]="Category 1", "Yes",NA())</f>
        <v>#N/A</v>
      </c>
      <c r="T513" t="str">
        <f>IF(Table13[[#This Row],[Category All]]="Category 2", "Yes",NA())</f>
        <v>Yes</v>
      </c>
      <c r="U513" t="e">
        <f>IF(Table13[[#This Row],[Category All]]="Category 3", "Yes",NA())</f>
        <v>#N/A</v>
      </c>
      <c r="V513" s="3">
        <f>SUM(1,(1/3)*(Table13[[#This Row],[Length]]-0.5),(1/3)*(Table13[[#This Row],[Diameter]]-0.4),(1/3)*(Table13[[#This Row],[Height]]-0.4)*Table13[[#This Row],[Whole_weight]]*0.5)</f>
        <v>0.95277666666666661</v>
      </c>
      <c r="W513" s="3" cm="1">
        <f t="array" ref="W5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0.76222133333333331</v>
      </c>
      <c r="X513" s="3" t="e">
        <f>IF(Table13[[#This Row],[Category All]]="Category 1",Table13[[#This Row],[Base Abalone Value]]*1.5,NA())</f>
        <v>#N/A</v>
      </c>
      <c r="Y513" s="3">
        <f>IF(Table13[[#This Row],[Category All]]="Category 2",Table13[[#This Row],[Base Abalone Value]]*0.8,NA())</f>
        <v>0.76222133333333331</v>
      </c>
      <c r="Z513" s="3" t="e">
        <f>IF(Table13[[#This Row],[Category All]]="Category 3",Table13[[#This Row],[Base Abalone Value]],NA())</f>
        <v>#N/A</v>
      </c>
    </row>
    <row r="514" spans="1:26" x14ac:dyDescent="0.2">
      <c r="A514">
        <v>3648</v>
      </c>
      <c r="B514" t="s">
        <v>28</v>
      </c>
      <c r="C514">
        <v>0.48499999999999999</v>
      </c>
      <c r="D514">
        <v>0.36499999999999999</v>
      </c>
      <c r="E514">
        <v>0.125</v>
      </c>
      <c r="F514">
        <v>0.42599999999999999</v>
      </c>
      <c r="G514">
        <v>0.16300000000000001</v>
      </c>
      <c r="H514">
        <v>9.6500000000000002E-2</v>
      </c>
      <c r="I514">
        <v>0.151</v>
      </c>
      <c r="J514">
        <v>8</v>
      </c>
      <c r="K514">
        <v>13</v>
      </c>
      <c r="L514" t="s">
        <v>29</v>
      </c>
      <c r="M514" t="s">
        <v>30</v>
      </c>
      <c r="N514" t="s">
        <v>20</v>
      </c>
      <c r="O514">
        <v>2</v>
      </c>
      <c r="P514" t="s">
        <v>24</v>
      </c>
      <c r="Q514">
        <v>18</v>
      </c>
      <c r="R514" t="str" cm="1">
        <f t="array" ref="R5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4" t="e">
        <f>IF(Table13[[#This Row],[Category All]]="Category 1", "Yes",NA())</f>
        <v>#N/A</v>
      </c>
      <c r="T514" t="str">
        <f>IF(Table13[[#This Row],[Category All]]="Category 2", "Yes",NA())</f>
        <v>Yes</v>
      </c>
      <c r="U514" t="e">
        <f>IF(Table13[[#This Row],[Category All]]="Category 3", "Yes",NA())</f>
        <v>#N/A</v>
      </c>
      <c r="V514" s="3">
        <f>SUM(1,(1/3)*(Table13[[#This Row],[Length]]-0.5),(1/3)*(Table13[[#This Row],[Diameter]]-0.4),(1/3)*(Table13[[#This Row],[Height]]-0.4)*Table13[[#This Row],[Whole_weight]]*0.5)</f>
        <v>0.96380833333333327</v>
      </c>
      <c r="W514" s="3" cm="1">
        <f t="array" ref="W5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0.77104666666666666</v>
      </c>
      <c r="X514" s="3" t="e">
        <f>IF(Table13[[#This Row],[Category All]]="Category 1",Table13[[#This Row],[Base Abalone Value]]*1.5,NA())</f>
        <v>#N/A</v>
      </c>
      <c r="Y514" s="3">
        <f>IF(Table13[[#This Row],[Category All]]="Category 2",Table13[[#This Row],[Base Abalone Value]]*0.8,NA())</f>
        <v>0.77104666666666666</v>
      </c>
      <c r="Z514" s="3" t="e">
        <f>IF(Table13[[#This Row],[Category All]]="Category 3",Table13[[#This Row],[Base Abalone Value]],NA())</f>
        <v>#N/A</v>
      </c>
    </row>
    <row r="515" spans="1:26" x14ac:dyDescent="0.2">
      <c r="A515">
        <v>3118</v>
      </c>
      <c r="B515" t="s">
        <v>17</v>
      </c>
      <c r="C515">
        <v>0.47</v>
      </c>
      <c r="D515">
        <v>0.36</v>
      </c>
      <c r="E515">
        <v>0.1</v>
      </c>
      <c r="F515">
        <v>0.47049999999999997</v>
      </c>
      <c r="G515">
        <v>0.16350000000000001</v>
      </c>
      <c r="H515">
        <v>8.8999999999999996E-2</v>
      </c>
      <c r="I515">
        <v>0.13850000000000001</v>
      </c>
      <c r="J515">
        <v>8</v>
      </c>
      <c r="K515">
        <v>13</v>
      </c>
      <c r="L515" t="s">
        <v>29</v>
      </c>
      <c r="M515" t="s">
        <v>30</v>
      </c>
      <c r="N515" t="s">
        <v>20</v>
      </c>
      <c r="O515">
        <v>5</v>
      </c>
      <c r="P515" t="s">
        <v>31</v>
      </c>
      <c r="Q515">
        <v>12.8</v>
      </c>
      <c r="R515" t="str" cm="1">
        <f t="array" ref="R5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5" t="e">
        <f>IF(Table13[[#This Row],[Category All]]="Category 1", "Yes",NA())</f>
        <v>#N/A</v>
      </c>
      <c r="T515" t="str">
        <f>IF(Table13[[#This Row],[Category All]]="Category 2", "Yes",NA())</f>
        <v>Yes</v>
      </c>
      <c r="U515" t="e">
        <f>IF(Table13[[#This Row],[Category All]]="Category 3", "Yes",NA())</f>
        <v>#N/A</v>
      </c>
      <c r="V515" s="3">
        <f>SUM(1,(1/3)*(Table13[[#This Row],[Length]]-0.5),(1/3)*(Table13[[#This Row],[Diameter]]-0.4),(1/3)*(Table13[[#This Row],[Height]]-0.4)*Table13[[#This Row],[Whole_weight]]*0.5)</f>
        <v>0.95314166666666666</v>
      </c>
      <c r="W515" s="3" cm="1">
        <f t="array" ref="W5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0.76251333333333338</v>
      </c>
      <c r="X515" s="3" t="e">
        <f>IF(Table13[[#This Row],[Category All]]="Category 1",Table13[[#This Row],[Base Abalone Value]]*1.5,NA())</f>
        <v>#N/A</v>
      </c>
      <c r="Y515" s="3">
        <f>IF(Table13[[#This Row],[Category All]]="Category 2",Table13[[#This Row],[Base Abalone Value]]*0.8,NA())</f>
        <v>0.76251333333333338</v>
      </c>
      <c r="Z515" s="3" t="e">
        <f>IF(Table13[[#This Row],[Category All]]="Category 3",Table13[[#This Row],[Base Abalone Value]],NA())</f>
        <v>#N/A</v>
      </c>
    </row>
    <row r="516" spans="1:26" x14ac:dyDescent="0.2">
      <c r="A516">
        <v>1305</v>
      </c>
      <c r="B516" t="s">
        <v>32</v>
      </c>
      <c r="C516">
        <v>0.53500000000000003</v>
      </c>
      <c r="D516">
        <v>0.435</v>
      </c>
      <c r="E516">
        <v>0.15</v>
      </c>
      <c r="F516">
        <v>0.71699999999999997</v>
      </c>
      <c r="G516">
        <v>0.34749999999999998</v>
      </c>
      <c r="H516">
        <v>0.14449999999999999</v>
      </c>
      <c r="I516">
        <v>0.19400000000000001</v>
      </c>
      <c r="J516">
        <v>9</v>
      </c>
      <c r="K516">
        <v>12</v>
      </c>
      <c r="L516" t="s">
        <v>18</v>
      </c>
      <c r="M516" t="s">
        <v>19</v>
      </c>
      <c r="N516" t="s">
        <v>20</v>
      </c>
      <c r="O516">
        <v>9</v>
      </c>
      <c r="P516" t="s">
        <v>63</v>
      </c>
      <c r="Q516">
        <v>1.9</v>
      </c>
      <c r="R516" t="str" cm="1">
        <f t="array" ref="R5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6" t="e">
        <f>IF(Table13[[#This Row],[Category All]]="Category 1", "Yes",NA())</f>
        <v>#N/A</v>
      </c>
      <c r="T516" t="str">
        <f>IF(Table13[[#This Row],[Category All]]="Category 2", "Yes",NA())</f>
        <v>Yes</v>
      </c>
      <c r="U516" t="e">
        <f>IF(Table13[[#This Row],[Category All]]="Category 3", "Yes",NA())</f>
        <v>#N/A</v>
      </c>
      <c r="V516" s="3">
        <f>SUM(1,(1/3)*(Table13[[#This Row],[Length]]-0.5),(1/3)*(Table13[[#This Row],[Diameter]]-0.4),(1/3)*(Table13[[#This Row],[Height]]-0.4)*Table13[[#This Row],[Whole_weight]]*0.5)</f>
        <v>0.99345833333333344</v>
      </c>
      <c r="W516" s="3" cm="1">
        <f t="array" ref="W5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0.79476666666666684</v>
      </c>
      <c r="X516" s="3" t="e">
        <f>IF(Table13[[#This Row],[Category All]]="Category 1",Table13[[#This Row],[Base Abalone Value]]*1.5,NA())</f>
        <v>#N/A</v>
      </c>
      <c r="Y516" s="3">
        <f>IF(Table13[[#This Row],[Category All]]="Category 2",Table13[[#This Row],[Base Abalone Value]]*0.8,NA())</f>
        <v>0.79476666666666684</v>
      </c>
      <c r="Z516" s="3" t="e">
        <f>IF(Table13[[#This Row],[Category All]]="Category 3",Table13[[#This Row],[Base Abalone Value]],NA())</f>
        <v>#N/A</v>
      </c>
    </row>
    <row r="517" spans="1:26" x14ac:dyDescent="0.2">
      <c r="A517">
        <v>968</v>
      </c>
      <c r="B517" t="s">
        <v>28</v>
      </c>
      <c r="C517">
        <v>0.51</v>
      </c>
      <c r="D517">
        <v>0.40500000000000003</v>
      </c>
      <c r="E517">
        <v>0.13500000000000001</v>
      </c>
      <c r="F517">
        <v>0.76900000000000002</v>
      </c>
      <c r="G517">
        <v>0.36549999999999999</v>
      </c>
      <c r="H517">
        <v>0.1585</v>
      </c>
      <c r="I517">
        <v>0.18</v>
      </c>
      <c r="J517">
        <v>7</v>
      </c>
      <c r="K517">
        <v>15</v>
      </c>
      <c r="L517" t="s">
        <v>66</v>
      </c>
      <c r="M517" t="s">
        <v>67</v>
      </c>
      <c r="N517" t="s">
        <v>20</v>
      </c>
      <c r="O517">
        <v>7</v>
      </c>
      <c r="P517" t="s">
        <v>59</v>
      </c>
      <c r="Q517">
        <v>2.5</v>
      </c>
      <c r="R517" t="str" cm="1">
        <f t="array" ref="R5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7" t="e">
        <f>IF(Table13[[#This Row],[Category All]]="Category 1", "Yes",NA())</f>
        <v>#N/A</v>
      </c>
      <c r="T517" t="str">
        <f>IF(Table13[[#This Row],[Category All]]="Category 2", "Yes",NA())</f>
        <v>Yes</v>
      </c>
      <c r="U517" t="e">
        <f>IF(Table13[[#This Row],[Category All]]="Category 3", "Yes",NA())</f>
        <v>#N/A</v>
      </c>
      <c r="V517" s="3">
        <f>SUM(1,(1/3)*(Table13[[#This Row],[Length]]-0.5),(1/3)*(Table13[[#This Row],[Diameter]]-0.4),(1/3)*(Table13[[#This Row],[Height]]-0.4)*Table13[[#This Row],[Whole_weight]]*0.5)</f>
        <v>0.97103583333333343</v>
      </c>
      <c r="W517" s="3" cm="1">
        <f t="array" ref="W5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0.77682866666666683</v>
      </c>
      <c r="X517" s="3" t="e">
        <f>IF(Table13[[#This Row],[Category All]]="Category 1",Table13[[#This Row],[Base Abalone Value]]*1.5,NA())</f>
        <v>#N/A</v>
      </c>
      <c r="Y517" s="3">
        <f>IF(Table13[[#This Row],[Category All]]="Category 2",Table13[[#This Row],[Base Abalone Value]]*0.8,NA())</f>
        <v>0.77682866666666683</v>
      </c>
      <c r="Z517" s="3" t="e">
        <f>IF(Table13[[#This Row],[Category All]]="Category 3",Table13[[#This Row],[Base Abalone Value]],NA())</f>
        <v>#N/A</v>
      </c>
    </row>
    <row r="518" spans="1:26" x14ac:dyDescent="0.2">
      <c r="A518">
        <v>3986</v>
      </c>
      <c r="B518" t="s">
        <v>32</v>
      </c>
      <c r="C518">
        <v>0.63</v>
      </c>
      <c r="D518">
        <v>0.48</v>
      </c>
      <c r="E518">
        <v>0.185</v>
      </c>
      <c r="F518">
        <v>1.21</v>
      </c>
      <c r="G518">
        <v>0.53</v>
      </c>
      <c r="H518">
        <v>0.2555</v>
      </c>
      <c r="I518">
        <v>0.32200000000000001</v>
      </c>
      <c r="J518">
        <v>11</v>
      </c>
      <c r="K518">
        <v>5</v>
      </c>
      <c r="L518" t="s">
        <v>43</v>
      </c>
      <c r="M518" t="s">
        <v>44</v>
      </c>
      <c r="N518" t="s">
        <v>45</v>
      </c>
      <c r="O518">
        <v>8</v>
      </c>
      <c r="P518" t="s">
        <v>36</v>
      </c>
      <c r="Q518">
        <v>12.3</v>
      </c>
      <c r="R518" t="str" cm="1">
        <f t="array" ref="R5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18" t="e">
        <f>IF(Table13[[#This Row],[Category All]]="Category 1", "Yes",NA())</f>
        <v>#N/A</v>
      </c>
      <c r="T518" t="e">
        <f>IF(Table13[[#This Row],[Category All]]="Category 2", "Yes",NA())</f>
        <v>#N/A</v>
      </c>
      <c r="U518" t="str">
        <f>IF(Table13[[#This Row],[Category All]]="Category 3", "Yes",NA())</f>
        <v>Yes</v>
      </c>
      <c r="V518" s="3">
        <f>SUM(1,(1/3)*(Table13[[#This Row],[Length]]-0.5),(1/3)*(Table13[[#This Row],[Diameter]]-0.4),(1/3)*(Table13[[#This Row],[Height]]-0.4)*Table13[[#This Row],[Whole_weight]]*0.5)</f>
        <v>1.0266416666666667</v>
      </c>
      <c r="W518" s="3" cm="1">
        <f t="array" ref="W5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1.0266416666666667</v>
      </c>
      <c r="X518" s="3" t="e">
        <f>IF(Table13[[#This Row],[Category All]]="Category 1",Table13[[#This Row],[Base Abalone Value]]*1.5,NA())</f>
        <v>#N/A</v>
      </c>
      <c r="Y518" s="3" t="e">
        <f>IF(Table13[[#This Row],[Category All]]="Category 2",Table13[[#This Row],[Base Abalone Value]]*0.8,NA())</f>
        <v>#N/A</v>
      </c>
      <c r="Z518" s="3">
        <f>IF(Table13[[#This Row],[Category All]]="Category 3",Table13[[#This Row],[Base Abalone Value]],NA())</f>
        <v>1.0266416666666667</v>
      </c>
    </row>
    <row r="519" spans="1:26" x14ac:dyDescent="0.2">
      <c r="A519">
        <v>3729</v>
      </c>
      <c r="B519" t="s">
        <v>28</v>
      </c>
      <c r="C519">
        <v>0.51</v>
      </c>
      <c r="D519">
        <v>0.375</v>
      </c>
      <c r="E519">
        <v>0.15</v>
      </c>
      <c r="F519">
        <v>0.84150000000000003</v>
      </c>
      <c r="G519">
        <v>0.38450000000000001</v>
      </c>
      <c r="H519">
        <v>0.156</v>
      </c>
      <c r="I519">
        <v>0.255</v>
      </c>
      <c r="J519">
        <v>10</v>
      </c>
      <c r="K519">
        <v>4</v>
      </c>
      <c r="L519" t="s">
        <v>69</v>
      </c>
      <c r="M519" t="s">
        <v>70</v>
      </c>
      <c r="N519" t="s">
        <v>71</v>
      </c>
      <c r="O519">
        <v>10</v>
      </c>
      <c r="P519" t="s">
        <v>55</v>
      </c>
      <c r="Q519">
        <v>24.1</v>
      </c>
      <c r="R519" t="str" cm="1">
        <f t="array" ref="R5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19" t="e">
        <f>IF(Table13[[#This Row],[Category All]]="Category 1", "Yes",NA())</f>
        <v>#N/A</v>
      </c>
      <c r="T519" t="str">
        <f>IF(Table13[[#This Row],[Category All]]="Category 2", "Yes",NA())</f>
        <v>Yes</v>
      </c>
      <c r="U519" t="e">
        <f>IF(Table13[[#This Row],[Category All]]="Category 3", "Yes",NA())</f>
        <v>#N/A</v>
      </c>
      <c r="V519" s="3">
        <f>SUM(1,(1/3)*(Table13[[#This Row],[Length]]-0.5),(1/3)*(Table13[[#This Row],[Diameter]]-0.4),(1/3)*(Table13[[#This Row],[Height]]-0.4)*Table13[[#This Row],[Whole_weight]]*0.5)</f>
        <v>0.95993750000000011</v>
      </c>
      <c r="W519" s="3" cm="1">
        <f t="array" ref="W5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0.76795000000000013</v>
      </c>
      <c r="X519" s="3" t="e">
        <f>IF(Table13[[#This Row],[Category All]]="Category 1",Table13[[#This Row],[Base Abalone Value]]*1.5,NA())</f>
        <v>#N/A</v>
      </c>
      <c r="Y519" s="3">
        <f>IF(Table13[[#This Row],[Category All]]="Category 2",Table13[[#This Row],[Base Abalone Value]]*0.8,NA())</f>
        <v>0.76795000000000013</v>
      </c>
      <c r="Z519" s="3" t="e">
        <f>IF(Table13[[#This Row],[Category All]]="Category 3",Table13[[#This Row],[Base Abalone Value]],NA())</f>
        <v>#N/A</v>
      </c>
    </row>
    <row r="520" spans="1:26" x14ac:dyDescent="0.2">
      <c r="A520">
        <v>3075</v>
      </c>
      <c r="B520" t="s">
        <v>32</v>
      </c>
      <c r="C520">
        <v>0.67500000000000004</v>
      </c>
      <c r="D520">
        <v>0.52</v>
      </c>
      <c r="E520">
        <v>0.14499999999999999</v>
      </c>
      <c r="F520">
        <v>1.3645</v>
      </c>
      <c r="G520">
        <v>0.55700000000000005</v>
      </c>
      <c r="H520">
        <v>0.34050000000000002</v>
      </c>
      <c r="I520">
        <v>0.38500000000000001</v>
      </c>
      <c r="J520">
        <v>11</v>
      </c>
      <c r="K520">
        <v>7</v>
      </c>
      <c r="L520" t="s">
        <v>52</v>
      </c>
      <c r="M520" t="s">
        <v>53</v>
      </c>
      <c r="N520" t="s">
        <v>54</v>
      </c>
      <c r="O520">
        <v>5</v>
      </c>
      <c r="P520" t="s">
        <v>31</v>
      </c>
      <c r="Q520">
        <v>12.8</v>
      </c>
      <c r="R520" t="str" cm="1">
        <f t="array" ref="R5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0" t="e">
        <f>IF(Table13[[#This Row],[Category All]]="Category 1", "Yes",NA())</f>
        <v>#N/A</v>
      </c>
      <c r="T520" t="e">
        <f>IF(Table13[[#This Row],[Category All]]="Category 2", "Yes",NA())</f>
        <v>#N/A</v>
      </c>
      <c r="U520" t="str">
        <f>IF(Table13[[#This Row],[Category All]]="Category 3", "Yes",NA())</f>
        <v>Yes</v>
      </c>
      <c r="V520" s="3">
        <f>SUM(1,(1/3)*(Table13[[#This Row],[Length]]-0.5),(1/3)*(Table13[[#This Row],[Diameter]]-0.4),(1/3)*(Table13[[#This Row],[Height]]-0.4)*Table13[[#This Row],[Whole_weight]]*0.5)</f>
        <v>1.0403420833333334</v>
      </c>
      <c r="W520" s="3" cm="1">
        <f t="array" ref="W5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1.0403420833333334</v>
      </c>
      <c r="X520" s="3" t="e">
        <f>IF(Table13[[#This Row],[Category All]]="Category 1",Table13[[#This Row],[Base Abalone Value]]*1.5,NA())</f>
        <v>#N/A</v>
      </c>
      <c r="Y520" s="3" t="e">
        <f>IF(Table13[[#This Row],[Category All]]="Category 2",Table13[[#This Row],[Base Abalone Value]]*0.8,NA())</f>
        <v>#N/A</v>
      </c>
      <c r="Z520" s="3">
        <f>IF(Table13[[#This Row],[Category All]]="Category 3",Table13[[#This Row],[Base Abalone Value]],NA())</f>
        <v>1.0403420833333334</v>
      </c>
    </row>
    <row r="521" spans="1:26" x14ac:dyDescent="0.2">
      <c r="A521">
        <v>1144</v>
      </c>
      <c r="B521" t="s">
        <v>32</v>
      </c>
      <c r="C521">
        <v>0.57499999999999996</v>
      </c>
      <c r="D521">
        <v>0.44500000000000001</v>
      </c>
      <c r="E521">
        <v>0.14499999999999999</v>
      </c>
      <c r="F521">
        <v>0.84699999999999998</v>
      </c>
      <c r="G521">
        <v>0.41499999999999998</v>
      </c>
      <c r="H521">
        <v>0.19450000000000001</v>
      </c>
      <c r="I521">
        <v>0.22</v>
      </c>
      <c r="J521">
        <v>9</v>
      </c>
      <c r="K521">
        <v>8</v>
      </c>
      <c r="L521" t="s">
        <v>46</v>
      </c>
      <c r="M521" t="s">
        <v>47</v>
      </c>
      <c r="N521" t="s">
        <v>48</v>
      </c>
      <c r="O521">
        <v>5</v>
      </c>
      <c r="P521" t="s">
        <v>31</v>
      </c>
      <c r="Q521">
        <v>12.8</v>
      </c>
      <c r="R521" t="str" cm="1">
        <f t="array" ref="R5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1" t="e">
        <f>IF(Table13[[#This Row],[Category All]]="Category 1", "Yes",NA())</f>
        <v>#N/A</v>
      </c>
      <c r="T521" t="e">
        <f>IF(Table13[[#This Row],[Category All]]="Category 2", "Yes",NA())</f>
        <v>#N/A</v>
      </c>
      <c r="U521" t="str">
        <f>IF(Table13[[#This Row],[Category All]]="Category 3", "Yes",NA())</f>
        <v>Yes</v>
      </c>
      <c r="V521" s="3">
        <f>SUM(1,(1/3)*(Table13[[#This Row],[Length]]-0.5),(1/3)*(Table13[[#This Row],[Diameter]]-0.4),(1/3)*(Table13[[#This Row],[Height]]-0.4)*Table13[[#This Row],[Whole_weight]]*0.5)</f>
        <v>1.0040024999999999</v>
      </c>
      <c r="W521" s="3" cm="1">
        <f t="array" ref="W5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1.0040024999999999</v>
      </c>
      <c r="X521" s="3" t="e">
        <f>IF(Table13[[#This Row],[Category All]]="Category 1",Table13[[#This Row],[Base Abalone Value]]*1.5,NA())</f>
        <v>#N/A</v>
      </c>
      <c r="Y521" s="3" t="e">
        <f>IF(Table13[[#This Row],[Category All]]="Category 2",Table13[[#This Row],[Base Abalone Value]]*0.8,NA())</f>
        <v>#N/A</v>
      </c>
      <c r="Z521" s="3">
        <f>IF(Table13[[#This Row],[Category All]]="Category 3",Table13[[#This Row],[Base Abalone Value]],NA())</f>
        <v>1.0040024999999999</v>
      </c>
    </row>
    <row r="522" spans="1:26" x14ac:dyDescent="0.2">
      <c r="A522">
        <v>2032</v>
      </c>
      <c r="B522" t="s">
        <v>17</v>
      </c>
      <c r="C522">
        <v>0.6</v>
      </c>
      <c r="D522">
        <v>0.45</v>
      </c>
      <c r="E522">
        <v>0.14000000000000001</v>
      </c>
      <c r="F522">
        <v>0.83699999999999997</v>
      </c>
      <c r="G522">
        <v>0.37</v>
      </c>
      <c r="H522">
        <v>0.17699999999999999</v>
      </c>
      <c r="I522">
        <v>0.24249999999999999</v>
      </c>
      <c r="J522">
        <v>10</v>
      </c>
      <c r="K522">
        <v>12</v>
      </c>
      <c r="L522" t="s">
        <v>18</v>
      </c>
      <c r="M522" t="s">
        <v>19</v>
      </c>
      <c r="N522" t="s">
        <v>20</v>
      </c>
      <c r="O522">
        <v>1</v>
      </c>
      <c r="P522" t="s">
        <v>21</v>
      </c>
      <c r="Q522">
        <v>22.1</v>
      </c>
      <c r="R522" t="str" cm="1">
        <f t="array" ref="R5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2" t="e">
        <f>IF(Table13[[#This Row],[Category All]]="Category 1", "Yes",NA())</f>
        <v>#N/A</v>
      </c>
      <c r="T522" t="str">
        <f>IF(Table13[[#This Row],[Category All]]="Category 2", "Yes",NA())</f>
        <v>Yes</v>
      </c>
      <c r="U522" t="e">
        <f>IF(Table13[[#This Row],[Category All]]="Category 3", "Yes",NA())</f>
        <v>#N/A</v>
      </c>
      <c r="V522" s="3">
        <f>SUM(1,(1/3)*(Table13[[#This Row],[Length]]-0.5),(1/3)*(Table13[[#This Row],[Diameter]]-0.4),(1/3)*(Table13[[#This Row],[Height]]-0.4)*Table13[[#This Row],[Whole_weight]]*0.5)</f>
        <v>1.0137299999999998</v>
      </c>
      <c r="W522" s="3" cm="1">
        <f t="array" ref="W5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0.81098399999999993</v>
      </c>
      <c r="X522" s="3" t="e">
        <f>IF(Table13[[#This Row],[Category All]]="Category 1",Table13[[#This Row],[Base Abalone Value]]*1.5,NA())</f>
        <v>#N/A</v>
      </c>
      <c r="Y522" s="3">
        <f>IF(Table13[[#This Row],[Category All]]="Category 2",Table13[[#This Row],[Base Abalone Value]]*0.8,NA())</f>
        <v>0.81098399999999993</v>
      </c>
      <c r="Z522" s="3" t="e">
        <f>IF(Table13[[#This Row],[Category All]]="Category 3",Table13[[#This Row],[Base Abalone Value]],NA())</f>
        <v>#N/A</v>
      </c>
    </row>
    <row r="523" spans="1:26" x14ac:dyDescent="0.2">
      <c r="A523">
        <v>3303</v>
      </c>
      <c r="B523" t="s">
        <v>17</v>
      </c>
      <c r="C523">
        <v>0.71</v>
      </c>
      <c r="D523">
        <v>0.57499999999999996</v>
      </c>
      <c r="E523">
        <v>0.17499999999999999</v>
      </c>
      <c r="F523">
        <v>1.5549999999999999</v>
      </c>
      <c r="G523">
        <v>0.64649999999999996</v>
      </c>
      <c r="H523">
        <v>0.3705</v>
      </c>
      <c r="I523">
        <v>0.52</v>
      </c>
      <c r="J523">
        <v>15</v>
      </c>
      <c r="K523">
        <v>2</v>
      </c>
      <c r="L523" t="s">
        <v>49</v>
      </c>
      <c r="M523" t="s">
        <v>50</v>
      </c>
      <c r="N523" t="s">
        <v>51</v>
      </c>
      <c r="O523">
        <v>4</v>
      </c>
      <c r="P523" t="s">
        <v>27</v>
      </c>
      <c r="Q523">
        <v>6.1</v>
      </c>
      <c r="R523" t="str" cm="1">
        <f t="array" ref="R5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3" t="e">
        <f>IF(Table13[[#This Row],[Category All]]="Category 1", "Yes",NA())</f>
        <v>#N/A</v>
      </c>
      <c r="T523" t="e">
        <f>IF(Table13[[#This Row],[Category All]]="Category 2", "Yes",NA())</f>
        <v>#N/A</v>
      </c>
      <c r="U523" t="str">
        <f>IF(Table13[[#This Row],[Category All]]="Category 3", "Yes",NA())</f>
        <v>Yes</v>
      </c>
      <c r="V523" s="3">
        <f>SUM(1,(1/3)*(Table13[[#This Row],[Length]]-0.5),(1/3)*(Table13[[#This Row],[Diameter]]-0.4),(1/3)*(Table13[[#This Row],[Height]]-0.4)*Table13[[#This Row],[Whole_weight]]*0.5)</f>
        <v>1.0700208333333334</v>
      </c>
      <c r="W523" s="3" cm="1">
        <f t="array" ref="W5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1.0700208333333334</v>
      </c>
      <c r="X523" s="3" t="e">
        <f>IF(Table13[[#This Row],[Category All]]="Category 1",Table13[[#This Row],[Base Abalone Value]]*1.5,NA())</f>
        <v>#N/A</v>
      </c>
      <c r="Y523" s="3" t="e">
        <f>IF(Table13[[#This Row],[Category All]]="Category 2",Table13[[#This Row],[Base Abalone Value]]*0.8,NA())</f>
        <v>#N/A</v>
      </c>
      <c r="Z523" s="3">
        <f>IF(Table13[[#This Row],[Category All]]="Category 3",Table13[[#This Row],[Base Abalone Value]],NA())</f>
        <v>1.0700208333333334</v>
      </c>
    </row>
    <row r="524" spans="1:26" x14ac:dyDescent="0.2">
      <c r="A524">
        <v>4152</v>
      </c>
      <c r="B524" t="s">
        <v>28</v>
      </c>
      <c r="C524">
        <v>0.35</v>
      </c>
      <c r="D524">
        <v>0.25</v>
      </c>
      <c r="E524">
        <v>7.4999999999999997E-2</v>
      </c>
      <c r="F524">
        <v>0.16950000000000001</v>
      </c>
      <c r="G524">
        <v>8.3500000000000005E-2</v>
      </c>
      <c r="H524">
        <v>3.5499999999999997E-2</v>
      </c>
      <c r="I524">
        <v>4.1000000000000002E-2</v>
      </c>
      <c r="J524">
        <v>6</v>
      </c>
      <c r="K524">
        <v>1</v>
      </c>
      <c r="L524" t="s">
        <v>25</v>
      </c>
      <c r="M524" t="s">
        <v>26</v>
      </c>
      <c r="N524" t="s">
        <v>20</v>
      </c>
      <c r="O524">
        <v>7</v>
      </c>
      <c r="P524" t="s">
        <v>59</v>
      </c>
      <c r="Q524">
        <v>2.5</v>
      </c>
      <c r="R524" t="str" cm="1">
        <f t="array" ref="R5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4" t="e">
        <f>IF(Table13[[#This Row],[Category All]]="Category 1", "Yes",NA())</f>
        <v>#N/A</v>
      </c>
      <c r="T524" t="str">
        <f>IF(Table13[[#This Row],[Category All]]="Category 2", "Yes",NA())</f>
        <v>Yes</v>
      </c>
      <c r="U524" t="e">
        <f>IF(Table13[[#This Row],[Category All]]="Category 3", "Yes",NA())</f>
        <v>#N/A</v>
      </c>
      <c r="V524" s="3">
        <f>SUM(1,(1/3)*(Table13[[#This Row],[Length]]-0.5),(1/3)*(Table13[[#This Row],[Diameter]]-0.4),(1/3)*(Table13[[#This Row],[Height]]-0.4)*Table13[[#This Row],[Whole_weight]]*0.5)</f>
        <v>0.89081874999999988</v>
      </c>
      <c r="W524" s="3" cm="1">
        <f t="array" ref="W5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0.71265499999999993</v>
      </c>
      <c r="X524" s="3" t="e">
        <f>IF(Table13[[#This Row],[Category All]]="Category 1",Table13[[#This Row],[Base Abalone Value]]*1.5,NA())</f>
        <v>#N/A</v>
      </c>
      <c r="Y524" s="3">
        <f>IF(Table13[[#This Row],[Category All]]="Category 2",Table13[[#This Row],[Base Abalone Value]]*0.8,NA())</f>
        <v>0.71265499999999993</v>
      </c>
      <c r="Z524" s="3" t="e">
        <f>IF(Table13[[#This Row],[Category All]]="Category 3",Table13[[#This Row],[Base Abalone Value]],NA())</f>
        <v>#N/A</v>
      </c>
    </row>
    <row r="525" spans="1:26" x14ac:dyDescent="0.2">
      <c r="A525">
        <v>3171</v>
      </c>
      <c r="B525" t="s">
        <v>17</v>
      </c>
      <c r="C525">
        <v>0.56999999999999995</v>
      </c>
      <c r="D525">
        <v>0.46500000000000002</v>
      </c>
      <c r="E525">
        <v>0.155</v>
      </c>
      <c r="F525">
        <v>0.872</v>
      </c>
      <c r="G525">
        <v>0.32450000000000001</v>
      </c>
      <c r="H525">
        <v>0.23899999999999999</v>
      </c>
      <c r="I525">
        <v>0.28499999999999998</v>
      </c>
      <c r="J525">
        <v>14</v>
      </c>
      <c r="K525">
        <v>7</v>
      </c>
      <c r="L525" t="s">
        <v>52</v>
      </c>
      <c r="M525" t="s">
        <v>53</v>
      </c>
      <c r="N525" t="s">
        <v>54</v>
      </c>
      <c r="O525">
        <v>6</v>
      </c>
      <c r="P525" t="s">
        <v>64</v>
      </c>
      <c r="Q525">
        <v>14.1</v>
      </c>
      <c r="R525" t="str" cm="1">
        <f t="array" ref="R5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5" t="e">
        <f>IF(Table13[[#This Row],[Category All]]="Category 1", "Yes",NA())</f>
        <v>#N/A</v>
      </c>
      <c r="T525" t="str">
        <f>IF(Table13[[#This Row],[Category All]]="Category 2", "Yes",NA())</f>
        <v>Yes</v>
      </c>
      <c r="U525" t="e">
        <f>IF(Table13[[#This Row],[Category All]]="Category 3", "Yes",NA())</f>
        <v>#N/A</v>
      </c>
      <c r="V525" s="3">
        <f>SUM(1,(1/3)*(Table13[[#This Row],[Length]]-0.5),(1/3)*(Table13[[#This Row],[Diameter]]-0.4),(1/3)*(Table13[[#This Row],[Height]]-0.4)*Table13[[#This Row],[Whole_weight]]*0.5)</f>
        <v>1.0093933333333336</v>
      </c>
      <c r="W525" s="3" cm="1">
        <f t="array" ref="W5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0.80751466666666694</v>
      </c>
      <c r="X525" s="3" t="e">
        <f>IF(Table13[[#This Row],[Category All]]="Category 1",Table13[[#This Row],[Base Abalone Value]]*1.5,NA())</f>
        <v>#N/A</v>
      </c>
      <c r="Y525" s="3">
        <f>IF(Table13[[#This Row],[Category All]]="Category 2",Table13[[#This Row],[Base Abalone Value]]*0.8,NA())</f>
        <v>0.80751466666666694</v>
      </c>
      <c r="Z525" s="3" t="e">
        <f>IF(Table13[[#This Row],[Category All]]="Category 3",Table13[[#This Row],[Base Abalone Value]],NA())</f>
        <v>#N/A</v>
      </c>
    </row>
    <row r="526" spans="1:26" x14ac:dyDescent="0.2">
      <c r="A526">
        <v>1308</v>
      </c>
      <c r="B526" t="s">
        <v>28</v>
      </c>
      <c r="C526">
        <v>0.54500000000000004</v>
      </c>
      <c r="D526">
        <v>0.435</v>
      </c>
      <c r="E526">
        <v>0.13500000000000001</v>
      </c>
      <c r="F526">
        <v>0.77149999999999996</v>
      </c>
      <c r="G526">
        <v>0.372</v>
      </c>
      <c r="H526">
        <v>0.14799999999999999</v>
      </c>
      <c r="I526">
        <v>0.22700000000000001</v>
      </c>
      <c r="J526">
        <v>8</v>
      </c>
      <c r="K526">
        <v>12</v>
      </c>
      <c r="L526" t="s">
        <v>18</v>
      </c>
      <c r="M526" t="s">
        <v>19</v>
      </c>
      <c r="N526" t="s">
        <v>20</v>
      </c>
      <c r="O526">
        <v>5</v>
      </c>
      <c r="P526" t="s">
        <v>31</v>
      </c>
      <c r="Q526">
        <v>12.8</v>
      </c>
      <c r="R526" t="str" cm="1">
        <f t="array" ref="R5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6" t="e">
        <f>IF(Table13[[#This Row],[Category All]]="Category 1", "Yes",NA())</f>
        <v>#N/A</v>
      </c>
      <c r="T526" t="str">
        <f>IF(Table13[[#This Row],[Category All]]="Category 2", "Yes",NA())</f>
        <v>Yes</v>
      </c>
      <c r="U526" t="e">
        <f>IF(Table13[[#This Row],[Category All]]="Category 3", "Yes",NA())</f>
        <v>#N/A</v>
      </c>
      <c r="V526" s="3">
        <f>SUM(1,(1/3)*(Table13[[#This Row],[Length]]-0.5),(1/3)*(Table13[[#This Row],[Diameter]]-0.4),(1/3)*(Table13[[#This Row],[Height]]-0.4)*Table13[[#This Row],[Whole_weight]]*0.5)</f>
        <v>0.99259208333333349</v>
      </c>
      <c r="W526" s="3" cm="1">
        <f t="array" ref="W5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0.79407366666666679</v>
      </c>
      <c r="X526" s="3" t="e">
        <f>IF(Table13[[#This Row],[Category All]]="Category 1",Table13[[#This Row],[Base Abalone Value]]*1.5,NA())</f>
        <v>#N/A</v>
      </c>
      <c r="Y526" s="3">
        <f>IF(Table13[[#This Row],[Category All]]="Category 2",Table13[[#This Row],[Base Abalone Value]]*0.8,NA())</f>
        <v>0.79407366666666679</v>
      </c>
      <c r="Z526" s="3" t="e">
        <f>IF(Table13[[#This Row],[Category All]]="Category 3",Table13[[#This Row],[Base Abalone Value]],NA())</f>
        <v>#N/A</v>
      </c>
    </row>
    <row r="527" spans="1:26" x14ac:dyDescent="0.2">
      <c r="A527">
        <v>1377</v>
      </c>
      <c r="B527" t="s">
        <v>32</v>
      </c>
      <c r="C527">
        <v>0.62</v>
      </c>
      <c r="D527">
        <v>0.51</v>
      </c>
      <c r="E527">
        <v>0.17499999999999999</v>
      </c>
      <c r="F527">
        <v>1.2815000000000001</v>
      </c>
      <c r="G527">
        <v>0.57150000000000001</v>
      </c>
      <c r="H527">
        <v>0.23849999999999999</v>
      </c>
      <c r="I527">
        <v>0.39</v>
      </c>
      <c r="J527">
        <v>10</v>
      </c>
      <c r="K527">
        <v>9</v>
      </c>
      <c r="L527" t="s">
        <v>37</v>
      </c>
      <c r="M527" t="s">
        <v>38</v>
      </c>
      <c r="N527" t="s">
        <v>39</v>
      </c>
      <c r="O527">
        <v>9</v>
      </c>
      <c r="P527" t="s">
        <v>63</v>
      </c>
      <c r="Q527">
        <v>1.9</v>
      </c>
      <c r="R527" t="str" cm="1">
        <f t="array" ref="R5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27" t="e">
        <f>IF(Table13[[#This Row],[Category All]]="Category 1", "Yes",NA())</f>
        <v>#N/A</v>
      </c>
      <c r="T527" t="e">
        <f>IF(Table13[[#This Row],[Category All]]="Category 2", "Yes",NA())</f>
        <v>#N/A</v>
      </c>
      <c r="U527" t="str">
        <f>IF(Table13[[#This Row],[Category All]]="Category 3", "Yes",NA())</f>
        <v>Yes</v>
      </c>
      <c r="V527" s="3">
        <f>SUM(1,(1/3)*(Table13[[#This Row],[Length]]-0.5),(1/3)*(Table13[[#This Row],[Diameter]]-0.4),(1/3)*(Table13[[#This Row],[Height]]-0.4)*Table13[[#This Row],[Whole_weight]]*0.5)</f>
        <v>1.0286104166666667</v>
      </c>
      <c r="W527" s="3" cm="1">
        <f t="array" ref="W5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1.0286104166666667</v>
      </c>
      <c r="X527" s="3" t="e">
        <f>IF(Table13[[#This Row],[Category All]]="Category 1",Table13[[#This Row],[Base Abalone Value]]*1.5,NA())</f>
        <v>#N/A</v>
      </c>
      <c r="Y527" s="3" t="e">
        <f>IF(Table13[[#This Row],[Category All]]="Category 2",Table13[[#This Row],[Base Abalone Value]]*0.8,NA())</f>
        <v>#N/A</v>
      </c>
      <c r="Z527" s="3">
        <f>IF(Table13[[#This Row],[Category All]]="Category 3",Table13[[#This Row],[Base Abalone Value]],NA())</f>
        <v>1.0286104166666667</v>
      </c>
    </row>
    <row r="528" spans="1:26" x14ac:dyDescent="0.2">
      <c r="A528">
        <v>510</v>
      </c>
      <c r="B528" t="s">
        <v>28</v>
      </c>
      <c r="C528">
        <v>0.56000000000000005</v>
      </c>
      <c r="D528">
        <v>0.44500000000000001</v>
      </c>
      <c r="E528">
        <v>0.155</v>
      </c>
      <c r="F528">
        <v>0.87350000000000005</v>
      </c>
      <c r="G528">
        <v>0.30049999999999999</v>
      </c>
      <c r="H528">
        <v>0.20899999999999999</v>
      </c>
      <c r="I528">
        <v>0.27500000000000002</v>
      </c>
      <c r="J528">
        <v>16</v>
      </c>
      <c r="K528">
        <v>6</v>
      </c>
      <c r="L528" t="s">
        <v>56</v>
      </c>
      <c r="M528" t="s">
        <v>57</v>
      </c>
      <c r="N528" t="s">
        <v>58</v>
      </c>
      <c r="O528">
        <v>3</v>
      </c>
      <c r="P528" t="s">
        <v>65</v>
      </c>
      <c r="Q528">
        <v>3.6</v>
      </c>
      <c r="R528" t="str" cm="1">
        <f t="array" ref="R5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528" t="str">
        <f>IF(Table13[[#This Row],[Category All]]="Category 1", "Yes",NA())</f>
        <v>Yes</v>
      </c>
      <c r="T528" t="e">
        <f>IF(Table13[[#This Row],[Category All]]="Category 2", "Yes",NA())</f>
        <v>#N/A</v>
      </c>
      <c r="U528" t="e">
        <f>IF(Table13[[#This Row],[Category All]]="Category 3", "Yes",NA())</f>
        <v>#N/A</v>
      </c>
      <c r="V528" s="3">
        <f>SUM(1,(1/3)*(Table13[[#This Row],[Length]]-0.5),(1/3)*(Table13[[#This Row],[Diameter]]-0.4),(1/3)*(Table13[[#This Row],[Height]]-0.4)*Table13[[#This Row],[Whole_weight]]*0.5)</f>
        <v>0.99933208333333323</v>
      </c>
      <c r="W528" s="3" cm="1">
        <f t="array" ref="W5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1.498998125</v>
      </c>
      <c r="X528" s="3">
        <f>IF(Table13[[#This Row],[Category All]]="Category 1",Table13[[#This Row],[Base Abalone Value]]*1.5,NA())</f>
        <v>1.498998125</v>
      </c>
      <c r="Y528" s="3" t="e">
        <f>IF(Table13[[#This Row],[Category All]]="Category 2",Table13[[#This Row],[Base Abalone Value]]*0.8,NA())</f>
        <v>#N/A</v>
      </c>
      <c r="Z528" s="3" t="e">
        <f>IF(Table13[[#This Row],[Category All]]="Category 3",Table13[[#This Row],[Base Abalone Value]],NA())</f>
        <v>#N/A</v>
      </c>
    </row>
    <row r="529" spans="1:26" x14ac:dyDescent="0.2">
      <c r="A529">
        <v>2647</v>
      </c>
      <c r="B529" t="s">
        <v>28</v>
      </c>
      <c r="C529">
        <v>0.495</v>
      </c>
      <c r="D529">
        <v>0.38</v>
      </c>
      <c r="E529">
        <v>0.12</v>
      </c>
      <c r="F529">
        <v>0.51200000000000001</v>
      </c>
      <c r="G529">
        <v>0.23300000000000001</v>
      </c>
      <c r="H529">
        <v>0.1205</v>
      </c>
      <c r="I529">
        <v>0.13600000000000001</v>
      </c>
      <c r="J529">
        <v>7</v>
      </c>
      <c r="K529">
        <v>14</v>
      </c>
      <c r="L529" t="s">
        <v>40</v>
      </c>
      <c r="M529" t="s">
        <v>41</v>
      </c>
      <c r="N529" t="s">
        <v>42</v>
      </c>
      <c r="O529">
        <v>8</v>
      </c>
      <c r="P529" t="s">
        <v>36</v>
      </c>
      <c r="Q529">
        <v>12.3</v>
      </c>
      <c r="R529" t="str" cm="1">
        <f t="array" ref="R5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29" t="e">
        <f>IF(Table13[[#This Row],[Category All]]="Category 1", "Yes",NA())</f>
        <v>#N/A</v>
      </c>
      <c r="T529" t="str">
        <f>IF(Table13[[#This Row],[Category All]]="Category 2", "Yes",NA())</f>
        <v>Yes</v>
      </c>
      <c r="U529" t="e">
        <f>IF(Table13[[#This Row],[Category All]]="Category 3", "Yes",NA())</f>
        <v>#N/A</v>
      </c>
      <c r="V529" s="3">
        <f>SUM(1,(1/3)*(Table13[[#This Row],[Length]]-0.5),(1/3)*(Table13[[#This Row],[Diameter]]-0.4),(1/3)*(Table13[[#This Row],[Height]]-0.4)*Table13[[#This Row],[Whole_weight]]*0.5)</f>
        <v>0.96777333333333326</v>
      </c>
      <c r="W529" s="3" cm="1">
        <f t="array" ref="W5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0.77421866666666661</v>
      </c>
      <c r="X529" s="3" t="e">
        <f>IF(Table13[[#This Row],[Category All]]="Category 1",Table13[[#This Row],[Base Abalone Value]]*1.5,NA())</f>
        <v>#N/A</v>
      </c>
      <c r="Y529" s="3">
        <f>IF(Table13[[#This Row],[Category All]]="Category 2",Table13[[#This Row],[Base Abalone Value]]*0.8,NA())</f>
        <v>0.77421866666666661</v>
      </c>
      <c r="Z529" s="3" t="e">
        <f>IF(Table13[[#This Row],[Category All]]="Category 3",Table13[[#This Row],[Base Abalone Value]],NA())</f>
        <v>#N/A</v>
      </c>
    </row>
    <row r="530" spans="1:26" x14ac:dyDescent="0.2">
      <c r="A530">
        <v>3472</v>
      </c>
      <c r="B530" t="s">
        <v>17</v>
      </c>
      <c r="C530">
        <v>0.72499999999999998</v>
      </c>
      <c r="D530">
        <v>0.57999999999999996</v>
      </c>
      <c r="E530">
        <v>0.185</v>
      </c>
      <c r="F530">
        <v>1.5229999999999999</v>
      </c>
      <c r="G530">
        <v>0.80449999999999999</v>
      </c>
      <c r="H530">
        <v>0.35949999999999999</v>
      </c>
      <c r="I530">
        <v>0.4375</v>
      </c>
      <c r="J530">
        <v>9</v>
      </c>
      <c r="K530">
        <v>14</v>
      </c>
      <c r="L530" t="s">
        <v>40</v>
      </c>
      <c r="M530" t="s">
        <v>41</v>
      </c>
      <c r="N530" t="s">
        <v>42</v>
      </c>
      <c r="O530">
        <v>5</v>
      </c>
      <c r="P530" t="s">
        <v>31</v>
      </c>
      <c r="Q530">
        <v>12.8</v>
      </c>
      <c r="R530" t="str" cm="1">
        <f t="array" ref="R5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0" t="e">
        <f>IF(Table13[[#This Row],[Category All]]="Category 1", "Yes",NA())</f>
        <v>#N/A</v>
      </c>
      <c r="T530" t="e">
        <f>IF(Table13[[#This Row],[Category All]]="Category 2", "Yes",NA())</f>
        <v>#N/A</v>
      </c>
      <c r="U530" t="str">
        <f>IF(Table13[[#This Row],[Category All]]="Category 3", "Yes",NA())</f>
        <v>Yes</v>
      </c>
      <c r="V530" s="3">
        <f>SUM(1,(1/3)*(Table13[[#This Row],[Length]]-0.5),(1/3)*(Table13[[#This Row],[Diameter]]-0.4),(1/3)*(Table13[[#This Row],[Height]]-0.4)*Table13[[#This Row],[Whole_weight]]*0.5)</f>
        <v>1.0804258333333334</v>
      </c>
      <c r="W530" s="3" cm="1">
        <f t="array" ref="W5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1.0804258333333334</v>
      </c>
      <c r="X530" s="3" t="e">
        <f>IF(Table13[[#This Row],[Category All]]="Category 1",Table13[[#This Row],[Base Abalone Value]]*1.5,NA())</f>
        <v>#N/A</v>
      </c>
      <c r="Y530" s="3" t="e">
        <f>IF(Table13[[#This Row],[Category All]]="Category 2",Table13[[#This Row],[Base Abalone Value]]*0.8,NA())</f>
        <v>#N/A</v>
      </c>
      <c r="Z530" s="3">
        <f>IF(Table13[[#This Row],[Category All]]="Category 3",Table13[[#This Row],[Base Abalone Value]],NA())</f>
        <v>1.0804258333333334</v>
      </c>
    </row>
    <row r="531" spans="1:26" x14ac:dyDescent="0.2">
      <c r="A531">
        <v>1611</v>
      </c>
      <c r="B531" t="s">
        <v>28</v>
      </c>
      <c r="C531">
        <v>0.54500000000000004</v>
      </c>
      <c r="D531">
        <v>0.42</v>
      </c>
      <c r="E531">
        <v>0.125</v>
      </c>
      <c r="F531">
        <v>0.71699999999999997</v>
      </c>
      <c r="G531">
        <v>0.35799999999999998</v>
      </c>
      <c r="H531">
        <v>0.112</v>
      </c>
      <c r="I531">
        <v>0.22</v>
      </c>
      <c r="J531">
        <v>8</v>
      </c>
      <c r="K531">
        <v>4</v>
      </c>
      <c r="L531" t="s">
        <v>69</v>
      </c>
      <c r="M531" t="s">
        <v>70</v>
      </c>
      <c r="N531" t="s">
        <v>71</v>
      </c>
      <c r="O531">
        <v>10</v>
      </c>
      <c r="P531" t="s">
        <v>55</v>
      </c>
      <c r="Q531">
        <v>24.1</v>
      </c>
      <c r="R531" t="str" cm="1">
        <f t="array" ref="R5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1" t="e">
        <f>IF(Table13[[#This Row],[Category All]]="Category 1", "Yes",NA())</f>
        <v>#N/A</v>
      </c>
      <c r="T531" t="str">
        <f>IF(Table13[[#This Row],[Category All]]="Category 2", "Yes",NA())</f>
        <v>Yes</v>
      </c>
      <c r="U531" t="e">
        <f>IF(Table13[[#This Row],[Category All]]="Category 3", "Yes",NA())</f>
        <v>#N/A</v>
      </c>
      <c r="V531" s="3">
        <f>SUM(1,(1/3)*(Table13[[#This Row],[Length]]-0.5),(1/3)*(Table13[[#This Row],[Diameter]]-0.4),(1/3)*(Table13[[#This Row],[Height]]-0.4)*Table13[[#This Row],[Whole_weight]]*0.5)</f>
        <v>0.98880416666666671</v>
      </c>
      <c r="W531" s="3" cm="1">
        <f t="array" ref="W5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0.79104333333333343</v>
      </c>
      <c r="X531" s="3" t="e">
        <f>IF(Table13[[#This Row],[Category All]]="Category 1",Table13[[#This Row],[Base Abalone Value]]*1.5,NA())</f>
        <v>#N/A</v>
      </c>
      <c r="Y531" s="3">
        <f>IF(Table13[[#This Row],[Category All]]="Category 2",Table13[[#This Row],[Base Abalone Value]]*0.8,NA())</f>
        <v>0.79104333333333343</v>
      </c>
      <c r="Z531" s="3" t="e">
        <f>IF(Table13[[#This Row],[Category All]]="Category 3",Table13[[#This Row],[Base Abalone Value]],NA())</f>
        <v>#N/A</v>
      </c>
    </row>
    <row r="532" spans="1:26" x14ac:dyDescent="0.2">
      <c r="A532">
        <v>1398</v>
      </c>
      <c r="B532" t="s">
        <v>32</v>
      </c>
      <c r="C532">
        <v>0.64500000000000002</v>
      </c>
      <c r="D532">
        <v>0.5</v>
      </c>
      <c r="E532">
        <v>0.19500000000000001</v>
      </c>
      <c r="F532">
        <v>1.401</v>
      </c>
      <c r="G532">
        <v>0.61650000000000005</v>
      </c>
      <c r="H532">
        <v>0.35149999999999998</v>
      </c>
      <c r="I532">
        <v>0.3725</v>
      </c>
      <c r="J532">
        <v>10</v>
      </c>
      <c r="K532">
        <v>3</v>
      </c>
      <c r="L532" t="s">
        <v>60</v>
      </c>
      <c r="M532" t="s">
        <v>61</v>
      </c>
      <c r="N532" t="s">
        <v>62</v>
      </c>
      <c r="O532">
        <v>1</v>
      </c>
      <c r="P532" t="s">
        <v>21</v>
      </c>
      <c r="Q532">
        <v>22.1</v>
      </c>
      <c r="R532" t="str" cm="1">
        <f t="array" ref="R5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2" t="e">
        <f>IF(Table13[[#This Row],[Category All]]="Category 1", "Yes",NA())</f>
        <v>#N/A</v>
      </c>
      <c r="T532" t="e">
        <f>IF(Table13[[#This Row],[Category All]]="Category 2", "Yes",NA())</f>
        <v>#N/A</v>
      </c>
      <c r="U532" t="str">
        <f>IF(Table13[[#This Row],[Category All]]="Category 3", "Yes",NA())</f>
        <v>Yes</v>
      </c>
      <c r="V532" s="3">
        <f>SUM(1,(1/3)*(Table13[[#This Row],[Length]]-0.5),(1/3)*(Table13[[#This Row],[Diameter]]-0.4),(1/3)*(Table13[[#This Row],[Height]]-0.4)*Table13[[#This Row],[Whole_weight]]*0.5)</f>
        <v>1.0337991666666666</v>
      </c>
      <c r="W532" s="3" cm="1">
        <f t="array" ref="W5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1.0337991666666666</v>
      </c>
      <c r="X532" s="3" t="e">
        <f>IF(Table13[[#This Row],[Category All]]="Category 1",Table13[[#This Row],[Base Abalone Value]]*1.5,NA())</f>
        <v>#N/A</v>
      </c>
      <c r="Y532" s="3" t="e">
        <f>IF(Table13[[#This Row],[Category All]]="Category 2",Table13[[#This Row],[Base Abalone Value]]*0.8,NA())</f>
        <v>#N/A</v>
      </c>
      <c r="Z532" s="3">
        <f>IF(Table13[[#This Row],[Category All]]="Category 3",Table13[[#This Row],[Base Abalone Value]],NA())</f>
        <v>1.0337991666666666</v>
      </c>
    </row>
    <row r="533" spans="1:26" x14ac:dyDescent="0.2">
      <c r="A533">
        <v>2668</v>
      </c>
      <c r="B533" t="s">
        <v>17</v>
      </c>
      <c r="C533">
        <v>0.58499999999999996</v>
      </c>
      <c r="D533">
        <v>0.45</v>
      </c>
      <c r="E533">
        <v>0.15</v>
      </c>
      <c r="F533">
        <v>0.93799999999999994</v>
      </c>
      <c r="G533">
        <v>0.46700000000000003</v>
      </c>
      <c r="H533">
        <v>0.20300000000000001</v>
      </c>
      <c r="I533">
        <v>0.22500000000000001</v>
      </c>
      <c r="J533">
        <v>7</v>
      </c>
      <c r="K533">
        <v>5</v>
      </c>
      <c r="L533" t="s">
        <v>43</v>
      </c>
      <c r="M533" t="s">
        <v>44</v>
      </c>
      <c r="N533" t="s">
        <v>45</v>
      </c>
      <c r="O533">
        <v>9</v>
      </c>
      <c r="P533" t="s">
        <v>63</v>
      </c>
      <c r="Q533">
        <v>1.9</v>
      </c>
      <c r="R533" t="str" cm="1">
        <f t="array" ref="R5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3" t="e">
        <f>IF(Table13[[#This Row],[Category All]]="Category 1", "Yes",NA())</f>
        <v>#N/A</v>
      </c>
      <c r="T533" t="e">
        <f>IF(Table13[[#This Row],[Category All]]="Category 2", "Yes",NA())</f>
        <v>#N/A</v>
      </c>
      <c r="U533" t="str">
        <f>IF(Table13[[#This Row],[Category All]]="Category 3", "Yes",NA())</f>
        <v>Yes</v>
      </c>
      <c r="V533" s="3">
        <f>SUM(1,(1/3)*(Table13[[#This Row],[Length]]-0.5),(1/3)*(Table13[[#This Row],[Diameter]]-0.4),(1/3)*(Table13[[#This Row],[Height]]-0.4)*Table13[[#This Row],[Whole_weight]]*0.5)</f>
        <v>1.0059166666666666</v>
      </c>
      <c r="W533" s="3" cm="1">
        <f t="array" ref="W5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1.0059166666666666</v>
      </c>
      <c r="X533" s="3" t="e">
        <f>IF(Table13[[#This Row],[Category All]]="Category 1",Table13[[#This Row],[Base Abalone Value]]*1.5,NA())</f>
        <v>#N/A</v>
      </c>
      <c r="Y533" s="3" t="e">
        <f>IF(Table13[[#This Row],[Category All]]="Category 2",Table13[[#This Row],[Base Abalone Value]]*0.8,NA())</f>
        <v>#N/A</v>
      </c>
      <c r="Z533" s="3">
        <f>IF(Table13[[#This Row],[Category All]]="Category 3",Table13[[#This Row],[Base Abalone Value]],NA())</f>
        <v>1.0059166666666666</v>
      </c>
    </row>
    <row r="534" spans="1:26" x14ac:dyDescent="0.2">
      <c r="A534">
        <v>3055</v>
      </c>
      <c r="B534" t="s">
        <v>32</v>
      </c>
      <c r="C534">
        <v>0.6</v>
      </c>
      <c r="D534">
        <v>0.45</v>
      </c>
      <c r="E534">
        <v>0.15</v>
      </c>
      <c r="F534">
        <v>0.86650000000000005</v>
      </c>
      <c r="G534">
        <v>0.3695</v>
      </c>
      <c r="H534">
        <v>0.19550000000000001</v>
      </c>
      <c r="I534">
        <v>0.255</v>
      </c>
      <c r="J534">
        <v>12</v>
      </c>
      <c r="K534">
        <v>6</v>
      </c>
      <c r="L534" t="s">
        <v>56</v>
      </c>
      <c r="M534" t="s">
        <v>57</v>
      </c>
      <c r="N534" t="s">
        <v>58</v>
      </c>
      <c r="O534">
        <v>4</v>
      </c>
      <c r="P534" t="s">
        <v>27</v>
      </c>
      <c r="Q534">
        <v>6.1</v>
      </c>
      <c r="R534" t="str" cm="1">
        <f t="array" ref="R5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4" t="e">
        <f>IF(Table13[[#This Row],[Category All]]="Category 1", "Yes",NA())</f>
        <v>#N/A</v>
      </c>
      <c r="T534" t="str">
        <f>IF(Table13[[#This Row],[Category All]]="Category 2", "Yes",NA())</f>
        <v>Yes</v>
      </c>
      <c r="U534" t="e">
        <f>IF(Table13[[#This Row],[Category All]]="Category 3", "Yes",NA())</f>
        <v>#N/A</v>
      </c>
      <c r="V534" s="3">
        <f>SUM(1,(1/3)*(Table13[[#This Row],[Length]]-0.5),(1/3)*(Table13[[#This Row],[Diameter]]-0.4),(1/3)*(Table13[[#This Row],[Height]]-0.4)*Table13[[#This Row],[Whole_weight]]*0.5)</f>
        <v>1.0138958333333332</v>
      </c>
      <c r="W534" s="3" cm="1">
        <f t="array" ref="W5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0.8111166666666666</v>
      </c>
      <c r="X534" s="3" t="e">
        <f>IF(Table13[[#This Row],[Category All]]="Category 1",Table13[[#This Row],[Base Abalone Value]]*1.5,NA())</f>
        <v>#N/A</v>
      </c>
      <c r="Y534" s="3">
        <f>IF(Table13[[#This Row],[Category All]]="Category 2",Table13[[#This Row],[Base Abalone Value]]*0.8,NA())</f>
        <v>0.8111166666666666</v>
      </c>
      <c r="Z534" s="3" t="e">
        <f>IF(Table13[[#This Row],[Category All]]="Category 3",Table13[[#This Row],[Base Abalone Value]],NA())</f>
        <v>#N/A</v>
      </c>
    </row>
    <row r="535" spans="1:26" x14ac:dyDescent="0.2">
      <c r="A535">
        <v>1225</v>
      </c>
      <c r="B535" t="s">
        <v>28</v>
      </c>
      <c r="C535">
        <v>0.34499999999999997</v>
      </c>
      <c r="D535">
        <v>0.255</v>
      </c>
      <c r="E535">
        <v>9.5000000000000001E-2</v>
      </c>
      <c r="F535">
        <v>0.19450000000000001</v>
      </c>
      <c r="G535">
        <v>9.2499999999999999E-2</v>
      </c>
      <c r="H535">
        <v>3.6999999999999998E-2</v>
      </c>
      <c r="I535">
        <v>5.5E-2</v>
      </c>
      <c r="J535">
        <v>6</v>
      </c>
      <c r="K535">
        <v>7</v>
      </c>
      <c r="L535" t="s">
        <v>52</v>
      </c>
      <c r="M535" t="s">
        <v>53</v>
      </c>
      <c r="N535" t="s">
        <v>54</v>
      </c>
      <c r="O535">
        <v>10</v>
      </c>
      <c r="P535" t="s">
        <v>55</v>
      </c>
      <c r="Q535">
        <v>24.1</v>
      </c>
      <c r="R535" t="str" cm="1">
        <f t="array" ref="R5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5" t="e">
        <f>IF(Table13[[#This Row],[Category All]]="Category 1", "Yes",NA())</f>
        <v>#N/A</v>
      </c>
      <c r="T535" t="str">
        <f>IF(Table13[[#This Row],[Category All]]="Category 2", "Yes",NA())</f>
        <v>Yes</v>
      </c>
      <c r="U535" t="e">
        <f>IF(Table13[[#This Row],[Category All]]="Category 3", "Yes",NA())</f>
        <v>#N/A</v>
      </c>
      <c r="V535" s="3">
        <f>SUM(1,(1/3)*(Table13[[#This Row],[Length]]-0.5),(1/3)*(Table13[[#This Row],[Diameter]]-0.4),(1/3)*(Table13[[#This Row],[Height]]-0.4)*Table13[[#This Row],[Whole_weight]]*0.5)</f>
        <v>0.8901129166666667</v>
      </c>
      <c r="W535" s="3" cm="1">
        <f t="array" ref="W5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0.71209033333333338</v>
      </c>
      <c r="X535" s="3" t="e">
        <f>IF(Table13[[#This Row],[Category All]]="Category 1",Table13[[#This Row],[Base Abalone Value]]*1.5,NA())</f>
        <v>#N/A</v>
      </c>
      <c r="Y535" s="3">
        <f>IF(Table13[[#This Row],[Category All]]="Category 2",Table13[[#This Row],[Base Abalone Value]]*0.8,NA())</f>
        <v>0.71209033333333338</v>
      </c>
      <c r="Z535" s="3" t="e">
        <f>IF(Table13[[#This Row],[Category All]]="Category 3",Table13[[#This Row],[Base Abalone Value]],NA())</f>
        <v>#N/A</v>
      </c>
    </row>
    <row r="536" spans="1:26" x14ac:dyDescent="0.2">
      <c r="A536">
        <v>766</v>
      </c>
      <c r="B536" t="s">
        <v>32</v>
      </c>
      <c r="C536">
        <v>0.54500000000000004</v>
      </c>
      <c r="D536">
        <v>0.45</v>
      </c>
      <c r="E536">
        <v>0.15</v>
      </c>
      <c r="F536">
        <v>0.97799999999999998</v>
      </c>
      <c r="G536">
        <v>0.33650000000000002</v>
      </c>
      <c r="H536">
        <v>0.1905</v>
      </c>
      <c r="I536">
        <v>0.3</v>
      </c>
      <c r="J536">
        <v>11</v>
      </c>
      <c r="K536">
        <v>13</v>
      </c>
      <c r="L536" t="s">
        <v>29</v>
      </c>
      <c r="M536" t="s">
        <v>30</v>
      </c>
      <c r="N536" t="s">
        <v>20</v>
      </c>
      <c r="O536">
        <v>7</v>
      </c>
      <c r="P536" t="s">
        <v>59</v>
      </c>
      <c r="Q536">
        <v>2.5</v>
      </c>
      <c r="R536" t="str" cm="1">
        <f t="array" ref="R5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6" t="e">
        <f>IF(Table13[[#This Row],[Category All]]="Category 1", "Yes",NA())</f>
        <v>#N/A</v>
      </c>
      <c r="T536" t="str">
        <f>IF(Table13[[#This Row],[Category All]]="Category 2", "Yes",NA())</f>
        <v>Yes</v>
      </c>
      <c r="U536" t="e">
        <f>IF(Table13[[#This Row],[Category All]]="Category 3", "Yes",NA())</f>
        <v>#N/A</v>
      </c>
      <c r="V536" s="3">
        <f>SUM(1,(1/3)*(Table13[[#This Row],[Length]]-0.5),(1/3)*(Table13[[#This Row],[Diameter]]-0.4),(1/3)*(Table13[[#This Row],[Height]]-0.4)*Table13[[#This Row],[Whole_weight]]*0.5)</f>
        <v>0.99091666666666678</v>
      </c>
      <c r="W536" s="3" cm="1">
        <f t="array" ref="W5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0.79273333333333351</v>
      </c>
      <c r="X536" s="3" t="e">
        <f>IF(Table13[[#This Row],[Category All]]="Category 1",Table13[[#This Row],[Base Abalone Value]]*1.5,NA())</f>
        <v>#N/A</v>
      </c>
      <c r="Y536" s="3">
        <f>IF(Table13[[#This Row],[Category All]]="Category 2",Table13[[#This Row],[Base Abalone Value]]*0.8,NA())</f>
        <v>0.79273333333333351</v>
      </c>
      <c r="Z536" s="3" t="e">
        <f>IF(Table13[[#This Row],[Category All]]="Category 3",Table13[[#This Row],[Base Abalone Value]],NA())</f>
        <v>#N/A</v>
      </c>
    </row>
    <row r="537" spans="1:26" x14ac:dyDescent="0.2">
      <c r="A537">
        <v>1159</v>
      </c>
      <c r="B537" t="s">
        <v>32</v>
      </c>
      <c r="C537">
        <v>0.60499999999999998</v>
      </c>
      <c r="D537">
        <v>0.47499999999999998</v>
      </c>
      <c r="E537">
        <v>0.14000000000000001</v>
      </c>
      <c r="F537">
        <v>1.1174999999999999</v>
      </c>
      <c r="G537">
        <v>0.55500000000000005</v>
      </c>
      <c r="H537">
        <v>0.25700000000000001</v>
      </c>
      <c r="I537">
        <v>0.27400000000000002</v>
      </c>
      <c r="J537">
        <v>9</v>
      </c>
      <c r="K537">
        <v>7</v>
      </c>
      <c r="L537" t="s">
        <v>52</v>
      </c>
      <c r="M537" t="s">
        <v>53</v>
      </c>
      <c r="N537" t="s">
        <v>54</v>
      </c>
      <c r="O537">
        <v>5</v>
      </c>
      <c r="P537" t="s">
        <v>31</v>
      </c>
      <c r="Q537">
        <v>12.8</v>
      </c>
      <c r="R537" t="str" cm="1">
        <f t="array" ref="R5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37" t="e">
        <f>IF(Table13[[#This Row],[Category All]]="Category 1", "Yes",NA())</f>
        <v>#N/A</v>
      </c>
      <c r="T537" t="e">
        <f>IF(Table13[[#This Row],[Category All]]="Category 2", "Yes",NA())</f>
        <v>#N/A</v>
      </c>
      <c r="U537" t="str">
        <f>IF(Table13[[#This Row],[Category All]]="Category 3", "Yes",NA())</f>
        <v>Yes</v>
      </c>
      <c r="V537" s="3">
        <f>SUM(1,(1/3)*(Table13[[#This Row],[Length]]-0.5),(1/3)*(Table13[[#This Row],[Diameter]]-0.4),(1/3)*(Table13[[#This Row],[Height]]-0.4)*Table13[[#This Row],[Whole_weight]]*0.5)</f>
        <v>1.0115749999999999</v>
      </c>
      <c r="W537" s="3" cm="1">
        <f t="array" ref="W5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1.0115749999999999</v>
      </c>
      <c r="X537" s="3" t="e">
        <f>IF(Table13[[#This Row],[Category All]]="Category 1",Table13[[#This Row],[Base Abalone Value]]*1.5,NA())</f>
        <v>#N/A</v>
      </c>
      <c r="Y537" s="3" t="e">
        <f>IF(Table13[[#This Row],[Category All]]="Category 2",Table13[[#This Row],[Base Abalone Value]]*0.8,NA())</f>
        <v>#N/A</v>
      </c>
      <c r="Z537" s="3">
        <f>IF(Table13[[#This Row],[Category All]]="Category 3",Table13[[#This Row],[Base Abalone Value]],NA())</f>
        <v>1.0115749999999999</v>
      </c>
    </row>
    <row r="538" spans="1:26" x14ac:dyDescent="0.2">
      <c r="A538">
        <v>2359</v>
      </c>
      <c r="B538" t="s">
        <v>17</v>
      </c>
      <c r="C538">
        <v>0.61</v>
      </c>
      <c r="D538">
        <v>0.48499999999999999</v>
      </c>
      <c r="E538">
        <v>0.21</v>
      </c>
      <c r="F538">
        <v>1.3445</v>
      </c>
      <c r="G538">
        <v>0.53500000000000003</v>
      </c>
      <c r="H538">
        <v>0.2205</v>
      </c>
      <c r="I538">
        <v>0.51500000000000001</v>
      </c>
      <c r="J538">
        <v>20</v>
      </c>
      <c r="K538">
        <v>8</v>
      </c>
      <c r="L538" t="s">
        <v>46</v>
      </c>
      <c r="M538" t="s">
        <v>47</v>
      </c>
      <c r="N538" t="s">
        <v>48</v>
      </c>
      <c r="O538">
        <v>1</v>
      </c>
      <c r="P538" t="s">
        <v>21</v>
      </c>
      <c r="Q538">
        <v>22.1</v>
      </c>
      <c r="R538" t="str" cm="1">
        <f t="array" ref="R5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8" t="e">
        <f>IF(Table13[[#This Row],[Category All]]="Category 1", "Yes",NA())</f>
        <v>#N/A</v>
      </c>
      <c r="T538" t="str">
        <f>IF(Table13[[#This Row],[Category All]]="Category 2", "Yes",NA())</f>
        <v>Yes</v>
      </c>
      <c r="U538" t="e">
        <f>IF(Table13[[#This Row],[Category All]]="Category 3", "Yes",NA())</f>
        <v>#N/A</v>
      </c>
      <c r="V538" s="3">
        <f>SUM(1,(1/3)*(Table13[[#This Row],[Length]]-0.5),(1/3)*(Table13[[#This Row],[Diameter]]-0.4),(1/3)*(Table13[[#This Row],[Height]]-0.4)*Table13[[#This Row],[Whole_weight]]*0.5)</f>
        <v>1.0224241666666667</v>
      </c>
      <c r="W538" s="3" cm="1">
        <f t="array" ref="W5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0.81793933333333335</v>
      </c>
      <c r="X538" s="3" t="e">
        <f>IF(Table13[[#This Row],[Category All]]="Category 1",Table13[[#This Row],[Base Abalone Value]]*1.5,NA())</f>
        <v>#N/A</v>
      </c>
      <c r="Y538" s="3">
        <f>IF(Table13[[#This Row],[Category All]]="Category 2",Table13[[#This Row],[Base Abalone Value]]*0.8,NA())</f>
        <v>0.81793933333333335</v>
      </c>
      <c r="Z538" s="3" t="e">
        <f>IF(Table13[[#This Row],[Category All]]="Category 3",Table13[[#This Row],[Base Abalone Value]],NA())</f>
        <v>#N/A</v>
      </c>
    </row>
    <row r="539" spans="1:26" x14ac:dyDescent="0.2">
      <c r="A539">
        <v>1065</v>
      </c>
      <c r="B539" t="s">
        <v>28</v>
      </c>
      <c r="C539">
        <v>0.3</v>
      </c>
      <c r="D539">
        <v>0.22</v>
      </c>
      <c r="E539">
        <v>0.08</v>
      </c>
      <c r="F539">
        <v>0.1255</v>
      </c>
      <c r="G539">
        <v>5.5E-2</v>
      </c>
      <c r="H539">
        <v>2.6499999999999999E-2</v>
      </c>
      <c r="I539">
        <v>3.9E-2</v>
      </c>
      <c r="J539">
        <v>6</v>
      </c>
      <c r="K539">
        <v>12</v>
      </c>
      <c r="L539" t="s">
        <v>18</v>
      </c>
      <c r="M539" t="s">
        <v>19</v>
      </c>
      <c r="N539" t="s">
        <v>20</v>
      </c>
      <c r="O539">
        <v>3</v>
      </c>
      <c r="P539" t="s">
        <v>65</v>
      </c>
      <c r="Q539">
        <v>3.6</v>
      </c>
      <c r="R539" t="str" cm="1">
        <f t="array" ref="R5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39" t="e">
        <f>IF(Table13[[#This Row],[Category All]]="Category 1", "Yes",NA())</f>
        <v>#N/A</v>
      </c>
      <c r="T539" t="str">
        <f>IF(Table13[[#This Row],[Category All]]="Category 2", "Yes",NA())</f>
        <v>Yes</v>
      </c>
      <c r="U539" t="e">
        <f>IF(Table13[[#This Row],[Category All]]="Category 3", "Yes",NA())</f>
        <v>#N/A</v>
      </c>
      <c r="V539" s="3">
        <f>SUM(1,(1/3)*(Table13[[#This Row],[Length]]-0.5),(1/3)*(Table13[[#This Row],[Diameter]]-0.4),(1/3)*(Table13[[#This Row],[Height]]-0.4)*Table13[[#This Row],[Whole_weight]]*0.5)</f>
        <v>0.86663999999999997</v>
      </c>
      <c r="W539" s="3" cm="1">
        <f t="array" ref="W5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0.69331200000000004</v>
      </c>
      <c r="X539" s="3" t="e">
        <f>IF(Table13[[#This Row],[Category All]]="Category 1",Table13[[#This Row],[Base Abalone Value]]*1.5,NA())</f>
        <v>#N/A</v>
      </c>
      <c r="Y539" s="3">
        <f>IF(Table13[[#This Row],[Category All]]="Category 2",Table13[[#This Row],[Base Abalone Value]]*0.8,NA())</f>
        <v>0.69331200000000004</v>
      </c>
      <c r="Z539" s="3" t="e">
        <f>IF(Table13[[#This Row],[Category All]]="Category 3",Table13[[#This Row],[Base Abalone Value]],NA())</f>
        <v>#N/A</v>
      </c>
    </row>
    <row r="540" spans="1:26" x14ac:dyDescent="0.2">
      <c r="A540">
        <v>406</v>
      </c>
      <c r="B540" t="s">
        <v>17</v>
      </c>
      <c r="C540">
        <v>0.52500000000000002</v>
      </c>
      <c r="D540">
        <v>0.44</v>
      </c>
      <c r="E540">
        <v>0.15</v>
      </c>
      <c r="F540">
        <v>0.84250000000000003</v>
      </c>
      <c r="G540">
        <v>0.36849999999999999</v>
      </c>
      <c r="H540">
        <v>0.19850000000000001</v>
      </c>
      <c r="I540">
        <v>0.24</v>
      </c>
      <c r="J540">
        <v>12</v>
      </c>
      <c r="K540">
        <v>12</v>
      </c>
      <c r="L540" t="s">
        <v>18</v>
      </c>
      <c r="M540" t="s">
        <v>19</v>
      </c>
      <c r="N540" t="s">
        <v>20</v>
      </c>
      <c r="O540">
        <v>2</v>
      </c>
      <c r="P540" t="s">
        <v>24</v>
      </c>
      <c r="Q540">
        <v>18</v>
      </c>
      <c r="R540" t="str" cm="1">
        <f t="array" ref="R5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0" t="e">
        <f>IF(Table13[[#This Row],[Category All]]="Category 1", "Yes",NA())</f>
        <v>#N/A</v>
      </c>
      <c r="T540" t="str">
        <f>IF(Table13[[#This Row],[Category All]]="Category 2", "Yes",NA())</f>
        <v>Yes</v>
      </c>
      <c r="U540" t="e">
        <f>IF(Table13[[#This Row],[Category All]]="Category 3", "Yes",NA())</f>
        <v>#N/A</v>
      </c>
      <c r="V540" s="3">
        <f>SUM(1,(1/3)*(Table13[[#This Row],[Length]]-0.5),(1/3)*(Table13[[#This Row],[Diameter]]-0.4),(1/3)*(Table13[[#This Row],[Height]]-0.4)*Table13[[#This Row],[Whole_weight]]*0.5)</f>
        <v>0.98656250000000001</v>
      </c>
      <c r="W540" s="3" cm="1">
        <f t="array" ref="W5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0.78925000000000001</v>
      </c>
      <c r="X540" s="3" t="e">
        <f>IF(Table13[[#This Row],[Category All]]="Category 1",Table13[[#This Row],[Base Abalone Value]]*1.5,NA())</f>
        <v>#N/A</v>
      </c>
      <c r="Y540" s="3">
        <f>IF(Table13[[#This Row],[Category All]]="Category 2",Table13[[#This Row],[Base Abalone Value]]*0.8,NA())</f>
        <v>0.78925000000000001</v>
      </c>
      <c r="Z540" s="3" t="e">
        <f>IF(Table13[[#This Row],[Category All]]="Category 3",Table13[[#This Row],[Base Abalone Value]],NA())</f>
        <v>#N/A</v>
      </c>
    </row>
    <row r="541" spans="1:26" x14ac:dyDescent="0.2">
      <c r="A541">
        <v>717</v>
      </c>
      <c r="B541" t="s">
        <v>28</v>
      </c>
      <c r="C541">
        <v>0.28999999999999998</v>
      </c>
      <c r="D541">
        <v>0.20499999999999999</v>
      </c>
      <c r="E541">
        <v>7.0000000000000007E-2</v>
      </c>
      <c r="F541">
        <v>9.7500000000000003E-2</v>
      </c>
      <c r="G541">
        <v>3.5999999999999997E-2</v>
      </c>
      <c r="H541">
        <v>1.9E-2</v>
      </c>
      <c r="I541">
        <v>3.5000000000000003E-2</v>
      </c>
      <c r="J541">
        <v>8</v>
      </c>
      <c r="K541">
        <v>6</v>
      </c>
      <c r="L541" t="s">
        <v>56</v>
      </c>
      <c r="M541" t="s">
        <v>57</v>
      </c>
      <c r="N541" t="s">
        <v>58</v>
      </c>
      <c r="O541">
        <v>6</v>
      </c>
      <c r="P541" t="s">
        <v>64</v>
      </c>
      <c r="Q541">
        <v>14.1</v>
      </c>
      <c r="R541" t="str" cm="1">
        <f t="array" ref="R5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1" t="e">
        <f>IF(Table13[[#This Row],[Category All]]="Category 1", "Yes",NA())</f>
        <v>#N/A</v>
      </c>
      <c r="T541" t="str">
        <f>IF(Table13[[#This Row],[Category All]]="Category 2", "Yes",NA())</f>
        <v>Yes</v>
      </c>
      <c r="U541" t="e">
        <f>IF(Table13[[#This Row],[Category All]]="Category 3", "Yes",NA())</f>
        <v>#N/A</v>
      </c>
      <c r="V541" s="3">
        <f>SUM(1,(1/3)*(Table13[[#This Row],[Length]]-0.5),(1/3)*(Table13[[#This Row],[Diameter]]-0.4),(1/3)*(Table13[[#This Row],[Height]]-0.4)*Table13[[#This Row],[Whole_weight]]*0.5)</f>
        <v>0.85963749999999994</v>
      </c>
      <c r="W541" s="3" cm="1">
        <f t="array" ref="W5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0.68771000000000004</v>
      </c>
      <c r="X541" s="3" t="e">
        <f>IF(Table13[[#This Row],[Category All]]="Category 1",Table13[[#This Row],[Base Abalone Value]]*1.5,NA())</f>
        <v>#N/A</v>
      </c>
      <c r="Y541" s="3">
        <f>IF(Table13[[#This Row],[Category All]]="Category 2",Table13[[#This Row],[Base Abalone Value]]*0.8,NA())</f>
        <v>0.68771000000000004</v>
      </c>
      <c r="Z541" s="3" t="e">
        <f>IF(Table13[[#This Row],[Category All]]="Category 3",Table13[[#This Row],[Base Abalone Value]],NA())</f>
        <v>#N/A</v>
      </c>
    </row>
    <row r="542" spans="1:26" x14ac:dyDescent="0.2">
      <c r="A542">
        <v>3263</v>
      </c>
      <c r="B542" t="s">
        <v>17</v>
      </c>
      <c r="C542">
        <v>0.59499999999999997</v>
      </c>
      <c r="D542">
        <v>0.48499999999999999</v>
      </c>
      <c r="E542">
        <v>0.14499999999999999</v>
      </c>
      <c r="F542">
        <v>1.2515000000000001</v>
      </c>
      <c r="G542">
        <v>0.50349999999999995</v>
      </c>
      <c r="H542">
        <v>0.29249999999999998</v>
      </c>
      <c r="I542">
        <v>0.33</v>
      </c>
      <c r="J542">
        <v>14</v>
      </c>
      <c r="K542">
        <v>10</v>
      </c>
      <c r="L542" t="s">
        <v>33</v>
      </c>
      <c r="M542" t="s">
        <v>34</v>
      </c>
      <c r="N542" t="s">
        <v>35</v>
      </c>
      <c r="O542">
        <v>8</v>
      </c>
      <c r="P542" t="s">
        <v>36</v>
      </c>
      <c r="Q542">
        <v>12.3</v>
      </c>
      <c r="R542" t="str" cm="1">
        <f t="array" ref="R5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2" t="e">
        <f>IF(Table13[[#This Row],[Category All]]="Category 1", "Yes",NA())</f>
        <v>#N/A</v>
      </c>
      <c r="T542" t="e">
        <f>IF(Table13[[#This Row],[Category All]]="Category 2", "Yes",NA())</f>
        <v>#N/A</v>
      </c>
      <c r="U542" t="str">
        <f>IF(Table13[[#This Row],[Category All]]="Category 3", "Yes",NA())</f>
        <v>Yes</v>
      </c>
      <c r="V542" s="3">
        <f>SUM(1,(1/3)*(Table13[[#This Row],[Length]]-0.5),(1/3)*(Table13[[#This Row],[Diameter]]-0.4),(1/3)*(Table13[[#This Row],[Height]]-0.4)*Table13[[#This Row],[Whole_weight]]*0.5)</f>
        <v>1.0068112500000002</v>
      </c>
      <c r="W542" s="3" cm="1">
        <f t="array" ref="W5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1.0068112500000002</v>
      </c>
      <c r="X542" s="3" t="e">
        <f>IF(Table13[[#This Row],[Category All]]="Category 1",Table13[[#This Row],[Base Abalone Value]]*1.5,NA())</f>
        <v>#N/A</v>
      </c>
      <c r="Y542" s="3" t="e">
        <f>IF(Table13[[#This Row],[Category All]]="Category 2",Table13[[#This Row],[Base Abalone Value]]*0.8,NA())</f>
        <v>#N/A</v>
      </c>
      <c r="Z542" s="3">
        <f>IF(Table13[[#This Row],[Category All]]="Category 3",Table13[[#This Row],[Base Abalone Value]],NA())</f>
        <v>1.0068112500000002</v>
      </c>
    </row>
    <row r="543" spans="1:26" x14ac:dyDescent="0.2">
      <c r="A543">
        <v>1098</v>
      </c>
      <c r="B543" t="s">
        <v>28</v>
      </c>
      <c r="C543">
        <v>0.48</v>
      </c>
      <c r="D543">
        <v>0.38</v>
      </c>
      <c r="E543">
        <v>0.125</v>
      </c>
      <c r="F543">
        <v>0.62450000000000006</v>
      </c>
      <c r="G543">
        <v>0.33950000000000002</v>
      </c>
      <c r="H543">
        <v>0.1085</v>
      </c>
      <c r="I543">
        <v>0.16650000000000001</v>
      </c>
      <c r="J543">
        <v>8</v>
      </c>
      <c r="K543">
        <v>5</v>
      </c>
      <c r="L543" t="s">
        <v>43</v>
      </c>
      <c r="M543" t="s">
        <v>44</v>
      </c>
      <c r="N543" t="s">
        <v>45</v>
      </c>
      <c r="O543">
        <v>4</v>
      </c>
      <c r="P543" t="s">
        <v>27</v>
      </c>
      <c r="Q543">
        <v>6.1</v>
      </c>
      <c r="R543" t="str" cm="1">
        <f t="array" ref="R5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3" t="e">
        <f>IF(Table13[[#This Row],[Category All]]="Category 1", "Yes",NA())</f>
        <v>#N/A</v>
      </c>
      <c r="T543" t="str">
        <f>IF(Table13[[#This Row],[Category All]]="Category 2", "Yes",NA())</f>
        <v>Yes</v>
      </c>
      <c r="U543" t="e">
        <f>IF(Table13[[#This Row],[Category All]]="Category 3", "Yes",NA())</f>
        <v>#N/A</v>
      </c>
      <c r="V543" s="3">
        <f>SUM(1,(1/3)*(Table13[[#This Row],[Length]]-0.5),(1/3)*(Table13[[#This Row],[Diameter]]-0.4),(1/3)*(Table13[[#This Row],[Height]]-0.4)*Table13[[#This Row],[Whole_weight]]*0.5)</f>
        <v>0.95804374999999986</v>
      </c>
      <c r="W543" s="3" cm="1">
        <f t="array" ref="W5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0.76643499999999998</v>
      </c>
      <c r="X543" s="3" t="e">
        <f>IF(Table13[[#This Row],[Category All]]="Category 1",Table13[[#This Row],[Base Abalone Value]]*1.5,NA())</f>
        <v>#N/A</v>
      </c>
      <c r="Y543" s="3">
        <f>IF(Table13[[#This Row],[Category All]]="Category 2",Table13[[#This Row],[Base Abalone Value]]*0.8,NA())</f>
        <v>0.76643499999999998</v>
      </c>
      <c r="Z543" s="3" t="e">
        <f>IF(Table13[[#This Row],[Category All]]="Category 3",Table13[[#This Row],[Base Abalone Value]],NA())</f>
        <v>#N/A</v>
      </c>
    </row>
    <row r="544" spans="1:26" x14ac:dyDescent="0.2">
      <c r="A544">
        <v>4055</v>
      </c>
      <c r="B544" t="s">
        <v>17</v>
      </c>
      <c r="C544">
        <v>0.63500000000000001</v>
      </c>
      <c r="D544">
        <v>0.5</v>
      </c>
      <c r="E544">
        <v>0.18</v>
      </c>
      <c r="F544">
        <v>1.2565</v>
      </c>
      <c r="G544">
        <v>0.53900000000000003</v>
      </c>
      <c r="H544">
        <v>0.29199999999999998</v>
      </c>
      <c r="I544">
        <v>0.35</v>
      </c>
      <c r="J544">
        <v>10</v>
      </c>
      <c r="K544">
        <v>4</v>
      </c>
      <c r="L544" t="s">
        <v>69</v>
      </c>
      <c r="M544" t="s">
        <v>70</v>
      </c>
      <c r="N544" t="s">
        <v>71</v>
      </c>
      <c r="O544">
        <v>2</v>
      </c>
      <c r="P544" t="s">
        <v>24</v>
      </c>
      <c r="Q544">
        <v>18</v>
      </c>
      <c r="R544" t="str" cm="1">
        <f t="array" ref="R5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4" t="e">
        <f>IF(Table13[[#This Row],[Category All]]="Category 1", "Yes",NA())</f>
        <v>#N/A</v>
      </c>
      <c r="T544" t="e">
        <f>IF(Table13[[#This Row],[Category All]]="Category 2", "Yes",NA())</f>
        <v>#N/A</v>
      </c>
      <c r="U544" t="str">
        <f>IF(Table13[[#This Row],[Category All]]="Category 3", "Yes",NA())</f>
        <v>Yes</v>
      </c>
      <c r="V544" s="3">
        <f>SUM(1,(1/3)*(Table13[[#This Row],[Length]]-0.5),(1/3)*(Table13[[#This Row],[Diameter]]-0.4),(1/3)*(Table13[[#This Row],[Height]]-0.4)*Table13[[#This Row],[Whole_weight]]*0.5)</f>
        <v>1.0322616666666664</v>
      </c>
      <c r="W544" s="3" cm="1">
        <f t="array" ref="W5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1.0322616666666664</v>
      </c>
      <c r="X544" s="3" t="e">
        <f>IF(Table13[[#This Row],[Category All]]="Category 1",Table13[[#This Row],[Base Abalone Value]]*1.5,NA())</f>
        <v>#N/A</v>
      </c>
      <c r="Y544" s="3" t="e">
        <f>IF(Table13[[#This Row],[Category All]]="Category 2",Table13[[#This Row],[Base Abalone Value]]*0.8,NA())</f>
        <v>#N/A</v>
      </c>
      <c r="Z544" s="3">
        <f>IF(Table13[[#This Row],[Category All]]="Category 3",Table13[[#This Row],[Base Abalone Value]],NA())</f>
        <v>1.0322616666666664</v>
      </c>
    </row>
    <row r="545" spans="1:26" x14ac:dyDescent="0.2">
      <c r="A545">
        <v>4129</v>
      </c>
      <c r="B545" t="s">
        <v>32</v>
      </c>
      <c r="C545">
        <v>0.55500000000000005</v>
      </c>
      <c r="D545">
        <v>0.435</v>
      </c>
      <c r="E545">
        <v>0.14499999999999999</v>
      </c>
      <c r="F545">
        <v>0.92049999999999998</v>
      </c>
      <c r="G545">
        <v>0.40400000000000003</v>
      </c>
      <c r="H545">
        <v>0.22750000000000001</v>
      </c>
      <c r="I545">
        <v>0.255</v>
      </c>
      <c r="J545">
        <v>8</v>
      </c>
      <c r="K545">
        <v>10</v>
      </c>
      <c r="L545" t="s">
        <v>33</v>
      </c>
      <c r="M545" t="s">
        <v>34</v>
      </c>
      <c r="N545" t="s">
        <v>35</v>
      </c>
      <c r="O545">
        <v>4</v>
      </c>
      <c r="P545" t="s">
        <v>27</v>
      </c>
      <c r="Q545">
        <v>6.1</v>
      </c>
      <c r="R545" t="str" cm="1">
        <f t="array" ref="R5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5" t="e">
        <f>IF(Table13[[#This Row],[Category All]]="Category 1", "Yes",NA())</f>
        <v>#N/A</v>
      </c>
      <c r="T545" t="e">
        <f>IF(Table13[[#This Row],[Category All]]="Category 2", "Yes",NA())</f>
        <v>#N/A</v>
      </c>
      <c r="U545" t="str">
        <f>IF(Table13[[#This Row],[Category All]]="Category 3", "Yes",NA())</f>
        <v>Yes</v>
      </c>
      <c r="V545" s="3">
        <f>SUM(1,(1/3)*(Table13[[#This Row],[Length]]-0.5),(1/3)*(Table13[[#This Row],[Diameter]]-0.4),(1/3)*(Table13[[#This Row],[Height]]-0.4)*Table13[[#This Row],[Whole_weight]]*0.5)</f>
        <v>0.99087875000000003</v>
      </c>
      <c r="W545" s="3" cm="1">
        <f t="array" ref="W5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0.99087875000000003</v>
      </c>
      <c r="X545" s="3" t="e">
        <f>IF(Table13[[#This Row],[Category All]]="Category 1",Table13[[#This Row],[Base Abalone Value]]*1.5,NA())</f>
        <v>#N/A</v>
      </c>
      <c r="Y545" s="3" t="e">
        <f>IF(Table13[[#This Row],[Category All]]="Category 2",Table13[[#This Row],[Base Abalone Value]]*0.8,NA())</f>
        <v>#N/A</v>
      </c>
      <c r="Z545" s="3">
        <f>IF(Table13[[#This Row],[Category All]]="Category 3",Table13[[#This Row],[Base Abalone Value]],NA())</f>
        <v>0.99087875000000003</v>
      </c>
    </row>
    <row r="546" spans="1:26" x14ac:dyDescent="0.2">
      <c r="A546">
        <v>2143</v>
      </c>
      <c r="B546" t="s">
        <v>28</v>
      </c>
      <c r="C546">
        <v>0.46</v>
      </c>
      <c r="D546">
        <v>0.35</v>
      </c>
      <c r="E546">
        <v>0.11</v>
      </c>
      <c r="F546">
        <v>0.39450000000000002</v>
      </c>
      <c r="G546">
        <v>0.16850000000000001</v>
      </c>
      <c r="H546">
        <v>8.6499999999999994E-2</v>
      </c>
      <c r="I546">
        <v>0.125</v>
      </c>
      <c r="J546">
        <v>9</v>
      </c>
      <c r="K546">
        <v>2</v>
      </c>
      <c r="L546" t="s">
        <v>49</v>
      </c>
      <c r="M546" t="s">
        <v>50</v>
      </c>
      <c r="N546" t="s">
        <v>51</v>
      </c>
      <c r="O546">
        <v>6</v>
      </c>
      <c r="P546" t="s">
        <v>64</v>
      </c>
      <c r="Q546">
        <v>14.1</v>
      </c>
      <c r="R546" t="str" cm="1">
        <f t="array" ref="R5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6" t="e">
        <f>IF(Table13[[#This Row],[Category All]]="Category 1", "Yes",NA())</f>
        <v>#N/A</v>
      </c>
      <c r="T546" t="str">
        <f>IF(Table13[[#This Row],[Category All]]="Category 2", "Yes",NA())</f>
        <v>Yes</v>
      </c>
      <c r="U546" t="e">
        <f>IF(Table13[[#This Row],[Category All]]="Category 3", "Yes",NA())</f>
        <v>#N/A</v>
      </c>
      <c r="V546" s="3">
        <f>SUM(1,(1/3)*(Table13[[#This Row],[Length]]-0.5),(1/3)*(Table13[[#This Row],[Diameter]]-0.4),(1/3)*(Table13[[#This Row],[Height]]-0.4)*Table13[[#This Row],[Whole_weight]]*0.5)</f>
        <v>0.95093249999999996</v>
      </c>
      <c r="W546" s="3" cm="1">
        <f t="array" ref="W5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0.76074600000000003</v>
      </c>
      <c r="X546" s="3" t="e">
        <f>IF(Table13[[#This Row],[Category All]]="Category 1",Table13[[#This Row],[Base Abalone Value]]*1.5,NA())</f>
        <v>#N/A</v>
      </c>
      <c r="Y546" s="3">
        <f>IF(Table13[[#This Row],[Category All]]="Category 2",Table13[[#This Row],[Base Abalone Value]]*0.8,NA())</f>
        <v>0.76074600000000003</v>
      </c>
      <c r="Z546" s="3" t="e">
        <f>IF(Table13[[#This Row],[Category All]]="Category 3",Table13[[#This Row],[Base Abalone Value]],NA())</f>
        <v>#N/A</v>
      </c>
    </row>
    <row r="547" spans="1:26" x14ac:dyDescent="0.2">
      <c r="A547">
        <v>1310</v>
      </c>
      <c r="B547" t="s">
        <v>28</v>
      </c>
      <c r="C547">
        <v>0.54500000000000004</v>
      </c>
      <c r="D547">
        <v>0.43</v>
      </c>
      <c r="E547">
        <v>0.15</v>
      </c>
      <c r="F547">
        <v>0.72850000000000004</v>
      </c>
      <c r="G547">
        <v>0.30199999999999999</v>
      </c>
      <c r="H547">
        <v>0.13150000000000001</v>
      </c>
      <c r="I547">
        <v>0.2545</v>
      </c>
      <c r="J547">
        <v>10</v>
      </c>
      <c r="K547">
        <v>8</v>
      </c>
      <c r="L547" t="s">
        <v>46</v>
      </c>
      <c r="M547" t="s">
        <v>47</v>
      </c>
      <c r="N547" t="s">
        <v>48</v>
      </c>
      <c r="O547">
        <v>4</v>
      </c>
      <c r="P547" t="s">
        <v>27</v>
      </c>
      <c r="Q547">
        <v>6.1</v>
      </c>
      <c r="R547" t="str" cm="1">
        <f t="array" ref="R5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7" t="e">
        <f>IF(Table13[[#This Row],[Category All]]="Category 1", "Yes",NA())</f>
        <v>#N/A</v>
      </c>
      <c r="T547" t="str">
        <f>IF(Table13[[#This Row],[Category All]]="Category 2", "Yes",NA())</f>
        <v>Yes</v>
      </c>
      <c r="U547" t="e">
        <f>IF(Table13[[#This Row],[Category All]]="Category 3", "Yes",NA())</f>
        <v>#N/A</v>
      </c>
      <c r="V547" s="3">
        <f>SUM(1,(1/3)*(Table13[[#This Row],[Length]]-0.5),(1/3)*(Table13[[#This Row],[Diameter]]-0.4),(1/3)*(Table13[[#This Row],[Height]]-0.4)*Table13[[#This Row],[Whole_weight]]*0.5)</f>
        <v>0.99464583333333345</v>
      </c>
      <c r="W547" s="3" cm="1">
        <f t="array" ref="W5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0.79571666666666685</v>
      </c>
      <c r="X547" s="3" t="e">
        <f>IF(Table13[[#This Row],[Category All]]="Category 1",Table13[[#This Row],[Base Abalone Value]]*1.5,NA())</f>
        <v>#N/A</v>
      </c>
      <c r="Y547" s="3">
        <f>IF(Table13[[#This Row],[Category All]]="Category 2",Table13[[#This Row],[Base Abalone Value]]*0.8,NA())</f>
        <v>0.79571666666666685</v>
      </c>
      <c r="Z547" s="3" t="e">
        <f>IF(Table13[[#This Row],[Category All]]="Category 3",Table13[[#This Row],[Base Abalone Value]],NA())</f>
        <v>#N/A</v>
      </c>
    </row>
    <row r="548" spans="1:26" x14ac:dyDescent="0.2">
      <c r="A548">
        <v>1429</v>
      </c>
      <c r="B548" t="s">
        <v>17</v>
      </c>
      <c r="C548">
        <v>0.81499999999999995</v>
      </c>
      <c r="D548">
        <v>0.65</v>
      </c>
      <c r="E548">
        <v>0.25</v>
      </c>
      <c r="F548">
        <v>2.2549999999999999</v>
      </c>
      <c r="G548">
        <v>0.89049999999999996</v>
      </c>
      <c r="H548">
        <v>0.42</v>
      </c>
      <c r="I548">
        <v>0.79749999999999999</v>
      </c>
      <c r="J548">
        <v>14</v>
      </c>
      <c r="K548">
        <v>12</v>
      </c>
      <c r="L548" t="s">
        <v>18</v>
      </c>
      <c r="M548" t="s">
        <v>19</v>
      </c>
      <c r="N548" t="s">
        <v>20</v>
      </c>
      <c r="O548">
        <v>4</v>
      </c>
      <c r="P548" t="s">
        <v>27</v>
      </c>
      <c r="Q548">
        <v>6.1</v>
      </c>
      <c r="R548" t="str" cm="1">
        <f t="array" ref="R5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48" t="e">
        <f>IF(Table13[[#This Row],[Category All]]="Category 1", "Yes",NA())</f>
        <v>#N/A</v>
      </c>
      <c r="T548" t="e">
        <f>IF(Table13[[#This Row],[Category All]]="Category 2", "Yes",NA())</f>
        <v>#N/A</v>
      </c>
      <c r="U548" t="str">
        <f>IF(Table13[[#This Row],[Category All]]="Category 3", "Yes",NA())</f>
        <v>Yes</v>
      </c>
      <c r="V548" s="3">
        <f>SUM(1,(1/3)*(Table13[[#This Row],[Length]]-0.5),(1/3)*(Table13[[#This Row],[Diameter]]-0.4),(1/3)*(Table13[[#This Row],[Height]]-0.4)*Table13[[#This Row],[Whole_weight]]*0.5)</f>
        <v>1.1319583333333332</v>
      </c>
      <c r="W548" s="3" cm="1">
        <f t="array" ref="W5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1.1319583333333332</v>
      </c>
      <c r="X548" s="3" t="e">
        <f>IF(Table13[[#This Row],[Category All]]="Category 1",Table13[[#This Row],[Base Abalone Value]]*1.5,NA())</f>
        <v>#N/A</v>
      </c>
      <c r="Y548" s="3" t="e">
        <f>IF(Table13[[#This Row],[Category All]]="Category 2",Table13[[#This Row],[Base Abalone Value]]*0.8,NA())</f>
        <v>#N/A</v>
      </c>
      <c r="Z548" s="3">
        <f>IF(Table13[[#This Row],[Category All]]="Category 3",Table13[[#This Row],[Base Abalone Value]],NA())</f>
        <v>1.1319583333333332</v>
      </c>
    </row>
    <row r="549" spans="1:26" x14ac:dyDescent="0.2">
      <c r="A549">
        <v>442</v>
      </c>
      <c r="B549" t="s">
        <v>28</v>
      </c>
      <c r="C549">
        <v>0.33500000000000002</v>
      </c>
      <c r="D549">
        <v>0.26</v>
      </c>
      <c r="E549">
        <v>0.1</v>
      </c>
      <c r="F549">
        <v>0.192</v>
      </c>
      <c r="G549">
        <v>7.85E-2</v>
      </c>
      <c r="H549">
        <v>5.8500000000000003E-2</v>
      </c>
      <c r="I549">
        <v>7.0000000000000007E-2</v>
      </c>
      <c r="J549">
        <v>8</v>
      </c>
      <c r="K549">
        <v>15</v>
      </c>
      <c r="L549" t="s">
        <v>66</v>
      </c>
      <c r="M549" t="s">
        <v>67</v>
      </c>
      <c r="N549" t="s">
        <v>20</v>
      </c>
      <c r="O549">
        <v>9</v>
      </c>
      <c r="P549" t="s">
        <v>63</v>
      </c>
      <c r="Q549">
        <v>1.9</v>
      </c>
      <c r="R549" t="str" cm="1">
        <f t="array" ref="R5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49" t="e">
        <f>IF(Table13[[#This Row],[Category All]]="Category 1", "Yes",NA())</f>
        <v>#N/A</v>
      </c>
      <c r="T549" t="str">
        <f>IF(Table13[[#This Row],[Category All]]="Category 2", "Yes",NA())</f>
        <v>Yes</v>
      </c>
      <c r="U549" t="e">
        <f>IF(Table13[[#This Row],[Category All]]="Category 3", "Yes",NA())</f>
        <v>#N/A</v>
      </c>
      <c r="V549" s="3">
        <f>SUM(1,(1/3)*(Table13[[#This Row],[Length]]-0.5),(1/3)*(Table13[[#This Row],[Diameter]]-0.4),(1/3)*(Table13[[#This Row],[Height]]-0.4)*Table13[[#This Row],[Whole_weight]]*0.5)</f>
        <v>0.88873333333333338</v>
      </c>
      <c r="W549" s="3" cm="1">
        <f t="array" ref="W5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0.71098666666666677</v>
      </c>
      <c r="X549" s="3" t="e">
        <f>IF(Table13[[#This Row],[Category All]]="Category 1",Table13[[#This Row],[Base Abalone Value]]*1.5,NA())</f>
        <v>#N/A</v>
      </c>
      <c r="Y549" s="3">
        <f>IF(Table13[[#This Row],[Category All]]="Category 2",Table13[[#This Row],[Base Abalone Value]]*0.8,NA())</f>
        <v>0.71098666666666677</v>
      </c>
      <c r="Z549" s="3" t="e">
        <f>IF(Table13[[#This Row],[Category All]]="Category 3",Table13[[#This Row],[Base Abalone Value]],NA())</f>
        <v>#N/A</v>
      </c>
    </row>
    <row r="550" spans="1:26" x14ac:dyDescent="0.2">
      <c r="A550">
        <v>72</v>
      </c>
      <c r="B550" t="s">
        <v>17</v>
      </c>
      <c r="C550">
        <v>0.4</v>
      </c>
      <c r="D550">
        <v>0.32</v>
      </c>
      <c r="E550">
        <v>0.11</v>
      </c>
      <c r="F550">
        <v>0.35299999999999998</v>
      </c>
      <c r="G550">
        <v>0.14050000000000001</v>
      </c>
      <c r="H550">
        <v>9.8500000000000004E-2</v>
      </c>
      <c r="I550">
        <v>0.1</v>
      </c>
      <c r="J550">
        <v>8</v>
      </c>
      <c r="K550">
        <v>9</v>
      </c>
      <c r="L550" t="s">
        <v>37</v>
      </c>
      <c r="M550" t="s">
        <v>38</v>
      </c>
      <c r="N550" t="s">
        <v>39</v>
      </c>
      <c r="O550">
        <v>1</v>
      </c>
      <c r="P550" t="s">
        <v>21</v>
      </c>
      <c r="Q550">
        <v>22.1</v>
      </c>
      <c r="R550" t="str" cm="1">
        <f t="array" ref="R5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0" t="e">
        <f>IF(Table13[[#This Row],[Category All]]="Category 1", "Yes",NA())</f>
        <v>#N/A</v>
      </c>
      <c r="T550" t="str">
        <f>IF(Table13[[#This Row],[Category All]]="Category 2", "Yes",NA())</f>
        <v>Yes</v>
      </c>
      <c r="U550" t="e">
        <f>IF(Table13[[#This Row],[Category All]]="Category 3", "Yes",NA())</f>
        <v>#N/A</v>
      </c>
      <c r="V550" s="3">
        <f>SUM(1,(1/3)*(Table13[[#This Row],[Length]]-0.5),(1/3)*(Table13[[#This Row],[Diameter]]-0.4),(1/3)*(Table13[[#This Row],[Height]]-0.4)*Table13[[#This Row],[Whole_weight]]*0.5)</f>
        <v>0.92293833333333331</v>
      </c>
      <c r="W550" s="3" cm="1">
        <f t="array" ref="W5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0.73835066666666671</v>
      </c>
      <c r="X550" s="3" t="e">
        <f>IF(Table13[[#This Row],[Category All]]="Category 1",Table13[[#This Row],[Base Abalone Value]]*1.5,NA())</f>
        <v>#N/A</v>
      </c>
      <c r="Y550" s="3">
        <f>IF(Table13[[#This Row],[Category All]]="Category 2",Table13[[#This Row],[Base Abalone Value]]*0.8,NA())</f>
        <v>0.73835066666666671</v>
      </c>
      <c r="Z550" s="3" t="e">
        <f>IF(Table13[[#This Row],[Category All]]="Category 3",Table13[[#This Row],[Base Abalone Value]],NA())</f>
        <v>#N/A</v>
      </c>
    </row>
    <row r="551" spans="1:26" x14ac:dyDescent="0.2">
      <c r="A551">
        <v>1538</v>
      </c>
      <c r="B551" t="s">
        <v>28</v>
      </c>
      <c r="C551">
        <v>0.35</v>
      </c>
      <c r="D551">
        <v>0.26</v>
      </c>
      <c r="E551">
        <v>7.4999999999999997E-2</v>
      </c>
      <c r="F551">
        <v>0.18</v>
      </c>
      <c r="G551">
        <v>0.09</v>
      </c>
      <c r="H551">
        <v>2.4500000000000001E-2</v>
      </c>
      <c r="I551">
        <v>5.5E-2</v>
      </c>
      <c r="J551">
        <v>5</v>
      </c>
      <c r="K551">
        <v>8</v>
      </c>
      <c r="L551" t="s">
        <v>46</v>
      </c>
      <c r="M551" t="s">
        <v>47</v>
      </c>
      <c r="N551" t="s">
        <v>48</v>
      </c>
      <c r="O551">
        <v>10</v>
      </c>
      <c r="P551" t="s">
        <v>55</v>
      </c>
      <c r="Q551">
        <v>24.1</v>
      </c>
      <c r="R551" t="str" cm="1">
        <f t="array" ref="R5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1" t="e">
        <f>IF(Table13[[#This Row],[Category All]]="Category 1", "Yes",NA())</f>
        <v>#N/A</v>
      </c>
      <c r="T551" t="str">
        <f>IF(Table13[[#This Row],[Category All]]="Category 2", "Yes",NA())</f>
        <v>Yes</v>
      </c>
      <c r="U551" t="e">
        <f>IF(Table13[[#This Row],[Category All]]="Category 3", "Yes",NA())</f>
        <v>#N/A</v>
      </c>
      <c r="V551" s="3">
        <f>SUM(1,(1/3)*(Table13[[#This Row],[Length]]-0.5),(1/3)*(Table13[[#This Row],[Diameter]]-0.4),(1/3)*(Table13[[#This Row],[Height]]-0.4)*Table13[[#This Row],[Whole_weight]]*0.5)</f>
        <v>0.89358333333333329</v>
      </c>
      <c r="W551" s="3" cm="1">
        <f t="array" ref="W5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0.71486666666666665</v>
      </c>
      <c r="X551" s="3" t="e">
        <f>IF(Table13[[#This Row],[Category All]]="Category 1",Table13[[#This Row],[Base Abalone Value]]*1.5,NA())</f>
        <v>#N/A</v>
      </c>
      <c r="Y551" s="3">
        <f>IF(Table13[[#This Row],[Category All]]="Category 2",Table13[[#This Row],[Base Abalone Value]]*0.8,NA())</f>
        <v>0.71486666666666665</v>
      </c>
      <c r="Z551" s="3" t="e">
        <f>IF(Table13[[#This Row],[Category All]]="Category 3",Table13[[#This Row],[Base Abalone Value]],NA())</f>
        <v>#N/A</v>
      </c>
    </row>
    <row r="552" spans="1:26" x14ac:dyDescent="0.2">
      <c r="A552">
        <v>4172</v>
      </c>
      <c r="B552" t="s">
        <v>32</v>
      </c>
      <c r="C552">
        <v>0.56000000000000005</v>
      </c>
      <c r="D552">
        <v>0.43</v>
      </c>
      <c r="E552">
        <v>0.155</v>
      </c>
      <c r="F552">
        <v>0.86750000000000005</v>
      </c>
      <c r="G552">
        <v>0.4</v>
      </c>
      <c r="H552">
        <v>0.17199999999999999</v>
      </c>
      <c r="I552">
        <v>0.22900000000000001</v>
      </c>
      <c r="J552">
        <v>8</v>
      </c>
      <c r="K552">
        <v>9</v>
      </c>
      <c r="L552" t="s">
        <v>37</v>
      </c>
      <c r="M552" t="s">
        <v>38</v>
      </c>
      <c r="N552" t="s">
        <v>39</v>
      </c>
      <c r="O552">
        <v>6</v>
      </c>
      <c r="P552" t="s">
        <v>64</v>
      </c>
      <c r="Q552">
        <v>14.1</v>
      </c>
      <c r="R552" t="str" cm="1">
        <f t="array" ref="R5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2" t="e">
        <f>IF(Table13[[#This Row],[Category All]]="Category 1", "Yes",NA())</f>
        <v>#N/A</v>
      </c>
      <c r="T552" t="e">
        <f>IF(Table13[[#This Row],[Category All]]="Category 2", "Yes",NA())</f>
        <v>#N/A</v>
      </c>
      <c r="U552" t="str">
        <f>IF(Table13[[#This Row],[Category All]]="Category 3", "Yes",NA())</f>
        <v>Yes</v>
      </c>
      <c r="V552" s="3">
        <f>SUM(1,(1/3)*(Table13[[#This Row],[Length]]-0.5),(1/3)*(Table13[[#This Row],[Diameter]]-0.4),(1/3)*(Table13[[#This Row],[Height]]-0.4)*Table13[[#This Row],[Whole_weight]]*0.5)</f>
        <v>0.99457708333333339</v>
      </c>
      <c r="W552" s="3" cm="1">
        <f t="array" ref="W5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0.99457708333333339</v>
      </c>
      <c r="X552" s="3" t="e">
        <f>IF(Table13[[#This Row],[Category All]]="Category 1",Table13[[#This Row],[Base Abalone Value]]*1.5,NA())</f>
        <v>#N/A</v>
      </c>
      <c r="Y552" s="3" t="e">
        <f>IF(Table13[[#This Row],[Category All]]="Category 2",Table13[[#This Row],[Base Abalone Value]]*0.8,NA())</f>
        <v>#N/A</v>
      </c>
      <c r="Z552" s="3">
        <f>IF(Table13[[#This Row],[Category All]]="Category 3",Table13[[#This Row],[Base Abalone Value]],NA())</f>
        <v>0.99457708333333339</v>
      </c>
    </row>
    <row r="553" spans="1:26" x14ac:dyDescent="0.2">
      <c r="A553">
        <v>987</v>
      </c>
      <c r="B553" t="s">
        <v>17</v>
      </c>
      <c r="C553">
        <v>0.56999999999999995</v>
      </c>
      <c r="D553">
        <v>0.45500000000000002</v>
      </c>
      <c r="E553">
        <v>0.15</v>
      </c>
      <c r="F553">
        <v>1.107</v>
      </c>
      <c r="G553">
        <v>0.54</v>
      </c>
      <c r="H553">
        <v>0.255</v>
      </c>
      <c r="I553">
        <v>0.27</v>
      </c>
      <c r="J553">
        <v>8</v>
      </c>
      <c r="K553">
        <v>13</v>
      </c>
      <c r="L553" t="s">
        <v>29</v>
      </c>
      <c r="M553" t="s">
        <v>30</v>
      </c>
      <c r="N553" t="s">
        <v>20</v>
      </c>
      <c r="O553">
        <v>6</v>
      </c>
      <c r="P553" t="s">
        <v>64</v>
      </c>
      <c r="Q553">
        <v>14.1</v>
      </c>
      <c r="R553" t="str" cm="1">
        <f t="array" ref="R5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3" t="e">
        <f>IF(Table13[[#This Row],[Category All]]="Category 1", "Yes",NA())</f>
        <v>#N/A</v>
      </c>
      <c r="T553" t="e">
        <f>IF(Table13[[#This Row],[Category All]]="Category 2", "Yes",NA())</f>
        <v>#N/A</v>
      </c>
      <c r="U553" t="str">
        <f>IF(Table13[[#This Row],[Category All]]="Category 3", "Yes",NA())</f>
        <v>Yes</v>
      </c>
      <c r="V553" s="3">
        <f>SUM(1,(1/3)*(Table13[[#This Row],[Length]]-0.5),(1/3)*(Table13[[#This Row],[Diameter]]-0.4),(1/3)*(Table13[[#This Row],[Height]]-0.4)*Table13[[#This Row],[Whole_weight]]*0.5)</f>
        <v>0.99554166666666677</v>
      </c>
      <c r="W553" s="3" cm="1">
        <f t="array" ref="W5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0.99554166666666677</v>
      </c>
      <c r="X553" s="3" t="e">
        <f>IF(Table13[[#This Row],[Category All]]="Category 1",Table13[[#This Row],[Base Abalone Value]]*1.5,NA())</f>
        <v>#N/A</v>
      </c>
      <c r="Y553" s="3" t="e">
        <f>IF(Table13[[#This Row],[Category All]]="Category 2",Table13[[#This Row],[Base Abalone Value]]*0.8,NA())</f>
        <v>#N/A</v>
      </c>
      <c r="Z553" s="3">
        <f>IF(Table13[[#This Row],[Category All]]="Category 3",Table13[[#This Row],[Base Abalone Value]],NA())</f>
        <v>0.99554166666666677</v>
      </c>
    </row>
    <row r="554" spans="1:26" x14ac:dyDescent="0.2">
      <c r="A554">
        <v>163</v>
      </c>
      <c r="B554" t="s">
        <v>32</v>
      </c>
      <c r="C554">
        <v>0.61</v>
      </c>
      <c r="D554">
        <v>0.48499999999999999</v>
      </c>
      <c r="E554">
        <v>0.17499999999999999</v>
      </c>
      <c r="F554">
        <v>1.2444999999999999</v>
      </c>
      <c r="G554">
        <v>0.54400000000000004</v>
      </c>
      <c r="H554">
        <v>0.29699999999999999</v>
      </c>
      <c r="I554">
        <v>0.34499999999999997</v>
      </c>
      <c r="J554">
        <v>12</v>
      </c>
      <c r="K554">
        <v>7</v>
      </c>
      <c r="L554" t="s">
        <v>52</v>
      </c>
      <c r="M554" t="s">
        <v>53</v>
      </c>
      <c r="N554" t="s">
        <v>54</v>
      </c>
      <c r="O554">
        <v>10</v>
      </c>
      <c r="P554" t="s">
        <v>55</v>
      </c>
      <c r="Q554">
        <v>24.1</v>
      </c>
      <c r="R554" t="str" cm="1">
        <f t="array" ref="R5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4" t="e">
        <f>IF(Table13[[#This Row],[Category All]]="Category 1", "Yes",NA())</f>
        <v>#N/A</v>
      </c>
      <c r="T554" t="e">
        <f>IF(Table13[[#This Row],[Category All]]="Category 2", "Yes",NA())</f>
        <v>#N/A</v>
      </c>
      <c r="U554" t="str">
        <f>IF(Table13[[#This Row],[Category All]]="Category 3", "Yes",NA())</f>
        <v>Yes</v>
      </c>
      <c r="V554" s="3">
        <f>SUM(1,(1/3)*(Table13[[#This Row],[Length]]-0.5),(1/3)*(Table13[[#This Row],[Diameter]]-0.4),(1/3)*(Table13[[#This Row],[Height]]-0.4)*Table13[[#This Row],[Whole_weight]]*0.5)</f>
        <v>1.0183312499999999</v>
      </c>
      <c r="W554" s="3" cm="1">
        <f t="array" ref="W5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1.0183312499999999</v>
      </c>
      <c r="X554" s="3" t="e">
        <f>IF(Table13[[#This Row],[Category All]]="Category 1",Table13[[#This Row],[Base Abalone Value]]*1.5,NA())</f>
        <v>#N/A</v>
      </c>
      <c r="Y554" s="3" t="e">
        <f>IF(Table13[[#This Row],[Category All]]="Category 2",Table13[[#This Row],[Base Abalone Value]]*0.8,NA())</f>
        <v>#N/A</v>
      </c>
      <c r="Z554" s="3">
        <f>IF(Table13[[#This Row],[Category All]]="Category 3",Table13[[#This Row],[Base Abalone Value]],NA())</f>
        <v>1.0183312499999999</v>
      </c>
    </row>
    <row r="555" spans="1:26" x14ac:dyDescent="0.2">
      <c r="A555">
        <v>371</v>
      </c>
      <c r="B555" t="s">
        <v>17</v>
      </c>
      <c r="C555">
        <v>0.65</v>
      </c>
      <c r="D555">
        <v>0.54500000000000004</v>
      </c>
      <c r="E555">
        <v>0.16500000000000001</v>
      </c>
      <c r="F555">
        <v>1.5660000000000001</v>
      </c>
      <c r="G555">
        <v>0.66449999999999998</v>
      </c>
      <c r="H555">
        <v>0.34549999999999997</v>
      </c>
      <c r="I555">
        <v>0.41499999999999998</v>
      </c>
      <c r="J555">
        <v>16</v>
      </c>
      <c r="K555">
        <v>9</v>
      </c>
      <c r="L555" t="s">
        <v>37</v>
      </c>
      <c r="M555" t="s">
        <v>38</v>
      </c>
      <c r="N555" t="s">
        <v>39</v>
      </c>
      <c r="O555">
        <v>2</v>
      </c>
      <c r="P555" t="s">
        <v>24</v>
      </c>
      <c r="Q555">
        <v>18</v>
      </c>
      <c r="R555" t="str" cm="1">
        <f t="array" ref="R5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5" t="e">
        <f>IF(Table13[[#This Row],[Category All]]="Category 1", "Yes",NA())</f>
        <v>#N/A</v>
      </c>
      <c r="T555" t="e">
        <f>IF(Table13[[#This Row],[Category All]]="Category 2", "Yes",NA())</f>
        <v>#N/A</v>
      </c>
      <c r="U555" t="str">
        <f>IF(Table13[[#This Row],[Category All]]="Category 3", "Yes",NA())</f>
        <v>Yes</v>
      </c>
      <c r="V555" s="3">
        <f>SUM(1,(1/3)*(Table13[[#This Row],[Length]]-0.5),(1/3)*(Table13[[#This Row],[Diameter]]-0.4),(1/3)*(Table13[[#This Row],[Height]]-0.4)*Table13[[#This Row],[Whole_weight]]*0.5)</f>
        <v>1.0369983333333335</v>
      </c>
      <c r="W555" s="3" cm="1">
        <f t="array" ref="W5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1.0369983333333335</v>
      </c>
      <c r="X555" s="3" t="e">
        <f>IF(Table13[[#This Row],[Category All]]="Category 1",Table13[[#This Row],[Base Abalone Value]]*1.5,NA())</f>
        <v>#N/A</v>
      </c>
      <c r="Y555" s="3" t="e">
        <f>IF(Table13[[#This Row],[Category All]]="Category 2",Table13[[#This Row],[Base Abalone Value]]*0.8,NA())</f>
        <v>#N/A</v>
      </c>
      <c r="Z555" s="3">
        <f>IF(Table13[[#This Row],[Category All]]="Category 3",Table13[[#This Row],[Base Abalone Value]],NA())</f>
        <v>1.0369983333333335</v>
      </c>
    </row>
    <row r="556" spans="1:26" x14ac:dyDescent="0.2">
      <c r="A556">
        <v>3997</v>
      </c>
      <c r="B556" t="s">
        <v>28</v>
      </c>
      <c r="C556">
        <v>0.315</v>
      </c>
      <c r="D556">
        <v>0.23</v>
      </c>
      <c r="E556">
        <v>0</v>
      </c>
      <c r="F556">
        <v>0.13400000000000001</v>
      </c>
      <c r="G556">
        <v>5.7500000000000002E-2</v>
      </c>
      <c r="H556">
        <v>2.8500000000000001E-2</v>
      </c>
      <c r="I556">
        <v>0.35049999999999998</v>
      </c>
      <c r="J556">
        <v>6</v>
      </c>
      <c r="K556">
        <v>9</v>
      </c>
      <c r="L556" t="s">
        <v>37</v>
      </c>
      <c r="M556" t="s">
        <v>38</v>
      </c>
      <c r="N556" t="s">
        <v>39</v>
      </c>
      <c r="O556">
        <v>5</v>
      </c>
      <c r="P556" t="s">
        <v>31</v>
      </c>
      <c r="Q556">
        <v>12.8</v>
      </c>
      <c r="R556" t="str" cm="1">
        <f t="array" ref="R5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6" t="e">
        <f>IF(Table13[[#This Row],[Category All]]="Category 1", "Yes",NA())</f>
        <v>#N/A</v>
      </c>
      <c r="T556" t="str">
        <f>IF(Table13[[#This Row],[Category All]]="Category 2", "Yes",NA())</f>
        <v>Yes</v>
      </c>
      <c r="U556" t="e">
        <f>IF(Table13[[#This Row],[Category All]]="Category 3", "Yes",NA())</f>
        <v>#N/A</v>
      </c>
      <c r="V556" s="3">
        <f>SUM(1,(1/3)*(Table13[[#This Row],[Length]]-0.5),(1/3)*(Table13[[#This Row],[Diameter]]-0.4),(1/3)*(Table13[[#This Row],[Height]]-0.4)*Table13[[#This Row],[Whole_weight]]*0.5)</f>
        <v>0.87273333333333336</v>
      </c>
      <c r="W556" s="3" cm="1">
        <f t="array" ref="W5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0.69818666666666673</v>
      </c>
      <c r="X556" s="3" t="e">
        <f>IF(Table13[[#This Row],[Category All]]="Category 1",Table13[[#This Row],[Base Abalone Value]]*1.5,NA())</f>
        <v>#N/A</v>
      </c>
      <c r="Y556" s="3">
        <f>IF(Table13[[#This Row],[Category All]]="Category 2",Table13[[#This Row],[Base Abalone Value]]*0.8,NA())</f>
        <v>0.69818666666666673</v>
      </c>
      <c r="Z556" s="3" t="e">
        <f>IF(Table13[[#This Row],[Category All]]="Category 3",Table13[[#This Row],[Base Abalone Value]],NA())</f>
        <v>#N/A</v>
      </c>
    </row>
    <row r="557" spans="1:26" x14ac:dyDescent="0.2">
      <c r="A557">
        <v>1133</v>
      </c>
      <c r="B557" t="s">
        <v>17</v>
      </c>
      <c r="C557">
        <v>0.56499999999999995</v>
      </c>
      <c r="D557">
        <v>0.45</v>
      </c>
      <c r="E557">
        <v>0.17499999999999999</v>
      </c>
      <c r="F557">
        <v>1.0095000000000001</v>
      </c>
      <c r="G557">
        <v>0.44700000000000001</v>
      </c>
      <c r="H557">
        <v>0.23749999999999999</v>
      </c>
      <c r="I557">
        <v>0.26450000000000001</v>
      </c>
      <c r="J557">
        <v>9</v>
      </c>
      <c r="K557">
        <v>6</v>
      </c>
      <c r="L557" t="s">
        <v>56</v>
      </c>
      <c r="M557" t="s">
        <v>57</v>
      </c>
      <c r="N557" t="s">
        <v>58</v>
      </c>
      <c r="O557">
        <v>4</v>
      </c>
      <c r="P557" t="s">
        <v>27</v>
      </c>
      <c r="Q557">
        <v>6.1</v>
      </c>
      <c r="R557" t="str" cm="1">
        <f t="array" ref="R5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7" t="e">
        <f>IF(Table13[[#This Row],[Category All]]="Category 1", "Yes",NA())</f>
        <v>#N/A</v>
      </c>
      <c r="T557" t="e">
        <f>IF(Table13[[#This Row],[Category All]]="Category 2", "Yes",NA())</f>
        <v>#N/A</v>
      </c>
      <c r="U557" t="str">
        <f>IF(Table13[[#This Row],[Category All]]="Category 3", "Yes",NA())</f>
        <v>Yes</v>
      </c>
      <c r="V557" s="3">
        <f>SUM(1,(1/3)*(Table13[[#This Row],[Length]]-0.5),(1/3)*(Table13[[#This Row],[Diameter]]-0.4),(1/3)*(Table13[[#This Row],[Height]]-0.4)*Table13[[#This Row],[Whole_weight]]*0.5)</f>
        <v>1.0004770833333334</v>
      </c>
      <c r="W557" s="3" cm="1">
        <f t="array" ref="W5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1.0004770833333334</v>
      </c>
      <c r="X557" s="3" t="e">
        <f>IF(Table13[[#This Row],[Category All]]="Category 1",Table13[[#This Row],[Base Abalone Value]]*1.5,NA())</f>
        <v>#N/A</v>
      </c>
      <c r="Y557" s="3" t="e">
        <f>IF(Table13[[#This Row],[Category All]]="Category 2",Table13[[#This Row],[Base Abalone Value]]*0.8,NA())</f>
        <v>#N/A</v>
      </c>
      <c r="Z557" s="3">
        <f>IF(Table13[[#This Row],[Category All]]="Category 3",Table13[[#This Row],[Base Abalone Value]],NA())</f>
        <v>1.0004770833333334</v>
      </c>
    </row>
    <row r="558" spans="1:26" x14ac:dyDescent="0.2">
      <c r="A558">
        <v>1450</v>
      </c>
      <c r="B558" t="s">
        <v>32</v>
      </c>
      <c r="C558">
        <v>0.45</v>
      </c>
      <c r="D558">
        <v>0.33500000000000002</v>
      </c>
      <c r="E558">
        <v>0.125</v>
      </c>
      <c r="F558">
        <v>0.44750000000000001</v>
      </c>
      <c r="G558">
        <v>0.2165</v>
      </c>
      <c r="H558">
        <v>0.126</v>
      </c>
      <c r="I558">
        <v>0.11</v>
      </c>
      <c r="J558">
        <v>6</v>
      </c>
      <c r="K558">
        <v>9</v>
      </c>
      <c r="L558" t="s">
        <v>37</v>
      </c>
      <c r="M558" t="s">
        <v>38</v>
      </c>
      <c r="N558" t="s">
        <v>39</v>
      </c>
      <c r="O558">
        <v>8</v>
      </c>
      <c r="P558" t="s">
        <v>36</v>
      </c>
      <c r="Q558">
        <v>12.3</v>
      </c>
      <c r="R558" t="str" cm="1">
        <f t="array" ref="R5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58" t="e">
        <f>IF(Table13[[#This Row],[Category All]]="Category 1", "Yes",NA())</f>
        <v>#N/A</v>
      </c>
      <c r="T558" t="str">
        <f>IF(Table13[[#This Row],[Category All]]="Category 2", "Yes",NA())</f>
        <v>Yes</v>
      </c>
      <c r="U558" t="e">
        <f>IF(Table13[[#This Row],[Category All]]="Category 3", "Yes",NA())</f>
        <v>#N/A</v>
      </c>
      <c r="V558" s="3">
        <f>SUM(1,(1/3)*(Table13[[#This Row],[Length]]-0.5),(1/3)*(Table13[[#This Row],[Diameter]]-0.4),(1/3)*(Table13[[#This Row],[Height]]-0.4)*Table13[[#This Row],[Whole_weight]]*0.5)</f>
        <v>0.94115625000000003</v>
      </c>
      <c r="W558" s="3" cm="1">
        <f t="array" ref="W5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0.75292500000000007</v>
      </c>
      <c r="X558" s="3" t="e">
        <f>IF(Table13[[#This Row],[Category All]]="Category 1",Table13[[#This Row],[Base Abalone Value]]*1.5,NA())</f>
        <v>#N/A</v>
      </c>
      <c r="Y558" s="3">
        <f>IF(Table13[[#This Row],[Category All]]="Category 2",Table13[[#This Row],[Base Abalone Value]]*0.8,NA())</f>
        <v>0.75292500000000007</v>
      </c>
      <c r="Z558" s="3" t="e">
        <f>IF(Table13[[#This Row],[Category All]]="Category 3",Table13[[#This Row],[Base Abalone Value]],NA())</f>
        <v>#N/A</v>
      </c>
    </row>
    <row r="559" spans="1:26" x14ac:dyDescent="0.2">
      <c r="A559">
        <v>354</v>
      </c>
      <c r="B559" t="s">
        <v>32</v>
      </c>
      <c r="C559">
        <v>0.57999999999999996</v>
      </c>
      <c r="D559">
        <v>0.45500000000000002</v>
      </c>
      <c r="E559">
        <v>0.17</v>
      </c>
      <c r="F559">
        <v>0.93</v>
      </c>
      <c r="G559">
        <v>0.40799999999999997</v>
      </c>
      <c r="H559">
        <v>0.25900000000000001</v>
      </c>
      <c r="I559">
        <v>0.22</v>
      </c>
      <c r="J559">
        <v>9</v>
      </c>
      <c r="K559">
        <v>2</v>
      </c>
      <c r="L559" t="s">
        <v>49</v>
      </c>
      <c r="M559" t="s">
        <v>50</v>
      </c>
      <c r="N559" t="s">
        <v>51</v>
      </c>
      <c r="O559">
        <v>1</v>
      </c>
      <c r="P559" t="s">
        <v>21</v>
      </c>
      <c r="Q559">
        <v>22.1</v>
      </c>
      <c r="R559" t="str" cm="1">
        <f t="array" ref="R5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59" t="e">
        <f>IF(Table13[[#This Row],[Category All]]="Category 1", "Yes",NA())</f>
        <v>#N/A</v>
      </c>
      <c r="T559" t="e">
        <f>IF(Table13[[#This Row],[Category All]]="Category 2", "Yes",NA())</f>
        <v>#N/A</v>
      </c>
      <c r="U559" t="str">
        <f>IF(Table13[[#This Row],[Category All]]="Category 3", "Yes",NA())</f>
        <v>Yes</v>
      </c>
      <c r="V559" s="3">
        <f>SUM(1,(1/3)*(Table13[[#This Row],[Length]]-0.5),(1/3)*(Table13[[#This Row],[Diameter]]-0.4),(1/3)*(Table13[[#This Row],[Height]]-0.4)*Table13[[#This Row],[Whole_weight]]*0.5)</f>
        <v>1.00935</v>
      </c>
      <c r="W559" s="3" cm="1">
        <f t="array" ref="W5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1.00935</v>
      </c>
      <c r="X559" s="3" t="e">
        <f>IF(Table13[[#This Row],[Category All]]="Category 1",Table13[[#This Row],[Base Abalone Value]]*1.5,NA())</f>
        <v>#N/A</v>
      </c>
      <c r="Y559" s="3" t="e">
        <f>IF(Table13[[#This Row],[Category All]]="Category 2",Table13[[#This Row],[Base Abalone Value]]*0.8,NA())</f>
        <v>#N/A</v>
      </c>
      <c r="Z559" s="3">
        <f>IF(Table13[[#This Row],[Category All]]="Category 3",Table13[[#This Row],[Base Abalone Value]],NA())</f>
        <v>1.00935</v>
      </c>
    </row>
    <row r="560" spans="1:26" x14ac:dyDescent="0.2">
      <c r="A560">
        <v>585</v>
      </c>
      <c r="B560" t="s">
        <v>17</v>
      </c>
      <c r="C560">
        <v>0.41</v>
      </c>
      <c r="D560">
        <v>0.30499999999999999</v>
      </c>
      <c r="E560">
        <v>0.1</v>
      </c>
      <c r="F560">
        <v>0.36299999999999999</v>
      </c>
      <c r="G560">
        <v>0.17349999999999999</v>
      </c>
      <c r="H560">
        <v>6.5000000000000002E-2</v>
      </c>
      <c r="I560">
        <v>0.11</v>
      </c>
      <c r="J560">
        <v>11</v>
      </c>
      <c r="K560">
        <v>12</v>
      </c>
      <c r="L560" t="s">
        <v>18</v>
      </c>
      <c r="M560" t="s">
        <v>19</v>
      </c>
      <c r="N560" t="s">
        <v>20</v>
      </c>
      <c r="O560">
        <v>10</v>
      </c>
      <c r="P560" t="s">
        <v>55</v>
      </c>
      <c r="Q560">
        <v>24.1</v>
      </c>
      <c r="R560" t="str" cm="1">
        <f t="array" ref="R5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0" t="e">
        <f>IF(Table13[[#This Row],[Category All]]="Category 1", "Yes",NA())</f>
        <v>#N/A</v>
      </c>
      <c r="T560" t="str">
        <f>IF(Table13[[#This Row],[Category All]]="Category 2", "Yes",NA())</f>
        <v>Yes</v>
      </c>
      <c r="U560" t="e">
        <f>IF(Table13[[#This Row],[Category All]]="Category 3", "Yes",NA())</f>
        <v>#N/A</v>
      </c>
      <c r="V560" s="3">
        <f>SUM(1,(1/3)*(Table13[[#This Row],[Length]]-0.5),(1/3)*(Table13[[#This Row],[Diameter]]-0.4),(1/3)*(Table13[[#This Row],[Height]]-0.4)*Table13[[#This Row],[Whole_weight]]*0.5)</f>
        <v>0.92018333333333324</v>
      </c>
      <c r="W560" s="3" cm="1">
        <f t="array" ref="W5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0.73614666666666662</v>
      </c>
      <c r="X560" s="3" t="e">
        <f>IF(Table13[[#This Row],[Category All]]="Category 1",Table13[[#This Row],[Base Abalone Value]]*1.5,NA())</f>
        <v>#N/A</v>
      </c>
      <c r="Y560" s="3">
        <f>IF(Table13[[#This Row],[Category All]]="Category 2",Table13[[#This Row],[Base Abalone Value]]*0.8,NA())</f>
        <v>0.73614666666666662</v>
      </c>
      <c r="Z560" s="3" t="e">
        <f>IF(Table13[[#This Row],[Category All]]="Category 3",Table13[[#This Row],[Base Abalone Value]],NA())</f>
        <v>#N/A</v>
      </c>
    </row>
    <row r="561" spans="1:26" x14ac:dyDescent="0.2">
      <c r="A561">
        <v>1981</v>
      </c>
      <c r="B561" t="s">
        <v>17</v>
      </c>
      <c r="C561">
        <v>0.70499999999999996</v>
      </c>
      <c r="D561">
        <v>0.53500000000000003</v>
      </c>
      <c r="E561">
        <v>0.22</v>
      </c>
      <c r="F561">
        <v>1.8660000000000001</v>
      </c>
      <c r="G561">
        <v>0.92900000000000005</v>
      </c>
      <c r="H561">
        <v>0.38350000000000001</v>
      </c>
      <c r="I561">
        <v>0.4395</v>
      </c>
      <c r="J561">
        <v>10</v>
      </c>
      <c r="K561">
        <v>3</v>
      </c>
      <c r="L561" t="s">
        <v>60</v>
      </c>
      <c r="M561" t="s">
        <v>61</v>
      </c>
      <c r="N561" t="s">
        <v>62</v>
      </c>
      <c r="O561">
        <v>1</v>
      </c>
      <c r="P561" t="s">
        <v>21</v>
      </c>
      <c r="Q561">
        <v>22.1</v>
      </c>
      <c r="R561" t="str" cm="1">
        <f t="array" ref="R5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1" t="e">
        <f>IF(Table13[[#This Row],[Category All]]="Category 1", "Yes",NA())</f>
        <v>#N/A</v>
      </c>
      <c r="T561" t="e">
        <f>IF(Table13[[#This Row],[Category All]]="Category 2", "Yes",NA())</f>
        <v>#N/A</v>
      </c>
      <c r="U561" t="str">
        <f>IF(Table13[[#This Row],[Category All]]="Category 3", "Yes",NA())</f>
        <v>Yes</v>
      </c>
      <c r="V561" s="3">
        <f>SUM(1,(1/3)*(Table13[[#This Row],[Length]]-0.5),(1/3)*(Table13[[#This Row],[Diameter]]-0.4),(1/3)*(Table13[[#This Row],[Height]]-0.4)*Table13[[#This Row],[Whole_weight]]*0.5)</f>
        <v>1.0573533333333334</v>
      </c>
      <c r="W561" s="3" cm="1">
        <f t="array" ref="W5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1.0573533333333334</v>
      </c>
      <c r="X561" s="3" t="e">
        <f>IF(Table13[[#This Row],[Category All]]="Category 1",Table13[[#This Row],[Base Abalone Value]]*1.5,NA())</f>
        <v>#N/A</v>
      </c>
      <c r="Y561" s="3" t="e">
        <f>IF(Table13[[#This Row],[Category All]]="Category 2",Table13[[#This Row],[Base Abalone Value]]*0.8,NA())</f>
        <v>#N/A</v>
      </c>
      <c r="Z561" s="3">
        <f>IF(Table13[[#This Row],[Category All]]="Category 3",Table13[[#This Row],[Base Abalone Value]],NA())</f>
        <v>1.0573533333333334</v>
      </c>
    </row>
    <row r="562" spans="1:26" x14ac:dyDescent="0.2">
      <c r="A562">
        <v>1448</v>
      </c>
      <c r="B562" t="s">
        <v>32</v>
      </c>
      <c r="C562">
        <v>0.44</v>
      </c>
      <c r="D562">
        <v>0.32</v>
      </c>
      <c r="E562">
        <v>0.12</v>
      </c>
      <c r="F562">
        <v>0.45650000000000002</v>
      </c>
      <c r="G562">
        <v>0.24349999999999999</v>
      </c>
      <c r="H562">
        <v>9.1999999999999998E-2</v>
      </c>
      <c r="I562">
        <v>0.10249999999999999</v>
      </c>
      <c r="J562">
        <v>8</v>
      </c>
      <c r="K562">
        <v>6</v>
      </c>
      <c r="L562" t="s">
        <v>56</v>
      </c>
      <c r="M562" t="s">
        <v>57</v>
      </c>
      <c r="N562" t="s">
        <v>58</v>
      </c>
      <c r="O562">
        <v>8</v>
      </c>
      <c r="P562" t="s">
        <v>36</v>
      </c>
      <c r="Q562">
        <v>12.3</v>
      </c>
      <c r="R562" t="str" cm="1">
        <f t="array" ref="R5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2" t="e">
        <f>IF(Table13[[#This Row],[Category All]]="Category 1", "Yes",NA())</f>
        <v>#N/A</v>
      </c>
      <c r="T562" t="str">
        <f>IF(Table13[[#This Row],[Category All]]="Category 2", "Yes",NA())</f>
        <v>Yes</v>
      </c>
      <c r="U562" t="e">
        <f>IF(Table13[[#This Row],[Category All]]="Category 3", "Yes",NA())</f>
        <v>#N/A</v>
      </c>
      <c r="V562" s="3">
        <f>SUM(1,(1/3)*(Table13[[#This Row],[Length]]-0.5),(1/3)*(Table13[[#This Row],[Diameter]]-0.4),(1/3)*(Table13[[#This Row],[Height]]-0.4)*Table13[[#This Row],[Whole_weight]]*0.5)</f>
        <v>0.93203000000000003</v>
      </c>
      <c r="W562" s="3" cm="1">
        <f t="array" ref="W5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0.74562400000000006</v>
      </c>
      <c r="X562" s="3" t="e">
        <f>IF(Table13[[#This Row],[Category All]]="Category 1",Table13[[#This Row],[Base Abalone Value]]*1.5,NA())</f>
        <v>#N/A</v>
      </c>
      <c r="Y562" s="3">
        <f>IF(Table13[[#This Row],[Category All]]="Category 2",Table13[[#This Row],[Base Abalone Value]]*0.8,NA())</f>
        <v>0.74562400000000006</v>
      </c>
      <c r="Z562" s="3" t="e">
        <f>IF(Table13[[#This Row],[Category All]]="Category 3",Table13[[#This Row],[Base Abalone Value]],NA())</f>
        <v>#N/A</v>
      </c>
    </row>
    <row r="563" spans="1:26" x14ac:dyDescent="0.2">
      <c r="A563">
        <v>2800</v>
      </c>
      <c r="B563" t="s">
        <v>32</v>
      </c>
      <c r="C563">
        <v>0.64</v>
      </c>
      <c r="D563">
        <v>0.495</v>
      </c>
      <c r="E563">
        <v>0.17</v>
      </c>
      <c r="F563">
        <v>1.139</v>
      </c>
      <c r="G563">
        <v>0.53949999999999998</v>
      </c>
      <c r="H563">
        <v>0.28199999999999997</v>
      </c>
      <c r="I563">
        <v>0.28499999999999998</v>
      </c>
      <c r="J563">
        <v>10</v>
      </c>
      <c r="K563">
        <v>5</v>
      </c>
      <c r="L563" t="s">
        <v>43</v>
      </c>
      <c r="M563" t="s">
        <v>44</v>
      </c>
      <c r="N563" t="s">
        <v>45</v>
      </c>
      <c r="O563">
        <v>8</v>
      </c>
      <c r="P563" t="s">
        <v>36</v>
      </c>
      <c r="Q563">
        <v>12.3</v>
      </c>
      <c r="R563" t="str" cm="1">
        <f t="array" ref="R5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3" t="e">
        <f>IF(Table13[[#This Row],[Category All]]="Category 1", "Yes",NA())</f>
        <v>#N/A</v>
      </c>
      <c r="T563" t="e">
        <f>IF(Table13[[#This Row],[Category All]]="Category 2", "Yes",NA())</f>
        <v>#N/A</v>
      </c>
      <c r="U563" t="str">
        <f>IF(Table13[[#This Row],[Category All]]="Category 3", "Yes",NA())</f>
        <v>Yes</v>
      </c>
      <c r="V563" s="3">
        <f>SUM(1,(1/3)*(Table13[[#This Row],[Length]]-0.5),(1/3)*(Table13[[#This Row],[Diameter]]-0.4),(1/3)*(Table13[[#This Row],[Height]]-0.4)*Table13[[#This Row],[Whole_weight]]*0.5)</f>
        <v>1.0346716666666667</v>
      </c>
      <c r="W563" s="3" cm="1">
        <f t="array" ref="W5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1.0346716666666667</v>
      </c>
      <c r="X563" s="3" t="e">
        <f>IF(Table13[[#This Row],[Category All]]="Category 1",Table13[[#This Row],[Base Abalone Value]]*1.5,NA())</f>
        <v>#N/A</v>
      </c>
      <c r="Y563" s="3" t="e">
        <f>IF(Table13[[#This Row],[Category All]]="Category 2",Table13[[#This Row],[Base Abalone Value]]*0.8,NA())</f>
        <v>#N/A</v>
      </c>
      <c r="Z563" s="3">
        <f>IF(Table13[[#This Row],[Category All]]="Category 3",Table13[[#This Row],[Base Abalone Value]],NA())</f>
        <v>1.0346716666666667</v>
      </c>
    </row>
    <row r="564" spans="1:26" x14ac:dyDescent="0.2">
      <c r="A564">
        <v>2474</v>
      </c>
      <c r="B564" t="s">
        <v>17</v>
      </c>
      <c r="C564">
        <v>0.61499999999999999</v>
      </c>
      <c r="D564">
        <v>0.47</v>
      </c>
      <c r="E564">
        <v>0.17499999999999999</v>
      </c>
      <c r="F564">
        <v>1.2985</v>
      </c>
      <c r="G564">
        <v>0.51349999999999996</v>
      </c>
      <c r="H564">
        <v>0.34300000000000003</v>
      </c>
      <c r="I564">
        <v>0.32</v>
      </c>
      <c r="J564">
        <v>14</v>
      </c>
      <c r="K564">
        <v>9</v>
      </c>
      <c r="L564" t="s">
        <v>37</v>
      </c>
      <c r="M564" t="s">
        <v>38</v>
      </c>
      <c r="N564" t="s">
        <v>39</v>
      </c>
      <c r="O564">
        <v>3</v>
      </c>
      <c r="P564" t="s">
        <v>65</v>
      </c>
      <c r="Q564">
        <v>3.6</v>
      </c>
      <c r="R564" t="str" cm="1">
        <f t="array" ref="R5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4" t="e">
        <f>IF(Table13[[#This Row],[Category All]]="Category 1", "Yes",NA())</f>
        <v>#N/A</v>
      </c>
      <c r="T564" t="e">
        <f>IF(Table13[[#This Row],[Category All]]="Category 2", "Yes",NA())</f>
        <v>#N/A</v>
      </c>
      <c r="U564" t="str">
        <f>IF(Table13[[#This Row],[Category All]]="Category 3", "Yes",NA())</f>
        <v>Yes</v>
      </c>
      <c r="V564" s="3">
        <f>SUM(1,(1/3)*(Table13[[#This Row],[Length]]-0.5),(1/3)*(Table13[[#This Row],[Diameter]]-0.4),(1/3)*(Table13[[#This Row],[Height]]-0.4)*Table13[[#This Row],[Whole_weight]]*0.5)</f>
        <v>1.0129729166666666</v>
      </c>
      <c r="W564" s="3" cm="1">
        <f t="array" ref="W5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1.0129729166666666</v>
      </c>
      <c r="X564" s="3" t="e">
        <f>IF(Table13[[#This Row],[Category All]]="Category 1",Table13[[#This Row],[Base Abalone Value]]*1.5,NA())</f>
        <v>#N/A</v>
      </c>
      <c r="Y564" s="3" t="e">
        <f>IF(Table13[[#This Row],[Category All]]="Category 2",Table13[[#This Row],[Base Abalone Value]]*0.8,NA())</f>
        <v>#N/A</v>
      </c>
      <c r="Z564" s="3">
        <f>IF(Table13[[#This Row],[Category All]]="Category 3",Table13[[#This Row],[Base Abalone Value]],NA())</f>
        <v>1.0129729166666666</v>
      </c>
    </row>
    <row r="565" spans="1:26" x14ac:dyDescent="0.2">
      <c r="A565">
        <v>468</v>
      </c>
      <c r="B565" t="s">
        <v>32</v>
      </c>
      <c r="C565">
        <v>0.65500000000000003</v>
      </c>
      <c r="D565">
        <v>0.53</v>
      </c>
      <c r="E565">
        <v>0.19500000000000001</v>
      </c>
      <c r="F565">
        <v>1.3879999999999999</v>
      </c>
      <c r="G565">
        <v>0.56699999999999995</v>
      </c>
      <c r="H565">
        <v>0.27350000000000002</v>
      </c>
      <c r="I565">
        <v>0.41</v>
      </c>
      <c r="J565">
        <v>13</v>
      </c>
      <c r="K565">
        <v>15</v>
      </c>
      <c r="L565" t="s">
        <v>66</v>
      </c>
      <c r="M565" t="s">
        <v>67</v>
      </c>
      <c r="N565" t="s">
        <v>20</v>
      </c>
      <c r="O565">
        <v>9</v>
      </c>
      <c r="P565" t="s">
        <v>63</v>
      </c>
      <c r="Q565">
        <v>1.9</v>
      </c>
      <c r="R565" t="str" cm="1">
        <f t="array" ref="R5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5" t="e">
        <f>IF(Table13[[#This Row],[Category All]]="Category 1", "Yes",NA())</f>
        <v>#N/A</v>
      </c>
      <c r="T565" t="e">
        <f>IF(Table13[[#This Row],[Category All]]="Category 2", "Yes",NA())</f>
        <v>#N/A</v>
      </c>
      <c r="U565" t="str">
        <f>IF(Table13[[#This Row],[Category All]]="Category 3", "Yes",NA())</f>
        <v>Yes</v>
      </c>
      <c r="V565" s="3">
        <f>SUM(1,(1/3)*(Table13[[#This Row],[Length]]-0.5),(1/3)*(Table13[[#This Row],[Diameter]]-0.4),(1/3)*(Table13[[#This Row],[Height]]-0.4)*Table13[[#This Row],[Whole_weight]]*0.5)</f>
        <v>1.0475766666666668</v>
      </c>
      <c r="W565" s="3" cm="1">
        <f t="array" ref="W5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1.0475766666666668</v>
      </c>
      <c r="X565" s="3" t="e">
        <f>IF(Table13[[#This Row],[Category All]]="Category 1",Table13[[#This Row],[Base Abalone Value]]*1.5,NA())</f>
        <v>#N/A</v>
      </c>
      <c r="Y565" s="3" t="e">
        <f>IF(Table13[[#This Row],[Category All]]="Category 2",Table13[[#This Row],[Base Abalone Value]]*0.8,NA())</f>
        <v>#N/A</v>
      </c>
      <c r="Z565" s="3">
        <f>IF(Table13[[#This Row],[Category All]]="Category 3",Table13[[#This Row],[Base Abalone Value]],NA())</f>
        <v>1.0475766666666668</v>
      </c>
    </row>
    <row r="566" spans="1:26" x14ac:dyDescent="0.2">
      <c r="A566">
        <v>3005</v>
      </c>
      <c r="B566" t="s">
        <v>17</v>
      </c>
      <c r="C566">
        <v>0.67</v>
      </c>
      <c r="D566">
        <v>0.51500000000000001</v>
      </c>
      <c r="E566">
        <v>0.17</v>
      </c>
      <c r="F566">
        <v>1.4265000000000001</v>
      </c>
      <c r="G566">
        <v>0.66049999999999998</v>
      </c>
      <c r="H566">
        <v>0.33950000000000002</v>
      </c>
      <c r="I566">
        <v>0.37</v>
      </c>
      <c r="J566">
        <v>11</v>
      </c>
      <c r="K566">
        <v>3</v>
      </c>
      <c r="L566" t="s">
        <v>60</v>
      </c>
      <c r="M566" t="s">
        <v>61</v>
      </c>
      <c r="N566" t="s">
        <v>62</v>
      </c>
      <c r="O566">
        <v>1</v>
      </c>
      <c r="P566" t="s">
        <v>21</v>
      </c>
      <c r="Q566">
        <v>22.1</v>
      </c>
      <c r="R566" t="str" cm="1">
        <f t="array" ref="R5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66" t="e">
        <f>IF(Table13[[#This Row],[Category All]]="Category 1", "Yes",NA())</f>
        <v>#N/A</v>
      </c>
      <c r="T566" t="e">
        <f>IF(Table13[[#This Row],[Category All]]="Category 2", "Yes",NA())</f>
        <v>#N/A</v>
      </c>
      <c r="U566" t="str">
        <f>IF(Table13[[#This Row],[Category All]]="Category 3", "Yes",NA())</f>
        <v>Yes</v>
      </c>
      <c r="V566" s="3">
        <f>SUM(1,(1/3)*(Table13[[#This Row],[Length]]-0.5),(1/3)*(Table13[[#This Row],[Diameter]]-0.4),(1/3)*(Table13[[#This Row],[Height]]-0.4)*Table13[[#This Row],[Whole_weight]]*0.5)</f>
        <v>1.0403175</v>
      </c>
      <c r="W566" s="3" cm="1">
        <f t="array" ref="W5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1.0403175</v>
      </c>
      <c r="X566" s="3" t="e">
        <f>IF(Table13[[#This Row],[Category All]]="Category 1",Table13[[#This Row],[Base Abalone Value]]*1.5,NA())</f>
        <v>#N/A</v>
      </c>
      <c r="Y566" s="3" t="e">
        <f>IF(Table13[[#This Row],[Category All]]="Category 2",Table13[[#This Row],[Base Abalone Value]]*0.8,NA())</f>
        <v>#N/A</v>
      </c>
      <c r="Z566" s="3">
        <f>IF(Table13[[#This Row],[Category All]]="Category 3",Table13[[#This Row],[Base Abalone Value]],NA())</f>
        <v>1.0403175</v>
      </c>
    </row>
    <row r="567" spans="1:26" x14ac:dyDescent="0.2">
      <c r="A567">
        <v>2145</v>
      </c>
      <c r="B567" t="s">
        <v>32</v>
      </c>
      <c r="C567">
        <v>0.45500000000000002</v>
      </c>
      <c r="D567">
        <v>0.35</v>
      </c>
      <c r="E567">
        <v>0.105</v>
      </c>
      <c r="F567">
        <v>0.40100000000000002</v>
      </c>
      <c r="G567">
        <v>0.1575</v>
      </c>
      <c r="H567">
        <v>8.3000000000000004E-2</v>
      </c>
      <c r="I567">
        <v>0.13500000000000001</v>
      </c>
      <c r="J567">
        <v>9</v>
      </c>
      <c r="K567">
        <v>13</v>
      </c>
      <c r="L567" t="s">
        <v>29</v>
      </c>
      <c r="M567" t="s">
        <v>30</v>
      </c>
      <c r="N567" t="s">
        <v>20</v>
      </c>
      <c r="O567">
        <v>6</v>
      </c>
      <c r="P567" t="s">
        <v>64</v>
      </c>
      <c r="Q567">
        <v>14.1</v>
      </c>
      <c r="R567" t="str" cm="1">
        <f t="array" ref="R5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7" t="e">
        <f>IF(Table13[[#This Row],[Category All]]="Category 1", "Yes",NA())</f>
        <v>#N/A</v>
      </c>
      <c r="T567" t="str">
        <f>IF(Table13[[#This Row],[Category All]]="Category 2", "Yes",NA())</f>
        <v>Yes</v>
      </c>
      <c r="U567" t="e">
        <f>IF(Table13[[#This Row],[Category All]]="Category 3", "Yes",NA())</f>
        <v>#N/A</v>
      </c>
      <c r="V567" s="3">
        <f>SUM(1,(1/3)*(Table13[[#This Row],[Length]]-0.5),(1/3)*(Table13[[#This Row],[Diameter]]-0.4),(1/3)*(Table13[[#This Row],[Height]]-0.4)*Table13[[#This Row],[Whole_weight]]*0.5)</f>
        <v>0.94861749999999989</v>
      </c>
      <c r="W567" s="3" cm="1">
        <f t="array" ref="W5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0.75889399999999996</v>
      </c>
      <c r="X567" s="3" t="e">
        <f>IF(Table13[[#This Row],[Category All]]="Category 1",Table13[[#This Row],[Base Abalone Value]]*1.5,NA())</f>
        <v>#N/A</v>
      </c>
      <c r="Y567" s="3">
        <f>IF(Table13[[#This Row],[Category All]]="Category 2",Table13[[#This Row],[Base Abalone Value]]*0.8,NA())</f>
        <v>0.75889399999999996</v>
      </c>
      <c r="Z567" s="3" t="e">
        <f>IF(Table13[[#This Row],[Category All]]="Category 3",Table13[[#This Row],[Base Abalone Value]],NA())</f>
        <v>#N/A</v>
      </c>
    </row>
    <row r="568" spans="1:26" x14ac:dyDescent="0.2">
      <c r="A568">
        <v>40</v>
      </c>
      <c r="B568" t="s">
        <v>32</v>
      </c>
      <c r="C568">
        <v>0.35499999999999998</v>
      </c>
      <c r="D568">
        <v>0.28999999999999998</v>
      </c>
      <c r="E568">
        <v>0.09</v>
      </c>
      <c r="F568">
        <v>0.32750000000000001</v>
      </c>
      <c r="G568">
        <v>0.13400000000000001</v>
      </c>
      <c r="H568">
        <v>8.5999999999999993E-2</v>
      </c>
      <c r="I568">
        <v>0.09</v>
      </c>
      <c r="J568">
        <v>9</v>
      </c>
      <c r="K568">
        <v>8</v>
      </c>
      <c r="L568" t="s">
        <v>46</v>
      </c>
      <c r="M568" t="s">
        <v>47</v>
      </c>
      <c r="N568" t="s">
        <v>48</v>
      </c>
      <c r="O568">
        <v>4</v>
      </c>
      <c r="P568" t="s">
        <v>27</v>
      </c>
      <c r="Q568">
        <v>6.1</v>
      </c>
      <c r="R568" t="str" cm="1">
        <f t="array" ref="R5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8" t="e">
        <f>IF(Table13[[#This Row],[Category All]]="Category 1", "Yes",NA())</f>
        <v>#N/A</v>
      </c>
      <c r="T568" t="str">
        <f>IF(Table13[[#This Row],[Category All]]="Category 2", "Yes",NA())</f>
        <v>Yes</v>
      </c>
      <c r="U568" t="e">
        <f>IF(Table13[[#This Row],[Category All]]="Category 3", "Yes",NA())</f>
        <v>#N/A</v>
      </c>
      <c r="V568" s="3">
        <f>SUM(1,(1/3)*(Table13[[#This Row],[Length]]-0.5),(1/3)*(Table13[[#This Row],[Diameter]]-0.4),(1/3)*(Table13[[#This Row],[Height]]-0.4)*Table13[[#This Row],[Whole_weight]]*0.5)</f>
        <v>0.89807916666666665</v>
      </c>
      <c r="W568" s="3" cm="1">
        <f t="array" ref="W5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0.71846333333333334</v>
      </c>
      <c r="X568" s="3" t="e">
        <f>IF(Table13[[#This Row],[Category All]]="Category 1",Table13[[#This Row],[Base Abalone Value]]*1.5,NA())</f>
        <v>#N/A</v>
      </c>
      <c r="Y568" s="3">
        <f>IF(Table13[[#This Row],[Category All]]="Category 2",Table13[[#This Row],[Base Abalone Value]]*0.8,NA())</f>
        <v>0.71846333333333334</v>
      </c>
      <c r="Z568" s="3" t="e">
        <f>IF(Table13[[#This Row],[Category All]]="Category 3",Table13[[#This Row],[Base Abalone Value]],NA())</f>
        <v>#N/A</v>
      </c>
    </row>
    <row r="569" spans="1:26" x14ac:dyDescent="0.2">
      <c r="A569">
        <v>332</v>
      </c>
      <c r="B569" t="s">
        <v>17</v>
      </c>
      <c r="C569">
        <v>0.4</v>
      </c>
      <c r="D569">
        <v>0.32500000000000001</v>
      </c>
      <c r="E569">
        <v>0.12</v>
      </c>
      <c r="F569">
        <v>0.31850000000000001</v>
      </c>
      <c r="G569">
        <v>0.13400000000000001</v>
      </c>
      <c r="H569">
        <v>5.6500000000000002E-2</v>
      </c>
      <c r="I569">
        <v>9.5000000000000001E-2</v>
      </c>
      <c r="J569">
        <v>8</v>
      </c>
      <c r="K569">
        <v>11</v>
      </c>
      <c r="L569" t="s">
        <v>22</v>
      </c>
      <c r="M569" t="s">
        <v>23</v>
      </c>
      <c r="N569" t="s">
        <v>20</v>
      </c>
      <c r="O569">
        <v>3</v>
      </c>
      <c r="P569" t="s">
        <v>65</v>
      </c>
      <c r="Q569">
        <v>3.6</v>
      </c>
      <c r="R569" t="str" cm="1">
        <f t="array" ref="R5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69" t="e">
        <f>IF(Table13[[#This Row],[Category All]]="Category 1", "Yes",NA())</f>
        <v>#N/A</v>
      </c>
      <c r="T569" t="str">
        <f>IF(Table13[[#This Row],[Category All]]="Category 2", "Yes",NA())</f>
        <v>Yes</v>
      </c>
      <c r="U569" t="e">
        <f>IF(Table13[[#This Row],[Category All]]="Category 3", "Yes",NA())</f>
        <v>#N/A</v>
      </c>
      <c r="V569" s="3">
        <f>SUM(1,(1/3)*(Table13[[#This Row],[Length]]-0.5),(1/3)*(Table13[[#This Row],[Diameter]]-0.4),(1/3)*(Table13[[#This Row],[Height]]-0.4)*Table13[[#This Row],[Whole_weight]]*0.5)</f>
        <v>0.92680333333333331</v>
      </c>
      <c r="W569" s="3" cm="1">
        <f t="array" ref="W5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0.74144266666666669</v>
      </c>
      <c r="X569" s="3" t="e">
        <f>IF(Table13[[#This Row],[Category All]]="Category 1",Table13[[#This Row],[Base Abalone Value]]*1.5,NA())</f>
        <v>#N/A</v>
      </c>
      <c r="Y569" s="3">
        <f>IF(Table13[[#This Row],[Category All]]="Category 2",Table13[[#This Row],[Base Abalone Value]]*0.8,NA())</f>
        <v>0.74144266666666669</v>
      </c>
      <c r="Z569" s="3" t="e">
        <f>IF(Table13[[#This Row],[Category All]]="Category 3",Table13[[#This Row],[Base Abalone Value]],NA())</f>
        <v>#N/A</v>
      </c>
    </row>
    <row r="570" spans="1:26" x14ac:dyDescent="0.2">
      <c r="A570">
        <v>1894</v>
      </c>
      <c r="B570" t="s">
        <v>28</v>
      </c>
      <c r="C570">
        <v>0.56499999999999995</v>
      </c>
      <c r="D570">
        <v>0.46</v>
      </c>
      <c r="E570">
        <v>0.155</v>
      </c>
      <c r="F570">
        <v>0.87150000000000005</v>
      </c>
      <c r="G570">
        <v>0.3755</v>
      </c>
      <c r="H570">
        <v>0.215</v>
      </c>
      <c r="I570">
        <v>0.25</v>
      </c>
      <c r="J570">
        <v>10</v>
      </c>
      <c r="K570">
        <v>5</v>
      </c>
      <c r="L570" t="s">
        <v>43</v>
      </c>
      <c r="M570" t="s">
        <v>44</v>
      </c>
      <c r="N570" t="s">
        <v>45</v>
      </c>
      <c r="O570">
        <v>6</v>
      </c>
      <c r="P570" t="s">
        <v>64</v>
      </c>
      <c r="Q570">
        <v>14.1</v>
      </c>
      <c r="R570" t="str" cm="1">
        <f t="array" ref="R5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0" t="e">
        <f>IF(Table13[[#This Row],[Category All]]="Category 1", "Yes",NA())</f>
        <v>#N/A</v>
      </c>
      <c r="T570" t="str">
        <f>IF(Table13[[#This Row],[Category All]]="Category 2", "Yes",NA())</f>
        <v>Yes</v>
      </c>
      <c r="U570" t="e">
        <f>IF(Table13[[#This Row],[Category All]]="Category 3", "Yes",NA())</f>
        <v>#N/A</v>
      </c>
      <c r="V570" s="3">
        <f>SUM(1,(1/3)*(Table13[[#This Row],[Length]]-0.5),(1/3)*(Table13[[#This Row],[Diameter]]-0.4),(1/3)*(Table13[[#This Row],[Height]]-0.4)*Table13[[#This Row],[Whole_weight]]*0.5)</f>
        <v>1.0060804166666668</v>
      </c>
      <c r="W570" s="3" cm="1">
        <f t="array" ref="W5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0.80486433333333351</v>
      </c>
      <c r="X570" s="3" t="e">
        <f>IF(Table13[[#This Row],[Category All]]="Category 1",Table13[[#This Row],[Base Abalone Value]]*1.5,NA())</f>
        <v>#N/A</v>
      </c>
      <c r="Y570" s="3">
        <f>IF(Table13[[#This Row],[Category All]]="Category 2",Table13[[#This Row],[Base Abalone Value]]*0.8,NA())</f>
        <v>0.80486433333333351</v>
      </c>
      <c r="Z570" s="3" t="e">
        <f>IF(Table13[[#This Row],[Category All]]="Category 3",Table13[[#This Row],[Base Abalone Value]],NA())</f>
        <v>#N/A</v>
      </c>
    </row>
    <row r="571" spans="1:26" x14ac:dyDescent="0.2">
      <c r="A571">
        <v>2017</v>
      </c>
      <c r="B571" t="s">
        <v>32</v>
      </c>
      <c r="C571">
        <v>0.505</v>
      </c>
      <c r="D571">
        <v>0.39</v>
      </c>
      <c r="E571">
        <v>0.12</v>
      </c>
      <c r="F571">
        <v>0.65300000000000002</v>
      </c>
      <c r="G571">
        <v>0.33150000000000002</v>
      </c>
      <c r="H571">
        <v>0.13850000000000001</v>
      </c>
      <c r="I571">
        <v>0.16700000000000001</v>
      </c>
      <c r="J571">
        <v>9</v>
      </c>
      <c r="K571">
        <v>11</v>
      </c>
      <c r="L571" t="s">
        <v>22</v>
      </c>
      <c r="M571" t="s">
        <v>23</v>
      </c>
      <c r="N571" t="s">
        <v>20</v>
      </c>
      <c r="O571">
        <v>3</v>
      </c>
      <c r="P571" t="s">
        <v>65</v>
      </c>
      <c r="Q571">
        <v>3.6</v>
      </c>
      <c r="R571" t="str" cm="1">
        <f t="array" ref="R5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1" t="e">
        <f>IF(Table13[[#This Row],[Category All]]="Category 1", "Yes",NA())</f>
        <v>#N/A</v>
      </c>
      <c r="T571" t="str">
        <f>IF(Table13[[#This Row],[Category All]]="Category 2", "Yes",NA())</f>
        <v>Yes</v>
      </c>
      <c r="U571" t="e">
        <f>IF(Table13[[#This Row],[Category All]]="Category 3", "Yes",NA())</f>
        <v>#N/A</v>
      </c>
      <c r="V571" s="3">
        <f>SUM(1,(1/3)*(Table13[[#This Row],[Length]]-0.5),(1/3)*(Table13[[#This Row],[Diameter]]-0.4),(1/3)*(Table13[[#This Row],[Height]]-0.4)*Table13[[#This Row],[Whole_weight]]*0.5)</f>
        <v>0.96786000000000005</v>
      </c>
      <c r="W571" s="3" cm="1">
        <f t="array" ref="W5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0.77428800000000009</v>
      </c>
      <c r="X571" s="3" t="e">
        <f>IF(Table13[[#This Row],[Category All]]="Category 1",Table13[[#This Row],[Base Abalone Value]]*1.5,NA())</f>
        <v>#N/A</v>
      </c>
      <c r="Y571" s="3">
        <f>IF(Table13[[#This Row],[Category All]]="Category 2",Table13[[#This Row],[Base Abalone Value]]*0.8,NA())</f>
        <v>0.77428800000000009</v>
      </c>
      <c r="Z571" s="3" t="e">
        <f>IF(Table13[[#This Row],[Category All]]="Category 3",Table13[[#This Row],[Base Abalone Value]],NA())</f>
        <v>#N/A</v>
      </c>
    </row>
    <row r="572" spans="1:26" x14ac:dyDescent="0.2">
      <c r="A572">
        <v>844</v>
      </c>
      <c r="B572" t="s">
        <v>32</v>
      </c>
      <c r="C572">
        <v>0.505</v>
      </c>
      <c r="D572">
        <v>0.44</v>
      </c>
      <c r="E572">
        <v>0.14000000000000001</v>
      </c>
      <c r="F572">
        <v>0.82750000000000001</v>
      </c>
      <c r="G572">
        <v>0.34150000000000003</v>
      </c>
      <c r="H572">
        <v>0.1855</v>
      </c>
      <c r="I572">
        <v>0.23899999999999999</v>
      </c>
      <c r="J572">
        <v>8</v>
      </c>
      <c r="K572">
        <v>13</v>
      </c>
      <c r="L572" t="s">
        <v>29</v>
      </c>
      <c r="M572" t="s">
        <v>30</v>
      </c>
      <c r="N572" t="s">
        <v>20</v>
      </c>
      <c r="O572">
        <v>2</v>
      </c>
      <c r="P572" t="s">
        <v>24</v>
      </c>
      <c r="Q572">
        <v>18</v>
      </c>
      <c r="R572" t="str" cm="1">
        <f t="array" ref="R5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2" t="e">
        <f>IF(Table13[[#This Row],[Category All]]="Category 1", "Yes",NA())</f>
        <v>#N/A</v>
      </c>
      <c r="T572" t="str">
        <f>IF(Table13[[#This Row],[Category All]]="Category 2", "Yes",NA())</f>
        <v>Yes</v>
      </c>
      <c r="U572" t="e">
        <f>IF(Table13[[#This Row],[Category All]]="Category 3", "Yes",NA())</f>
        <v>#N/A</v>
      </c>
      <c r="V572" s="3">
        <f>SUM(1,(1/3)*(Table13[[#This Row],[Length]]-0.5),(1/3)*(Table13[[#This Row],[Diameter]]-0.4),(1/3)*(Table13[[#This Row],[Height]]-0.4)*Table13[[#This Row],[Whole_weight]]*0.5)</f>
        <v>0.9791416666666668</v>
      </c>
      <c r="W572" s="3" cm="1">
        <f t="array" ref="W5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0.78331333333333353</v>
      </c>
      <c r="X572" s="3" t="e">
        <f>IF(Table13[[#This Row],[Category All]]="Category 1",Table13[[#This Row],[Base Abalone Value]]*1.5,NA())</f>
        <v>#N/A</v>
      </c>
      <c r="Y572" s="3">
        <f>IF(Table13[[#This Row],[Category All]]="Category 2",Table13[[#This Row],[Base Abalone Value]]*0.8,NA())</f>
        <v>0.78331333333333353</v>
      </c>
      <c r="Z572" s="3" t="e">
        <f>IF(Table13[[#This Row],[Category All]]="Category 3",Table13[[#This Row],[Base Abalone Value]],NA())</f>
        <v>#N/A</v>
      </c>
    </row>
    <row r="573" spans="1:26" x14ac:dyDescent="0.2">
      <c r="A573">
        <v>3264</v>
      </c>
      <c r="B573" t="s">
        <v>32</v>
      </c>
      <c r="C573">
        <v>0.56499999999999995</v>
      </c>
      <c r="D573">
        <v>0.45</v>
      </c>
      <c r="E573">
        <v>0.115</v>
      </c>
      <c r="F573">
        <v>0.90849999999999997</v>
      </c>
      <c r="G573">
        <v>0.39800000000000002</v>
      </c>
      <c r="H573">
        <v>0.19700000000000001</v>
      </c>
      <c r="I573">
        <v>0.28999999999999998</v>
      </c>
      <c r="J573">
        <v>17</v>
      </c>
      <c r="K573">
        <v>3</v>
      </c>
      <c r="L573" t="s">
        <v>60</v>
      </c>
      <c r="M573" t="s">
        <v>61</v>
      </c>
      <c r="N573" t="s">
        <v>62</v>
      </c>
      <c r="O573">
        <v>9</v>
      </c>
      <c r="P573" t="s">
        <v>63</v>
      </c>
      <c r="Q573">
        <v>1.9</v>
      </c>
      <c r="R573" t="str" cm="1">
        <f t="array" ref="R5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3" t="e">
        <f>IF(Table13[[#This Row],[Category All]]="Category 1", "Yes",NA())</f>
        <v>#N/A</v>
      </c>
      <c r="T573" t="str">
        <f>IF(Table13[[#This Row],[Category All]]="Category 2", "Yes",NA())</f>
        <v>Yes</v>
      </c>
      <c r="U573" t="e">
        <f>IF(Table13[[#This Row],[Category All]]="Category 3", "Yes",NA())</f>
        <v>#N/A</v>
      </c>
      <c r="V573" s="3">
        <f>SUM(1,(1/3)*(Table13[[#This Row],[Length]]-0.5),(1/3)*(Table13[[#This Row],[Diameter]]-0.4),(1/3)*(Table13[[#This Row],[Height]]-0.4)*Table13[[#This Row],[Whole_weight]]*0.5)</f>
        <v>0.99517958333333334</v>
      </c>
      <c r="W573" s="3" cm="1">
        <f t="array" ref="W5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0.79614366666666669</v>
      </c>
      <c r="X573" s="3" t="e">
        <f>IF(Table13[[#This Row],[Category All]]="Category 1",Table13[[#This Row],[Base Abalone Value]]*1.5,NA())</f>
        <v>#N/A</v>
      </c>
      <c r="Y573" s="3">
        <f>IF(Table13[[#This Row],[Category All]]="Category 2",Table13[[#This Row],[Base Abalone Value]]*0.8,NA())</f>
        <v>0.79614366666666669</v>
      </c>
      <c r="Z573" s="3" t="e">
        <f>IF(Table13[[#This Row],[Category All]]="Category 3",Table13[[#This Row],[Base Abalone Value]],NA())</f>
        <v>#N/A</v>
      </c>
    </row>
    <row r="574" spans="1:26" x14ac:dyDescent="0.2">
      <c r="A574">
        <v>235</v>
      </c>
      <c r="B574" t="s">
        <v>28</v>
      </c>
      <c r="C574">
        <v>0.44</v>
      </c>
      <c r="D574">
        <v>0.35</v>
      </c>
      <c r="E574">
        <v>0.13500000000000001</v>
      </c>
      <c r="F574">
        <v>0.435</v>
      </c>
      <c r="G574">
        <v>0.18149999999999999</v>
      </c>
      <c r="H574">
        <v>8.3000000000000004E-2</v>
      </c>
      <c r="I574">
        <v>0.125</v>
      </c>
      <c r="J574">
        <v>12</v>
      </c>
      <c r="K574">
        <v>5</v>
      </c>
      <c r="L574" t="s">
        <v>43</v>
      </c>
      <c r="M574" t="s">
        <v>44</v>
      </c>
      <c r="N574" t="s">
        <v>45</v>
      </c>
      <c r="O574">
        <v>5</v>
      </c>
      <c r="P574" t="s">
        <v>31</v>
      </c>
      <c r="Q574">
        <v>12.8</v>
      </c>
      <c r="R574" t="str" cm="1">
        <f t="array" ref="R5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4" t="e">
        <f>IF(Table13[[#This Row],[Category All]]="Category 1", "Yes",NA())</f>
        <v>#N/A</v>
      </c>
      <c r="T574" t="str">
        <f>IF(Table13[[#This Row],[Category All]]="Category 2", "Yes",NA())</f>
        <v>Yes</v>
      </c>
      <c r="U574" t="e">
        <f>IF(Table13[[#This Row],[Category All]]="Category 3", "Yes",NA())</f>
        <v>#N/A</v>
      </c>
      <c r="V574" s="3">
        <f>SUM(1,(1/3)*(Table13[[#This Row],[Length]]-0.5),(1/3)*(Table13[[#This Row],[Diameter]]-0.4),(1/3)*(Table13[[#This Row],[Height]]-0.4)*Table13[[#This Row],[Whole_weight]]*0.5)</f>
        <v>0.9441208333333333</v>
      </c>
      <c r="W574" s="3" cm="1">
        <f t="array" ref="W5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0.75529666666666673</v>
      </c>
      <c r="X574" s="3" t="e">
        <f>IF(Table13[[#This Row],[Category All]]="Category 1",Table13[[#This Row],[Base Abalone Value]]*1.5,NA())</f>
        <v>#N/A</v>
      </c>
      <c r="Y574" s="3">
        <f>IF(Table13[[#This Row],[Category All]]="Category 2",Table13[[#This Row],[Base Abalone Value]]*0.8,NA())</f>
        <v>0.75529666666666673</v>
      </c>
      <c r="Z574" s="3" t="e">
        <f>IF(Table13[[#This Row],[Category All]]="Category 3",Table13[[#This Row],[Base Abalone Value]],NA())</f>
        <v>#N/A</v>
      </c>
    </row>
    <row r="575" spans="1:26" x14ac:dyDescent="0.2">
      <c r="A575">
        <v>2634</v>
      </c>
      <c r="B575" t="s">
        <v>28</v>
      </c>
      <c r="C575">
        <v>0.42499999999999999</v>
      </c>
      <c r="D575">
        <v>0.33</v>
      </c>
      <c r="E575">
        <v>0.115</v>
      </c>
      <c r="F575">
        <v>0.32650000000000001</v>
      </c>
      <c r="G575">
        <v>0.13150000000000001</v>
      </c>
      <c r="H575">
        <v>7.6999999999999999E-2</v>
      </c>
      <c r="I575">
        <v>0.10299999999999999</v>
      </c>
      <c r="J575">
        <v>6</v>
      </c>
      <c r="K575">
        <v>8</v>
      </c>
      <c r="L575" t="s">
        <v>46</v>
      </c>
      <c r="M575" t="s">
        <v>47</v>
      </c>
      <c r="N575" t="s">
        <v>48</v>
      </c>
      <c r="O575">
        <v>4</v>
      </c>
      <c r="P575" t="s">
        <v>27</v>
      </c>
      <c r="Q575">
        <v>6.1</v>
      </c>
      <c r="R575" t="str" cm="1">
        <f t="array" ref="R5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5" t="e">
        <f>IF(Table13[[#This Row],[Category All]]="Category 1", "Yes",NA())</f>
        <v>#N/A</v>
      </c>
      <c r="T575" t="str">
        <f>IF(Table13[[#This Row],[Category All]]="Category 2", "Yes",NA())</f>
        <v>Yes</v>
      </c>
      <c r="U575" t="e">
        <f>IF(Table13[[#This Row],[Category All]]="Category 3", "Yes",NA())</f>
        <v>#N/A</v>
      </c>
      <c r="V575" s="3">
        <f>SUM(1,(1/3)*(Table13[[#This Row],[Length]]-0.5),(1/3)*(Table13[[#This Row],[Diameter]]-0.4),(1/3)*(Table13[[#This Row],[Height]]-0.4)*Table13[[#This Row],[Whole_weight]]*0.5)</f>
        <v>0.9361579166666667</v>
      </c>
      <c r="W575" s="3" cm="1">
        <f t="array" ref="W5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0.74892633333333336</v>
      </c>
      <c r="X575" s="3" t="e">
        <f>IF(Table13[[#This Row],[Category All]]="Category 1",Table13[[#This Row],[Base Abalone Value]]*1.5,NA())</f>
        <v>#N/A</v>
      </c>
      <c r="Y575" s="3">
        <f>IF(Table13[[#This Row],[Category All]]="Category 2",Table13[[#This Row],[Base Abalone Value]]*0.8,NA())</f>
        <v>0.74892633333333336</v>
      </c>
      <c r="Z575" s="3" t="e">
        <f>IF(Table13[[#This Row],[Category All]]="Category 3",Table13[[#This Row],[Base Abalone Value]],NA())</f>
        <v>#N/A</v>
      </c>
    </row>
    <row r="576" spans="1:26" x14ac:dyDescent="0.2">
      <c r="A576">
        <v>2532</v>
      </c>
      <c r="B576" t="s">
        <v>32</v>
      </c>
      <c r="C576">
        <v>0.60499999999999998</v>
      </c>
      <c r="D576">
        <v>0.47499999999999998</v>
      </c>
      <c r="E576">
        <v>0.17499999999999999</v>
      </c>
      <c r="F576">
        <v>1.2010000000000001</v>
      </c>
      <c r="G576">
        <v>0.53949999999999998</v>
      </c>
      <c r="H576">
        <v>0.27500000000000002</v>
      </c>
      <c r="I576">
        <v>0.309</v>
      </c>
      <c r="J576">
        <v>10</v>
      </c>
      <c r="K576">
        <v>10</v>
      </c>
      <c r="L576" t="s">
        <v>33</v>
      </c>
      <c r="M576" t="s">
        <v>34</v>
      </c>
      <c r="N576" t="s">
        <v>35</v>
      </c>
      <c r="O576">
        <v>10</v>
      </c>
      <c r="P576" t="s">
        <v>55</v>
      </c>
      <c r="Q576">
        <v>24.1</v>
      </c>
      <c r="R576" t="str" cm="1">
        <f t="array" ref="R5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76" t="e">
        <f>IF(Table13[[#This Row],[Category All]]="Category 1", "Yes",NA())</f>
        <v>#N/A</v>
      </c>
      <c r="T576" t="e">
        <f>IF(Table13[[#This Row],[Category All]]="Category 2", "Yes",NA())</f>
        <v>#N/A</v>
      </c>
      <c r="U576" t="str">
        <f>IF(Table13[[#This Row],[Category All]]="Category 3", "Yes",NA())</f>
        <v>Yes</v>
      </c>
      <c r="V576" s="3">
        <f>SUM(1,(1/3)*(Table13[[#This Row],[Length]]-0.5),(1/3)*(Table13[[#This Row],[Diameter]]-0.4),(1/3)*(Table13[[#This Row],[Height]]-0.4)*Table13[[#This Row],[Whole_weight]]*0.5)</f>
        <v>1.0149624999999998</v>
      </c>
      <c r="W576" s="3" cm="1">
        <f t="array" ref="W5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1.0149624999999998</v>
      </c>
      <c r="X576" s="3" t="e">
        <f>IF(Table13[[#This Row],[Category All]]="Category 1",Table13[[#This Row],[Base Abalone Value]]*1.5,NA())</f>
        <v>#N/A</v>
      </c>
      <c r="Y576" s="3" t="e">
        <f>IF(Table13[[#This Row],[Category All]]="Category 2",Table13[[#This Row],[Base Abalone Value]]*0.8,NA())</f>
        <v>#N/A</v>
      </c>
      <c r="Z576" s="3">
        <f>IF(Table13[[#This Row],[Category All]]="Category 3",Table13[[#This Row],[Base Abalone Value]],NA())</f>
        <v>1.0149624999999998</v>
      </c>
    </row>
    <row r="577" spans="1:26" x14ac:dyDescent="0.2">
      <c r="A577">
        <v>2505</v>
      </c>
      <c r="B577" t="s">
        <v>28</v>
      </c>
      <c r="C577">
        <v>0.31</v>
      </c>
      <c r="D577">
        <v>0.24</v>
      </c>
      <c r="E577">
        <v>0.105</v>
      </c>
      <c r="F577">
        <v>0.28849999999999998</v>
      </c>
      <c r="G577">
        <v>0.11799999999999999</v>
      </c>
      <c r="H577">
        <v>6.5000000000000002E-2</v>
      </c>
      <c r="I577">
        <v>8.3000000000000004E-2</v>
      </c>
      <c r="J577">
        <v>6</v>
      </c>
      <c r="K577">
        <v>7</v>
      </c>
      <c r="L577" t="s">
        <v>52</v>
      </c>
      <c r="M577" t="s">
        <v>53</v>
      </c>
      <c r="N577" t="s">
        <v>54</v>
      </c>
      <c r="O577">
        <v>9</v>
      </c>
      <c r="P577" t="s">
        <v>63</v>
      </c>
      <c r="Q577">
        <v>1.9</v>
      </c>
      <c r="R577" t="str" cm="1">
        <f t="array" ref="R5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7" t="e">
        <f>IF(Table13[[#This Row],[Category All]]="Category 1", "Yes",NA())</f>
        <v>#N/A</v>
      </c>
      <c r="T577" t="str">
        <f>IF(Table13[[#This Row],[Category All]]="Category 2", "Yes",NA())</f>
        <v>Yes</v>
      </c>
      <c r="U577" t="e">
        <f>IF(Table13[[#This Row],[Category All]]="Category 3", "Yes",NA())</f>
        <v>#N/A</v>
      </c>
      <c r="V577" s="3">
        <f>SUM(1,(1/3)*(Table13[[#This Row],[Length]]-0.5),(1/3)*(Table13[[#This Row],[Diameter]]-0.4),(1/3)*(Table13[[#This Row],[Height]]-0.4)*Table13[[#This Row],[Whole_weight]]*0.5)</f>
        <v>0.86914874999999991</v>
      </c>
      <c r="W577" s="3" cm="1">
        <f t="array" ref="W5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0.69531900000000002</v>
      </c>
      <c r="X577" s="3" t="e">
        <f>IF(Table13[[#This Row],[Category All]]="Category 1",Table13[[#This Row],[Base Abalone Value]]*1.5,NA())</f>
        <v>#N/A</v>
      </c>
      <c r="Y577" s="3">
        <f>IF(Table13[[#This Row],[Category All]]="Category 2",Table13[[#This Row],[Base Abalone Value]]*0.8,NA())</f>
        <v>0.69531900000000002</v>
      </c>
      <c r="Z577" s="3" t="e">
        <f>IF(Table13[[#This Row],[Category All]]="Category 3",Table13[[#This Row],[Base Abalone Value]],NA())</f>
        <v>#N/A</v>
      </c>
    </row>
    <row r="578" spans="1:26" x14ac:dyDescent="0.2">
      <c r="A578">
        <v>537</v>
      </c>
      <c r="B578" t="s">
        <v>28</v>
      </c>
      <c r="C578">
        <v>0.52</v>
      </c>
      <c r="D578">
        <v>0.40500000000000003</v>
      </c>
      <c r="E578">
        <v>0.14000000000000001</v>
      </c>
      <c r="F578">
        <v>0.57750000000000001</v>
      </c>
      <c r="G578">
        <v>0.2</v>
      </c>
      <c r="H578">
        <v>0.14499999999999999</v>
      </c>
      <c r="I578">
        <v>0.17899999999999999</v>
      </c>
      <c r="J578">
        <v>11</v>
      </c>
      <c r="K578">
        <v>5</v>
      </c>
      <c r="L578" t="s">
        <v>43</v>
      </c>
      <c r="M578" t="s">
        <v>44</v>
      </c>
      <c r="N578" t="s">
        <v>45</v>
      </c>
      <c r="O578">
        <v>5</v>
      </c>
      <c r="P578" t="s">
        <v>31</v>
      </c>
      <c r="Q578">
        <v>12.8</v>
      </c>
      <c r="R578" t="str" cm="1">
        <f t="array" ref="R5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8" t="e">
        <f>IF(Table13[[#This Row],[Category All]]="Category 1", "Yes",NA())</f>
        <v>#N/A</v>
      </c>
      <c r="T578" t="str">
        <f>IF(Table13[[#This Row],[Category All]]="Category 2", "Yes",NA())</f>
        <v>Yes</v>
      </c>
      <c r="U578" t="e">
        <f>IF(Table13[[#This Row],[Category All]]="Category 3", "Yes",NA())</f>
        <v>#N/A</v>
      </c>
      <c r="V578" s="3">
        <f>SUM(1,(1/3)*(Table13[[#This Row],[Length]]-0.5),(1/3)*(Table13[[#This Row],[Diameter]]-0.4),(1/3)*(Table13[[#This Row],[Height]]-0.4)*Table13[[#This Row],[Whole_weight]]*0.5)</f>
        <v>0.98330833333333334</v>
      </c>
      <c r="W578" s="3" cm="1">
        <f t="array" ref="W5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0.78664666666666672</v>
      </c>
      <c r="X578" s="3" t="e">
        <f>IF(Table13[[#This Row],[Category All]]="Category 1",Table13[[#This Row],[Base Abalone Value]]*1.5,NA())</f>
        <v>#N/A</v>
      </c>
      <c r="Y578" s="3">
        <f>IF(Table13[[#This Row],[Category All]]="Category 2",Table13[[#This Row],[Base Abalone Value]]*0.8,NA())</f>
        <v>0.78664666666666672</v>
      </c>
      <c r="Z578" s="3" t="e">
        <f>IF(Table13[[#This Row],[Category All]]="Category 3",Table13[[#This Row],[Base Abalone Value]],NA())</f>
        <v>#N/A</v>
      </c>
    </row>
    <row r="579" spans="1:26" x14ac:dyDescent="0.2">
      <c r="A579">
        <v>1458</v>
      </c>
      <c r="B579" t="s">
        <v>17</v>
      </c>
      <c r="C579">
        <v>0.47499999999999998</v>
      </c>
      <c r="D579">
        <v>0.36499999999999999</v>
      </c>
      <c r="E579">
        <v>0.115</v>
      </c>
      <c r="F579">
        <v>0.56599999999999995</v>
      </c>
      <c r="G579">
        <v>0.28100000000000003</v>
      </c>
      <c r="H579">
        <v>0.11700000000000001</v>
      </c>
      <c r="I579">
        <v>0.13350000000000001</v>
      </c>
      <c r="J579">
        <v>7</v>
      </c>
      <c r="K579">
        <v>1</v>
      </c>
      <c r="L579" t="s">
        <v>25</v>
      </c>
      <c r="M579" t="s">
        <v>26</v>
      </c>
      <c r="N579" t="s">
        <v>20</v>
      </c>
      <c r="O579">
        <v>10</v>
      </c>
      <c r="P579" t="s">
        <v>55</v>
      </c>
      <c r="Q579">
        <v>24.1</v>
      </c>
      <c r="R579" t="str" cm="1">
        <f t="array" ref="R5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79" t="e">
        <f>IF(Table13[[#This Row],[Category All]]="Category 1", "Yes",NA())</f>
        <v>#N/A</v>
      </c>
      <c r="T579" t="str">
        <f>IF(Table13[[#This Row],[Category All]]="Category 2", "Yes",NA())</f>
        <v>Yes</v>
      </c>
      <c r="U579" t="e">
        <f>IF(Table13[[#This Row],[Category All]]="Category 3", "Yes",NA())</f>
        <v>#N/A</v>
      </c>
      <c r="V579" s="3">
        <f>SUM(1,(1/3)*(Table13[[#This Row],[Length]]-0.5),(1/3)*(Table13[[#This Row],[Diameter]]-0.4),(1/3)*(Table13[[#This Row],[Height]]-0.4)*Table13[[#This Row],[Whole_weight]]*0.5)</f>
        <v>0.95311499999999993</v>
      </c>
      <c r="W579" s="3" cm="1">
        <f t="array" ref="W5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0.76249199999999995</v>
      </c>
      <c r="X579" s="3" t="e">
        <f>IF(Table13[[#This Row],[Category All]]="Category 1",Table13[[#This Row],[Base Abalone Value]]*1.5,NA())</f>
        <v>#N/A</v>
      </c>
      <c r="Y579" s="3">
        <f>IF(Table13[[#This Row],[Category All]]="Category 2",Table13[[#This Row],[Base Abalone Value]]*0.8,NA())</f>
        <v>0.76249199999999995</v>
      </c>
      <c r="Z579" s="3" t="e">
        <f>IF(Table13[[#This Row],[Category All]]="Category 3",Table13[[#This Row],[Base Abalone Value]],NA())</f>
        <v>#N/A</v>
      </c>
    </row>
    <row r="580" spans="1:26" x14ac:dyDescent="0.2">
      <c r="A580">
        <v>3345</v>
      </c>
      <c r="B580" t="s">
        <v>28</v>
      </c>
      <c r="C580">
        <v>0.495</v>
      </c>
      <c r="D580">
        <v>0.38</v>
      </c>
      <c r="E580">
        <v>0.14499999999999999</v>
      </c>
      <c r="F580">
        <v>0.51500000000000001</v>
      </c>
      <c r="G580">
        <v>0.17499999999999999</v>
      </c>
      <c r="H580">
        <v>9.8000000000000004E-2</v>
      </c>
      <c r="I580">
        <v>0.21199999999999999</v>
      </c>
      <c r="J580">
        <v>13</v>
      </c>
      <c r="K580">
        <v>15</v>
      </c>
      <c r="L580" t="s">
        <v>66</v>
      </c>
      <c r="M580" t="s">
        <v>67</v>
      </c>
      <c r="N580" t="s">
        <v>20</v>
      </c>
      <c r="O580">
        <v>8</v>
      </c>
      <c r="P580" t="s">
        <v>36</v>
      </c>
      <c r="Q580">
        <v>12.3</v>
      </c>
      <c r="R580" t="str" cm="1">
        <f t="array" ref="R5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0" t="e">
        <f>IF(Table13[[#This Row],[Category All]]="Category 1", "Yes",NA())</f>
        <v>#N/A</v>
      </c>
      <c r="T580" t="str">
        <f>IF(Table13[[#This Row],[Category All]]="Category 2", "Yes",NA())</f>
        <v>Yes</v>
      </c>
      <c r="U580" t="e">
        <f>IF(Table13[[#This Row],[Category All]]="Category 3", "Yes",NA())</f>
        <v>#N/A</v>
      </c>
      <c r="V580" s="3">
        <f>SUM(1,(1/3)*(Table13[[#This Row],[Length]]-0.5),(1/3)*(Table13[[#This Row],[Diameter]]-0.4),(1/3)*(Table13[[#This Row],[Height]]-0.4)*Table13[[#This Row],[Whole_weight]]*0.5)</f>
        <v>0.96977916666666664</v>
      </c>
      <c r="W580" s="3" cm="1">
        <f t="array" ref="W5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0.77582333333333331</v>
      </c>
      <c r="X580" s="3" t="e">
        <f>IF(Table13[[#This Row],[Category All]]="Category 1",Table13[[#This Row],[Base Abalone Value]]*1.5,NA())</f>
        <v>#N/A</v>
      </c>
      <c r="Y580" s="3">
        <f>IF(Table13[[#This Row],[Category All]]="Category 2",Table13[[#This Row],[Base Abalone Value]]*0.8,NA())</f>
        <v>0.77582333333333331</v>
      </c>
      <c r="Z580" s="3" t="e">
        <f>IF(Table13[[#This Row],[Category All]]="Category 3",Table13[[#This Row],[Base Abalone Value]],NA())</f>
        <v>#N/A</v>
      </c>
    </row>
    <row r="581" spans="1:26" x14ac:dyDescent="0.2">
      <c r="A581">
        <v>3792</v>
      </c>
      <c r="B581" t="s">
        <v>17</v>
      </c>
      <c r="C581">
        <v>0.65</v>
      </c>
      <c r="D581">
        <v>0.495</v>
      </c>
      <c r="E581">
        <v>0.17499999999999999</v>
      </c>
      <c r="F581">
        <v>1.2270000000000001</v>
      </c>
      <c r="G581">
        <v>0.52800000000000002</v>
      </c>
      <c r="H581">
        <v>0.25800000000000001</v>
      </c>
      <c r="I581">
        <v>0.37</v>
      </c>
      <c r="J581">
        <v>11</v>
      </c>
      <c r="K581">
        <v>14</v>
      </c>
      <c r="L581" t="s">
        <v>40</v>
      </c>
      <c r="M581" t="s">
        <v>41</v>
      </c>
      <c r="N581" t="s">
        <v>42</v>
      </c>
      <c r="O581">
        <v>5</v>
      </c>
      <c r="P581" t="s">
        <v>31</v>
      </c>
      <c r="Q581">
        <v>12.8</v>
      </c>
      <c r="R581" t="str" cm="1">
        <f t="array" ref="R5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1" t="e">
        <f>IF(Table13[[#This Row],[Category All]]="Category 1", "Yes",NA())</f>
        <v>#N/A</v>
      </c>
      <c r="T581" t="e">
        <f>IF(Table13[[#This Row],[Category All]]="Category 2", "Yes",NA())</f>
        <v>#N/A</v>
      </c>
      <c r="U581" t="str">
        <f>IF(Table13[[#This Row],[Category All]]="Category 3", "Yes",NA())</f>
        <v>Yes</v>
      </c>
      <c r="V581" s="3">
        <f>SUM(1,(1/3)*(Table13[[#This Row],[Length]]-0.5),(1/3)*(Table13[[#This Row],[Diameter]]-0.4),(1/3)*(Table13[[#This Row],[Height]]-0.4)*Table13[[#This Row],[Whole_weight]]*0.5)</f>
        <v>1.0356541666666668</v>
      </c>
      <c r="W581" s="3" cm="1">
        <f t="array" ref="W5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1.0356541666666668</v>
      </c>
      <c r="X581" s="3" t="e">
        <f>IF(Table13[[#This Row],[Category All]]="Category 1",Table13[[#This Row],[Base Abalone Value]]*1.5,NA())</f>
        <v>#N/A</v>
      </c>
      <c r="Y581" s="3" t="e">
        <f>IF(Table13[[#This Row],[Category All]]="Category 2",Table13[[#This Row],[Base Abalone Value]]*0.8,NA())</f>
        <v>#N/A</v>
      </c>
      <c r="Z581" s="3">
        <f>IF(Table13[[#This Row],[Category All]]="Category 3",Table13[[#This Row],[Base Abalone Value]],NA())</f>
        <v>1.0356541666666668</v>
      </c>
    </row>
    <row r="582" spans="1:26" x14ac:dyDescent="0.2">
      <c r="A582">
        <v>2567</v>
      </c>
      <c r="B582" t="s">
        <v>17</v>
      </c>
      <c r="C582">
        <v>0.45500000000000002</v>
      </c>
      <c r="D582">
        <v>0.35</v>
      </c>
      <c r="E582">
        <v>0.12</v>
      </c>
      <c r="F582">
        <v>0.45550000000000002</v>
      </c>
      <c r="G582">
        <v>0.19450000000000001</v>
      </c>
      <c r="H582">
        <v>0.1045</v>
      </c>
      <c r="I582">
        <v>0.13750000000000001</v>
      </c>
      <c r="J582">
        <v>7</v>
      </c>
      <c r="K582">
        <v>1</v>
      </c>
      <c r="L582" t="s">
        <v>25</v>
      </c>
      <c r="M582" t="s">
        <v>26</v>
      </c>
      <c r="N582" t="s">
        <v>20</v>
      </c>
      <c r="O582">
        <v>3</v>
      </c>
      <c r="P582" t="s">
        <v>65</v>
      </c>
      <c r="Q582">
        <v>3.6</v>
      </c>
      <c r="R582" t="str" cm="1">
        <f t="array" ref="R5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2" t="e">
        <f>IF(Table13[[#This Row],[Category All]]="Category 1", "Yes",NA())</f>
        <v>#N/A</v>
      </c>
      <c r="T582" t="str">
        <f>IF(Table13[[#This Row],[Category All]]="Category 2", "Yes",NA())</f>
        <v>Yes</v>
      </c>
      <c r="U582" t="e">
        <f>IF(Table13[[#This Row],[Category All]]="Category 3", "Yes",NA())</f>
        <v>#N/A</v>
      </c>
      <c r="V582" s="3">
        <f>SUM(1,(1/3)*(Table13[[#This Row],[Length]]-0.5),(1/3)*(Table13[[#This Row],[Diameter]]-0.4),(1/3)*(Table13[[#This Row],[Height]]-0.4)*Table13[[#This Row],[Whole_weight]]*0.5)</f>
        <v>0.94707666666666657</v>
      </c>
      <c r="W582" s="3" cm="1">
        <f t="array" ref="W5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0.7576613333333333</v>
      </c>
      <c r="X582" s="3" t="e">
        <f>IF(Table13[[#This Row],[Category All]]="Category 1",Table13[[#This Row],[Base Abalone Value]]*1.5,NA())</f>
        <v>#N/A</v>
      </c>
      <c r="Y582" s="3">
        <f>IF(Table13[[#This Row],[Category All]]="Category 2",Table13[[#This Row],[Base Abalone Value]]*0.8,NA())</f>
        <v>0.7576613333333333</v>
      </c>
      <c r="Z582" s="3" t="e">
        <f>IF(Table13[[#This Row],[Category All]]="Category 3",Table13[[#This Row],[Base Abalone Value]],NA())</f>
        <v>#N/A</v>
      </c>
    </row>
    <row r="583" spans="1:26" x14ac:dyDescent="0.2">
      <c r="A583">
        <v>2315</v>
      </c>
      <c r="B583" t="s">
        <v>17</v>
      </c>
      <c r="C583">
        <v>0.57999999999999996</v>
      </c>
      <c r="D583">
        <v>0.47499999999999998</v>
      </c>
      <c r="E583">
        <v>0.13500000000000001</v>
      </c>
      <c r="F583">
        <v>0.92500000000000004</v>
      </c>
      <c r="G583">
        <v>0.39100000000000001</v>
      </c>
      <c r="H583">
        <v>0.16500000000000001</v>
      </c>
      <c r="I583">
        <v>0.27500000000000002</v>
      </c>
      <c r="J583">
        <v>14</v>
      </c>
      <c r="K583">
        <v>10</v>
      </c>
      <c r="L583" t="s">
        <v>33</v>
      </c>
      <c r="M583" t="s">
        <v>34</v>
      </c>
      <c r="N583" t="s">
        <v>35</v>
      </c>
      <c r="O583">
        <v>6</v>
      </c>
      <c r="P583" t="s">
        <v>64</v>
      </c>
      <c r="Q583">
        <v>14.1</v>
      </c>
      <c r="R583" t="str" cm="1">
        <f t="array" ref="R5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3" t="e">
        <f>IF(Table13[[#This Row],[Category All]]="Category 1", "Yes",NA())</f>
        <v>#N/A</v>
      </c>
      <c r="T583" t="str">
        <f>IF(Table13[[#This Row],[Category All]]="Category 2", "Yes",NA())</f>
        <v>Yes</v>
      </c>
      <c r="U583" t="e">
        <f>IF(Table13[[#This Row],[Category All]]="Category 3", "Yes",NA())</f>
        <v>#N/A</v>
      </c>
      <c r="V583" s="3">
        <f>SUM(1,(1/3)*(Table13[[#This Row],[Length]]-0.5),(1/3)*(Table13[[#This Row],[Diameter]]-0.4),(1/3)*(Table13[[#This Row],[Height]]-0.4)*Table13[[#This Row],[Whole_weight]]*0.5)</f>
        <v>1.0108124999999999</v>
      </c>
      <c r="W583" s="3" cm="1">
        <f t="array" ref="W5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0.80864999999999998</v>
      </c>
      <c r="X583" s="3" t="e">
        <f>IF(Table13[[#This Row],[Category All]]="Category 1",Table13[[#This Row],[Base Abalone Value]]*1.5,NA())</f>
        <v>#N/A</v>
      </c>
      <c r="Y583" s="3">
        <f>IF(Table13[[#This Row],[Category All]]="Category 2",Table13[[#This Row],[Base Abalone Value]]*0.8,NA())</f>
        <v>0.80864999999999998</v>
      </c>
      <c r="Z583" s="3" t="e">
        <f>IF(Table13[[#This Row],[Category All]]="Category 3",Table13[[#This Row],[Base Abalone Value]],NA())</f>
        <v>#N/A</v>
      </c>
    </row>
    <row r="584" spans="1:26" x14ac:dyDescent="0.2">
      <c r="A584">
        <v>3021</v>
      </c>
      <c r="B584" t="s">
        <v>28</v>
      </c>
      <c r="C584">
        <v>0.45</v>
      </c>
      <c r="D584">
        <v>0.34</v>
      </c>
      <c r="E584">
        <v>0.125</v>
      </c>
      <c r="F584">
        <v>0.40450000000000003</v>
      </c>
      <c r="G584">
        <v>0.17100000000000001</v>
      </c>
      <c r="H584">
        <v>7.0000000000000007E-2</v>
      </c>
      <c r="I584">
        <v>0.13450000000000001</v>
      </c>
      <c r="J584">
        <v>8</v>
      </c>
      <c r="K584">
        <v>15</v>
      </c>
      <c r="L584" t="s">
        <v>66</v>
      </c>
      <c r="M584" t="s">
        <v>67</v>
      </c>
      <c r="N584" t="s">
        <v>20</v>
      </c>
      <c r="O584">
        <v>10</v>
      </c>
      <c r="P584" t="s">
        <v>55</v>
      </c>
      <c r="Q584">
        <v>24.1</v>
      </c>
      <c r="R584" t="str" cm="1">
        <f t="array" ref="R5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4" t="e">
        <f>IF(Table13[[#This Row],[Category All]]="Category 1", "Yes",NA())</f>
        <v>#N/A</v>
      </c>
      <c r="T584" t="str">
        <f>IF(Table13[[#This Row],[Category All]]="Category 2", "Yes",NA())</f>
        <v>Yes</v>
      </c>
      <c r="U584" t="e">
        <f>IF(Table13[[#This Row],[Category All]]="Category 3", "Yes",NA())</f>
        <v>#N/A</v>
      </c>
      <c r="V584" s="3">
        <f>SUM(1,(1/3)*(Table13[[#This Row],[Length]]-0.5),(1/3)*(Table13[[#This Row],[Diameter]]-0.4),(1/3)*(Table13[[#This Row],[Height]]-0.4)*Table13[[#This Row],[Whole_weight]]*0.5)</f>
        <v>0.94479374999999999</v>
      </c>
      <c r="W584" s="3" cm="1">
        <f t="array" ref="W5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0.75583500000000003</v>
      </c>
      <c r="X584" s="3" t="e">
        <f>IF(Table13[[#This Row],[Category All]]="Category 1",Table13[[#This Row],[Base Abalone Value]]*1.5,NA())</f>
        <v>#N/A</v>
      </c>
      <c r="Y584" s="3">
        <f>IF(Table13[[#This Row],[Category All]]="Category 2",Table13[[#This Row],[Base Abalone Value]]*0.8,NA())</f>
        <v>0.75583500000000003</v>
      </c>
      <c r="Z584" s="3" t="e">
        <f>IF(Table13[[#This Row],[Category All]]="Category 3",Table13[[#This Row],[Base Abalone Value]],NA())</f>
        <v>#N/A</v>
      </c>
    </row>
    <row r="585" spans="1:26" x14ac:dyDescent="0.2">
      <c r="A585">
        <v>232</v>
      </c>
      <c r="B585" t="s">
        <v>32</v>
      </c>
      <c r="C585">
        <v>0.56499999999999995</v>
      </c>
      <c r="D585">
        <v>0.44</v>
      </c>
      <c r="E585">
        <v>0.17499999999999999</v>
      </c>
      <c r="F585">
        <v>0.90249999999999997</v>
      </c>
      <c r="G585">
        <v>0.31</v>
      </c>
      <c r="H585">
        <v>0.193</v>
      </c>
      <c r="I585">
        <v>0.32500000000000001</v>
      </c>
      <c r="J585">
        <v>14</v>
      </c>
      <c r="K585">
        <v>5</v>
      </c>
      <c r="L585" t="s">
        <v>43</v>
      </c>
      <c r="M585" t="s">
        <v>44</v>
      </c>
      <c r="N585" t="s">
        <v>45</v>
      </c>
      <c r="O585">
        <v>7</v>
      </c>
      <c r="P585" t="s">
        <v>59</v>
      </c>
      <c r="Q585">
        <v>2.5</v>
      </c>
      <c r="R585" t="str" cm="1">
        <f t="array" ref="R5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5" t="e">
        <f>IF(Table13[[#This Row],[Category All]]="Category 1", "Yes",NA())</f>
        <v>#N/A</v>
      </c>
      <c r="T585" t="str">
        <f>IF(Table13[[#This Row],[Category All]]="Category 2", "Yes",NA())</f>
        <v>Yes</v>
      </c>
      <c r="U585" t="e">
        <f>IF(Table13[[#This Row],[Category All]]="Category 3", "Yes",NA())</f>
        <v>#N/A</v>
      </c>
      <c r="V585" s="3">
        <f>SUM(1,(1/3)*(Table13[[#This Row],[Length]]-0.5),(1/3)*(Table13[[#This Row],[Diameter]]-0.4),(1/3)*(Table13[[#This Row],[Height]]-0.4)*Table13[[#This Row],[Whole_weight]]*0.5)</f>
        <v>1.0011562500000002</v>
      </c>
      <c r="W585" s="3" cm="1">
        <f t="array" ref="W5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0.80092500000000022</v>
      </c>
      <c r="X585" s="3" t="e">
        <f>IF(Table13[[#This Row],[Category All]]="Category 1",Table13[[#This Row],[Base Abalone Value]]*1.5,NA())</f>
        <v>#N/A</v>
      </c>
      <c r="Y585" s="3">
        <f>IF(Table13[[#This Row],[Category All]]="Category 2",Table13[[#This Row],[Base Abalone Value]]*0.8,NA())</f>
        <v>0.80092500000000022</v>
      </c>
      <c r="Z585" s="3" t="e">
        <f>IF(Table13[[#This Row],[Category All]]="Category 3",Table13[[#This Row],[Base Abalone Value]],NA())</f>
        <v>#N/A</v>
      </c>
    </row>
    <row r="586" spans="1:26" x14ac:dyDescent="0.2">
      <c r="A586">
        <v>25</v>
      </c>
      <c r="B586" t="s">
        <v>17</v>
      </c>
      <c r="C586">
        <v>0.61499999999999999</v>
      </c>
      <c r="D586">
        <v>0.48</v>
      </c>
      <c r="E586">
        <v>0.16500000000000001</v>
      </c>
      <c r="F586">
        <v>1.1615</v>
      </c>
      <c r="G586">
        <v>0.51300000000000001</v>
      </c>
      <c r="H586">
        <v>0.30099999999999999</v>
      </c>
      <c r="I586">
        <v>0.30499999999999999</v>
      </c>
      <c r="J586">
        <v>10</v>
      </c>
      <c r="K586">
        <v>3</v>
      </c>
      <c r="L586" t="s">
        <v>60</v>
      </c>
      <c r="M586" t="s">
        <v>61</v>
      </c>
      <c r="N586" t="s">
        <v>62</v>
      </c>
      <c r="O586">
        <v>2</v>
      </c>
      <c r="P586" t="s">
        <v>24</v>
      </c>
      <c r="Q586">
        <v>18</v>
      </c>
      <c r="R586" t="str" cm="1">
        <f t="array" ref="R5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86" t="e">
        <f>IF(Table13[[#This Row],[Category All]]="Category 1", "Yes",NA())</f>
        <v>#N/A</v>
      </c>
      <c r="T586" t="e">
        <f>IF(Table13[[#This Row],[Category All]]="Category 2", "Yes",NA())</f>
        <v>#N/A</v>
      </c>
      <c r="U586" t="str">
        <f>IF(Table13[[#This Row],[Category All]]="Category 3", "Yes",NA())</f>
        <v>Yes</v>
      </c>
      <c r="V586" s="3">
        <f>SUM(1,(1/3)*(Table13[[#This Row],[Length]]-0.5),(1/3)*(Table13[[#This Row],[Diameter]]-0.4),(1/3)*(Table13[[#This Row],[Height]]-0.4)*Table13[[#This Row],[Whole_weight]]*0.5)</f>
        <v>1.0195079166666665</v>
      </c>
      <c r="W586" s="3" cm="1">
        <f t="array" ref="W5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1.0195079166666665</v>
      </c>
      <c r="X586" s="3" t="e">
        <f>IF(Table13[[#This Row],[Category All]]="Category 1",Table13[[#This Row],[Base Abalone Value]]*1.5,NA())</f>
        <v>#N/A</v>
      </c>
      <c r="Y586" s="3" t="e">
        <f>IF(Table13[[#This Row],[Category All]]="Category 2",Table13[[#This Row],[Base Abalone Value]]*0.8,NA())</f>
        <v>#N/A</v>
      </c>
      <c r="Z586" s="3">
        <f>IF(Table13[[#This Row],[Category All]]="Category 3",Table13[[#This Row],[Base Abalone Value]],NA())</f>
        <v>1.0195079166666665</v>
      </c>
    </row>
    <row r="587" spans="1:26" x14ac:dyDescent="0.2">
      <c r="A587">
        <v>55</v>
      </c>
      <c r="B587" t="s">
        <v>32</v>
      </c>
      <c r="C587">
        <v>0.40500000000000003</v>
      </c>
      <c r="D587">
        <v>0.31</v>
      </c>
      <c r="E587">
        <v>0.1</v>
      </c>
      <c r="F587">
        <v>0.38500000000000001</v>
      </c>
      <c r="G587">
        <v>0.17299999999999999</v>
      </c>
      <c r="H587">
        <v>9.1499999999999998E-2</v>
      </c>
      <c r="I587">
        <v>0.11</v>
      </c>
      <c r="J587">
        <v>7</v>
      </c>
      <c r="K587">
        <v>4</v>
      </c>
      <c r="L587" t="s">
        <v>69</v>
      </c>
      <c r="M587" t="s">
        <v>70</v>
      </c>
      <c r="N587" t="s">
        <v>71</v>
      </c>
      <c r="O587">
        <v>7</v>
      </c>
      <c r="P587" t="s">
        <v>59</v>
      </c>
      <c r="Q587">
        <v>2.5</v>
      </c>
      <c r="R587" t="str" cm="1">
        <f t="array" ref="R5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7" t="e">
        <f>IF(Table13[[#This Row],[Category All]]="Category 1", "Yes",NA())</f>
        <v>#N/A</v>
      </c>
      <c r="T587" t="str">
        <f>IF(Table13[[#This Row],[Category All]]="Category 2", "Yes",NA())</f>
        <v>Yes</v>
      </c>
      <c r="U587" t="e">
        <f>IF(Table13[[#This Row],[Category All]]="Category 3", "Yes",NA())</f>
        <v>#N/A</v>
      </c>
      <c r="V587" s="3">
        <f>SUM(1,(1/3)*(Table13[[#This Row],[Length]]-0.5),(1/3)*(Table13[[#This Row],[Diameter]]-0.4),(1/3)*(Table13[[#This Row],[Height]]-0.4)*Table13[[#This Row],[Whole_weight]]*0.5)</f>
        <v>0.91908333333333336</v>
      </c>
      <c r="W587" s="3" cm="1">
        <f t="array" ref="W5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0.73526666666666673</v>
      </c>
      <c r="X587" s="3" t="e">
        <f>IF(Table13[[#This Row],[Category All]]="Category 1",Table13[[#This Row],[Base Abalone Value]]*1.5,NA())</f>
        <v>#N/A</v>
      </c>
      <c r="Y587" s="3">
        <f>IF(Table13[[#This Row],[Category All]]="Category 2",Table13[[#This Row],[Base Abalone Value]]*0.8,NA())</f>
        <v>0.73526666666666673</v>
      </c>
      <c r="Z587" s="3" t="e">
        <f>IF(Table13[[#This Row],[Category All]]="Category 3",Table13[[#This Row],[Base Abalone Value]],NA())</f>
        <v>#N/A</v>
      </c>
    </row>
    <row r="588" spans="1:26" x14ac:dyDescent="0.2">
      <c r="A588">
        <v>2414</v>
      </c>
      <c r="B588" t="s">
        <v>17</v>
      </c>
      <c r="C588">
        <v>0.505</v>
      </c>
      <c r="D588">
        <v>0.38</v>
      </c>
      <c r="E588">
        <v>0.14499999999999999</v>
      </c>
      <c r="F588">
        <v>0.65100000000000002</v>
      </c>
      <c r="G588">
        <v>0.29349999999999998</v>
      </c>
      <c r="H588">
        <v>0.19</v>
      </c>
      <c r="I588">
        <v>0.17</v>
      </c>
      <c r="J588">
        <v>12</v>
      </c>
      <c r="K588">
        <v>12</v>
      </c>
      <c r="L588" t="s">
        <v>18</v>
      </c>
      <c r="M588" t="s">
        <v>19</v>
      </c>
      <c r="N588" t="s">
        <v>20</v>
      </c>
      <c r="O588">
        <v>4</v>
      </c>
      <c r="P588" t="s">
        <v>27</v>
      </c>
      <c r="Q588">
        <v>6.1</v>
      </c>
      <c r="R588" t="str" cm="1">
        <f t="array" ref="R5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8" t="e">
        <f>IF(Table13[[#This Row],[Category All]]="Category 1", "Yes",NA())</f>
        <v>#N/A</v>
      </c>
      <c r="T588" t="str">
        <f>IF(Table13[[#This Row],[Category All]]="Category 2", "Yes",NA())</f>
        <v>Yes</v>
      </c>
      <c r="U588" t="e">
        <f>IF(Table13[[#This Row],[Category All]]="Category 3", "Yes",NA())</f>
        <v>#N/A</v>
      </c>
      <c r="V588" s="3">
        <f>SUM(1,(1/3)*(Table13[[#This Row],[Length]]-0.5),(1/3)*(Table13[[#This Row],[Diameter]]-0.4),(1/3)*(Table13[[#This Row],[Height]]-0.4)*Table13[[#This Row],[Whole_weight]]*0.5)</f>
        <v>0.96733250000000004</v>
      </c>
      <c r="W588" s="3" cm="1">
        <f t="array" ref="W5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0.77386600000000005</v>
      </c>
      <c r="X588" s="3" t="e">
        <f>IF(Table13[[#This Row],[Category All]]="Category 1",Table13[[#This Row],[Base Abalone Value]]*1.5,NA())</f>
        <v>#N/A</v>
      </c>
      <c r="Y588" s="3">
        <f>IF(Table13[[#This Row],[Category All]]="Category 2",Table13[[#This Row],[Base Abalone Value]]*0.8,NA())</f>
        <v>0.77386600000000005</v>
      </c>
      <c r="Z588" s="3" t="e">
        <f>IF(Table13[[#This Row],[Category All]]="Category 3",Table13[[#This Row],[Base Abalone Value]],NA())</f>
        <v>#N/A</v>
      </c>
    </row>
    <row r="589" spans="1:26" x14ac:dyDescent="0.2">
      <c r="A589">
        <v>3320</v>
      </c>
      <c r="B589" t="s">
        <v>17</v>
      </c>
      <c r="C589">
        <v>0.70499999999999996</v>
      </c>
      <c r="D589">
        <v>0.55500000000000005</v>
      </c>
      <c r="E589">
        <v>0.2</v>
      </c>
      <c r="F589">
        <v>1.4684999999999999</v>
      </c>
      <c r="G589">
        <v>0.47149999999999997</v>
      </c>
      <c r="H589">
        <v>0.32350000000000001</v>
      </c>
      <c r="I589">
        <v>0.52</v>
      </c>
      <c r="J589">
        <v>19</v>
      </c>
      <c r="K589">
        <v>10</v>
      </c>
      <c r="L589" t="s">
        <v>33</v>
      </c>
      <c r="M589" t="s">
        <v>34</v>
      </c>
      <c r="N589" t="s">
        <v>35</v>
      </c>
      <c r="O589">
        <v>4</v>
      </c>
      <c r="P589" t="s">
        <v>27</v>
      </c>
      <c r="Q589">
        <v>6.1</v>
      </c>
      <c r="R589" t="str" cm="1">
        <f t="array" ref="R5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89" t="e">
        <f>IF(Table13[[#This Row],[Category All]]="Category 1", "Yes",NA())</f>
        <v>#N/A</v>
      </c>
      <c r="T589" t="str">
        <f>IF(Table13[[#This Row],[Category All]]="Category 2", "Yes",NA())</f>
        <v>Yes</v>
      </c>
      <c r="U589" t="e">
        <f>IF(Table13[[#This Row],[Category All]]="Category 3", "Yes",NA())</f>
        <v>#N/A</v>
      </c>
      <c r="V589" s="3">
        <f>SUM(1,(1/3)*(Table13[[#This Row],[Length]]-0.5),(1/3)*(Table13[[#This Row],[Diameter]]-0.4),(1/3)*(Table13[[#This Row],[Height]]-0.4)*Table13[[#This Row],[Whole_weight]]*0.5)</f>
        <v>1.0710500000000001</v>
      </c>
      <c r="W589" s="3" cm="1">
        <f t="array" ref="W5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0.85684000000000005</v>
      </c>
      <c r="X589" s="3" t="e">
        <f>IF(Table13[[#This Row],[Category All]]="Category 1",Table13[[#This Row],[Base Abalone Value]]*1.5,NA())</f>
        <v>#N/A</v>
      </c>
      <c r="Y589" s="3">
        <f>IF(Table13[[#This Row],[Category All]]="Category 2",Table13[[#This Row],[Base Abalone Value]]*0.8,NA())</f>
        <v>0.85684000000000005</v>
      </c>
      <c r="Z589" s="3" t="e">
        <f>IF(Table13[[#This Row],[Category All]]="Category 3",Table13[[#This Row],[Base Abalone Value]],NA())</f>
        <v>#N/A</v>
      </c>
    </row>
    <row r="590" spans="1:26" x14ac:dyDescent="0.2">
      <c r="A590">
        <v>1528</v>
      </c>
      <c r="B590" t="s">
        <v>32</v>
      </c>
      <c r="C590">
        <v>0.72</v>
      </c>
      <c r="D590">
        <v>0.56499999999999995</v>
      </c>
      <c r="E590">
        <v>0.2</v>
      </c>
      <c r="F590">
        <v>2.1055000000000001</v>
      </c>
      <c r="G590">
        <v>1.0169999999999999</v>
      </c>
      <c r="H590">
        <v>0.36299999999999999</v>
      </c>
      <c r="I590">
        <v>0.49399999999999999</v>
      </c>
      <c r="J590">
        <v>12</v>
      </c>
      <c r="K590">
        <v>6</v>
      </c>
      <c r="L590" t="s">
        <v>56</v>
      </c>
      <c r="M590" t="s">
        <v>57</v>
      </c>
      <c r="N590" t="s">
        <v>58</v>
      </c>
      <c r="O590">
        <v>8</v>
      </c>
      <c r="P590" t="s">
        <v>36</v>
      </c>
      <c r="Q590">
        <v>12.3</v>
      </c>
      <c r="R590" t="str" cm="1">
        <f t="array" ref="R5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0" t="e">
        <f>IF(Table13[[#This Row],[Category All]]="Category 1", "Yes",NA())</f>
        <v>#N/A</v>
      </c>
      <c r="T590" t="e">
        <f>IF(Table13[[#This Row],[Category All]]="Category 2", "Yes",NA())</f>
        <v>#N/A</v>
      </c>
      <c r="U590" t="str">
        <f>IF(Table13[[#This Row],[Category All]]="Category 3", "Yes",NA())</f>
        <v>Yes</v>
      </c>
      <c r="V590" s="3">
        <f>SUM(1,(1/3)*(Table13[[#This Row],[Length]]-0.5),(1/3)*(Table13[[#This Row],[Diameter]]-0.4),(1/3)*(Table13[[#This Row],[Height]]-0.4)*Table13[[#This Row],[Whole_weight]]*0.5)</f>
        <v>1.0581499999999999</v>
      </c>
      <c r="W590" s="3" cm="1">
        <f t="array" ref="W5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1.0581499999999999</v>
      </c>
      <c r="X590" s="3" t="e">
        <f>IF(Table13[[#This Row],[Category All]]="Category 1",Table13[[#This Row],[Base Abalone Value]]*1.5,NA())</f>
        <v>#N/A</v>
      </c>
      <c r="Y590" s="3" t="e">
        <f>IF(Table13[[#This Row],[Category All]]="Category 2",Table13[[#This Row],[Base Abalone Value]]*0.8,NA())</f>
        <v>#N/A</v>
      </c>
      <c r="Z590" s="3">
        <f>IF(Table13[[#This Row],[Category All]]="Category 3",Table13[[#This Row],[Base Abalone Value]],NA())</f>
        <v>1.0581499999999999</v>
      </c>
    </row>
    <row r="591" spans="1:26" x14ac:dyDescent="0.2">
      <c r="A591">
        <v>3011</v>
      </c>
      <c r="B591" t="s">
        <v>28</v>
      </c>
      <c r="C591">
        <v>0.375</v>
      </c>
      <c r="D591">
        <v>0.26</v>
      </c>
      <c r="E591">
        <v>0.08</v>
      </c>
      <c r="F591">
        <v>0.20749999999999999</v>
      </c>
      <c r="G591">
        <v>0.09</v>
      </c>
      <c r="H591">
        <v>4.1500000000000002E-2</v>
      </c>
      <c r="I591">
        <v>7.0000000000000007E-2</v>
      </c>
      <c r="J591">
        <v>6</v>
      </c>
      <c r="K591">
        <v>1</v>
      </c>
      <c r="L591" t="s">
        <v>25</v>
      </c>
      <c r="M591" t="s">
        <v>26</v>
      </c>
      <c r="N591" t="s">
        <v>20</v>
      </c>
      <c r="O591">
        <v>7</v>
      </c>
      <c r="P591" t="s">
        <v>59</v>
      </c>
      <c r="Q591">
        <v>2.5</v>
      </c>
      <c r="R591" t="str" cm="1">
        <f t="array" ref="R5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1" t="e">
        <f>IF(Table13[[#This Row],[Category All]]="Category 1", "Yes",NA())</f>
        <v>#N/A</v>
      </c>
      <c r="T591" t="str">
        <f>IF(Table13[[#This Row],[Category All]]="Category 2", "Yes",NA())</f>
        <v>Yes</v>
      </c>
      <c r="U591" t="e">
        <f>IF(Table13[[#This Row],[Category All]]="Category 3", "Yes",NA())</f>
        <v>#N/A</v>
      </c>
      <c r="V591" s="3">
        <f>SUM(1,(1/3)*(Table13[[#This Row],[Length]]-0.5),(1/3)*(Table13[[#This Row],[Diameter]]-0.4),(1/3)*(Table13[[#This Row],[Height]]-0.4)*Table13[[#This Row],[Whole_weight]]*0.5)</f>
        <v>0.90060000000000007</v>
      </c>
      <c r="W591" s="3" cm="1">
        <f t="array" ref="W5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0.72048000000000012</v>
      </c>
      <c r="X591" s="3" t="e">
        <f>IF(Table13[[#This Row],[Category All]]="Category 1",Table13[[#This Row],[Base Abalone Value]]*1.5,NA())</f>
        <v>#N/A</v>
      </c>
      <c r="Y591" s="3">
        <f>IF(Table13[[#This Row],[Category All]]="Category 2",Table13[[#This Row],[Base Abalone Value]]*0.8,NA())</f>
        <v>0.72048000000000012</v>
      </c>
      <c r="Z591" s="3" t="e">
        <f>IF(Table13[[#This Row],[Category All]]="Category 3",Table13[[#This Row],[Base Abalone Value]],NA())</f>
        <v>#N/A</v>
      </c>
    </row>
    <row r="592" spans="1:26" x14ac:dyDescent="0.2">
      <c r="A592">
        <v>653</v>
      </c>
      <c r="B592" t="s">
        <v>28</v>
      </c>
      <c r="C592">
        <v>0.47</v>
      </c>
      <c r="D592">
        <v>0.35</v>
      </c>
      <c r="E592">
        <v>0.13</v>
      </c>
      <c r="F592">
        <v>0.46600000000000003</v>
      </c>
      <c r="G592">
        <v>0.1845</v>
      </c>
      <c r="H592">
        <v>9.9000000000000005E-2</v>
      </c>
      <c r="I592">
        <v>0.14499999999999999</v>
      </c>
      <c r="J592">
        <v>11</v>
      </c>
      <c r="K592">
        <v>5</v>
      </c>
      <c r="L592" t="s">
        <v>43</v>
      </c>
      <c r="M592" t="s">
        <v>44</v>
      </c>
      <c r="N592" t="s">
        <v>45</v>
      </c>
      <c r="O592">
        <v>4</v>
      </c>
      <c r="P592" t="s">
        <v>27</v>
      </c>
      <c r="Q592">
        <v>6.1</v>
      </c>
      <c r="R592" t="str" cm="1">
        <f t="array" ref="R5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2" t="e">
        <f>IF(Table13[[#This Row],[Category All]]="Category 1", "Yes",NA())</f>
        <v>#N/A</v>
      </c>
      <c r="T592" t="str">
        <f>IF(Table13[[#This Row],[Category All]]="Category 2", "Yes",NA())</f>
        <v>Yes</v>
      </c>
      <c r="U592" t="e">
        <f>IF(Table13[[#This Row],[Category All]]="Category 3", "Yes",NA())</f>
        <v>#N/A</v>
      </c>
      <c r="V592" s="3">
        <f>SUM(1,(1/3)*(Table13[[#This Row],[Length]]-0.5),(1/3)*(Table13[[#This Row],[Diameter]]-0.4),(1/3)*(Table13[[#This Row],[Height]]-0.4)*Table13[[#This Row],[Whole_weight]]*0.5)</f>
        <v>0.95236333333333323</v>
      </c>
      <c r="W592" s="3" cm="1">
        <f t="array" ref="W5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0.7618906666666666</v>
      </c>
      <c r="X592" s="3" t="e">
        <f>IF(Table13[[#This Row],[Category All]]="Category 1",Table13[[#This Row],[Base Abalone Value]]*1.5,NA())</f>
        <v>#N/A</v>
      </c>
      <c r="Y592" s="3">
        <f>IF(Table13[[#This Row],[Category All]]="Category 2",Table13[[#This Row],[Base Abalone Value]]*0.8,NA())</f>
        <v>0.7618906666666666</v>
      </c>
      <c r="Z592" s="3" t="e">
        <f>IF(Table13[[#This Row],[Category All]]="Category 3",Table13[[#This Row],[Base Abalone Value]],NA())</f>
        <v>#N/A</v>
      </c>
    </row>
    <row r="593" spans="1:26" x14ac:dyDescent="0.2">
      <c r="A593">
        <v>238</v>
      </c>
      <c r="B593" t="s">
        <v>28</v>
      </c>
      <c r="C593">
        <v>0.13</v>
      </c>
      <c r="D593">
        <v>0.1</v>
      </c>
      <c r="E593">
        <v>0.03</v>
      </c>
      <c r="F593">
        <v>1.2999999999999999E-2</v>
      </c>
      <c r="G593">
        <v>4.4999999999999997E-3</v>
      </c>
      <c r="H593">
        <v>3.0000000000000001E-3</v>
      </c>
      <c r="I593">
        <v>4.0000000000000001E-3</v>
      </c>
      <c r="J593">
        <v>3</v>
      </c>
      <c r="K593">
        <v>1</v>
      </c>
      <c r="L593" t="s">
        <v>25</v>
      </c>
      <c r="M593" t="s">
        <v>26</v>
      </c>
      <c r="N593" t="s">
        <v>20</v>
      </c>
      <c r="O593">
        <v>6</v>
      </c>
      <c r="P593" t="s">
        <v>64</v>
      </c>
      <c r="Q593">
        <v>14.1</v>
      </c>
      <c r="R593" t="str" cm="1">
        <f t="array" ref="R5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3" t="e">
        <f>IF(Table13[[#This Row],[Category All]]="Category 1", "Yes",NA())</f>
        <v>#N/A</v>
      </c>
      <c r="T593" t="str">
        <f>IF(Table13[[#This Row],[Category All]]="Category 2", "Yes",NA())</f>
        <v>Yes</v>
      </c>
      <c r="U593" t="e">
        <f>IF(Table13[[#This Row],[Category All]]="Category 3", "Yes",NA())</f>
        <v>#N/A</v>
      </c>
      <c r="V593" s="3">
        <f>SUM(1,(1/3)*(Table13[[#This Row],[Length]]-0.5),(1/3)*(Table13[[#This Row],[Diameter]]-0.4),(1/3)*(Table13[[#This Row],[Height]]-0.4)*Table13[[#This Row],[Whole_weight]]*0.5)</f>
        <v>0.77586500000000003</v>
      </c>
      <c r="W593" s="3" cm="1">
        <f t="array" ref="W5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0.62069200000000002</v>
      </c>
      <c r="X593" s="3" t="e">
        <f>IF(Table13[[#This Row],[Category All]]="Category 1",Table13[[#This Row],[Base Abalone Value]]*1.5,NA())</f>
        <v>#N/A</v>
      </c>
      <c r="Y593" s="3">
        <f>IF(Table13[[#This Row],[Category All]]="Category 2",Table13[[#This Row],[Base Abalone Value]]*0.8,NA())</f>
        <v>0.62069200000000002</v>
      </c>
      <c r="Z593" s="3" t="e">
        <f>IF(Table13[[#This Row],[Category All]]="Category 3",Table13[[#This Row],[Base Abalone Value]],NA())</f>
        <v>#N/A</v>
      </c>
    </row>
    <row r="594" spans="1:26" x14ac:dyDescent="0.2">
      <c r="A594">
        <v>2005</v>
      </c>
      <c r="B594" t="s">
        <v>28</v>
      </c>
      <c r="C594">
        <v>0.375</v>
      </c>
      <c r="D594">
        <v>0.27500000000000002</v>
      </c>
      <c r="E594">
        <v>8.5000000000000006E-2</v>
      </c>
      <c r="F594">
        <v>0.22</v>
      </c>
      <c r="G594">
        <v>0.109</v>
      </c>
      <c r="H594">
        <v>0.05</v>
      </c>
      <c r="I594">
        <v>6.0499999999999998E-2</v>
      </c>
      <c r="J594">
        <v>7</v>
      </c>
      <c r="K594">
        <v>15</v>
      </c>
      <c r="L594" t="s">
        <v>66</v>
      </c>
      <c r="M594" t="s">
        <v>67</v>
      </c>
      <c r="N594" t="s">
        <v>20</v>
      </c>
      <c r="O594">
        <v>9</v>
      </c>
      <c r="P594" t="s">
        <v>63</v>
      </c>
      <c r="Q594">
        <v>1.9</v>
      </c>
      <c r="R594" t="str" cm="1">
        <f t="array" ref="R5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4" t="e">
        <f>IF(Table13[[#This Row],[Category All]]="Category 1", "Yes",NA())</f>
        <v>#N/A</v>
      </c>
      <c r="T594" t="str">
        <f>IF(Table13[[#This Row],[Category All]]="Category 2", "Yes",NA())</f>
        <v>Yes</v>
      </c>
      <c r="U594" t="e">
        <f>IF(Table13[[#This Row],[Category All]]="Category 3", "Yes",NA())</f>
        <v>#N/A</v>
      </c>
      <c r="V594" s="3">
        <f>SUM(1,(1/3)*(Table13[[#This Row],[Length]]-0.5),(1/3)*(Table13[[#This Row],[Diameter]]-0.4),(1/3)*(Table13[[#This Row],[Height]]-0.4)*Table13[[#This Row],[Whole_weight]]*0.5)</f>
        <v>0.90511666666666679</v>
      </c>
      <c r="W594" s="3" cm="1">
        <f t="array" ref="W5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0.72409333333333348</v>
      </c>
      <c r="X594" s="3" t="e">
        <f>IF(Table13[[#This Row],[Category All]]="Category 1",Table13[[#This Row],[Base Abalone Value]]*1.5,NA())</f>
        <v>#N/A</v>
      </c>
      <c r="Y594" s="3">
        <f>IF(Table13[[#This Row],[Category All]]="Category 2",Table13[[#This Row],[Base Abalone Value]]*0.8,NA())</f>
        <v>0.72409333333333348</v>
      </c>
      <c r="Z594" s="3" t="e">
        <f>IF(Table13[[#This Row],[Category All]]="Category 3",Table13[[#This Row],[Base Abalone Value]],NA())</f>
        <v>#N/A</v>
      </c>
    </row>
    <row r="595" spans="1:26" x14ac:dyDescent="0.2">
      <c r="A595">
        <v>1451</v>
      </c>
      <c r="B595" t="s">
        <v>28</v>
      </c>
      <c r="C595">
        <v>0.45500000000000002</v>
      </c>
      <c r="D595">
        <v>0.33500000000000002</v>
      </c>
      <c r="E595">
        <v>0.13500000000000001</v>
      </c>
      <c r="F595">
        <v>0.501</v>
      </c>
      <c r="G595">
        <v>0.27400000000000002</v>
      </c>
      <c r="H595">
        <v>9.9500000000000005E-2</v>
      </c>
      <c r="I595">
        <v>0.1065</v>
      </c>
      <c r="J595">
        <v>7</v>
      </c>
      <c r="K595">
        <v>12</v>
      </c>
      <c r="L595" t="s">
        <v>18</v>
      </c>
      <c r="M595" t="s">
        <v>19</v>
      </c>
      <c r="N595" t="s">
        <v>20</v>
      </c>
      <c r="O595">
        <v>1</v>
      </c>
      <c r="P595" t="s">
        <v>21</v>
      </c>
      <c r="Q595">
        <v>22.1</v>
      </c>
      <c r="R595" t="str" cm="1">
        <f t="array" ref="R5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5" t="e">
        <f>IF(Table13[[#This Row],[Category All]]="Category 1", "Yes",NA())</f>
        <v>#N/A</v>
      </c>
      <c r="T595" t="str">
        <f>IF(Table13[[#This Row],[Category All]]="Category 2", "Yes",NA())</f>
        <v>Yes</v>
      </c>
      <c r="U595" t="e">
        <f>IF(Table13[[#This Row],[Category All]]="Category 3", "Yes",NA())</f>
        <v>#N/A</v>
      </c>
      <c r="V595" s="3">
        <f>SUM(1,(1/3)*(Table13[[#This Row],[Length]]-0.5),(1/3)*(Table13[[#This Row],[Diameter]]-0.4),(1/3)*(Table13[[#This Row],[Height]]-0.4)*Table13[[#This Row],[Whole_weight]]*0.5)</f>
        <v>0.94120583333333341</v>
      </c>
      <c r="W595" s="3" cm="1">
        <f t="array" ref="W5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0.75296466666666673</v>
      </c>
      <c r="X595" s="3" t="e">
        <f>IF(Table13[[#This Row],[Category All]]="Category 1",Table13[[#This Row],[Base Abalone Value]]*1.5,NA())</f>
        <v>#N/A</v>
      </c>
      <c r="Y595" s="3">
        <f>IF(Table13[[#This Row],[Category All]]="Category 2",Table13[[#This Row],[Base Abalone Value]]*0.8,NA())</f>
        <v>0.75296466666666673</v>
      </c>
      <c r="Z595" s="3" t="e">
        <f>IF(Table13[[#This Row],[Category All]]="Category 3",Table13[[#This Row],[Base Abalone Value]],NA())</f>
        <v>#N/A</v>
      </c>
    </row>
    <row r="596" spans="1:26" x14ac:dyDescent="0.2">
      <c r="A596">
        <v>1087</v>
      </c>
      <c r="B596" t="s">
        <v>28</v>
      </c>
      <c r="C596">
        <v>0.44500000000000001</v>
      </c>
      <c r="D596">
        <v>0.33500000000000002</v>
      </c>
      <c r="E596">
        <v>0.11</v>
      </c>
      <c r="F596">
        <v>0.41099999999999998</v>
      </c>
      <c r="G596">
        <v>0.19850000000000001</v>
      </c>
      <c r="H596">
        <v>9.35E-2</v>
      </c>
      <c r="I596">
        <v>0.109</v>
      </c>
      <c r="J596">
        <v>8</v>
      </c>
      <c r="K596">
        <v>10</v>
      </c>
      <c r="L596" t="s">
        <v>33</v>
      </c>
      <c r="M596" t="s">
        <v>34</v>
      </c>
      <c r="N596" t="s">
        <v>35</v>
      </c>
      <c r="O596">
        <v>7</v>
      </c>
      <c r="P596" t="s">
        <v>59</v>
      </c>
      <c r="Q596">
        <v>2.5</v>
      </c>
      <c r="R596" t="str" cm="1">
        <f t="array" ref="R5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596" t="e">
        <f>IF(Table13[[#This Row],[Category All]]="Category 1", "Yes",NA())</f>
        <v>#N/A</v>
      </c>
      <c r="T596" t="str">
        <f>IF(Table13[[#This Row],[Category All]]="Category 2", "Yes",NA())</f>
        <v>Yes</v>
      </c>
      <c r="U596" t="e">
        <f>IF(Table13[[#This Row],[Category All]]="Category 3", "Yes",NA())</f>
        <v>#N/A</v>
      </c>
      <c r="V596" s="3">
        <f>SUM(1,(1/3)*(Table13[[#This Row],[Length]]-0.5),(1/3)*(Table13[[#This Row],[Diameter]]-0.4),(1/3)*(Table13[[#This Row],[Height]]-0.4)*Table13[[#This Row],[Whole_weight]]*0.5)</f>
        <v>0.94013499999999994</v>
      </c>
      <c r="W596" s="3" cm="1">
        <f t="array" ref="W5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0.752108</v>
      </c>
      <c r="X596" s="3" t="e">
        <f>IF(Table13[[#This Row],[Category All]]="Category 1",Table13[[#This Row],[Base Abalone Value]]*1.5,NA())</f>
        <v>#N/A</v>
      </c>
      <c r="Y596" s="3">
        <f>IF(Table13[[#This Row],[Category All]]="Category 2",Table13[[#This Row],[Base Abalone Value]]*0.8,NA())</f>
        <v>0.752108</v>
      </c>
      <c r="Z596" s="3" t="e">
        <f>IF(Table13[[#This Row],[Category All]]="Category 3",Table13[[#This Row],[Base Abalone Value]],NA())</f>
        <v>#N/A</v>
      </c>
    </row>
    <row r="597" spans="1:26" x14ac:dyDescent="0.2">
      <c r="A597">
        <v>1672</v>
      </c>
      <c r="B597" t="s">
        <v>32</v>
      </c>
      <c r="C597">
        <v>0.61</v>
      </c>
      <c r="D597">
        <v>0.47</v>
      </c>
      <c r="E597">
        <v>0.16</v>
      </c>
      <c r="F597">
        <v>1.022</v>
      </c>
      <c r="G597">
        <v>0.44900000000000001</v>
      </c>
      <c r="H597">
        <v>0.23449999999999999</v>
      </c>
      <c r="I597">
        <v>0.29449999999999998</v>
      </c>
      <c r="J597">
        <v>9</v>
      </c>
      <c r="K597">
        <v>9</v>
      </c>
      <c r="L597" t="s">
        <v>37</v>
      </c>
      <c r="M597" t="s">
        <v>38</v>
      </c>
      <c r="N597" t="s">
        <v>39</v>
      </c>
      <c r="O597">
        <v>10</v>
      </c>
      <c r="P597" t="s">
        <v>55</v>
      </c>
      <c r="Q597">
        <v>24.1</v>
      </c>
      <c r="R597" t="str" cm="1">
        <f t="array" ref="R5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7" t="e">
        <f>IF(Table13[[#This Row],[Category All]]="Category 1", "Yes",NA())</f>
        <v>#N/A</v>
      </c>
      <c r="T597" t="e">
        <f>IF(Table13[[#This Row],[Category All]]="Category 2", "Yes",NA())</f>
        <v>#N/A</v>
      </c>
      <c r="U597" t="str">
        <f>IF(Table13[[#This Row],[Category All]]="Category 3", "Yes",NA())</f>
        <v>Yes</v>
      </c>
      <c r="V597" s="3">
        <f>SUM(1,(1/3)*(Table13[[#This Row],[Length]]-0.5),(1/3)*(Table13[[#This Row],[Diameter]]-0.4),(1/3)*(Table13[[#This Row],[Height]]-0.4)*Table13[[#This Row],[Whole_weight]]*0.5)</f>
        <v>1.01912</v>
      </c>
      <c r="W597" s="3" cm="1">
        <f t="array" ref="W5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1.01912</v>
      </c>
      <c r="X597" s="3" t="e">
        <f>IF(Table13[[#This Row],[Category All]]="Category 1",Table13[[#This Row],[Base Abalone Value]]*1.5,NA())</f>
        <v>#N/A</v>
      </c>
      <c r="Y597" s="3" t="e">
        <f>IF(Table13[[#This Row],[Category All]]="Category 2",Table13[[#This Row],[Base Abalone Value]]*0.8,NA())</f>
        <v>#N/A</v>
      </c>
      <c r="Z597" s="3">
        <f>IF(Table13[[#This Row],[Category All]]="Category 3",Table13[[#This Row],[Base Abalone Value]],NA())</f>
        <v>1.01912</v>
      </c>
    </row>
    <row r="598" spans="1:26" x14ac:dyDescent="0.2">
      <c r="A598">
        <v>1920</v>
      </c>
      <c r="B598" t="s">
        <v>28</v>
      </c>
      <c r="C598">
        <v>0.60499999999999998</v>
      </c>
      <c r="D598">
        <v>0.49</v>
      </c>
      <c r="E598">
        <v>0.16500000000000001</v>
      </c>
      <c r="F598">
        <v>1.071</v>
      </c>
      <c r="G598">
        <v>0.48199999999999998</v>
      </c>
      <c r="H598">
        <v>0.19350000000000001</v>
      </c>
      <c r="I598">
        <v>0.35199999999999998</v>
      </c>
      <c r="J598">
        <v>10</v>
      </c>
      <c r="K598">
        <v>2</v>
      </c>
      <c r="L598" t="s">
        <v>49</v>
      </c>
      <c r="M598" t="s">
        <v>50</v>
      </c>
      <c r="N598" t="s">
        <v>51</v>
      </c>
      <c r="O598">
        <v>10</v>
      </c>
      <c r="P598" t="s">
        <v>55</v>
      </c>
      <c r="Q598">
        <v>24.1</v>
      </c>
      <c r="R598" t="str" cm="1">
        <f t="array" ref="R5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8" t="e">
        <f>IF(Table13[[#This Row],[Category All]]="Category 1", "Yes",NA())</f>
        <v>#N/A</v>
      </c>
      <c r="T598" t="e">
        <f>IF(Table13[[#This Row],[Category All]]="Category 2", "Yes",NA())</f>
        <v>#N/A</v>
      </c>
      <c r="U598" t="str">
        <f>IF(Table13[[#This Row],[Category All]]="Category 3", "Yes",NA())</f>
        <v>Yes</v>
      </c>
      <c r="V598" s="3">
        <f>SUM(1,(1/3)*(Table13[[#This Row],[Length]]-0.5),(1/3)*(Table13[[#This Row],[Diameter]]-0.4),(1/3)*(Table13[[#This Row],[Height]]-0.4)*Table13[[#This Row],[Whole_weight]]*0.5)</f>
        <v>1.0230524999999999</v>
      </c>
      <c r="W598" s="3" cm="1">
        <f t="array" ref="W5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1.0230524999999999</v>
      </c>
      <c r="X598" s="3" t="e">
        <f>IF(Table13[[#This Row],[Category All]]="Category 1",Table13[[#This Row],[Base Abalone Value]]*1.5,NA())</f>
        <v>#N/A</v>
      </c>
      <c r="Y598" s="3" t="e">
        <f>IF(Table13[[#This Row],[Category All]]="Category 2",Table13[[#This Row],[Base Abalone Value]]*0.8,NA())</f>
        <v>#N/A</v>
      </c>
      <c r="Z598" s="3">
        <f>IF(Table13[[#This Row],[Category All]]="Category 3",Table13[[#This Row],[Base Abalone Value]],NA())</f>
        <v>1.0230524999999999</v>
      </c>
    </row>
    <row r="599" spans="1:26" x14ac:dyDescent="0.2">
      <c r="A599">
        <v>1356</v>
      </c>
      <c r="B599" t="s">
        <v>17</v>
      </c>
      <c r="C599">
        <v>0.6</v>
      </c>
      <c r="D599">
        <v>0.46500000000000002</v>
      </c>
      <c r="E599">
        <v>0.155</v>
      </c>
      <c r="F599">
        <v>1.04</v>
      </c>
      <c r="G599">
        <v>0.47549999999999998</v>
      </c>
      <c r="H599">
        <v>0.25</v>
      </c>
      <c r="I599">
        <v>0.28000000000000003</v>
      </c>
      <c r="J599">
        <v>11</v>
      </c>
      <c r="K599">
        <v>9</v>
      </c>
      <c r="L599" t="s">
        <v>37</v>
      </c>
      <c r="M599" t="s">
        <v>38</v>
      </c>
      <c r="N599" t="s">
        <v>39</v>
      </c>
      <c r="O599">
        <v>4</v>
      </c>
      <c r="P599" t="s">
        <v>27</v>
      </c>
      <c r="Q599">
        <v>6.1</v>
      </c>
      <c r="R599" t="str" cm="1">
        <f t="array" ref="R5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599" t="e">
        <f>IF(Table13[[#This Row],[Category All]]="Category 1", "Yes",NA())</f>
        <v>#N/A</v>
      </c>
      <c r="T599" t="e">
        <f>IF(Table13[[#This Row],[Category All]]="Category 2", "Yes",NA())</f>
        <v>#N/A</v>
      </c>
      <c r="U599" t="str">
        <f>IF(Table13[[#This Row],[Category All]]="Category 3", "Yes",NA())</f>
        <v>Yes</v>
      </c>
      <c r="V599" s="3">
        <f>SUM(1,(1/3)*(Table13[[#This Row],[Length]]-0.5),(1/3)*(Table13[[#This Row],[Diameter]]-0.4),(1/3)*(Table13[[#This Row],[Height]]-0.4)*Table13[[#This Row],[Whole_weight]]*0.5)</f>
        <v>1.0125333333333333</v>
      </c>
      <c r="W599" s="3" cm="1">
        <f t="array" ref="W5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1.0125333333333333</v>
      </c>
      <c r="X599" s="3" t="e">
        <f>IF(Table13[[#This Row],[Category All]]="Category 1",Table13[[#This Row],[Base Abalone Value]]*1.5,NA())</f>
        <v>#N/A</v>
      </c>
      <c r="Y599" s="3" t="e">
        <f>IF(Table13[[#This Row],[Category All]]="Category 2",Table13[[#This Row],[Base Abalone Value]]*0.8,NA())</f>
        <v>#N/A</v>
      </c>
      <c r="Z599" s="3">
        <f>IF(Table13[[#This Row],[Category All]]="Category 3",Table13[[#This Row],[Base Abalone Value]],NA())</f>
        <v>1.0125333333333333</v>
      </c>
    </row>
    <row r="600" spans="1:26" x14ac:dyDescent="0.2">
      <c r="A600">
        <v>3567</v>
      </c>
      <c r="B600" t="s">
        <v>32</v>
      </c>
      <c r="C600">
        <v>0.57499999999999996</v>
      </c>
      <c r="D600">
        <v>0.45</v>
      </c>
      <c r="E600">
        <v>0.155</v>
      </c>
      <c r="F600">
        <v>0.88600000000000001</v>
      </c>
      <c r="G600">
        <v>0.36049999999999999</v>
      </c>
      <c r="H600">
        <v>0.21099999999999999</v>
      </c>
      <c r="I600">
        <v>0.25750000000000001</v>
      </c>
      <c r="J600">
        <v>9</v>
      </c>
      <c r="K600">
        <v>13</v>
      </c>
      <c r="L600" t="s">
        <v>29</v>
      </c>
      <c r="M600" t="s">
        <v>30</v>
      </c>
      <c r="N600" t="s">
        <v>20</v>
      </c>
      <c r="O600">
        <v>4</v>
      </c>
      <c r="P600" t="s">
        <v>27</v>
      </c>
      <c r="Q600">
        <v>6.1</v>
      </c>
      <c r="R600" t="str" cm="1">
        <f t="array" ref="R6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0" t="e">
        <f>IF(Table13[[#This Row],[Category All]]="Category 1", "Yes",NA())</f>
        <v>#N/A</v>
      </c>
      <c r="T600" t="str">
        <f>IF(Table13[[#This Row],[Category All]]="Category 2", "Yes",NA())</f>
        <v>Yes</v>
      </c>
      <c r="U600" t="e">
        <f>IF(Table13[[#This Row],[Category All]]="Category 3", "Yes",NA())</f>
        <v>#N/A</v>
      </c>
      <c r="V600" s="3">
        <f>SUM(1,(1/3)*(Table13[[#This Row],[Length]]-0.5),(1/3)*(Table13[[#This Row],[Diameter]]-0.4),(1/3)*(Table13[[#This Row],[Height]]-0.4)*Table13[[#This Row],[Whole_weight]]*0.5)</f>
        <v>1.0054883333333331</v>
      </c>
      <c r="W600" s="3" cm="1">
        <f t="array" ref="W6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0.80439066666666648</v>
      </c>
      <c r="X600" s="3" t="e">
        <f>IF(Table13[[#This Row],[Category All]]="Category 1",Table13[[#This Row],[Base Abalone Value]]*1.5,NA())</f>
        <v>#N/A</v>
      </c>
      <c r="Y600" s="3">
        <f>IF(Table13[[#This Row],[Category All]]="Category 2",Table13[[#This Row],[Base Abalone Value]]*0.8,NA())</f>
        <v>0.80439066666666648</v>
      </c>
      <c r="Z600" s="3" t="e">
        <f>IF(Table13[[#This Row],[Category All]]="Category 3",Table13[[#This Row],[Base Abalone Value]],NA())</f>
        <v>#N/A</v>
      </c>
    </row>
    <row r="601" spans="1:26" x14ac:dyDescent="0.2">
      <c r="A601">
        <v>230</v>
      </c>
      <c r="B601" t="s">
        <v>17</v>
      </c>
      <c r="C601">
        <v>0.53</v>
      </c>
      <c r="D601">
        <v>0.41499999999999998</v>
      </c>
      <c r="E601">
        <v>0.16</v>
      </c>
      <c r="F601">
        <v>0.78300000000000003</v>
      </c>
      <c r="G601">
        <v>0.29349999999999998</v>
      </c>
      <c r="H601">
        <v>0.158</v>
      </c>
      <c r="I601">
        <v>0.245</v>
      </c>
      <c r="J601">
        <v>15</v>
      </c>
      <c r="K601">
        <v>12</v>
      </c>
      <c r="L601" t="s">
        <v>18</v>
      </c>
      <c r="M601" t="s">
        <v>19</v>
      </c>
      <c r="N601" t="s">
        <v>20</v>
      </c>
      <c r="O601">
        <v>4</v>
      </c>
      <c r="P601" t="s">
        <v>27</v>
      </c>
      <c r="Q601">
        <v>6.1</v>
      </c>
      <c r="R601" t="str" cm="1">
        <f t="array" ref="R6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1" t="e">
        <f>IF(Table13[[#This Row],[Category All]]="Category 1", "Yes",NA())</f>
        <v>#N/A</v>
      </c>
      <c r="T601" t="str">
        <f>IF(Table13[[#This Row],[Category All]]="Category 2", "Yes",NA())</f>
        <v>Yes</v>
      </c>
      <c r="U601" t="e">
        <f>IF(Table13[[#This Row],[Category All]]="Category 3", "Yes",NA())</f>
        <v>#N/A</v>
      </c>
      <c r="V601" s="3">
        <f>SUM(1,(1/3)*(Table13[[#This Row],[Length]]-0.5),(1/3)*(Table13[[#This Row],[Diameter]]-0.4),(1/3)*(Table13[[#This Row],[Height]]-0.4)*Table13[[#This Row],[Whole_weight]]*0.5)</f>
        <v>0.98367999999999989</v>
      </c>
      <c r="W601" s="3" cm="1">
        <f t="array" ref="W6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0.78694399999999998</v>
      </c>
      <c r="X601" s="3" t="e">
        <f>IF(Table13[[#This Row],[Category All]]="Category 1",Table13[[#This Row],[Base Abalone Value]]*1.5,NA())</f>
        <v>#N/A</v>
      </c>
      <c r="Y601" s="3">
        <f>IF(Table13[[#This Row],[Category All]]="Category 2",Table13[[#This Row],[Base Abalone Value]]*0.8,NA())</f>
        <v>0.78694399999999998</v>
      </c>
      <c r="Z601" s="3" t="e">
        <f>IF(Table13[[#This Row],[Category All]]="Category 3",Table13[[#This Row],[Base Abalone Value]],NA())</f>
        <v>#N/A</v>
      </c>
    </row>
    <row r="602" spans="1:26" x14ac:dyDescent="0.2">
      <c r="A602">
        <v>2654</v>
      </c>
      <c r="B602" t="s">
        <v>28</v>
      </c>
      <c r="C602">
        <v>0.52</v>
      </c>
      <c r="D602">
        <v>0.39500000000000002</v>
      </c>
      <c r="E602">
        <v>0.13500000000000001</v>
      </c>
      <c r="F602">
        <v>0.63300000000000001</v>
      </c>
      <c r="G602">
        <v>0.29849999999999999</v>
      </c>
      <c r="H602">
        <v>0.1295</v>
      </c>
      <c r="I602">
        <v>0.17499999999999999</v>
      </c>
      <c r="J602">
        <v>9</v>
      </c>
      <c r="K602">
        <v>6</v>
      </c>
      <c r="L602" t="s">
        <v>56</v>
      </c>
      <c r="M602" t="s">
        <v>57</v>
      </c>
      <c r="N602" t="s">
        <v>58</v>
      </c>
      <c r="O602">
        <v>2</v>
      </c>
      <c r="P602" t="s">
        <v>24</v>
      </c>
      <c r="Q602">
        <v>18</v>
      </c>
      <c r="R602" t="str" cm="1">
        <f t="array" ref="R6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2" t="e">
        <f>IF(Table13[[#This Row],[Category All]]="Category 1", "Yes",NA())</f>
        <v>#N/A</v>
      </c>
      <c r="T602" t="str">
        <f>IF(Table13[[#This Row],[Category All]]="Category 2", "Yes",NA())</f>
        <v>Yes</v>
      </c>
      <c r="U602" t="e">
        <f>IF(Table13[[#This Row],[Category All]]="Category 3", "Yes",NA())</f>
        <v>#N/A</v>
      </c>
      <c r="V602" s="3">
        <f>SUM(1,(1/3)*(Table13[[#This Row],[Length]]-0.5),(1/3)*(Table13[[#This Row],[Diameter]]-0.4),(1/3)*(Table13[[#This Row],[Height]]-0.4)*Table13[[#This Row],[Whole_weight]]*0.5)</f>
        <v>0.97704249999999992</v>
      </c>
      <c r="W602" s="3" cm="1">
        <f t="array" ref="W6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0.78163399999999994</v>
      </c>
      <c r="X602" s="3" t="e">
        <f>IF(Table13[[#This Row],[Category All]]="Category 1",Table13[[#This Row],[Base Abalone Value]]*1.5,NA())</f>
        <v>#N/A</v>
      </c>
      <c r="Y602" s="3">
        <f>IF(Table13[[#This Row],[Category All]]="Category 2",Table13[[#This Row],[Base Abalone Value]]*0.8,NA())</f>
        <v>0.78163399999999994</v>
      </c>
      <c r="Z602" s="3" t="e">
        <f>IF(Table13[[#This Row],[Category All]]="Category 3",Table13[[#This Row],[Base Abalone Value]],NA())</f>
        <v>#N/A</v>
      </c>
    </row>
    <row r="603" spans="1:26" x14ac:dyDescent="0.2">
      <c r="A603">
        <v>885</v>
      </c>
      <c r="B603" t="s">
        <v>32</v>
      </c>
      <c r="C603">
        <v>0.66</v>
      </c>
      <c r="D603">
        <v>0.52</v>
      </c>
      <c r="E603">
        <v>0.19</v>
      </c>
      <c r="F603">
        <v>1.5580000000000001</v>
      </c>
      <c r="G603">
        <v>0.755</v>
      </c>
      <c r="H603">
        <v>0.29799999999999999</v>
      </c>
      <c r="I603">
        <v>0.4</v>
      </c>
      <c r="J603">
        <v>10</v>
      </c>
      <c r="K603">
        <v>14</v>
      </c>
      <c r="L603" t="s">
        <v>40</v>
      </c>
      <c r="M603" t="s">
        <v>41</v>
      </c>
      <c r="N603" t="s">
        <v>42</v>
      </c>
      <c r="O603">
        <v>6</v>
      </c>
      <c r="P603" t="s">
        <v>64</v>
      </c>
      <c r="Q603">
        <v>14.1</v>
      </c>
      <c r="R603" t="str" cm="1">
        <f t="array" ref="R6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3" t="e">
        <f>IF(Table13[[#This Row],[Category All]]="Category 1", "Yes",NA())</f>
        <v>#N/A</v>
      </c>
      <c r="T603" t="e">
        <f>IF(Table13[[#This Row],[Category All]]="Category 2", "Yes",NA())</f>
        <v>#N/A</v>
      </c>
      <c r="U603" t="str">
        <f>IF(Table13[[#This Row],[Category All]]="Category 3", "Yes",NA())</f>
        <v>Yes</v>
      </c>
      <c r="V603" s="3">
        <f>SUM(1,(1/3)*(Table13[[#This Row],[Length]]-0.5),(1/3)*(Table13[[#This Row],[Diameter]]-0.4),(1/3)*(Table13[[#This Row],[Height]]-0.4)*Table13[[#This Row],[Whole_weight]]*0.5)</f>
        <v>1.0388033333333333</v>
      </c>
      <c r="W603" s="3" cm="1">
        <f t="array" ref="W6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1.0388033333333333</v>
      </c>
      <c r="X603" s="3" t="e">
        <f>IF(Table13[[#This Row],[Category All]]="Category 1",Table13[[#This Row],[Base Abalone Value]]*1.5,NA())</f>
        <v>#N/A</v>
      </c>
      <c r="Y603" s="3" t="e">
        <f>IF(Table13[[#This Row],[Category All]]="Category 2",Table13[[#This Row],[Base Abalone Value]]*0.8,NA())</f>
        <v>#N/A</v>
      </c>
      <c r="Z603" s="3">
        <f>IF(Table13[[#This Row],[Category All]]="Category 3",Table13[[#This Row],[Base Abalone Value]],NA())</f>
        <v>1.0388033333333333</v>
      </c>
    </row>
    <row r="604" spans="1:26" x14ac:dyDescent="0.2">
      <c r="A604">
        <v>528</v>
      </c>
      <c r="B604" t="s">
        <v>17</v>
      </c>
      <c r="C604">
        <v>0.56999999999999995</v>
      </c>
      <c r="D604">
        <v>0.44500000000000001</v>
      </c>
      <c r="E604">
        <v>0.155</v>
      </c>
      <c r="F604">
        <v>0.73299999999999998</v>
      </c>
      <c r="G604">
        <v>0.28199999999999997</v>
      </c>
      <c r="H604">
        <v>0.159</v>
      </c>
      <c r="I604">
        <v>0.23499999999999999</v>
      </c>
      <c r="J604">
        <v>14</v>
      </c>
      <c r="K604">
        <v>13</v>
      </c>
      <c r="L604" t="s">
        <v>29</v>
      </c>
      <c r="M604" t="s">
        <v>30</v>
      </c>
      <c r="N604" t="s">
        <v>20</v>
      </c>
      <c r="O604">
        <v>4</v>
      </c>
      <c r="P604" t="s">
        <v>27</v>
      </c>
      <c r="Q604">
        <v>6.1</v>
      </c>
      <c r="R604" t="str" cm="1">
        <f t="array" ref="R6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4" t="e">
        <f>IF(Table13[[#This Row],[Category All]]="Category 1", "Yes",NA())</f>
        <v>#N/A</v>
      </c>
      <c r="T604" t="str">
        <f>IF(Table13[[#This Row],[Category All]]="Category 2", "Yes",NA())</f>
        <v>Yes</v>
      </c>
      <c r="U604" t="e">
        <f>IF(Table13[[#This Row],[Category All]]="Category 3", "Yes",NA())</f>
        <v>#N/A</v>
      </c>
      <c r="V604" s="3">
        <f>SUM(1,(1/3)*(Table13[[#This Row],[Length]]-0.5),(1/3)*(Table13[[#This Row],[Diameter]]-0.4),(1/3)*(Table13[[#This Row],[Height]]-0.4)*Table13[[#This Row],[Whole_weight]]*0.5)</f>
        <v>1.0084025000000001</v>
      </c>
      <c r="W604" s="3" cm="1">
        <f t="array" ref="W6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0.80672200000000016</v>
      </c>
      <c r="X604" s="3" t="e">
        <f>IF(Table13[[#This Row],[Category All]]="Category 1",Table13[[#This Row],[Base Abalone Value]]*1.5,NA())</f>
        <v>#N/A</v>
      </c>
      <c r="Y604" s="3">
        <f>IF(Table13[[#This Row],[Category All]]="Category 2",Table13[[#This Row],[Base Abalone Value]]*0.8,NA())</f>
        <v>0.80672200000000016</v>
      </c>
      <c r="Z604" s="3" t="e">
        <f>IF(Table13[[#This Row],[Category All]]="Category 3",Table13[[#This Row],[Base Abalone Value]],NA())</f>
        <v>#N/A</v>
      </c>
    </row>
    <row r="605" spans="1:26" x14ac:dyDescent="0.2">
      <c r="A605">
        <v>2023</v>
      </c>
      <c r="B605" t="s">
        <v>17</v>
      </c>
      <c r="C605">
        <v>0.53</v>
      </c>
      <c r="D605">
        <v>0.43</v>
      </c>
      <c r="E605">
        <v>0.15</v>
      </c>
      <c r="F605">
        <v>0.74099999999999999</v>
      </c>
      <c r="G605">
        <v>0.32500000000000001</v>
      </c>
      <c r="H605">
        <v>0.1855</v>
      </c>
      <c r="I605">
        <v>0.19600000000000001</v>
      </c>
      <c r="J605">
        <v>9</v>
      </c>
      <c r="K605">
        <v>4</v>
      </c>
      <c r="L605" t="s">
        <v>69</v>
      </c>
      <c r="M605" t="s">
        <v>70</v>
      </c>
      <c r="N605" t="s">
        <v>71</v>
      </c>
      <c r="O605">
        <v>3</v>
      </c>
      <c r="P605" t="s">
        <v>65</v>
      </c>
      <c r="Q605">
        <v>3.6</v>
      </c>
      <c r="R605" t="str" cm="1">
        <f t="array" ref="R6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5" t="e">
        <f>IF(Table13[[#This Row],[Category All]]="Category 1", "Yes",NA())</f>
        <v>#N/A</v>
      </c>
      <c r="T605" t="str">
        <f>IF(Table13[[#This Row],[Category All]]="Category 2", "Yes",NA())</f>
        <v>Yes</v>
      </c>
      <c r="U605" t="e">
        <f>IF(Table13[[#This Row],[Category All]]="Category 3", "Yes",NA())</f>
        <v>#N/A</v>
      </c>
      <c r="V605" s="3">
        <f>SUM(1,(1/3)*(Table13[[#This Row],[Length]]-0.5),(1/3)*(Table13[[#This Row],[Diameter]]-0.4),(1/3)*(Table13[[#This Row],[Height]]-0.4)*Table13[[#This Row],[Whole_weight]]*0.5)</f>
        <v>0.98912500000000003</v>
      </c>
      <c r="W605" s="3" cm="1">
        <f t="array" ref="W6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0.79130000000000011</v>
      </c>
      <c r="X605" s="3" t="e">
        <f>IF(Table13[[#This Row],[Category All]]="Category 1",Table13[[#This Row],[Base Abalone Value]]*1.5,NA())</f>
        <v>#N/A</v>
      </c>
      <c r="Y605" s="3">
        <f>IF(Table13[[#This Row],[Category All]]="Category 2",Table13[[#This Row],[Base Abalone Value]]*0.8,NA())</f>
        <v>0.79130000000000011</v>
      </c>
      <c r="Z605" s="3" t="e">
        <f>IF(Table13[[#This Row],[Category All]]="Category 3",Table13[[#This Row],[Base Abalone Value]],NA())</f>
        <v>#N/A</v>
      </c>
    </row>
    <row r="606" spans="1:26" x14ac:dyDescent="0.2">
      <c r="A606">
        <v>854</v>
      </c>
      <c r="B606" t="s">
        <v>32</v>
      </c>
      <c r="C606">
        <v>0.56999999999999995</v>
      </c>
      <c r="D606">
        <v>0.45500000000000002</v>
      </c>
      <c r="E606">
        <v>0.15</v>
      </c>
      <c r="F606">
        <v>0.95199999999999996</v>
      </c>
      <c r="G606">
        <v>0.38950000000000001</v>
      </c>
      <c r="H606">
        <v>0.2155</v>
      </c>
      <c r="I606">
        <v>0.27450000000000002</v>
      </c>
      <c r="J606">
        <v>9</v>
      </c>
      <c r="K606">
        <v>14</v>
      </c>
      <c r="L606" t="s">
        <v>40</v>
      </c>
      <c r="M606" t="s">
        <v>41</v>
      </c>
      <c r="N606" t="s">
        <v>42</v>
      </c>
      <c r="O606">
        <v>5</v>
      </c>
      <c r="P606" t="s">
        <v>31</v>
      </c>
      <c r="Q606">
        <v>12.8</v>
      </c>
      <c r="R606" t="str" cm="1">
        <f t="array" ref="R6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6" t="e">
        <f>IF(Table13[[#This Row],[Category All]]="Category 1", "Yes",NA())</f>
        <v>#N/A</v>
      </c>
      <c r="T606" t="str">
        <f>IF(Table13[[#This Row],[Category All]]="Category 2", "Yes",NA())</f>
        <v>Yes</v>
      </c>
      <c r="U606" t="e">
        <f>IF(Table13[[#This Row],[Category All]]="Category 3", "Yes",NA())</f>
        <v>#N/A</v>
      </c>
      <c r="V606" s="3">
        <f>SUM(1,(1/3)*(Table13[[#This Row],[Length]]-0.5),(1/3)*(Table13[[#This Row],[Diameter]]-0.4),(1/3)*(Table13[[#This Row],[Height]]-0.4)*Table13[[#This Row],[Whole_weight]]*0.5)</f>
        <v>1.002</v>
      </c>
      <c r="W606" s="3" cm="1">
        <f t="array" ref="W6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0.80160000000000009</v>
      </c>
      <c r="X606" s="3" t="e">
        <f>IF(Table13[[#This Row],[Category All]]="Category 1",Table13[[#This Row],[Base Abalone Value]]*1.5,NA())</f>
        <v>#N/A</v>
      </c>
      <c r="Y606" s="3">
        <f>IF(Table13[[#This Row],[Category All]]="Category 2",Table13[[#This Row],[Base Abalone Value]]*0.8,NA())</f>
        <v>0.80160000000000009</v>
      </c>
      <c r="Z606" s="3" t="e">
        <f>IF(Table13[[#This Row],[Category All]]="Category 3",Table13[[#This Row],[Base Abalone Value]],NA())</f>
        <v>#N/A</v>
      </c>
    </row>
    <row r="607" spans="1:26" x14ac:dyDescent="0.2">
      <c r="A607">
        <v>2649</v>
      </c>
      <c r="B607" t="s">
        <v>32</v>
      </c>
      <c r="C607">
        <v>0.5</v>
      </c>
      <c r="D607">
        <v>0.38</v>
      </c>
      <c r="E607">
        <v>0.12</v>
      </c>
      <c r="F607">
        <v>0.57650000000000001</v>
      </c>
      <c r="G607">
        <v>0.27300000000000002</v>
      </c>
      <c r="H607">
        <v>0.13500000000000001</v>
      </c>
      <c r="I607">
        <v>0.14499999999999999</v>
      </c>
      <c r="J607">
        <v>9</v>
      </c>
      <c r="K607">
        <v>12</v>
      </c>
      <c r="L607" t="s">
        <v>18</v>
      </c>
      <c r="M607" t="s">
        <v>19</v>
      </c>
      <c r="N607" t="s">
        <v>20</v>
      </c>
      <c r="O607">
        <v>7</v>
      </c>
      <c r="P607" t="s">
        <v>59</v>
      </c>
      <c r="Q607">
        <v>2.5</v>
      </c>
      <c r="R607" t="str" cm="1">
        <f t="array" ref="R6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7" t="e">
        <f>IF(Table13[[#This Row],[Category All]]="Category 1", "Yes",NA())</f>
        <v>#N/A</v>
      </c>
      <c r="T607" t="str">
        <f>IF(Table13[[#This Row],[Category All]]="Category 2", "Yes",NA())</f>
        <v>Yes</v>
      </c>
      <c r="U607" t="e">
        <f>IF(Table13[[#This Row],[Category All]]="Category 3", "Yes",NA())</f>
        <v>#N/A</v>
      </c>
      <c r="V607" s="3">
        <f>SUM(1,(1/3)*(Table13[[#This Row],[Length]]-0.5),(1/3)*(Table13[[#This Row],[Diameter]]-0.4),(1/3)*(Table13[[#This Row],[Height]]-0.4)*Table13[[#This Row],[Whole_weight]]*0.5)</f>
        <v>0.9664299999999999</v>
      </c>
      <c r="W607" s="3" cm="1">
        <f t="array" ref="W6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0.77314399999999994</v>
      </c>
      <c r="X607" s="3" t="e">
        <f>IF(Table13[[#This Row],[Category All]]="Category 1",Table13[[#This Row],[Base Abalone Value]]*1.5,NA())</f>
        <v>#N/A</v>
      </c>
      <c r="Y607" s="3">
        <f>IF(Table13[[#This Row],[Category All]]="Category 2",Table13[[#This Row],[Base Abalone Value]]*0.8,NA())</f>
        <v>0.77314399999999994</v>
      </c>
      <c r="Z607" s="3" t="e">
        <f>IF(Table13[[#This Row],[Category All]]="Category 3",Table13[[#This Row],[Base Abalone Value]],NA())</f>
        <v>#N/A</v>
      </c>
    </row>
    <row r="608" spans="1:26" x14ac:dyDescent="0.2">
      <c r="A608">
        <v>2603</v>
      </c>
      <c r="B608" t="s">
        <v>32</v>
      </c>
      <c r="C608">
        <v>0.61499999999999999</v>
      </c>
      <c r="D608">
        <v>0.47</v>
      </c>
      <c r="E608">
        <v>0.155</v>
      </c>
      <c r="F608">
        <v>1.2</v>
      </c>
      <c r="G608">
        <v>0.50849999999999995</v>
      </c>
      <c r="H608">
        <v>0.32</v>
      </c>
      <c r="I608">
        <v>0.29199999999999998</v>
      </c>
      <c r="J608">
        <v>8</v>
      </c>
      <c r="K608">
        <v>10</v>
      </c>
      <c r="L608" t="s">
        <v>33</v>
      </c>
      <c r="M608" t="s">
        <v>34</v>
      </c>
      <c r="N608" t="s">
        <v>35</v>
      </c>
      <c r="O608">
        <v>6</v>
      </c>
      <c r="P608" t="s">
        <v>64</v>
      </c>
      <c r="Q608">
        <v>14.1</v>
      </c>
      <c r="R608" t="str" cm="1">
        <f t="array" ref="R6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08" t="e">
        <f>IF(Table13[[#This Row],[Category All]]="Category 1", "Yes",NA())</f>
        <v>#N/A</v>
      </c>
      <c r="T608" t="e">
        <f>IF(Table13[[#This Row],[Category All]]="Category 2", "Yes",NA())</f>
        <v>#N/A</v>
      </c>
      <c r="U608" t="str">
        <f>IF(Table13[[#This Row],[Category All]]="Category 3", "Yes",NA())</f>
        <v>Yes</v>
      </c>
      <c r="V608" s="3">
        <f>SUM(1,(1/3)*(Table13[[#This Row],[Length]]-0.5),(1/3)*(Table13[[#This Row],[Diameter]]-0.4),(1/3)*(Table13[[#This Row],[Height]]-0.4)*Table13[[#This Row],[Whole_weight]]*0.5)</f>
        <v>1.0126666666666666</v>
      </c>
      <c r="W608" s="3" cm="1">
        <f t="array" ref="W6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1.0126666666666666</v>
      </c>
      <c r="X608" s="3" t="e">
        <f>IF(Table13[[#This Row],[Category All]]="Category 1",Table13[[#This Row],[Base Abalone Value]]*1.5,NA())</f>
        <v>#N/A</v>
      </c>
      <c r="Y608" s="3" t="e">
        <f>IF(Table13[[#This Row],[Category All]]="Category 2",Table13[[#This Row],[Base Abalone Value]]*0.8,NA())</f>
        <v>#N/A</v>
      </c>
      <c r="Z608" s="3">
        <f>IF(Table13[[#This Row],[Category All]]="Category 3",Table13[[#This Row],[Base Abalone Value]],NA())</f>
        <v>1.0126666666666666</v>
      </c>
    </row>
    <row r="609" spans="1:26" x14ac:dyDescent="0.2">
      <c r="A609">
        <v>2557</v>
      </c>
      <c r="B609" t="s">
        <v>28</v>
      </c>
      <c r="C609">
        <v>0.38</v>
      </c>
      <c r="D609">
        <v>0.28499999999999998</v>
      </c>
      <c r="E609">
        <v>8.5000000000000006E-2</v>
      </c>
      <c r="F609">
        <v>0.23699999999999999</v>
      </c>
      <c r="G609">
        <v>0.115</v>
      </c>
      <c r="H609">
        <v>4.0500000000000001E-2</v>
      </c>
      <c r="I609">
        <v>7.0000000000000007E-2</v>
      </c>
      <c r="J609">
        <v>6</v>
      </c>
      <c r="K609">
        <v>4</v>
      </c>
      <c r="L609" t="s">
        <v>69</v>
      </c>
      <c r="M609" t="s">
        <v>70</v>
      </c>
      <c r="N609" t="s">
        <v>71</v>
      </c>
      <c r="O609">
        <v>5</v>
      </c>
      <c r="P609" t="s">
        <v>31</v>
      </c>
      <c r="Q609">
        <v>12.8</v>
      </c>
      <c r="R609" t="str" cm="1">
        <f t="array" ref="R6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09" t="e">
        <f>IF(Table13[[#This Row],[Category All]]="Category 1", "Yes",NA())</f>
        <v>#N/A</v>
      </c>
      <c r="T609" t="str">
        <f>IF(Table13[[#This Row],[Category All]]="Category 2", "Yes",NA())</f>
        <v>Yes</v>
      </c>
      <c r="U609" t="e">
        <f>IF(Table13[[#This Row],[Category All]]="Category 3", "Yes",NA())</f>
        <v>#N/A</v>
      </c>
      <c r="V609" s="3">
        <f>SUM(1,(1/3)*(Table13[[#This Row],[Length]]-0.5),(1/3)*(Table13[[#This Row],[Diameter]]-0.4),(1/3)*(Table13[[#This Row],[Height]]-0.4)*Table13[[#This Row],[Whole_weight]]*0.5)</f>
        <v>0.90922416666666661</v>
      </c>
      <c r="W609" s="3" cm="1">
        <f t="array" ref="W6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0.72737933333333338</v>
      </c>
      <c r="X609" s="3" t="e">
        <f>IF(Table13[[#This Row],[Category All]]="Category 1",Table13[[#This Row],[Base Abalone Value]]*1.5,NA())</f>
        <v>#N/A</v>
      </c>
      <c r="Y609" s="3">
        <f>IF(Table13[[#This Row],[Category All]]="Category 2",Table13[[#This Row],[Base Abalone Value]]*0.8,NA())</f>
        <v>0.72737933333333338</v>
      </c>
      <c r="Z609" s="3" t="e">
        <f>IF(Table13[[#This Row],[Category All]]="Category 3",Table13[[#This Row],[Base Abalone Value]],NA())</f>
        <v>#N/A</v>
      </c>
    </row>
    <row r="610" spans="1:26" x14ac:dyDescent="0.2">
      <c r="A610">
        <v>936</v>
      </c>
      <c r="B610" t="s">
        <v>28</v>
      </c>
      <c r="C610">
        <v>0.45</v>
      </c>
      <c r="D610">
        <v>0.34499999999999997</v>
      </c>
      <c r="E610">
        <v>0.11</v>
      </c>
      <c r="F610">
        <v>0.47</v>
      </c>
      <c r="G610">
        <v>0.23549999999999999</v>
      </c>
      <c r="H610">
        <v>8.5500000000000007E-2</v>
      </c>
      <c r="I610">
        <v>0.1135</v>
      </c>
      <c r="J610">
        <v>7</v>
      </c>
      <c r="K610">
        <v>5</v>
      </c>
      <c r="L610" t="s">
        <v>43</v>
      </c>
      <c r="M610" t="s">
        <v>44</v>
      </c>
      <c r="N610" t="s">
        <v>45</v>
      </c>
      <c r="O610">
        <v>2</v>
      </c>
      <c r="P610" t="s">
        <v>24</v>
      </c>
      <c r="Q610">
        <v>18</v>
      </c>
      <c r="R610" t="str" cm="1">
        <f t="array" ref="R6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0" t="e">
        <f>IF(Table13[[#This Row],[Category All]]="Category 1", "Yes",NA())</f>
        <v>#N/A</v>
      </c>
      <c r="T610" t="str">
        <f>IF(Table13[[#This Row],[Category All]]="Category 2", "Yes",NA())</f>
        <v>Yes</v>
      </c>
      <c r="U610" t="e">
        <f>IF(Table13[[#This Row],[Category All]]="Category 3", "Yes",NA())</f>
        <v>#N/A</v>
      </c>
      <c r="V610" s="3">
        <f>SUM(1,(1/3)*(Table13[[#This Row],[Length]]-0.5),(1/3)*(Table13[[#This Row],[Diameter]]-0.4),(1/3)*(Table13[[#This Row],[Height]]-0.4)*Table13[[#This Row],[Whole_weight]]*0.5)</f>
        <v>0.94228333333333336</v>
      </c>
      <c r="W610" s="3" cm="1">
        <f t="array" ref="W6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0.75382666666666676</v>
      </c>
      <c r="X610" s="3" t="e">
        <f>IF(Table13[[#This Row],[Category All]]="Category 1",Table13[[#This Row],[Base Abalone Value]]*1.5,NA())</f>
        <v>#N/A</v>
      </c>
      <c r="Y610" s="3">
        <f>IF(Table13[[#This Row],[Category All]]="Category 2",Table13[[#This Row],[Base Abalone Value]]*0.8,NA())</f>
        <v>0.75382666666666676</v>
      </c>
      <c r="Z610" s="3" t="e">
        <f>IF(Table13[[#This Row],[Category All]]="Category 3",Table13[[#This Row],[Base Abalone Value]],NA())</f>
        <v>#N/A</v>
      </c>
    </row>
    <row r="611" spans="1:26" x14ac:dyDescent="0.2">
      <c r="A611">
        <v>768</v>
      </c>
      <c r="B611" t="s">
        <v>32</v>
      </c>
      <c r="C611">
        <v>0.34499999999999997</v>
      </c>
      <c r="D611">
        <v>0.27</v>
      </c>
      <c r="E611">
        <v>9.5000000000000001E-2</v>
      </c>
      <c r="F611">
        <v>0.19700000000000001</v>
      </c>
      <c r="G611">
        <v>6.6500000000000004E-2</v>
      </c>
      <c r="H611">
        <v>0.05</v>
      </c>
      <c r="I611">
        <v>7.0000000000000007E-2</v>
      </c>
      <c r="J611">
        <v>9</v>
      </c>
      <c r="K611">
        <v>14</v>
      </c>
      <c r="L611" t="s">
        <v>40</v>
      </c>
      <c r="M611" t="s">
        <v>41</v>
      </c>
      <c r="N611" t="s">
        <v>42</v>
      </c>
      <c r="O611">
        <v>9</v>
      </c>
      <c r="P611" t="s">
        <v>63</v>
      </c>
      <c r="Q611">
        <v>1.9</v>
      </c>
      <c r="R611" t="str" cm="1">
        <f t="array" ref="R6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1" t="e">
        <f>IF(Table13[[#This Row],[Category All]]="Category 1", "Yes",NA())</f>
        <v>#N/A</v>
      </c>
      <c r="T611" t="str">
        <f>IF(Table13[[#This Row],[Category All]]="Category 2", "Yes",NA())</f>
        <v>Yes</v>
      </c>
      <c r="U611" t="e">
        <f>IF(Table13[[#This Row],[Category All]]="Category 3", "Yes",NA())</f>
        <v>#N/A</v>
      </c>
      <c r="V611" s="3">
        <f>SUM(1,(1/3)*(Table13[[#This Row],[Length]]-0.5),(1/3)*(Table13[[#This Row],[Diameter]]-0.4),(1/3)*(Table13[[#This Row],[Height]]-0.4)*Table13[[#This Row],[Whole_weight]]*0.5)</f>
        <v>0.89498583333333337</v>
      </c>
      <c r="W611" s="3" cm="1">
        <f t="array" ref="W6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0.71598866666666672</v>
      </c>
      <c r="X611" s="3" t="e">
        <f>IF(Table13[[#This Row],[Category All]]="Category 1",Table13[[#This Row],[Base Abalone Value]]*1.5,NA())</f>
        <v>#N/A</v>
      </c>
      <c r="Y611" s="3">
        <f>IF(Table13[[#This Row],[Category All]]="Category 2",Table13[[#This Row],[Base Abalone Value]]*0.8,NA())</f>
        <v>0.71598866666666672</v>
      </c>
      <c r="Z611" s="3" t="e">
        <f>IF(Table13[[#This Row],[Category All]]="Category 3",Table13[[#This Row],[Base Abalone Value]],NA())</f>
        <v>#N/A</v>
      </c>
    </row>
    <row r="612" spans="1:26" x14ac:dyDescent="0.2">
      <c r="A612">
        <v>3149</v>
      </c>
      <c r="B612" t="s">
        <v>17</v>
      </c>
      <c r="C612">
        <v>0.71</v>
      </c>
      <c r="D612">
        <v>0.53</v>
      </c>
      <c r="E612">
        <v>0.19500000000000001</v>
      </c>
      <c r="F612">
        <v>1.8745000000000001</v>
      </c>
      <c r="G612">
        <v>0.67549999999999999</v>
      </c>
      <c r="H612">
        <v>0.40649999999999997</v>
      </c>
      <c r="I612">
        <v>0.6855</v>
      </c>
      <c r="J612">
        <v>12</v>
      </c>
      <c r="K612">
        <v>14</v>
      </c>
      <c r="L612" t="s">
        <v>40</v>
      </c>
      <c r="M612" t="s">
        <v>41</v>
      </c>
      <c r="N612" t="s">
        <v>42</v>
      </c>
      <c r="O612">
        <v>6</v>
      </c>
      <c r="P612" t="s">
        <v>64</v>
      </c>
      <c r="Q612">
        <v>14.1</v>
      </c>
      <c r="R612" t="str" cm="1">
        <f t="array" ref="R6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2" t="e">
        <f>IF(Table13[[#This Row],[Category All]]="Category 1", "Yes",NA())</f>
        <v>#N/A</v>
      </c>
      <c r="T612" t="e">
        <f>IF(Table13[[#This Row],[Category All]]="Category 2", "Yes",NA())</f>
        <v>#N/A</v>
      </c>
      <c r="U612" t="str">
        <f>IF(Table13[[#This Row],[Category All]]="Category 3", "Yes",NA())</f>
        <v>Yes</v>
      </c>
      <c r="V612" s="3">
        <f>SUM(1,(1/3)*(Table13[[#This Row],[Length]]-0.5),(1/3)*(Table13[[#This Row],[Diameter]]-0.4),(1/3)*(Table13[[#This Row],[Height]]-0.4)*Table13[[#This Row],[Whole_weight]]*0.5)</f>
        <v>1.0492879166666667</v>
      </c>
      <c r="W612" s="3" cm="1">
        <f t="array" ref="W6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1.0492879166666667</v>
      </c>
      <c r="X612" s="3" t="e">
        <f>IF(Table13[[#This Row],[Category All]]="Category 1",Table13[[#This Row],[Base Abalone Value]]*1.5,NA())</f>
        <v>#N/A</v>
      </c>
      <c r="Y612" s="3" t="e">
        <f>IF(Table13[[#This Row],[Category All]]="Category 2",Table13[[#This Row],[Base Abalone Value]]*0.8,NA())</f>
        <v>#N/A</v>
      </c>
      <c r="Z612" s="3">
        <f>IF(Table13[[#This Row],[Category All]]="Category 3",Table13[[#This Row],[Base Abalone Value]],NA())</f>
        <v>1.0492879166666667</v>
      </c>
    </row>
    <row r="613" spans="1:26" x14ac:dyDescent="0.2">
      <c r="A613">
        <v>2377</v>
      </c>
      <c r="B613" t="s">
        <v>17</v>
      </c>
      <c r="C613">
        <v>0.43</v>
      </c>
      <c r="D613">
        <v>0.34</v>
      </c>
      <c r="E613">
        <v>0.11</v>
      </c>
      <c r="F613">
        <v>0.38200000000000001</v>
      </c>
      <c r="G613">
        <v>0.154</v>
      </c>
      <c r="H613">
        <v>9.5500000000000002E-2</v>
      </c>
      <c r="I613">
        <v>0.109</v>
      </c>
      <c r="J613">
        <v>8</v>
      </c>
      <c r="K613">
        <v>10</v>
      </c>
      <c r="L613" t="s">
        <v>33</v>
      </c>
      <c r="M613" t="s">
        <v>34</v>
      </c>
      <c r="N613" t="s">
        <v>35</v>
      </c>
      <c r="O613">
        <v>8</v>
      </c>
      <c r="P613" t="s">
        <v>36</v>
      </c>
      <c r="Q613">
        <v>12.3</v>
      </c>
      <c r="R613" t="str" cm="1">
        <f t="array" ref="R6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3" t="e">
        <f>IF(Table13[[#This Row],[Category All]]="Category 1", "Yes",NA())</f>
        <v>#N/A</v>
      </c>
      <c r="T613" t="str">
        <f>IF(Table13[[#This Row],[Category All]]="Category 2", "Yes",NA())</f>
        <v>Yes</v>
      </c>
      <c r="U613" t="e">
        <f>IF(Table13[[#This Row],[Category All]]="Category 3", "Yes",NA())</f>
        <v>#N/A</v>
      </c>
      <c r="V613" s="3">
        <f>SUM(1,(1/3)*(Table13[[#This Row],[Length]]-0.5),(1/3)*(Table13[[#This Row],[Diameter]]-0.4),(1/3)*(Table13[[#This Row],[Height]]-0.4)*Table13[[#This Row],[Whole_weight]]*0.5)</f>
        <v>0.93820333333333328</v>
      </c>
      <c r="W613" s="3" cm="1">
        <f t="array" ref="W6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0.75056266666666671</v>
      </c>
      <c r="X613" s="3" t="e">
        <f>IF(Table13[[#This Row],[Category All]]="Category 1",Table13[[#This Row],[Base Abalone Value]]*1.5,NA())</f>
        <v>#N/A</v>
      </c>
      <c r="Y613" s="3">
        <f>IF(Table13[[#This Row],[Category All]]="Category 2",Table13[[#This Row],[Base Abalone Value]]*0.8,NA())</f>
        <v>0.75056266666666671</v>
      </c>
      <c r="Z613" s="3" t="e">
        <f>IF(Table13[[#This Row],[Category All]]="Category 3",Table13[[#This Row],[Base Abalone Value]],NA())</f>
        <v>#N/A</v>
      </c>
    </row>
    <row r="614" spans="1:26" x14ac:dyDescent="0.2">
      <c r="A614">
        <v>818</v>
      </c>
      <c r="B614" t="s">
        <v>28</v>
      </c>
      <c r="C614">
        <v>0.35</v>
      </c>
      <c r="D614">
        <v>0.27</v>
      </c>
      <c r="E614">
        <v>0.09</v>
      </c>
      <c r="F614">
        <v>0.20549999999999999</v>
      </c>
      <c r="G614">
        <v>7.4999999999999997E-2</v>
      </c>
      <c r="H614">
        <v>5.7500000000000002E-2</v>
      </c>
      <c r="I614">
        <v>6.2E-2</v>
      </c>
      <c r="J614">
        <v>6</v>
      </c>
      <c r="K614">
        <v>7</v>
      </c>
      <c r="L614" t="s">
        <v>52</v>
      </c>
      <c r="M614" t="s">
        <v>53</v>
      </c>
      <c r="N614" t="s">
        <v>54</v>
      </c>
      <c r="O614">
        <v>1</v>
      </c>
      <c r="P614" t="s">
        <v>21</v>
      </c>
      <c r="Q614">
        <v>22.1</v>
      </c>
      <c r="R614" t="str" cm="1">
        <f t="array" ref="R6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4" t="e">
        <f>IF(Table13[[#This Row],[Category All]]="Category 1", "Yes",NA())</f>
        <v>#N/A</v>
      </c>
      <c r="T614" t="str">
        <f>IF(Table13[[#This Row],[Category All]]="Category 2", "Yes",NA())</f>
        <v>Yes</v>
      </c>
      <c r="U614" t="e">
        <f>IF(Table13[[#This Row],[Category All]]="Category 3", "Yes",NA())</f>
        <v>#N/A</v>
      </c>
      <c r="V614" s="3">
        <f>SUM(1,(1/3)*(Table13[[#This Row],[Length]]-0.5),(1/3)*(Table13[[#This Row],[Diameter]]-0.4),(1/3)*(Table13[[#This Row],[Height]]-0.4)*Table13[[#This Row],[Whole_weight]]*0.5)</f>
        <v>0.89604916666666667</v>
      </c>
      <c r="W614" s="3" cm="1">
        <f t="array" ref="W6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0.71683933333333338</v>
      </c>
      <c r="X614" s="3" t="e">
        <f>IF(Table13[[#This Row],[Category All]]="Category 1",Table13[[#This Row],[Base Abalone Value]]*1.5,NA())</f>
        <v>#N/A</v>
      </c>
      <c r="Y614" s="3">
        <f>IF(Table13[[#This Row],[Category All]]="Category 2",Table13[[#This Row],[Base Abalone Value]]*0.8,NA())</f>
        <v>0.71683933333333338</v>
      </c>
      <c r="Z614" s="3" t="e">
        <f>IF(Table13[[#This Row],[Category All]]="Category 3",Table13[[#This Row],[Base Abalone Value]],NA())</f>
        <v>#N/A</v>
      </c>
    </row>
    <row r="615" spans="1:26" x14ac:dyDescent="0.2">
      <c r="A615">
        <v>2223</v>
      </c>
      <c r="B615" t="s">
        <v>17</v>
      </c>
      <c r="C615">
        <v>0.625</v>
      </c>
      <c r="D615">
        <v>0.52500000000000002</v>
      </c>
      <c r="E615">
        <v>0.19500000000000001</v>
      </c>
      <c r="F615">
        <v>1.3520000000000001</v>
      </c>
      <c r="G615">
        <v>0.45050000000000001</v>
      </c>
      <c r="H615">
        <v>0.2445</v>
      </c>
      <c r="I615">
        <v>0.53</v>
      </c>
      <c r="J615">
        <v>13</v>
      </c>
      <c r="K615">
        <v>5</v>
      </c>
      <c r="L615" t="s">
        <v>43</v>
      </c>
      <c r="M615" t="s">
        <v>44</v>
      </c>
      <c r="N615" t="s">
        <v>45</v>
      </c>
      <c r="O615">
        <v>3</v>
      </c>
      <c r="P615" t="s">
        <v>65</v>
      </c>
      <c r="Q615">
        <v>3.6</v>
      </c>
      <c r="R615" t="str" cm="1">
        <f t="array" ref="R6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5" t="e">
        <f>IF(Table13[[#This Row],[Category All]]="Category 1", "Yes",NA())</f>
        <v>#N/A</v>
      </c>
      <c r="T615" t="e">
        <f>IF(Table13[[#This Row],[Category All]]="Category 2", "Yes",NA())</f>
        <v>#N/A</v>
      </c>
      <c r="U615" t="str">
        <f>IF(Table13[[#This Row],[Category All]]="Category 3", "Yes",NA())</f>
        <v>Yes</v>
      </c>
      <c r="V615" s="3">
        <f>SUM(1,(1/3)*(Table13[[#This Row],[Length]]-0.5),(1/3)*(Table13[[#This Row],[Diameter]]-0.4),(1/3)*(Table13[[#This Row],[Height]]-0.4)*Table13[[#This Row],[Whole_weight]]*0.5)</f>
        <v>1.0371400000000002</v>
      </c>
      <c r="W615" s="3" cm="1">
        <f t="array" ref="W6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1.0371400000000002</v>
      </c>
      <c r="X615" s="3" t="e">
        <f>IF(Table13[[#This Row],[Category All]]="Category 1",Table13[[#This Row],[Base Abalone Value]]*1.5,NA())</f>
        <v>#N/A</v>
      </c>
      <c r="Y615" s="3" t="e">
        <f>IF(Table13[[#This Row],[Category All]]="Category 2",Table13[[#This Row],[Base Abalone Value]]*0.8,NA())</f>
        <v>#N/A</v>
      </c>
      <c r="Z615" s="3">
        <f>IF(Table13[[#This Row],[Category All]]="Category 3",Table13[[#This Row],[Base Abalone Value]],NA())</f>
        <v>1.0371400000000002</v>
      </c>
    </row>
    <row r="616" spans="1:26" x14ac:dyDescent="0.2">
      <c r="A616">
        <v>2582</v>
      </c>
      <c r="B616" t="s">
        <v>17</v>
      </c>
      <c r="C616">
        <v>0.53</v>
      </c>
      <c r="D616">
        <v>0.42</v>
      </c>
      <c r="E616">
        <v>0.17</v>
      </c>
      <c r="F616">
        <v>0.82799999999999996</v>
      </c>
      <c r="G616">
        <v>0.41</v>
      </c>
      <c r="H616">
        <v>0.20799999999999999</v>
      </c>
      <c r="I616">
        <v>0.15049999999999999</v>
      </c>
      <c r="J616">
        <v>6</v>
      </c>
      <c r="K616">
        <v>9</v>
      </c>
      <c r="L616" t="s">
        <v>37</v>
      </c>
      <c r="M616" t="s">
        <v>38</v>
      </c>
      <c r="N616" t="s">
        <v>39</v>
      </c>
      <c r="O616">
        <v>2</v>
      </c>
      <c r="P616" t="s">
        <v>24</v>
      </c>
      <c r="Q616">
        <v>18</v>
      </c>
      <c r="R616" t="str" cm="1">
        <f t="array" ref="R6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6" t="e">
        <f>IF(Table13[[#This Row],[Category All]]="Category 1", "Yes",NA())</f>
        <v>#N/A</v>
      </c>
      <c r="T616" t="e">
        <f>IF(Table13[[#This Row],[Category All]]="Category 2", "Yes",NA())</f>
        <v>#N/A</v>
      </c>
      <c r="U616" t="str">
        <f>IF(Table13[[#This Row],[Category All]]="Category 3", "Yes",NA())</f>
        <v>Yes</v>
      </c>
      <c r="V616" s="3">
        <f>SUM(1,(1/3)*(Table13[[#This Row],[Length]]-0.5),(1/3)*(Table13[[#This Row],[Diameter]]-0.4),(1/3)*(Table13[[#This Row],[Height]]-0.4)*Table13[[#This Row],[Whole_weight]]*0.5)</f>
        <v>0.98492666666666662</v>
      </c>
      <c r="W616" s="3" cm="1">
        <f t="array" ref="W6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0.98492666666666662</v>
      </c>
      <c r="X616" s="3" t="e">
        <f>IF(Table13[[#This Row],[Category All]]="Category 1",Table13[[#This Row],[Base Abalone Value]]*1.5,NA())</f>
        <v>#N/A</v>
      </c>
      <c r="Y616" s="3" t="e">
        <f>IF(Table13[[#This Row],[Category All]]="Category 2",Table13[[#This Row],[Base Abalone Value]]*0.8,NA())</f>
        <v>#N/A</v>
      </c>
      <c r="Z616" s="3">
        <f>IF(Table13[[#This Row],[Category All]]="Category 3",Table13[[#This Row],[Base Abalone Value]],NA())</f>
        <v>0.98492666666666662</v>
      </c>
    </row>
    <row r="617" spans="1:26" x14ac:dyDescent="0.2">
      <c r="A617">
        <v>2777</v>
      </c>
      <c r="B617" t="s">
        <v>32</v>
      </c>
      <c r="C617">
        <v>0.58499999999999996</v>
      </c>
      <c r="D617">
        <v>0.46500000000000002</v>
      </c>
      <c r="E617">
        <v>0.16500000000000001</v>
      </c>
      <c r="F617">
        <v>0.88500000000000001</v>
      </c>
      <c r="G617">
        <v>0.40250000000000002</v>
      </c>
      <c r="H617">
        <v>0.16250000000000001</v>
      </c>
      <c r="I617">
        <v>0.27400000000000002</v>
      </c>
      <c r="J617">
        <v>10</v>
      </c>
      <c r="K617">
        <v>12</v>
      </c>
      <c r="L617" t="s">
        <v>18</v>
      </c>
      <c r="M617" t="s">
        <v>19</v>
      </c>
      <c r="N617" t="s">
        <v>20</v>
      </c>
      <c r="O617">
        <v>8</v>
      </c>
      <c r="P617" t="s">
        <v>36</v>
      </c>
      <c r="Q617">
        <v>12.3</v>
      </c>
      <c r="R617" t="str" cm="1">
        <f t="array" ref="R6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17" t="e">
        <f>IF(Table13[[#This Row],[Category All]]="Category 1", "Yes",NA())</f>
        <v>#N/A</v>
      </c>
      <c r="T617" t="e">
        <f>IF(Table13[[#This Row],[Category All]]="Category 2", "Yes",NA())</f>
        <v>#N/A</v>
      </c>
      <c r="U617" t="str">
        <f>IF(Table13[[#This Row],[Category All]]="Category 3", "Yes",NA())</f>
        <v>Yes</v>
      </c>
      <c r="V617" s="3">
        <f>SUM(1,(1/3)*(Table13[[#This Row],[Length]]-0.5),(1/3)*(Table13[[#This Row],[Diameter]]-0.4),(1/3)*(Table13[[#This Row],[Height]]-0.4)*Table13[[#This Row],[Whole_weight]]*0.5)</f>
        <v>1.0153375</v>
      </c>
      <c r="W617" s="3" cm="1">
        <f t="array" ref="W6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1.0153375</v>
      </c>
      <c r="X617" s="3" t="e">
        <f>IF(Table13[[#This Row],[Category All]]="Category 1",Table13[[#This Row],[Base Abalone Value]]*1.5,NA())</f>
        <v>#N/A</v>
      </c>
      <c r="Y617" s="3" t="e">
        <f>IF(Table13[[#This Row],[Category All]]="Category 2",Table13[[#This Row],[Base Abalone Value]]*0.8,NA())</f>
        <v>#N/A</v>
      </c>
      <c r="Z617" s="3">
        <f>IF(Table13[[#This Row],[Category All]]="Category 3",Table13[[#This Row],[Base Abalone Value]],NA())</f>
        <v>1.0153375</v>
      </c>
    </row>
    <row r="618" spans="1:26" x14ac:dyDescent="0.2">
      <c r="A618">
        <v>975</v>
      </c>
      <c r="B618" t="s">
        <v>17</v>
      </c>
      <c r="C618">
        <v>0.53</v>
      </c>
      <c r="D618">
        <v>0.42499999999999999</v>
      </c>
      <c r="E618">
        <v>0.13</v>
      </c>
      <c r="F618">
        <v>0.75849999999999995</v>
      </c>
      <c r="G618">
        <v>0.32500000000000001</v>
      </c>
      <c r="H618">
        <v>0.19700000000000001</v>
      </c>
      <c r="I618">
        <v>0.20499999999999999</v>
      </c>
      <c r="J618">
        <v>8</v>
      </c>
      <c r="K618">
        <v>2</v>
      </c>
      <c r="L618" t="s">
        <v>49</v>
      </c>
      <c r="M618" t="s">
        <v>50</v>
      </c>
      <c r="N618" t="s">
        <v>51</v>
      </c>
      <c r="O618">
        <v>1</v>
      </c>
      <c r="P618" t="s">
        <v>21</v>
      </c>
      <c r="Q618">
        <v>22.1</v>
      </c>
      <c r="R618" t="str" cm="1">
        <f t="array" ref="R6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8" t="e">
        <f>IF(Table13[[#This Row],[Category All]]="Category 1", "Yes",NA())</f>
        <v>#N/A</v>
      </c>
      <c r="T618" t="str">
        <f>IF(Table13[[#This Row],[Category All]]="Category 2", "Yes",NA())</f>
        <v>Yes</v>
      </c>
      <c r="U618" t="e">
        <f>IF(Table13[[#This Row],[Category All]]="Category 3", "Yes",NA())</f>
        <v>#N/A</v>
      </c>
      <c r="V618" s="3">
        <f>SUM(1,(1/3)*(Table13[[#This Row],[Length]]-0.5),(1/3)*(Table13[[#This Row],[Diameter]]-0.4),(1/3)*(Table13[[#This Row],[Height]]-0.4)*Table13[[#This Row],[Whole_weight]]*0.5)</f>
        <v>0.9842008333333333</v>
      </c>
      <c r="W618" s="3" cm="1">
        <f t="array" ref="W6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0.78736066666666671</v>
      </c>
      <c r="X618" s="3" t="e">
        <f>IF(Table13[[#This Row],[Category All]]="Category 1",Table13[[#This Row],[Base Abalone Value]]*1.5,NA())</f>
        <v>#N/A</v>
      </c>
      <c r="Y618" s="3">
        <f>IF(Table13[[#This Row],[Category All]]="Category 2",Table13[[#This Row],[Base Abalone Value]]*0.8,NA())</f>
        <v>0.78736066666666671</v>
      </c>
      <c r="Z618" s="3" t="e">
        <f>IF(Table13[[#This Row],[Category All]]="Category 3",Table13[[#This Row],[Base Abalone Value]],NA())</f>
        <v>#N/A</v>
      </c>
    </row>
    <row r="619" spans="1:26" x14ac:dyDescent="0.2">
      <c r="A619">
        <v>1574</v>
      </c>
      <c r="B619" t="s">
        <v>28</v>
      </c>
      <c r="C619">
        <v>0.48</v>
      </c>
      <c r="D619">
        <v>0.37</v>
      </c>
      <c r="E619">
        <v>0.12</v>
      </c>
      <c r="F619">
        <v>0.53600000000000003</v>
      </c>
      <c r="G619">
        <v>0.251</v>
      </c>
      <c r="H619">
        <v>0.114</v>
      </c>
      <c r="I619">
        <v>0.15</v>
      </c>
      <c r="J619">
        <v>8</v>
      </c>
      <c r="K619">
        <v>2</v>
      </c>
      <c r="L619" t="s">
        <v>49</v>
      </c>
      <c r="M619" t="s">
        <v>50</v>
      </c>
      <c r="N619" t="s">
        <v>51</v>
      </c>
      <c r="O619">
        <v>2</v>
      </c>
      <c r="P619" t="s">
        <v>24</v>
      </c>
      <c r="Q619">
        <v>18</v>
      </c>
      <c r="R619" t="str" cm="1">
        <f t="array" ref="R6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19" t="e">
        <f>IF(Table13[[#This Row],[Category All]]="Category 1", "Yes",NA())</f>
        <v>#N/A</v>
      </c>
      <c r="T619" t="str">
        <f>IF(Table13[[#This Row],[Category All]]="Category 2", "Yes",NA())</f>
        <v>Yes</v>
      </c>
      <c r="U619" t="e">
        <f>IF(Table13[[#This Row],[Category All]]="Category 3", "Yes",NA())</f>
        <v>#N/A</v>
      </c>
      <c r="V619" s="3">
        <f>SUM(1,(1/3)*(Table13[[#This Row],[Length]]-0.5),(1/3)*(Table13[[#This Row],[Diameter]]-0.4),(1/3)*(Table13[[#This Row],[Height]]-0.4)*Table13[[#This Row],[Whole_weight]]*0.5)</f>
        <v>0.95831999999999995</v>
      </c>
      <c r="W619" s="3" cm="1">
        <f t="array" ref="W6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0.766656</v>
      </c>
      <c r="X619" s="3" t="e">
        <f>IF(Table13[[#This Row],[Category All]]="Category 1",Table13[[#This Row],[Base Abalone Value]]*1.5,NA())</f>
        <v>#N/A</v>
      </c>
      <c r="Y619" s="3">
        <f>IF(Table13[[#This Row],[Category All]]="Category 2",Table13[[#This Row],[Base Abalone Value]]*0.8,NA())</f>
        <v>0.766656</v>
      </c>
      <c r="Z619" s="3" t="e">
        <f>IF(Table13[[#This Row],[Category All]]="Category 3",Table13[[#This Row],[Base Abalone Value]],NA())</f>
        <v>#N/A</v>
      </c>
    </row>
    <row r="620" spans="1:26" x14ac:dyDescent="0.2">
      <c r="A620">
        <v>3580</v>
      </c>
      <c r="B620" t="s">
        <v>17</v>
      </c>
      <c r="C620">
        <v>0.6</v>
      </c>
      <c r="D620">
        <v>0.48499999999999999</v>
      </c>
      <c r="E620">
        <v>0.14499999999999999</v>
      </c>
      <c r="F620">
        <v>0.77600000000000002</v>
      </c>
      <c r="G620">
        <v>0.35449999999999998</v>
      </c>
      <c r="H620">
        <v>0.1585</v>
      </c>
      <c r="I620">
        <v>0.23899999999999999</v>
      </c>
      <c r="J620">
        <v>9</v>
      </c>
      <c r="K620">
        <v>13</v>
      </c>
      <c r="L620" t="s">
        <v>29</v>
      </c>
      <c r="M620" t="s">
        <v>30</v>
      </c>
      <c r="N620" t="s">
        <v>20</v>
      </c>
      <c r="O620">
        <v>3</v>
      </c>
      <c r="P620" t="s">
        <v>65</v>
      </c>
      <c r="Q620">
        <v>3.6</v>
      </c>
      <c r="R620" t="str" cm="1">
        <f t="array" ref="R6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0" t="e">
        <f>IF(Table13[[#This Row],[Category All]]="Category 1", "Yes",NA())</f>
        <v>#N/A</v>
      </c>
      <c r="T620" t="str">
        <f>IF(Table13[[#This Row],[Category All]]="Category 2", "Yes",NA())</f>
        <v>Yes</v>
      </c>
      <c r="U620" t="e">
        <f>IF(Table13[[#This Row],[Category All]]="Category 3", "Yes",NA())</f>
        <v>#N/A</v>
      </c>
      <c r="V620" s="3">
        <f>SUM(1,(1/3)*(Table13[[#This Row],[Length]]-0.5),(1/3)*(Table13[[#This Row],[Diameter]]-0.4),(1/3)*(Table13[[#This Row],[Height]]-0.4)*Table13[[#This Row],[Whole_weight]]*0.5)</f>
        <v>1.0286866666666665</v>
      </c>
      <c r="W620" s="3" cm="1">
        <f t="array" ref="W6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0.82294933333333331</v>
      </c>
      <c r="X620" s="3" t="e">
        <f>IF(Table13[[#This Row],[Category All]]="Category 1",Table13[[#This Row],[Base Abalone Value]]*1.5,NA())</f>
        <v>#N/A</v>
      </c>
      <c r="Y620" s="3">
        <f>IF(Table13[[#This Row],[Category All]]="Category 2",Table13[[#This Row],[Base Abalone Value]]*0.8,NA())</f>
        <v>0.82294933333333331</v>
      </c>
      <c r="Z620" s="3" t="e">
        <f>IF(Table13[[#This Row],[Category All]]="Category 3",Table13[[#This Row],[Base Abalone Value]],NA())</f>
        <v>#N/A</v>
      </c>
    </row>
    <row r="621" spans="1:26" x14ac:dyDescent="0.2">
      <c r="A621">
        <v>3664</v>
      </c>
      <c r="B621" t="s">
        <v>28</v>
      </c>
      <c r="C621">
        <v>0.55000000000000004</v>
      </c>
      <c r="D621">
        <v>0.4</v>
      </c>
      <c r="E621">
        <v>0.13500000000000001</v>
      </c>
      <c r="F621">
        <v>0.71699999999999997</v>
      </c>
      <c r="G621">
        <v>0.33150000000000002</v>
      </c>
      <c r="H621">
        <v>0.14949999999999999</v>
      </c>
      <c r="I621">
        <v>0.221</v>
      </c>
      <c r="J621">
        <v>9</v>
      </c>
      <c r="K621">
        <v>1</v>
      </c>
      <c r="L621" t="s">
        <v>25</v>
      </c>
      <c r="M621" t="s">
        <v>26</v>
      </c>
      <c r="N621" t="s">
        <v>20</v>
      </c>
      <c r="O621">
        <v>8</v>
      </c>
      <c r="P621" t="s">
        <v>36</v>
      </c>
      <c r="Q621">
        <v>12.3</v>
      </c>
      <c r="R621" t="str" cm="1">
        <f t="array" ref="R6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1" t="e">
        <f>IF(Table13[[#This Row],[Category All]]="Category 1", "Yes",NA())</f>
        <v>#N/A</v>
      </c>
      <c r="T621" t="str">
        <f>IF(Table13[[#This Row],[Category All]]="Category 2", "Yes",NA())</f>
        <v>Yes</v>
      </c>
      <c r="U621" t="e">
        <f>IF(Table13[[#This Row],[Category All]]="Category 3", "Yes",NA())</f>
        <v>#N/A</v>
      </c>
      <c r="V621" s="3">
        <f>SUM(1,(1/3)*(Table13[[#This Row],[Length]]-0.5),(1/3)*(Table13[[#This Row],[Diameter]]-0.4),(1/3)*(Table13[[#This Row],[Height]]-0.4)*Table13[[#This Row],[Whole_weight]]*0.5)</f>
        <v>0.98499916666666665</v>
      </c>
      <c r="W621" s="3" cm="1">
        <f t="array" ref="W6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0.78799933333333338</v>
      </c>
      <c r="X621" s="3" t="e">
        <f>IF(Table13[[#This Row],[Category All]]="Category 1",Table13[[#This Row],[Base Abalone Value]]*1.5,NA())</f>
        <v>#N/A</v>
      </c>
      <c r="Y621" s="3">
        <f>IF(Table13[[#This Row],[Category All]]="Category 2",Table13[[#This Row],[Base Abalone Value]]*0.8,NA())</f>
        <v>0.78799933333333338</v>
      </c>
      <c r="Z621" s="3" t="e">
        <f>IF(Table13[[#This Row],[Category All]]="Category 3",Table13[[#This Row],[Base Abalone Value]],NA())</f>
        <v>#N/A</v>
      </c>
    </row>
    <row r="622" spans="1:26" x14ac:dyDescent="0.2">
      <c r="A622">
        <v>1456</v>
      </c>
      <c r="B622" t="s">
        <v>32</v>
      </c>
      <c r="C622">
        <v>0.47499999999999998</v>
      </c>
      <c r="D622">
        <v>0.37</v>
      </c>
      <c r="E622">
        <v>0.125</v>
      </c>
      <c r="F622">
        <v>0.64900000000000002</v>
      </c>
      <c r="G622">
        <v>0.34699999999999998</v>
      </c>
      <c r="H622">
        <v>0.13600000000000001</v>
      </c>
      <c r="I622">
        <v>0.14199999999999999</v>
      </c>
      <c r="J622">
        <v>8</v>
      </c>
      <c r="K622">
        <v>4</v>
      </c>
      <c r="L622" t="s">
        <v>69</v>
      </c>
      <c r="M622" t="s">
        <v>70</v>
      </c>
      <c r="N622" t="s">
        <v>71</v>
      </c>
      <c r="O622">
        <v>9</v>
      </c>
      <c r="P622" t="s">
        <v>63</v>
      </c>
      <c r="Q622">
        <v>1.9</v>
      </c>
      <c r="R622" t="str" cm="1">
        <f t="array" ref="R6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2" t="e">
        <f>IF(Table13[[#This Row],[Category All]]="Category 1", "Yes",NA())</f>
        <v>#N/A</v>
      </c>
      <c r="T622" t="str">
        <f>IF(Table13[[#This Row],[Category All]]="Category 2", "Yes",NA())</f>
        <v>Yes</v>
      </c>
      <c r="U622" t="e">
        <f>IF(Table13[[#This Row],[Category All]]="Category 3", "Yes",NA())</f>
        <v>#N/A</v>
      </c>
      <c r="V622" s="3">
        <f>SUM(1,(1/3)*(Table13[[#This Row],[Length]]-0.5),(1/3)*(Table13[[#This Row],[Diameter]]-0.4),(1/3)*(Table13[[#This Row],[Height]]-0.4)*Table13[[#This Row],[Whole_weight]]*0.5)</f>
        <v>0.95192083333333333</v>
      </c>
      <c r="W622" s="3" cm="1">
        <f t="array" ref="W6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0.76153666666666675</v>
      </c>
      <c r="X622" s="3" t="e">
        <f>IF(Table13[[#This Row],[Category All]]="Category 1",Table13[[#This Row],[Base Abalone Value]]*1.5,NA())</f>
        <v>#N/A</v>
      </c>
      <c r="Y622" s="3">
        <f>IF(Table13[[#This Row],[Category All]]="Category 2",Table13[[#This Row],[Base Abalone Value]]*0.8,NA())</f>
        <v>0.76153666666666675</v>
      </c>
      <c r="Z622" s="3" t="e">
        <f>IF(Table13[[#This Row],[Category All]]="Category 3",Table13[[#This Row],[Base Abalone Value]],NA())</f>
        <v>#N/A</v>
      </c>
    </row>
    <row r="623" spans="1:26" x14ac:dyDescent="0.2">
      <c r="A623">
        <v>2422</v>
      </c>
      <c r="B623" t="s">
        <v>28</v>
      </c>
      <c r="C623">
        <v>0.52</v>
      </c>
      <c r="D623">
        <v>0.41499999999999998</v>
      </c>
      <c r="E623">
        <v>0.16</v>
      </c>
      <c r="F623">
        <v>0.59499999999999997</v>
      </c>
      <c r="G623">
        <v>0.21049999999999999</v>
      </c>
      <c r="H623">
        <v>0.14199999999999999</v>
      </c>
      <c r="I623">
        <v>0.26</v>
      </c>
      <c r="J623">
        <v>15</v>
      </c>
      <c r="K623">
        <v>10</v>
      </c>
      <c r="L623" t="s">
        <v>33</v>
      </c>
      <c r="M623" t="s">
        <v>34</v>
      </c>
      <c r="N623" t="s">
        <v>35</v>
      </c>
      <c r="O623">
        <v>9</v>
      </c>
      <c r="P623" t="s">
        <v>63</v>
      </c>
      <c r="Q623">
        <v>1.9</v>
      </c>
      <c r="R623" t="str" cm="1">
        <f t="array" ref="R6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3" t="e">
        <f>IF(Table13[[#This Row],[Category All]]="Category 1", "Yes",NA())</f>
        <v>#N/A</v>
      </c>
      <c r="T623" t="str">
        <f>IF(Table13[[#This Row],[Category All]]="Category 2", "Yes",NA())</f>
        <v>Yes</v>
      </c>
      <c r="U623" t="e">
        <f>IF(Table13[[#This Row],[Category All]]="Category 3", "Yes",NA())</f>
        <v>#N/A</v>
      </c>
      <c r="V623" s="3">
        <f>SUM(1,(1/3)*(Table13[[#This Row],[Length]]-0.5),(1/3)*(Table13[[#This Row],[Diameter]]-0.4),(1/3)*(Table13[[#This Row],[Height]]-0.4)*Table13[[#This Row],[Whole_weight]]*0.5)</f>
        <v>0.98786666666666645</v>
      </c>
      <c r="W623" s="3" cm="1">
        <f t="array" ref="W6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0.79029333333333318</v>
      </c>
      <c r="X623" s="3" t="e">
        <f>IF(Table13[[#This Row],[Category All]]="Category 1",Table13[[#This Row],[Base Abalone Value]]*1.5,NA())</f>
        <v>#N/A</v>
      </c>
      <c r="Y623" s="3">
        <f>IF(Table13[[#This Row],[Category All]]="Category 2",Table13[[#This Row],[Base Abalone Value]]*0.8,NA())</f>
        <v>0.79029333333333318</v>
      </c>
      <c r="Z623" s="3" t="e">
        <f>IF(Table13[[#This Row],[Category All]]="Category 3",Table13[[#This Row],[Base Abalone Value]],NA())</f>
        <v>#N/A</v>
      </c>
    </row>
    <row r="624" spans="1:26" x14ac:dyDescent="0.2">
      <c r="A624">
        <v>2926</v>
      </c>
      <c r="B624" t="s">
        <v>28</v>
      </c>
      <c r="C624">
        <v>0.60499999999999998</v>
      </c>
      <c r="D624">
        <v>0.48</v>
      </c>
      <c r="E624">
        <v>0.155</v>
      </c>
      <c r="F624">
        <v>0.99950000000000006</v>
      </c>
      <c r="G624">
        <v>0.42499999999999999</v>
      </c>
      <c r="H624">
        <v>0.19850000000000001</v>
      </c>
      <c r="I624">
        <v>0.3</v>
      </c>
      <c r="J624">
        <v>10</v>
      </c>
      <c r="K624">
        <v>15</v>
      </c>
      <c r="L624" t="s">
        <v>66</v>
      </c>
      <c r="M624" t="s">
        <v>67</v>
      </c>
      <c r="N624" t="s">
        <v>20</v>
      </c>
      <c r="O624">
        <v>6</v>
      </c>
      <c r="P624" t="s">
        <v>64</v>
      </c>
      <c r="Q624">
        <v>14.1</v>
      </c>
      <c r="R624" t="str" cm="1">
        <f t="array" ref="R6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4" t="e">
        <f>IF(Table13[[#This Row],[Category All]]="Category 1", "Yes",NA())</f>
        <v>#N/A</v>
      </c>
      <c r="T624" t="e">
        <f>IF(Table13[[#This Row],[Category All]]="Category 2", "Yes",NA())</f>
        <v>#N/A</v>
      </c>
      <c r="U624" t="str">
        <f>IF(Table13[[#This Row],[Category All]]="Category 3", "Yes",NA())</f>
        <v>Yes</v>
      </c>
      <c r="V624" s="3">
        <f>SUM(1,(1/3)*(Table13[[#This Row],[Length]]-0.5),(1/3)*(Table13[[#This Row],[Diameter]]-0.4),(1/3)*(Table13[[#This Row],[Height]]-0.4)*Table13[[#This Row],[Whole_weight]]*0.5)</f>
        <v>1.0208537499999999</v>
      </c>
      <c r="W624" s="3" cm="1">
        <f t="array" ref="W6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1.0208537499999999</v>
      </c>
      <c r="X624" s="3" t="e">
        <f>IF(Table13[[#This Row],[Category All]]="Category 1",Table13[[#This Row],[Base Abalone Value]]*1.5,NA())</f>
        <v>#N/A</v>
      </c>
      <c r="Y624" s="3" t="e">
        <f>IF(Table13[[#This Row],[Category All]]="Category 2",Table13[[#This Row],[Base Abalone Value]]*0.8,NA())</f>
        <v>#N/A</v>
      </c>
      <c r="Z624" s="3">
        <f>IF(Table13[[#This Row],[Category All]]="Category 3",Table13[[#This Row],[Base Abalone Value]],NA())</f>
        <v>1.0208537499999999</v>
      </c>
    </row>
    <row r="625" spans="1:26" x14ac:dyDescent="0.2">
      <c r="A625">
        <v>2263</v>
      </c>
      <c r="B625" t="s">
        <v>17</v>
      </c>
      <c r="C625">
        <v>0.57999999999999996</v>
      </c>
      <c r="D625">
        <v>0.45500000000000002</v>
      </c>
      <c r="E625">
        <v>0.16</v>
      </c>
      <c r="F625">
        <v>0.92149999999999999</v>
      </c>
      <c r="G625">
        <v>0.312</v>
      </c>
      <c r="H625">
        <v>0.19600000000000001</v>
      </c>
      <c r="I625">
        <v>0.3</v>
      </c>
      <c r="J625">
        <v>17</v>
      </c>
      <c r="K625">
        <v>13</v>
      </c>
      <c r="L625" t="s">
        <v>29</v>
      </c>
      <c r="M625" t="s">
        <v>30</v>
      </c>
      <c r="N625" t="s">
        <v>20</v>
      </c>
      <c r="O625">
        <v>10</v>
      </c>
      <c r="P625" t="s">
        <v>55</v>
      </c>
      <c r="Q625">
        <v>24.1</v>
      </c>
      <c r="R625" t="str" cm="1">
        <f t="array" ref="R6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5" t="e">
        <f>IF(Table13[[#This Row],[Category All]]="Category 1", "Yes",NA())</f>
        <v>#N/A</v>
      </c>
      <c r="T625" t="str">
        <f>IF(Table13[[#This Row],[Category All]]="Category 2", "Yes",NA())</f>
        <v>Yes</v>
      </c>
      <c r="U625" t="e">
        <f>IF(Table13[[#This Row],[Category All]]="Category 3", "Yes",NA())</f>
        <v>#N/A</v>
      </c>
      <c r="V625" s="3">
        <f>SUM(1,(1/3)*(Table13[[#This Row],[Length]]-0.5),(1/3)*(Table13[[#This Row],[Diameter]]-0.4),(1/3)*(Table13[[#This Row],[Height]]-0.4)*Table13[[#This Row],[Whole_weight]]*0.5)</f>
        <v>1.00814</v>
      </c>
      <c r="W625" s="3" cm="1">
        <f t="array" ref="W6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0.80651200000000012</v>
      </c>
      <c r="X625" s="3" t="e">
        <f>IF(Table13[[#This Row],[Category All]]="Category 1",Table13[[#This Row],[Base Abalone Value]]*1.5,NA())</f>
        <v>#N/A</v>
      </c>
      <c r="Y625" s="3">
        <f>IF(Table13[[#This Row],[Category All]]="Category 2",Table13[[#This Row],[Base Abalone Value]]*0.8,NA())</f>
        <v>0.80651200000000012</v>
      </c>
      <c r="Z625" s="3" t="e">
        <f>IF(Table13[[#This Row],[Category All]]="Category 3",Table13[[#This Row],[Base Abalone Value]],NA())</f>
        <v>#N/A</v>
      </c>
    </row>
    <row r="626" spans="1:26" x14ac:dyDescent="0.2">
      <c r="A626">
        <v>2745</v>
      </c>
      <c r="B626" t="s">
        <v>32</v>
      </c>
      <c r="C626">
        <v>0.48</v>
      </c>
      <c r="D626">
        <v>0.375</v>
      </c>
      <c r="E626">
        <v>0.12</v>
      </c>
      <c r="F626">
        <v>0.58950000000000002</v>
      </c>
      <c r="G626">
        <v>0.2535</v>
      </c>
      <c r="H626">
        <v>0.128</v>
      </c>
      <c r="I626">
        <v>0.17199999999999999</v>
      </c>
      <c r="J626">
        <v>11</v>
      </c>
      <c r="K626">
        <v>7</v>
      </c>
      <c r="L626" t="s">
        <v>52</v>
      </c>
      <c r="M626" t="s">
        <v>53</v>
      </c>
      <c r="N626" t="s">
        <v>54</v>
      </c>
      <c r="O626">
        <v>2</v>
      </c>
      <c r="P626" t="s">
        <v>24</v>
      </c>
      <c r="Q626">
        <v>18</v>
      </c>
      <c r="R626" t="str" cm="1">
        <f t="array" ref="R6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6" t="e">
        <f>IF(Table13[[#This Row],[Category All]]="Category 1", "Yes",NA())</f>
        <v>#N/A</v>
      </c>
      <c r="T626" t="str">
        <f>IF(Table13[[#This Row],[Category All]]="Category 2", "Yes",NA())</f>
        <v>Yes</v>
      </c>
      <c r="U626" t="e">
        <f>IF(Table13[[#This Row],[Category All]]="Category 3", "Yes",NA())</f>
        <v>#N/A</v>
      </c>
      <c r="V626" s="3">
        <f>SUM(1,(1/3)*(Table13[[#This Row],[Length]]-0.5),(1/3)*(Table13[[#This Row],[Diameter]]-0.4),(1/3)*(Table13[[#This Row],[Height]]-0.4)*Table13[[#This Row],[Whole_weight]]*0.5)</f>
        <v>0.95748999999999995</v>
      </c>
      <c r="W626" s="3" cm="1">
        <f t="array" ref="W6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0.76599200000000001</v>
      </c>
      <c r="X626" s="3" t="e">
        <f>IF(Table13[[#This Row],[Category All]]="Category 1",Table13[[#This Row],[Base Abalone Value]]*1.5,NA())</f>
        <v>#N/A</v>
      </c>
      <c r="Y626" s="3">
        <f>IF(Table13[[#This Row],[Category All]]="Category 2",Table13[[#This Row],[Base Abalone Value]]*0.8,NA())</f>
        <v>0.76599200000000001</v>
      </c>
      <c r="Z626" s="3" t="e">
        <f>IF(Table13[[#This Row],[Category All]]="Category 3",Table13[[#This Row],[Base Abalone Value]],NA())</f>
        <v>#N/A</v>
      </c>
    </row>
    <row r="627" spans="1:26" x14ac:dyDescent="0.2">
      <c r="A627">
        <v>3007</v>
      </c>
      <c r="B627" t="s">
        <v>32</v>
      </c>
      <c r="C627">
        <v>0.7</v>
      </c>
      <c r="D627">
        <v>0.54500000000000004</v>
      </c>
      <c r="E627">
        <v>0.185</v>
      </c>
      <c r="F627">
        <v>1.6134999999999999</v>
      </c>
      <c r="G627">
        <v>0.75</v>
      </c>
      <c r="H627">
        <v>0.40350000000000003</v>
      </c>
      <c r="I627">
        <v>0.36849999999999999</v>
      </c>
      <c r="J627">
        <v>11</v>
      </c>
      <c r="K627">
        <v>15</v>
      </c>
      <c r="L627" t="s">
        <v>66</v>
      </c>
      <c r="M627" t="s">
        <v>67</v>
      </c>
      <c r="N627" t="s">
        <v>20</v>
      </c>
      <c r="O627">
        <v>2</v>
      </c>
      <c r="P627" t="s">
        <v>24</v>
      </c>
      <c r="Q627">
        <v>18</v>
      </c>
      <c r="R627" t="str" cm="1">
        <f t="array" ref="R6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7" t="e">
        <f>IF(Table13[[#This Row],[Category All]]="Category 1", "Yes",NA())</f>
        <v>#N/A</v>
      </c>
      <c r="T627" t="e">
        <f>IF(Table13[[#This Row],[Category All]]="Category 2", "Yes",NA())</f>
        <v>#N/A</v>
      </c>
      <c r="U627" t="str">
        <f>IF(Table13[[#This Row],[Category All]]="Category 3", "Yes",NA())</f>
        <v>Yes</v>
      </c>
      <c r="V627" s="3">
        <f>SUM(1,(1/3)*(Table13[[#This Row],[Length]]-0.5),(1/3)*(Table13[[#This Row],[Diameter]]-0.4),(1/3)*(Table13[[#This Row],[Height]]-0.4)*Table13[[#This Row],[Whole_weight]]*0.5)</f>
        <v>1.0571829166666666</v>
      </c>
      <c r="W627" s="3" cm="1">
        <f t="array" ref="W6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1.0571829166666666</v>
      </c>
      <c r="X627" s="3" t="e">
        <f>IF(Table13[[#This Row],[Category All]]="Category 1",Table13[[#This Row],[Base Abalone Value]]*1.5,NA())</f>
        <v>#N/A</v>
      </c>
      <c r="Y627" s="3" t="e">
        <f>IF(Table13[[#This Row],[Category All]]="Category 2",Table13[[#This Row],[Base Abalone Value]]*0.8,NA())</f>
        <v>#N/A</v>
      </c>
      <c r="Z627" s="3">
        <f>IF(Table13[[#This Row],[Category All]]="Category 3",Table13[[#This Row],[Base Abalone Value]],NA())</f>
        <v>1.0571829166666666</v>
      </c>
    </row>
    <row r="628" spans="1:26" x14ac:dyDescent="0.2">
      <c r="A628">
        <v>83</v>
      </c>
      <c r="B628" t="s">
        <v>17</v>
      </c>
      <c r="C628">
        <v>0.52</v>
      </c>
      <c r="D628">
        <v>0.42499999999999999</v>
      </c>
      <c r="E628">
        <v>0.16500000000000001</v>
      </c>
      <c r="F628">
        <v>0.98850000000000005</v>
      </c>
      <c r="G628">
        <v>0.39600000000000002</v>
      </c>
      <c r="H628">
        <v>0.22500000000000001</v>
      </c>
      <c r="I628">
        <v>0.32</v>
      </c>
      <c r="J628">
        <v>16</v>
      </c>
      <c r="K628">
        <v>6</v>
      </c>
      <c r="L628" t="s">
        <v>56</v>
      </c>
      <c r="M628" t="s">
        <v>57</v>
      </c>
      <c r="N628" t="s">
        <v>58</v>
      </c>
      <c r="O628">
        <v>2</v>
      </c>
      <c r="P628" t="s">
        <v>24</v>
      </c>
      <c r="Q628">
        <v>18</v>
      </c>
      <c r="R628" t="str" cm="1">
        <f t="array" ref="R6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28" t="e">
        <f>IF(Table13[[#This Row],[Category All]]="Category 1", "Yes",NA())</f>
        <v>#N/A</v>
      </c>
      <c r="T628" t="str">
        <f>IF(Table13[[#This Row],[Category All]]="Category 2", "Yes",NA())</f>
        <v>Yes</v>
      </c>
      <c r="U628" t="e">
        <f>IF(Table13[[#This Row],[Category All]]="Category 3", "Yes",NA())</f>
        <v>#N/A</v>
      </c>
      <c r="V628" s="3">
        <f>SUM(1,(1/3)*(Table13[[#This Row],[Length]]-0.5),(1/3)*(Table13[[#This Row],[Diameter]]-0.4),(1/3)*(Table13[[#This Row],[Height]]-0.4)*Table13[[#This Row],[Whole_weight]]*0.5)</f>
        <v>0.97628374999999989</v>
      </c>
      <c r="W628" s="3" cm="1">
        <f t="array" ref="W6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0.78102699999999992</v>
      </c>
      <c r="X628" s="3" t="e">
        <f>IF(Table13[[#This Row],[Category All]]="Category 1",Table13[[#This Row],[Base Abalone Value]]*1.5,NA())</f>
        <v>#N/A</v>
      </c>
      <c r="Y628" s="3">
        <f>IF(Table13[[#This Row],[Category All]]="Category 2",Table13[[#This Row],[Base Abalone Value]]*0.8,NA())</f>
        <v>0.78102699999999992</v>
      </c>
      <c r="Z628" s="3" t="e">
        <f>IF(Table13[[#This Row],[Category All]]="Category 3",Table13[[#This Row],[Base Abalone Value]],NA())</f>
        <v>#N/A</v>
      </c>
    </row>
    <row r="629" spans="1:26" x14ac:dyDescent="0.2">
      <c r="A629">
        <v>2705</v>
      </c>
      <c r="B629" t="s">
        <v>32</v>
      </c>
      <c r="C629">
        <v>0.7</v>
      </c>
      <c r="D629">
        <v>0.52500000000000002</v>
      </c>
      <c r="E629">
        <v>0.17499999999999999</v>
      </c>
      <c r="F629">
        <v>1.7585</v>
      </c>
      <c r="G629">
        <v>0.87450000000000006</v>
      </c>
      <c r="H629">
        <v>0.36149999999999999</v>
      </c>
      <c r="I629">
        <v>0.47</v>
      </c>
      <c r="J629">
        <v>10</v>
      </c>
      <c r="K629">
        <v>15</v>
      </c>
      <c r="L629" t="s">
        <v>66</v>
      </c>
      <c r="M629" t="s">
        <v>67</v>
      </c>
      <c r="N629" t="s">
        <v>20</v>
      </c>
      <c r="O629">
        <v>4</v>
      </c>
      <c r="P629" t="s">
        <v>27</v>
      </c>
      <c r="Q629">
        <v>6.1</v>
      </c>
      <c r="R629" t="str" cm="1">
        <f t="array" ref="R6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29" t="e">
        <f>IF(Table13[[#This Row],[Category All]]="Category 1", "Yes",NA())</f>
        <v>#N/A</v>
      </c>
      <c r="T629" t="e">
        <f>IF(Table13[[#This Row],[Category All]]="Category 2", "Yes",NA())</f>
        <v>#N/A</v>
      </c>
      <c r="U629" t="str">
        <f>IF(Table13[[#This Row],[Category All]]="Category 3", "Yes",NA())</f>
        <v>Yes</v>
      </c>
      <c r="V629" s="3">
        <f>SUM(1,(1/3)*(Table13[[#This Row],[Length]]-0.5),(1/3)*(Table13[[#This Row],[Diameter]]-0.4),(1/3)*(Table13[[#This Row],[Height]]-0.4)*Table13[[#This Row],[Whole_weight]]*0.5)</f>
        <v>1.0423895833333334</v>
      </c>
      <c r="W629" s="3" cm="1">
        <f t="array" ref="W6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1.0423895833333334</v>
      </c>
      <c r="X629" s="3" t="e">
        <f>IF(Table13[[#This Row],[Category All]]="Category 1",Table13[[#This Row],[Base Abalone Value]]*1.5,NA())</f>
        <v>#N/A</v>
      </c>
      <c r="Y629" s="3" t="e">
        <f>IF(Table13[[#This Row],[Category All]]="Category 2",Table13[[#This Row],[Base Abalone Value]]*0.8,NA())</f>
        <v>#N/A</v>
      </c>
      <c r="Z629" s="3">
        <f>IF(Table13[[#This Row],[Category All]]="Category 3",Table13[[#This Row],[Base Abalone Value]],NA())</f>
        <v>1.0423895833333334</v>
      </c>
    </row>
    <row r="630" spans="1:26" x14ac:dyDescent="0.2">
      <c r="A630">
        <v>1972</v>
      </c>
      <c r="B630" t="s">
        <v>17</v>
      </c>
      <c r="C630">
        <v>0.67500000000000004</v>
      </c>
      <c r="D630">
        <v>0.51</v>
      </c>
      <c r="E630">
        <v>0.185</v>
      </c>
      <c r="F630">
        <v>1.4730000000000001</v>
      </c>
      <c r="G630">
        <v>0.62949999999999995</v>
      </c>
      <c r="H630">
        <v>0.30249999999999999</v>
      </c>
      <c r="I630">
        <v>0.42449999999999999</v>
      </c>
      <c r="J630">
        <v>11</v>
      </c>
      <c r="K630">
        <v>7</v>
      </c>
      <c r="L630" t="s">
        <v>52</v>
      </c>
      <c r="M630" t="s">
        <v>53</v>
      </c>
      <c r="N630" t="s">
        <v>54</v>
      </c>
      <c r="O630">
        <v>6</v>
      </c>
      <c r="P630" t="s">
        <v>64</v>
      </c>
      <c r="Q630">
        <v>14.1</v>
      </c>
      <c r="R630" t="str" cm="1">
        <f t="array" ref="R6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0" t="e">
        <f>IF(Table13[[#This Row],[Category All]]="Category 1", "Yes",NA())</f>
        <v>#N/A</v>
      </c>
      <c r="T630" t="e">
        <f>IF(Table13[[#This Row],[Category All]]="Category 2", "Yes",NA())</f>
        <v>#N/A</v>
      </c>
      <c r="U630" t="str">
        <f>IF(Table13[[#This Row],[Category All]]="Category 3", "Yes",NA())</f>
        <v>Yes</v>
      </c>
      <c r="V630" s="3">
        <f>SUM(1,(1/3)*(Table13[[#This Row],[Length]]-0.5),(1/3)*(Table13[[#This Row],[Diameter]]-0.4),(1/3)*(Table13[[#This Row],[Height]]-0.4)*Table13[[#This Row],[Whole_weight]]*0.5)</f>
        <v>1.0422175</v>
      </c>
      <c r="W630" s="3" cm="1">
        <f t="array" ref="W6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1.0422175</v>
      </c>
      <c r="X630" s="3" t="e">
        <f>IF(Table13[[#This Row],[Category All]]="Category 1",Table13[[#This Row],[Base Abalone Value]]*1.5,NA())</f>
        <v>#N/A</v>
      </c>
      <c r="Y630" s="3" t="e">
        <f>IF(Table13[[#This Row],[Category All]]="Category 2",Table13[[#This Row],[Base Abalone Value]]*0.8,NA())</f>
        <v>#N/A</v>
      </c>
      <c r="Z630" s="3">
        <f>IF(Table13[[#This Row],[Category All]]="Category 3",Table13[[#This Row],[Base Abalone Value]],NA())</f>
        <v>1.0422175</v>
      </c>
    </row>
    <row r="631" spans="1:26" x14ac:dyDescent="0.2">
      <c r="A631">
        <v>4010</v>
      </c>
      <c r="B631" t="s">
        <v>32</v>
      </c>
      <c r="C631">
        <v>0.61</v>
      </c>
      <c r="D631">
        <v>0.49</v>
      </c>
      <c r="E631">
        <v>0.16</v>
      </c>
      <c r="F631">
        <v>1.1459999999999999</v>
      </c>
      <c r="G631">
        <v>0.59699999999999998</v>
      </c>
      <c r="H631">
        <v>0.246</v>
      </c>
      <c r="I631">
        <v>0.26500000000000001</v>
      </c>
      <c r="J631">
        <v>8</v>
      </c>
      <c r="K631">
        <v>11</v>
      </c>
      <c r="L631" t="s">
        <v>22</v>
      </c>
      <c r="M631" t="s">
        <v>23</v>
      </c>
      <c r="N631" t="s">
        <v>20</v>
      </c>
      <c r="O631">
        <v>6</v>
      </c>
      <c r="P631" t="s">
        <v>64</v>
      </c>
      <c r="Q631">
        <v>14.1</v>
      </c>
      <c r="R631" t="str" cm="1">
        <f t="array" ref="R6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1" t="e">
        <f>IF(Table13[[#This Row],[Category All]]="Category 1", "Yes",NA())</f>
        <v>#N/A</v>
      </c>
      <c r="T631" t="e">
        <f>IF(Table13[[#This Row],[Category All]]="Category 2", "Yes",NA())</f>
        <v>#N/A</v>
      </c>
      <c r="U631" t="str">
        <f>IF(Table13[[#This Row],[Category All]]="Category 3", "Yes",NA())</f>
        <v>Yes</v>
      </c>
      <c r="V631" s="3">
        <f>SUM(1,(1/3)*(Table13[[#This Row],[Length]]-0.5),(1/3)*(Table13[[#This Row],[Diameter]]-0.4),(1/3)*(Table13[[#This Row],[Height]]-0.4)*Table13[[#This Row],[Whole_weight]]*0.5)</f>
        <v>1.0208266666666665</v>
      </c>
      <c r="W631" s="3" cm="1">
        <f t="array" ref="W6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1.0208266666666665</v>
      </c>
      <c r="X631" s="3" t="e">
        <f>IF(Table13[[#This Row],[Category All]]="Category 1",Table13[[#This Row],[Base Abalone Value]]*1.5,NA())</f>
        <v>#N/A</v>
      </c>
      <c r="Y631" s="3" t="e">
        <f>IF(Table13[[#This Row],[Category All]]="Category 2",Table13[[#This Row],[Base Abalone Value]]*0.8,NA())</f>
        <v>#N/A</v>
      </c>
      <c r="Z631" s="3">
        <f>IF(Table13[[#This Row],[Category All]]="Category 3",Table13[[#This Row],[Base Abalone Value]],NA())</f>
        <v>1.0208266666666665</v>
      </c>
    </row>
    <row r="632" spans="1:26" x14ac:dyDescent="0.2">
      <c r="A632">
        <v>882</v>
      </c>
      <c r="B632" t="s">
        <v>32</v>
      </c>
      <c r="C632">
        <v>0.65500000000000003</v>
      </c>
      <c r="D632">
        <v>0.52</v>
      </c>
      <c r="E632">
        <v>0.16500000000000001</v>
      </c>
      <c r="F632">
        <v>1.4095</v>
      </c>
      <c r="G632">
        <v>0.58599999999999997</v>
      </c>
      <c r="H632">
        <v>0.29099999999999998</v>
      </c>
      <c r="I632">
        <v>0.40500000000000003</v>
      </c>
      <c r="J632">
        <v>9</v>
      </c>
      <c r="K632">
        <v>10</v>
      </c>
      <c r="L632" t="s">
        <v>33</v>
      </c>
      <c r="M632" t="s">
        <v>34</v>
      </c>
      <c r="N632" t="s">
        <v>35</v>
      </c>
      <c r="O632">
        <v>1</v>
      </c>
      <c r="P632" t="s">
        <v>21</v>
      </c>
      <c r="Q632">
        <v>22.1</v>
      </c>
      <c r="R632" t="str" cm="1">
        <f t="array" ref="R6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2" t="e">
        <f>IF(Table13[[#This Row],[Category All]]="Category 1", "Yes",NA())</f>
        <v>#N/A</v>
      </c>
      <c r="T632" t="e">
        <f>IF(Table13[[#This Row],[Category All]]="Category 2", "Yes",NA())</f>
        <v>#N/A</v>
      </c>
      <c r="U632" t="str">
        <f>IF(Table13[[#This Row],[Category All]]="Category 3", "Yes",NA())</f>
        <v>Yes</v>
      </c>
      <c r="V632" s="3">
        <f>SUM(1,(1/3)*(Table13[[#This Row],[Length]]-0.5),(1/3)*(Table13[[#This Row],[Diameter]]-0.4),(1/3)*(Table13[[#This Row],[Height]]-0.4)*Table13[[#This Row],[Whole_weight]]*0.5)</f>
        <v>1.0364612500000001</v>
      </c>
      <c r="W632" s="3" cm="1">
        <f t="array" ref="W6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1.0364612500000001</v>
      </c>
      <c r="X632" s="3" t="e">
        <f>IF(Table13[[#This Row],[Category All]]="Category 1",Table13[[#This Row],[Base Abalone Value]]*1.5,NA())</f>
        <v>#N/A</v>
      </c>
      <c r="Y632" s="3" t="e">
        <f>IF(Table13[[#This Row],[Category All]]="Category 2",Table13[[#This Row],[Base Abalone Value]]*0.8,NA())</f>
        <v>#N/A</v>
      </c>
      <c r="Z632" s="3">
        <f>IF(Table13[[#This Row],[Category All]]="Category 3",Table13[[#This Row],[Base Abalone Value]],NA())</f>
        <v>1.0364612500000001</v>
      </c>
    </row>
    <row r="633" spans="1:26" x14ac:dyDescent="0.2">
      <c r="A633">
        <v>455</v>
      </c>
      <c r="B633" t="s">
        <v>17</v>
      </c>
      <c r="C633">
        <v>0.64500000000000002</v>
      </c>
      <c r="D633">
        <v>0.55000000000000004</v>
      </c>
      <c r="E633">
        <v>0.17499999999999999</v>
      </c>
      <c r="F633">
        <v>1.2915000000000001</v>
      </c>
      <c r="G633">
        <v>0.56999999999999995</v>
      </c>
      <c r="H633">
        <v>0.30449999999999999</v>
      </c>
      <c r="I633">
        <v>0.33</v>
      </c>
      <c r="J633">
        <v>14</v>
      </c>
      <c r="K633">
        <v>6</v>
      </c>
      <c r="L633" t="s">
        <v>56</v>
      </c>
      <c r="M633" t="s">
        <v>57</v>
      </c>
      <c r="N633" t="s">
        <v>58</v>
      </c>
      <c r="O633">
        <v>10</v>
      </c>
      <c r="P633" t="s">
        <v>55</v>
      </c>
      <c r="Q633">
        <v>24.1</v>
      </c>
      <c r="R633" t="str" cm="1">
        <f t="array" ref="R6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3" t="e">
        <f>IF(Table13[[#This Row],[Category All]]="Category 1", "Yes",NA())</f>
        <v>#N/A</v>
      </c>
      <c r="T633" t="e">
        <f>IF(Table13[[#This Row],[Category All]]="Category 2", "Yes",NA())</f>
        <v>#N/A</v>
      </c>
      <c r="U633" t="str">
        <f>IF(Table13[[#This Row],[Category All]]="Category 3", "Yes",NA())</f>
        <v>Yes</v>
      </c>
      <c r="V633" s="3">
        <f>SUM(1,(1/3)*(Table13[[#This Row],[Length]]-0.5),(1/3)*(Table13[[#This Row],[Diameter]]-0.4),(1/3)*(Table13[[#This Row],[Height]]-0.4)*Table13[[#This Row],[Whole_weight]]*0.5)</f>
        <v>1.0499020833333335</v>
      </c>
      <c r="W633" s="3" cm="1">
        <f t="array" ref="W6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1.0499020833333335</v>
      </c>
      <c r="X633" s="3" t="e">
        <f>IF(Table13[[#This Row],[Category All]]="Category 1",Table13[[#This Row],[Base Abalone Value]]*1.5,NA())</f>
        <v>#N/A</v>
      </c>
      <c r="Y633" s="3" t="e">
        <f>IF(Table13[[#This Row],[Category All]]="Category 2",Table13[[#This Row],[Base Abalone Value]]*0.8,NA())</f>
        <v>#N/A</v>
      </c>
      <c r="Z633" s="3">
        <f>IF(Table13[[#This Row],[Category All]]="Category 3",Table13[[#This Row],[Base Abalone Value]],NA())</f>
        <v>1.0499020833333335</v>
      </c>
    </row>
    <row r="634" spans="1:26" x14ac:dyDescent="0.2">
      <c r="A634">
        <v>3683</v>
      </c>
      <c r="B634" t="s">
        <v>32</v>
      </c>
      <c r="C634">
        <v>0.62</v>
      </c>
      <c r="D634">
        <v>0.5</v>
      </c>
      <c r="E634">
        <v>0.18</v>
      </c>
      <c r="F634">
        <v>1.3915</v>
      </c>
      <c r="G634">
        <v>0.72599999999999998</v>
      </c>
      <c r="H634">
        <v>0.27950000000000003</v>
      </c>
      <c r="I634">
        <v>0.33200000000000002</v>
      </c>
      <c r="J634">
        <v>11</v>
      </c>
      <c r="K634">
        <v>9</v>
      </c>
      <c r="L634" t="s">
        <v>37</v>
      </c>
      <c r="M634" t="s">
        <v>38</v>
      </c>
      <c r="N634" t="s">
        <v>39</v>
      </c>
      <c r="O634">
        <v>1</v>
      </c>
      <c r="P634" t="s">
        <v>21</v>
      </c>
      <c r="Q634">
        <v>22.1</v>
      </c>
      <c r="R634" t="str" cm="1">
        <f t="array" ref="R6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4" t="e">
        <f>IF(Table13[[#This Row],[Category All]]="Category 1", "Yes",NA())</f>
        <v>#N/A</v>
      </c>
      <c r="T634" t="e">
        <f>IF(Table13[[#This Row],[Category All]]="Category 2", "Yes",NA())</f>
        <v>#N/A</v>
      </c>
      <c r="U634" t="str">
        <f>IF(Table13[[#This Row],[Category All]]="Category 3", "Yes",NA())</f>
        <v>Yes</v>
      </c>
      <c r="V634" s="3">
        <f>SUM(1,(1/3)*(Table13[[#This Row],[Length]]-0.5),(1/3)*(Table13[[#This Row],[Diameter]]-0.4),(1/3)*(Table13[[#This Row],[Height]]-0.4)*Table13[[#This Row],[Whole_weight]]*0.5)</f>
        <v>1.0223116666666665</v>
      </c>
      <c r="W634" s="3" cm="1">
        <f t="array" ref="W6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1.0223116666666665</v>
      </c>
      <c r="X634" s="3" t="e">
        <f>IF(Table13[[#This Row],[Category All]]="Category 1",Table13[[#This Row],[Base Abalone Value]]*1.5,NA())</f>
        <v>#N/A</v>
      </c>
      <c r="Y634" s="3" t="e">
        <f>IF(Table13[[#This Row],[Category All]]="Category 2",Table13[[#This Row],[Base Abalone Value]]*0.8,NA())</f>
        <v>#N/A</v>
      </c>
      <c r="Z634" s="3">
        <f>IF(Table13[[#This Row],[Category All]]="Category 3",Table13[[#This Row],[Base Abalone Value]],NA())</f>
        <v>1.0223116666666665</v>
      </c>
    </row>
    <row r="635" spans="1:26" x14ac:dyDescent="0.2">
      <c r="A635">
        <v>1335</v>
      </c>
      <c r="B635" t="s">
        <v>17</v>
      </c>
      <c r="C635">
        <v>0.57499999999999996</v>
      </c>
      <c r="D635">
        <v>0.42</v>
      </c>
      <c r="E635">
        <v>0.13500000000000001</v>
      </c>
      <c r="F635">
        <v>0.85699999999999998</v>
      </c>
      <c r="G635">
        <v>0.46100000000000002</v>
      </c>
      <c r="H635">
        <v>0.14699999999999999</v>
      </c>
      <c r="I635">
        <v>0.21249999999999999</v>
      </c>
      <c r="J635">
        <v>10</v>
      </c>
      <c r="K635">
        <v>13</v>
      </c>
      <c r="L635" t="s">
        <v>29</v>
      </c>
      <c r="M635" t="s">
        <v>30</v>
      </c>
      <c r="N635" t="s">
        <v>20</v>
      </c>
      <c r="O635">
        <v>10</v>
      </c>
      <c r="P635" t="s">
        <v>55</v>
      </c>
      <c r="Q635">
        <v>24.1</v>
      </c>
      <c r="R635" t="str" cm="1">
        <f t="array" ref="R6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5" t="e">
        <f>IF(Table13[[#This Row],[Category All]]="Category 1", "Yes",NA())</f>
        <v>#N/A</v>
      </c>
      <c r="T635" t="e">
        <f>IF(Table13[[#This Row],[Category All]]="Category 2", "Yes",NA())</f>
        <v>#N/A</v>
      </c>
      <c r="U635" t="str">
        <f>IF(Table13[[#This Row],[Category All]]="Category 3", "Yes",NA())</f>
        <v>Yes</v>
      </c>
      <c r="V635" s="3">
        <f>SUM(1,(1/3)*(Table13[[#This Row],[Length]]-0.5),(1/3)*(Table13[[#This Row],[Diameter]]-0.4),(1/3)*(Table13[[#This Row],[Height]]-0.4)*Table13[[#This Row],[Whole_weight]]*0.5)</f>
        <v>0.99381583333333312</v>
      </c>
      <c r="W635" s="3" cm="1">
        <f t="array" ref="W6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0.99381583333333312</v>
      </c>
      <c r="X635" s="3" t="e">
        <f>IF(Table13[[#This Row],[Category All]]="Category 1",Table13[[#This Row],[Base Abalone Value]]*1.5,NA())</f>
        <v>#N/A</v>
      </c>
      <c r="Y635" s="3" t="e">
        <f>IF(Table13[[#This Row],[Category All]]="Category 2",Table13[[#This Row],[Base Abalone Value]]*0.8,NA())</f>
        <v>#N/A</v>
      </c>
      <c r="Z635" s="3">
        <f>IF(Table13[[#This Row],[Category All]]="Category 3",Table13[[#This Row],[Base Abalone Value]],NA())</f>
        <v>0.99381583333333312</v>
      </c>
    </row>
    <row r="636" spans="1:26" x14ac:dyDescent="0.2">
      <c r="A636">
        <v>2289</v>
      </c>
      <c r="B636" t="s">
        <v>28</v>
      </c>
      <c r="C636">
        <v>0.33</v>
      </c>
      <c r="D636">
        <v>0.26500000000000001</v>
      </c>
      <c r="E636">
        <v>0.09</v>
      </c>
      <c r="F636">
        <v>0.18</v>
      </c>
      <c r="G636">
        <v>6.8000000000000005E-2</v>
      </c>
      <c r="H636">
        <v>3.5999999999999997E-2</v>
      </c>
      <c r="I636">
        <v>0.06</v>
      </c>
      <c r="J636">
        <v>6</v>
      </c>
      <c r="K636">
        <v>10</v>
      </c>
      <c r="L636" t="s">
        <v>33</v>
      </c>
      <c r="M636" t="s">
        <v>34</v>
      </c>
      <c r="N636" t="s">
        <v>35</v>
      </c>
      <c r="O636">
        <v>9</v>
      </c>
      <c r="P636" t="s">
        <v>63</v>
      </c>
      <c r="Q636">
        <v>1.9</v>
      </c>
      <c r="R636" t="str" cm="1">
        <f t="array" ref="R6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6" t="e">
        <f>IF(Table13[[#This Row],[Category All]]="Category 1", "Yes",NA())</f>
        <v>#N/A</v>
      </c>
      <c r="T636" t="str">
        <f>IF(Table13[[#This Row],[Category All]]="Category 2", "Yes",NA())</f>
        <v>Yes</v>
      </c>
      <c r="U636" t="e">
        <f>IF(Table13[[#This Row],[Category All]]="Category 3", "Yes",NA())</f>
        <v>#N/A</v>
      </c>
      <c r="V636" s="3">
        <f>SUM(1,(1/3)*(Table13[[#This Row],[Length]]-0.5),(1/3)*(Table13[[#This Row],[Diameter]]-0.4),(1/3)*(Table13[[#This Row],[Height]]-0.4)*Table13[[#This Row],[Whole_weight]]*0.5)</f>
        <v>0.88903333333333334</v>
      </c>
      <c r="W636" s="3" cm="1">
        <f t="array" ref="W6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0.71122666666666667</v>
      </c>
      <c r="X636" s="3" t="e">
        <f>IF(Table13[[#This Row],[Category All]]="Category 1",Table13[[#This Row],[Base Abalone Value]]*1.5,NA())</f>
        <v>#N/A</v>
      </c>
      <c r="Y636" s="3">
        <f>IF(Table13[[#This Row],[Category All]]="Category 2",Table13[[#This Row],[Base Abalone Value]]*0.8,NA())</f>
        <v>0.71122666666666667</v>
      </c>
      <c r="Z636" s="3" t="e">
        <f>IF(Table13[[#This Row],[Category All]]="Category 3",Table13[[#This Row],[Base Abalone Value]],NA())</f>
        <v>#N/A</v>
      </c>
    </row>
    <row r="637" spans="1:26" x14ac:dyDescent="0.2">
      <c r="A637">
        <v>3342</v>
      </c>
      <c r="B637" t="s">
        <v>17</v>
      </c>
      <c r="C637">
        <v>0.49</v>
      </c>
      <c r="D637">
        <v>0.39</v>
      </c>
      <c r="E637">
        <v>0.13500000000000001</v>
      </c>
      <c r="F637">
        <v>0.59</v>
      </c>
      <c r="G637">
        <v>0.215</v>
      </c>
      <c r="H637">
        <v>0.125</v>
      </c>
      <c r="I637">
        <v>0.1845</v>
      </c>
      <c r="J637">
        <v>12</v>
      </c>
      <c r="K637">
        <v>3</v>
      </c>
      <c r="L637" t="s">
        <v>60</v>
      </c>
      <c r="M637" t="s">
        <v>61</v>
      </c>
      <c r="N637" t="s">
        <v>62</v>
      </c>
      <c r="O637">
        <v>6</v>
      </c>
      <c r="P637" t="s">
        <v>64</v>
      </c>
      <c r="Q637">
        <v>14.1</v>
      </c>
      <c r="R637" t="str" cm="1">
        <f t="array" ref="R6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7" t="e">
        <f>IF(Table13[[#This Row],[Category All]]="Category 1", "Yes",NA())</f>
        <v>#N/A</v>
      </c>
      <c r="T637" t="str">
        <f>IF(Table13[[#This Row],[Category All]]="Category 2", "Yes",NA())</f>
        <v>Yes</v>
      </c>
      <c r="U637" t="e">
        <f>IF(Table13[[#This Row],[Category All]]="Category 3", "Yes",NA())</f>
        <v>#N/A</v>
      </c>
      <c r="V637" s="3">
        <f>SUM(1,(1/3)*(Table13[[#This Row],[Length]]-0.5),(1/3)*(Table13[[#This Row],[Diameter]]-0.4),(1/3)*(Table13[[#This Row],[Height]]-0.4)*Table13[[#This Row],[Whole_weight]]*0.5)</f>
        <v>0.96727500000000011</v>
      </c>
      <c r="W637" s="3" cm="1">
        <f t="array" ref="W6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0.77382000000000017</v>
      </c>
      <c r="X637" s="3" t="e">
        <f>IF(Table13[[#This Row],[Category All]]="Category 1",Table13[[#This Row],[Base Abalone Value]]*1.5,NA())</f>
        <v>#N/A</v>
      </c>
      <c r="Y637" s="3">
        <f>IF(Table13[[#This Row],[Category All]]="Category 2",Table13[[#This Row],[Base Abalone Value]]*0.8,NA())</f>
        <v>0.77382000000000017</v>
      </c>
      <c r="Z637" s="3" t="e">
        <f>IF(Table13[[#This Row],[Category All]]="Category 3",Table13[[#This Row],[Base Abalone Value]],NA())</f>
        <v>#N/A</v>
      </c>
    </row>
    <row r="638" spans="1:26" x14ac:dyDescent="0.2">
      <c r="A638">
        <v>783</v>
      </c>
      <c r="B638" t="s">
        <v>32</v>
      </c>
      <c r="C638">
        <v>0.51500000000000001</v>
      </c>
      <c r="D638">
        <v>0.435</v>
      </c>
      <c r="E638">
        <v>0.14499999999999999</v>
      </c>
      <c r="F638">
        <v>0.88149999999999995</v>
      </c>
      <c r="G638">
        <v>0.29199999999999998</v>
      </c>
      <c r="H638">
        <v>0.20599999999999999</v>
      </c>
      <c r="I638">
        <v>0.255</v>
      </c>
      <c r="J638">
        <v>10</v>
      </c>
      <c r="K638">
        <v>14</v>
      </c>
      <c r="L638" t="s">
        <v>40</v>
      </c>
      <c r="M638" t="s">
        <v>41</v>
      </c>
      <c r="N638" t="s">
        <v>42</v>
      </c>
      <c r="O638">
        <v>5</v>
      </c>
      <c r="P638" t="s">
        <v>31</v>
      </c>
      <c r="Q638">
        <v>12.8</v>
      </c>
      <c r="R638" t="str" cm="1">
        <f t="array" ref="R6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38" t="e">
        <f>IF(Table13[[#This Row],[Category All]]="Category 1", "Yes",NA())</f>
        <v>#N/A</v>
      </c>
      <c r="T638" t="str">
        <f>IF(Table13[[#This Row],[Category All]]="Category 2", "Yes",NA())</f>
        <v>Yes</v>
      </c>
      <c r="U638" t="e">
        <f>IF(Table13[[#This Row],[Category All]]="Category 3", "Yes",NA())</f>
        <v>#N/A</v>
      </c>
      <c r="V638" s="3">
        <f>SUM(1,(1/3)*(Table13[[#This Row],[Length]]-0.5),(1/3)*(Table13[[#This Row],[Diameter]]-0.4),(1/3)*(Table13[[#This Row],[Height]]-0.4)*Table13[[#This Row],[Whole_weight]]*0.5)</f>
        <v>0.97920291666666659</v>
      </c>
      <c r="W638" s="3" cm="1">
        <f t="array" ref="W6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0.78336233333333327</v>
      </c>
      <c r="X638" s="3" t="e">
        <f>IF(Table13[[#This Row],[Category All]]="Category 1",Table13[[#This Row],[Base Abalone Value]]*1.5,NA())</f>
        <v>#N/A</v>
      </c>
      <c r="Y638" s="3">
        <f>IF(Table13[[#This Row],[Category All]]="Category 2",Table13[[#This Row],[Base Abalone Value]]*0.8,NA())</f>
        <v>0.78336233333333327</v>
      </c>
      <c r="Z638" s="3" t="e">
        <f>IF(Table13[[#This Row],[Category All]]="Category 3",Table13[[#This Row],[Base Abalone Value]],NA())</f>
        <v>#N/A</v>
      </c>
    </row>
    <row r="639" spans="1:26" x14ac:dyDescent="0.2">
      <c r="A639">
        <v>3078</v>
      </c>
      <c r="B639" t="s">
        <v>32</v>
      </c>
      <c r="C639">
        <v>0.68500000000000005</v>
      </c>
      <c r="D639">
        <v>0.51</v>
      </c>
      <c r="E639">
        <v>0.16500000000000001</v>
      </c>
      <c r="F639">
        <v>1.5449999999999999</v>
      </c>
      <c r="G639">
        <v>0.68600000000000005</v>
      </c>
      <c r="H639">
        <v>0.3775</v>
      </c>
      <c r="I639">
        <v>0.40550000000000003</v>
      </c>
      <c r="J639">
        <v>10</v>
      </c>
      <c r="K639">
        <v>9</v>
      </c>
      <c r="L639" t="s">
        <v>37</v>
      </c>
      <c r="M639" t="s">
        <v>38</v>
      </c>
      <c r="N639" t="s">
        <v>39</v>
      </c>
      <c r="O639">
        <v>9</v>
      </c>
      <c r="P639" t="s">
        <v>63</v>
      </c>
      <c r="Q639">
        <v>1.9</v>
      </c>
      <c r="R639" t="str" cm="1">
        <f t="array" ref="R6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39" t="e">
        <f>IF(Table13[[#This Row],[Category All]]="Category 1", "Yes",NA())</f>
        <v>#N/A</v>
      </c>
      <c r="T639" t="e">
        <f>IF(Table13[[#This Row],[Category All]]="Category 2", "Yes",NA())</f>
        <v>#N/A</v>
      </c>
      <c r="U639" t="str">
        <f>IF(Table13[[#This Row],[Category All]]="Category 3", "Yes",NA())</f>
        <v>Yes</v>
      </c>
      <c r="V639" s="3">
        <f>SUM(1,(1/3)*(Table13[[#This Row],[Length]]-0.5),(1/3)*(Table13[[#This Row],[Diameter]]-0.4),(1/3)*(Table13[[#This Row],[Height]]-0.4)*Table13[[#This Row],[Whole_weight]]*0.5)</f>
        <v>1.0378208333333334</v>
      </c>
      <c r="W639" s="3" cm="1">
        <f t="array" ref="W6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1.0378208333333334</v>
      </c>
      <c r="X639" s="3" t="e">
        <f>IF(Table13[[#This Row],[Category All]]="Category 1",Table13[[#This Row],[Base Abalone Value]]*1.5,NA())</f>
        <v>#N/A</v>
      </c>
      <c r="Y639" s="3" t="e">
        <f>IF(Table13[[#This Row],[Category All]]="Category 2",Table13[[#This Row],[Base Abalone Value]]*0.8,NA())</f>
        <v>#N/A</v>
      </c>
      <c r="Z639" s="3">
        <f>IF(Table13[[#This Row],[Category All]]="Category 3",Table13[[#This Row],[Base Abalone Value]],NA())</f>
        <v>1.0378208333333334</v>
      </c>
    </row>
    <row r="640" spans="1:26" x14ac:dyDescent="0.2">
      <c r="A640">
        <v>2155</v>
      </c>
      <c r="B640" t="s">
        <v>32</v>
      </c>
      <c r="C640">
        <v>0.55000000000000004</v>
      </c>
      <c r="D640">
        <v>0.44</v>
      </c>
      <c r="E640">
        <v>0.13500000000000001</v>
      </c>
      <c r="F640">
        <v>0.879</v>
      </c>
      <c r="G640">
        <v>0.36799999999999999</v>
      </c>
      <c r="H640">
        <v>0.20949999999999999</v>
      </c>
      <c r="I640">
        <v>0.26500000000000001</v>
      </c>
      <c r="J640">
        <v>10</v>
      </c>
      <c r="K640">
        <v>8</v>
      </c>
      <c r="L640" t="s">
        <v>46</v>
      </c>
      <c r="M640" t="s">
        <v>47</v>
      </c>
      <c r="N640" t="s">
        <v>48</v>
      </c>
      <c r="O640">
        <v>7</v>
      </c>
      <c r="P640" t="s">
        <v>59</v>
      </c>
      <c r="Q640">
        <v>2.5</v>
      </c>
      <c r="R640" t="str" cm="1">
        <f t="array" ref="R6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0" t="e">
        <f>IF(Table13[[#This Row],[Category All]]="Category 1", "Yes",NA())</f>
        <v>#N/A</v>
      </c>
      <c r="T640" t="str">
        <f>IF(Table13[[#This Row],[Category All]]="Category 2", "Yes",NA())</f>
        <v>Yes</v>
      </c>
      <c r="U640" t="e">
        <f>IF(Table13[[#This Row],[Category All]]="Category 3", "Yes",NA())</f>
        <v>#N/A</v>
      </c>
      <c r="V640" s="3">
        <f>SUM(1,(1/3)*(Table13[[#This Row],[Length]]-0.5),(1/3)*(Table13[[#This Row],[Diameter]]-0.4),(1/3)*(Table13[[#This Row],[Height]]-0.4)*Table13[[#This Row],[Whole_weight]]*0.5)</f>
        <v>0.99117750000000004</v>
      </c>
      <c r="W640" s="3" cm="1">
        <f t="array" ref="W6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0.79294200000000004</v>
      </c>
      <c r="X640" s="3" t="e">
        <f>IF(Table13[[#This Row],[Category All]]="Category 1",Table13[[#This Row],[Base Abalone Value]]*1.5,NA())</f>
        <v>#N/A</v>
      </c>
      <c r="Y640" s="3">
        <f>IF(Table13[[#This Row],[Category All]]="Category 2",Table13[[#This Row],[Base Abalone Value]]*0.8,NA())</f>
        <v>0.79294200000000004</v>
      </c>
      <c r="Z640" s="3" t="e">
        <f>IF(Table13[[#This Row],[Category All]]="Category 3",Table13[[#This Row],[Base Abalone Value]],NA())</f>
        <v>#N/A</v>
      </c>
    </row>
    <row r="641" spans="1:26" x14ac:dyDescent="0.2">
      <c r="A641">
        <v>947</v>
      </c>
      <c r="B641" t="s">
        <v>17</v>
      </c>
      <c r="C641">
        <v>0.47</v>
      </c>
      <c r="D641">
        <v>0.36499999999999999</v>
      </c>
      <c r="E641">
        <v>0.12</v>
      </c>
      <c r="F641">
        <v>0.58199999999999996</v>
      </c>
      <c r="G641">
        <v>0.28999999999999998</v>
      </c>
      <c r="H641">
        <v>9.1999999999999998E-2</v>
      </c>
      <c r="I641">
        <v>0.14599999999999999</v>
      </c>
      <c r="J641">
        <v>8</v>
      </c>
      <c r="K641">
        <v>14</v>
      </c>
      <c r="L641" t="s">
        <v>40</v>
      </c>
      <c r="M641" t="s">
        <v>41</v>
      </c>
      <c r="N641" t="s">
        <v>42</v>
      </c>
      <c r="O641">
        <v>6</v>
      </c>
      <c r="P641" t="s">
        <v>64</v>
      </c>
      <c r="Q641">
        <v>14.1</v>
      </c>
      <c r="R641" t="str" cm="1">
        <f t="array" ref="R6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1" t="e">
        <f>IF(Table13[[#This Row],[Category All]]="Category 1", "Yes",NA())</f>
        <v>#N/A</v>
      </c>
      <c r="T641" t="str">
        <f>IF(Table13[[#This Row],[Category All]]="Category 2", "Yes",NA())</f>
        <v>Yes</v>
      </c>
      <c r="U641" t="e">
        <f>IF(Table13[[#This Row],[Category All]]="Category 3", "Yes",NA())</f>
        <v>#N/A</v>
      </c>
      <c r="V641" s="3">
        <f>SUM(1,(1/3)*(Table13[[#This Row],[Length]]-0.5),(1/3)*(Table13[[#This Row],[Diameter]]-0.4),(1/3)*(Table13[[#This Row],[Height]]-0.4)*Table13[[#This Row],[Whole_weight]]*0.5)</f>
        <v>0.95117333333333332</v>
      </c>
      <c r="W641" s="3" cm="1">
        <f t="array" ref="W6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0.76093866666666665</v>
      </c>
      <c r="X641" s="3" t="e">
        <f>IF(Table13[[#This Row],[Category All]]="Category 1",Table13[[#This Row],[Base Abalone Value]]*1.5,NA())</f>
        <v>#N/A</v>
      </c>
      <c r="Y641" s="3">
        <f>IF(Table13[[#This Row],[Category All]]="Category 2",Table13[[#This Row],[Base Abalone Value]]*0.8,NA())</f>
        <v>0.76093866666666665</v>
      </c>
      <c r="Z641" s="3" t="e">
        <f>IF(Table13[[#This Row],[Category All]]="Category 3",Table13[[#This Row],[Base Abalone Value]],NA())</f>
        <v>#N/A</v>
      </c>
    </row>
    <row r="642" spans="1:26" x14ac:dyDescent="0.2">
      <c r="A642">
        <v>2071</v>
      </c>
      <c r="B642" t="s">
        <v>28</v>
      </c>
      <c r="C642">
        <v>0.55000000000000004</v>
      </c>
      <c r="D642">
        <v>0.42</v>
      </c>
      <c r="E642">
        <v>0.115</v>
      </c>
      <c r="F642">
        <v>0.66800000000000004</v>
      </c>
      <c r="G642">
        <v>0.29249999999999998</v>
      </c>
      <c r="H642">
        <v>0.13700000000000001</v>
      </c>
      <c r="I642">
        <v>0.20899999999999999</v>
      </c>
      <c r="J642">
        <v>11</v>
      </c>
      <c r="K642">
        <v>11</v>
      </c>
      <c r="L642" t="s">
        <v>22</v>
      </c>
      <c r="M642" t="s">
        <v>23</v>
      </c>
      <c r="N642" t="s">
        <v>20</v>
      </c>
      <c r="O642">
        <v>3</v>
      </c>
      <c r="P642" t="s">
        <v>65</v>
      </c>
      <c r="Q642">
        <v>3.6</v>
      </c>
      <c r="R642" t="str" cm="1">
        <f t="array" ref="R6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2" t="e">
        <f>IF(Table13[[#This Row],[Category All]]="Category 1", "Yes",NA())</f>
        <v>#N/A</v>
      </c>
      <c r="T642" t="str">
        <f>IF(Table13[[#This Row],[Category All]]="Category 2", "Yes",NA())</f>
        <v>Yes</v>
      </c>
      <c r="U642" t="e">
        <f>IF(Table13[[#This Row],[Category All]]="Category 3", "Yes",NA())</f>
        <v>#N/A</v>
      </c>
      <c r="V642" s="3">
        <f>SUM(1,(1/3)*(Table13[[#This Row],[Length]]-0.5),(1/3)*(Table13[[#This Row],[Diameter]]-0.4),(1/3)*(Table13[[#This Row],[Height]]-0.4)*Table13[[#This Row],[Whole_weight]]*0.5)</f>
        <v>0.99160333333333317</v>
      </c>
      <c r="W642" s="3" cm="1">
        <f t="array" ref="W6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0.79328266666666658</v>
      </c>
      <c r="X642" s="3" t="e">
        <f>IF(Table13[[#This Row],[Category All]]="Category 1",Table13[[#This Row],[Base Abalone Value]]*1.5,NA())</f>
        <v>#N/A</v>
      </c>
      <c r="Y642" s="3">
        <f>IF(Table13[[#This Row],[Category All]]="Category 2",Table13[[#This Row],[Base Abalone Value]]*0.8,NA())</f>
        <v>0.79328266666666658</v>
      </c>
      <c r="Z642" s="3" t="e">
        <f>IF(Table13[[#This Row],[Category All]]="Category 3",Table13[[#This Row],[Base Abalone Value]],NA())</f>
        <v>#N/A</v>
      </c>
    </row>
    <row r="643" spans="1:26" x14ac:dyDescent="0.2">
      <c r="A643">
        <v>2775</v>
      </c>
      <c r="B643" t="s">
        <v>17</v>
      </c>
      <c r="C643">
        <v>0.57999999999999996</v>
      </c>
      <c r="D643">
        <v>0.42499999999999999</v>
      </c>
      <c r="E643">
        <v>0.15</v>
      </c>
      <c r="F643">
        <v>0.84399999999999997</v>
      </c>
      <c r="G643">
        <v>0.36449999999999999</v>
      </c>
      <c r="H643">
        <v>0.185</v>
      </c>
      <c r="I643">
        <v>0.27050000000000002</v>
      </c>
      <c r="J643">
        <v>9</v>
      </c>
      <c r="K643">
        <v>11</v>
      </c>
      <c r="L643" t="s">
        <v>22</v>
      </c>
      <c r="M643" t="s">
        <v>23</v>
      </c>
      <c r="N643" t="s">
        <v>20</v>
      </c>
      <c r="O643">
        <v>2</v>
      </c>
      <c r="P643" t="s">
        <v>24</v>
      </c>
      <c r="Q643">
        <v>18</v>
      </c>
      <c r="R643" t="str" cm="1">
        <f t="array" ref="R6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3" t="e">
        <f>IF(Table13[[#This Row],[Category All]]="Category 1", "Yes",NA())</f>
        <v>#N/A</v>
      </c>
      <c r="T643" t="str">
        <f>IF(Table13[[#This Row],[Category All]]="Category 2", "Yes",NA())</f>
        <v>Yes</v>
      </c>
      <c r="U643" t="e">
        <f>IF(Table13[[#This Row],[Category All]]="Category 3", "Yes",NA())</f>
        <v>#N/A</v>
      </c>
      <c r="V643" s="3">
        <f>SUM(1,(1/3)*(Table13[[#This Row],[Length]]-0.5),(1/3)*(Table13[[#This Row],[Diameter]]-0.4),(1/3)*(Table13[[#This Row],[Height]]-0.4)*Table13[[#This Row],[Whole_weight]]*0.5)</f>
        <v>0.99983333333333324</v>
      </c>
      <c r="W643" s="3" cm="1">
        <f t="array" ref="W6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0.79986666666666661</v>
      </c>
      <c r="X643" s="3" t="e">
        <f>IF(Table13[[#This Row],[Category All]]="Category 1",Table13[[#This Row],[Base Abalone Value]]*1.5,NA())</f>
        <v>#N/A</v>
      </c>
      <c r="Y643" s="3">
        <f>IF(Table13[[#This Row],[Category All]]="Category 2",Table13[[#This Row],[Base Abalone Value]]*0.8,NA())</f>
        <v>0.79986666666666661</v>
      </c>
      <c r="Z643" s="3" t="e">
        <f>IF(Table13[[#This Row],[Category All]]="Category 3",Table13[[#This Row],[Base Abalone Value]],NA())</f>
        <v>#N/A</v>
      </c>
    </row>
    <row r="644" spans="1:26" x14ac:dyDescent="0.2">
      <c r="A644">
        <v>2251</v>
      </c>
      <c r="B644" t="s">
        <v>32</v>
      </c>
      <c r="C644">
        <v>0.65500000000000003</v>
      </c>
      <c r="D644">
        <v>0.59</v>
      </c>
      <c r="E644">
        <v>0.2</v>
      </c>
      <c r="F644">
        <v>1.5455000000000001</v>
      </c>
      <c r="G644">
        <v>0.65400000000000003</v>
      </c>
      <c r="H644">
        <v>0.3765</v>
      </c>
      <c r="I644">
        <v>0.41499999999999998</v>
      </c>
      <c r="J644">
        <v>11</v>
      </c>
      <c r="K644">
        <v>7</v>
      </c>
      <c r="L644" t="s">
        <v>52</v>
      </c>
      <c r="M644" t="s">
        <v>53</v>
      </c>
      <c r="N644" t="s">
        <v>54</v>
      </c>
      <c r="O644">
        <v>1</v>
      </c>
      <c r="P644" t="s">
        <v>21</v>
      </c>
      <c r="Q644">
        <v>22.1</v>
      </c>
      <c r="R644" t="str" cm="1">
        <f t="array" ref="R6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4" t="e">
        <f>IF(Table13[[#This Row],[Category All]]="Category 1", "Yes",NA())</f>
        <v>#N/A</v>
      </c>
      <c r="T644" t="e">
        <f>IF(Table13[[#This Row],[Category All]]="Category 2", "Yes",NA())</f>
        <v>#N/A</v>
      </c>
      <c r="U644" t="str">
        <f>IF(Table13[[#This Row],[Category All]]="Category 3", "Yes",NA())</f>
        <v>Yes</v>
      </c>
      <c r="V644" s="3">
        <f>SUM(1,(1/3)*(Table13[[#This Row],[Length]]-0.5),(1/3)*(Table13[[#This Row],[Diameter]]-0.4),(1/3)*(Table13[[#This Row],[Height]]-0.4)*Table13[[#This Row],[Whole_weight]]*0.5)</f>
        <v>1.0634833333333333</v>
      </c>
      <c r="W644" s="3" cm="1">
        <f t="array" ref="W6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1.0634833333333333</v>
      </c>
      <c r="X644" s="3" t="e">
        <f>IF(Table13[[#This Row],[Category All]]="Category 1",Table13[[#This Row],[Base Abalone Value]]*1.5,NA())</f>
        <v>#N/A</v>
      </c>
      <c r="Y644" s="3" t="e">
        <f>IF(Table13[[#This Row],[Category All]]="Category 2",Table13[[#This Row],[Base Abalone Value]]*0.8,NA())</f>
        <v>#N/A</v>
      </c>
      <c r="Z644" s="3">
        <f>IF(Table13[[#This Row],[Category All]]="Category 3",Table13[[#This Row],[Base Abalone Value]],NA())</f>
        <v>1.0634833333333333</v>
      </c>
    </row>
    <row r="645" spans="1:26" x14ac:dyDescent="0.2">
      <c r="A645">
        <v>1789</v>
      </c>
      <c r="B645" t="s">
        <v>17</v>
      </c>
      <c r="C645">
        <v>0.54500000000000004</v>
      </c>
      <c r="D645">
        <v>0.41499999999999998</v>
      </c>
      <c r="E645">
        <v>0.2</v>
      </c>
      <c r="F645">
        <v>1.3580000000000001</v>
      </c>
      <c r="G645">
        <v>0.56699999999999995</v>
      </c>
      <c r="H645">
        <v>0.318</v>
      </c>
      <c r="I645">
        <v>0.40300000000000002</v>
      </c>
      <c r="J645">
        <v>10</v>
      </c>
      <c r="K645">
        <v>4</v>
      </c>
      <c r="L645" t="s">
        <v>69</v>
      </c>
      <c r="M645" t="s">
        <v>70</v>
      </c>
      <c r="N645" t="s">
        <v>71</v>
      </c>
      <c r="O645">
        <v>4</v>
      </c>
      <c r="P645" t="s">
        <v>27</v>
      </c>
      <c r="Q645">
        <v>6.1</v>
      </c>
      <c r="R645" t="str" cm="1">
        <f t="array" ref="R6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45" t="e">
        <f>IF(Table13[[#This Row],[Category All]]="Category 1", "Yes",NA())</f>
        <v>#N/A</v>
      </c>
      <c r="T645" t="e">
        <f>IF(Table13[[#This Row],[Category All]]="Category 2", "Yes",NA())</f>
        <v>#N/A</v>
      </c>
      <c r="U645" t="str">
        <f>IF(Table13[[#This Row],[Category All]]="Category 3", "Yes",NA())</f>
        <v>Yes</v>
      </c>
      <c r="V645" s="3">
        <f>SUM(1,(1/3)*(Table13[[#This Row],[Length]]-0.5),(1/3)*(Table13[[#This Row],[Diameter]]-0.4),(1/3)*(Table13[[#This Row],[Height]]-0.4)*Table13[[#This Row],[Whole_weight]]*0.5)</f>
        <v>0.97473333333333334</v>
      </c>
      <c r="W645" s="3" cm="1">
        <f t="array" ref="W6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0.97473333333333334</v>
      </c>
      <c r="X645" s="3" t="e">
        <f>IF(Table13[[#This Row],[Category All]]="Category 1",Table13[[#This Row],[Base Abalone Value]]*1.5,NA())</f>
        <v>#N/A</v>
      </c>
      <c r="Y645" s="3" t="e">
        <f>IF(Table13[[#This Row],[Category All]]="Category 2",Table13[[#This Row],[Base Abalone Value]]*0.8,NA())</f>
        <v>#N/A</v>
      </c>
      <c r="Z645" s="3">
        <f>IF(Table13[[#This Row],[Category All]]="Category 3",Table13[[#This Row],[Base Abalone Value]],NA())</f>
        <v>0.97473333333333334</v>
      </c>
    </row>
    <row r="646" spans="1:26" x14ac:dyDescent="0.2">
      <c r="A646">
        <v>103</v>
      </c>
      <c r="B646" t="s">
        <v>32</v>
      </c>
      <c r="C646">
        <v>0.53</v>
      </c>
      <c r="D646">
        <v>0.435</v>
      </c>
      <c r="E646">
        <v>0.16</v>
      </c>
      <c r="F646">
        <v>0.88300000000000001</v>
      </c>
      <c r="G646">
        <v>0.316</v>
      </c>
      <c r="H646">
        <v>0.16400000000000001</v>
      </c>
      <c r="I646">
        <v>0.33500000000000002</v>
      </c>
      <c r="J646">
        <v>15</v>
      </c>
      <c r="K646">
        <v>10</v>
      </c>
      <c r="L646" t="s">
        <v>33</v>
      </c>
      <c r="M646" t="s">
        <v>34</v>
      </c>
      <c r="N646" t="s">
        <v>35</v>
      </c>
      <c r="O646">
        <v>3</v>
      </c>
      <c r="P646" t="s">
        <v>65</v>
      </c>
      <c r="Q646">
        <v>3.6</v>
      </c>
      <c r="R646" t="str" cm="1">
        <f t="array" ref="R6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6" t="e">
        <f>IF(Table13[[#This Row],[Category All]]="Category 1", "Yes",NA())</f>
        <v>#N/A</v>
      </c>
      <c r="T646" t="str">
        <f>IF(Table13[[#This Row],[Category All]]="Category 2", "Yes",NA())</f>
        <v>Yes</v>
      </c>
      <c r="U646" t="e">
        <f>IF(Table13[[#This Row],[Category All]]="Category 3", "Yes",NA())</f>
        <v>#N/A</v>
      </c>
      <c r="V646" s="3">
        <f>SUM(1,(1/3)*(Table13[[#This Row],[Length]]-0.5),(1/3)*(Table13[[#This Row],[Diameter]]-0.4),(1/3)*(Table13[[#This Row],[Height]]-0.4)*Table13[[#This Row],[Whole_weight]]*0.5)</f>
        <v>0.9863466666666667</v>
      </c>
      <c r="W646" s="3" cm="1">
        <f t="array" ref="W6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0.78907733333333341</v>
      </c>
      <c r="X646" s="3" t="e">
        <f>IF(Table13[[#This Row],[Category All]]="Category 1",Table13[[#This Row],[Base Abalone Value]]*1.5,NA())</f>
        <v>#N/A</v>
      </c>
      <c r="Y646" s="3">
        <f>IF(Table13[[#This Row],[Category All]]="Category 2",Table13[[#This Row],[Base Abalone Value]]*0.8,NA())</f>
        <v>0.78907733333333341</v>
      </c>
      <c r="Z646" s="3" t="e">
        <f>IF(Table13[[#This Row],[Category All]]="Category 3",Table13[[#This Row],[Base Abalone Value]],NA())</f>
        <v>#N/A</v>
      </c>
    </row>
    <row r="647" spans="1:26" x14ac:dyDescent="0.2">
      <c r="A647">
        <v>567</v>
      </c>
      <c r="B647" t="s">
        <v>28</v>
      </c>
      <c r="C647">
        <v>0.48499999999999999</v>
      </c>
      <c r="D647">
        <v>0.35499999999999998</v>
      </c>
      <c r="E647">
        <v>0.13</v>
      </c>
      <c r="F647">
        <v>0.58099999999999996</v>
      </c>
      <c r="G647">
        <v>0.245</v>
      </c>
      <c r="H647">
        <v>0.13200000000000001</v>
      </c>
      <c r="I647">
        <v>0.16800000000000001</v>
      </c>
      <c r="J647">
        <v>12</v>
      </c>
      <c r="K647">
        <v>1</v>
      </c>
      <c r="L647" t="s">
        <v>25</v>
      </c>
      <c r="M647" t="s">
        <v>26</v>
      </c>
      <c r="N647" t="s">
        <v>20</v>
      </c>
      <c r="O647">
        <v>5</v>
      </c>
      <c r="P647" t="s">
        <v>31</v>
      </c>
      <c r="Q647">
        <v>12.8</v>
      </c>
      <c r="R647" t="str" cm="1">
        <f t="array" ref="R6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7" t="e">
        <f>IF(Table13[[#This Row],[Category All]]="Category 1", "Yes",NA())</f>
        <v>#N/A</v>
      </c>
      <c r="T647" t="str">
        <f>IF(Table13[[#This Row],[Category All]]="Category 2", "Yes",NA())</f>
        <v>Yes</v>
      </c>
      <c r="U647" t="e">
        <f>IF(Table13[[#This Row],[Category All]]="Category 3", "Yes",NA())</f>
        <v>#N/A</v>
      </c>
      <c r="V647" s="3">
        <f>SUM(1,(1/3)*(Table13[[#This Row],[Length]]-0.5),(1/3)*(Table13[[#This Row],[Diameter]]-0.4),(1/3)*(Table13[[#This Row],[Height]]-0.4)*Table13[[#This Row],[Whole_weight]]*0.5)</f>
        <v>0.95385500000000001</v>
      </c>
      <c r="W647" s="3" cm="1">
        <f t="array" ref="W6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0.7630840000000001</v>
      </c>
      <c r="X647" s="3" t="e">
        <f>IF(Table13[[#This Row],[Category All]]="Category 1",Table13[[#This Row],[Base Abalone Value]]*1.5,NA())</f>
        <v>#N/A</v>
      </c>
      <c r="Y647" s="3">
        <f>IF(Table13[[#This Row],[Category All]]="Category 2",Table13[[#This Row],[Base Abalone Value]]*0.8,NA())</f>
        <v>0.7630840000000001</v>
      </c>
      <c r="Z647" s="3" t="e">
        <f>IF(Table13[[#This Row],[Category All]]="Category 3",Table13[[#This Row],[Base Abalone Value]],NA())</f>
        <v>#N/A</v>
      </c>
    </row>
    <row r="648" spans="1:26" x14ac:dyDescent="0.2">
      <c r="A648">
        <v>3440</v>
      </c>
      <c r="B648" t="s">
        <v>28</v>
      </c>
      <c r="C648">
        <v>0.44</v>
      </c>
      <c r="D648">
        <v>0.35</v>
      </c>
      <c r="E648">
        <v>0.125</v>
      </c>
      <c r="F648">
        <v>0.45600000000000002</v>
      </c>
      <c r="G648">
        <v>0.21</v>
      </c>
      <c r="H648">
        <v>9.5500000000000002E-2</v>
      </c>
      <c r="I648">
        <v>0.13100000000000001</v>
      </c>
      <c r="J648">
        <v>8</v>
      </c>
      <c r="K648">
        <v>4</v>
      </c>
      <c r="L648" t="s">
        <v>69</v>
      </c>
      <c r="M648" t="s">
        <v>70</v>
      </c>
      <c r="N648" t="s">
        <v>71</v>
      </c>
      <c r="O648">
        <v>2</v>
      </c>
      <c r="P648" t="s">
        <v>24</v>
      </c>
      <c r="Q648">
        <v>18</v>
      </c>
      <c r="R648" t="str" cm="1">
        <f t="array" ref="R6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8" t="e">
        <f>IF(Table13[[#This Row],[Category All]]="Category 1", "Yes",NA())</f>
        <v>#N/A</v>
      </c>
      <c r="T648" t="str">
        <f>IF(Table13[[#This Row],[Category All]]="Category 2", "Yes",NA())</f>
        <v>Yes</v>
      </c>
      <c r="U648" t="e">
        <f>IF(Table13[[#This Row],[Category All]]="Category 3", "Yes",NA())</f>
        <v>#N/A</v>
      </c>
      <c r="V648" s="3">
        <f>SUM(1,(1/3)*(Table13[[#This Row],[Length]]-0.5),(1/3)*(Table13[[#This Row],[Diameter]]-0.4),(1/3)*(Table13[[#This Row],[Height]]-0.4)*Table13[[#This Row],[Whole_weight]]*0.5)</f>
        <v>0.94243333333333323</v>
      </c>
      <c r="W648" s="3" cm="1">
        <f t="array" ref="W6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0.75394666666666665</v>
      </c>
      <c r="X648" s="3" t="e">
        <f>IF(Table13[[#This Row],[Category All]]="Category 1",Table13[[#This Row],[Base Abalone Value]]*1.5,NA())</f>
        <v>#N/A</v>
      </c>
      <c r="Y648" s="3">
        <f>IF(Table13[[#This Row],[Category All]]="Category 2",Table13[[#This Row],[Base Abalone Value]]*0.8,NA())</f>
        <v>0.75394666666666665</v>
      </c>
      <c r="Z648" s="3" t="e">
        <f>IF(Table13[[#This Row],[Category All]]="Category 3",Table13[[#This Row],[Base Abalone Value]],NA())</f>
        <v>#N/A</v>
      </c>
    </row>
    <row r="649" spans="1:26" x14ac:dyDescent="0.2">
      <c r="A649">
        <v>3752</v>
      </c>
      <c r="B649" t="s">
        <v>28</v>
      </c>
      <c r="C649">
        <v>0.45</v>
      </c>
      <c r="D649">
        <v>0.33500000000000002</v>
      </c>
      <c r="E649">
        <v>0.115</v>
      </c>
      <c r="F649">
        <v>0.39350000000000002</v>
      </c>
      <c r="G649">
        <v>0.19500000000000001</v>
      </c>
      <c r="H649">
        <v>7.0999999999999994E-2</v>
      </c>
      <c r="I649">
        <v>0.11</v>
      </c>
      <c r="J649">
        <v>7</v>
      </c>
      <c r="K649">
        <v>10</v>
      </c>
      <c r="L649" t="s">
        <v>33</v>
      </c>
      <c r="M649" t="s">
        <v>34</v>
      </c>
      <c r="N649" t="s">
        <v>35</v>
      </c>
      <c r="O649">
        <v>8</v>
      </c>
      <c r="P649" t="s">
        <v>36</v>
      </c>
      <c r="Q649">
        <v>12.3</v>
      </c>
      <c r="R649" t="str" cm="1">
        <f t="array" ref="R6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49" t="e">
        <f>IF(Table13[[#This Row],[Category All]]="Category 1", "Yes",NA())</f>
        <v>#N/A</v>
      </c>
      <c r="T649" t="str">
        <f>IF(Table13[[#This Row],[Category All]]="Category 2", "Yes",NA())</f>
        <v>Yes</v>
      </c>
      <c r="U649" t="e">
        <f>IF(Table13[[#This Row],[Category All]]="Category 3", "Yes",NA())</f>
        <v>#N/A</v>
      </c>
      <c r="V649" s="3">
        <f>SUM(1,(1/3)*(Table13[[#This Row],[Length]]-0.5),(1/3)*(Table13[[#This Row],[Diameter]]-0.4),(1/3)*(Table13[[#This Row],[Height]]-0.4)*Table13[[#This Row],[Whole_weight]]*0.5)</f>
        <v>0.94297541666666662</v>
      </c>
      <c r="W649" s="3" cm="1">
        <f t="array" ref="W6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0.75438033333333332</v>
      </c>
      <c r="X649" s="3" t="e">
        <f>IF(Table13[[#This Row],[Category All]]="Category 1",Table13[[#This Row],[Base Abalone Value]]*1.5,NA())</f>
        <v>#N/A</v>
      </c>
      <c r="Y649" s="3">
        <f>IF(Table13[[#This Row],[Category All]]="Category 2",Table13[[#This Row],[Base Abalone Value]]*0.8,NA())</f>
        <v>0.75438033333333332</v>
      </c>
      <c r="Z649" s="3" t="e">
        <f>IF(Table13[[#This Row],[Category All]]="Category 3",Table13[[#This Row],[Base Abalone Value]],NA())</f>
        <v>#N/A</v>
      </c>
    </row>
    <row r="650" spans="1:26" x14ac:dyDescent="0.2">
      <c r="A650">
        <v>3289</v>
      </c>
      <c r="B650" t="s">
        <v>17</v>
      </c>
      <c r="C650">
        <v>0.60499999999999998</v>
      </c>
      <c r="D650">
        <v>0.47499999999999998</v>
      </c>
      <c r="E650">
        <v>0.14499999999999999</v>
      </c>
      <c r="F650">
        <v>1.0185</v>
      </c>
      <c r="G650">
        <v>0.46949999999999997</v>
      </c>
      <c r="H650">
        <v>0.22500000000000001</v>
      </c>
      <c r="I650">
        <v>0.27</v>
      </c>
      <c r="J650">
        <v>15</v>
      </c>
      <c r="K650">
        <v>10</v>
      </c>
      <c r="L650" t="s">
        <v>33</v>
      </c>
      <c r="M650" t="s">
        <v>34</v>
      </c>
      <c r="N650" t="s">
        <v>35</v>
      </c>
      <c r="O650">
        <v>7</v>
      </c>
      <c r="P650" t="s">
        <v>59</v>
      </c>
      <c r="Q650">
        <v>2.5</v>
      </c>
      <c r="R650" t="str" cm="1">
        <f t="array" ref="R6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0" t="e">
        <f>IF(Table13[[#This Row],[Category All]]="Category 1", "Yes",NA())</f>
        <v>#N/A</v>
      </c>
      <c r="T650" t="e">
        <f>IF(Table13[[#This Row],[Category All]]="Category 2", "Yes",NA())</f>
        <v>#N/A</v>
      </c>
      <c r="U650" t="str">
        <f>IF(Table13[[#This Row],[Category All]]="Category 3", "Yes",NA())</f>
        <v>Yes</v>
      </c>
      <c r="V650" s="3">
        <f>SUM(1,(1/3)*(Table13[[#This Row],[Length]]-0.5),(1/3)*(Table13[[#This Row],[Diameter]]-0.4),(1/3)*(Table13[[#This Row],[Height]]-0.4)*Table13[[#This Row],[Whole_weight]]*0.5)</f>
        <v>1.0167137499999999</v>
      </c>
      <c r="W650" s="3" cm="1">
        <f t="array" ref="W6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1.0167137499999999</v>
      </c>
      <c r="X650" s="3" t="e">
        <f>IF(Table13[[#This Row],[Category All]]="Category 1",Table13[[#This Row],[Base Abalone Value]]*1.5,NA())</f>
        <v>#N/A</v>
      </c>
      <c r="Y650" s="3" t="e">
        <f>IF(Table13[[#This Row],[Category All]]="Category 2",Table13[[#This Row],[Base Abalone Value]]*0.8,NA())</f>
        <v>#N/A</v>
      </c>
      <c r="Z650" s="3">
        <f>IF(Table13[[#This Row],[Category All]]="Category 3",Table13[[#This Row],[Base Abalone Value]],NA())</f>
        <v>1.0167137499999999</v>
      </c>
    </row>
    <row r="651" spans="1:26" x14ac:dyDescent="0.2">
      <c r="A651">
        <v>180</v>
      </c>
      <c r="B651" t="s">
        <v>32</v>
      </c>
      <c r="C651">
        <v>0.57999999999999996</v>
      </c>
      <c r="D651">
        <v>0.47499999999999998</v>
      </c>
      <c r="E651">
        <v>0.15</v>
      </c>
      <c r="F651">
        <v>0.97</v>
      </c>
      <c r="G651">
        <v>0.38500000000000001</v>
      </c>
      <c r="H651">
        <v>0.2165</v>
      </c>
      <c r="I651">
        <v>0.35</v>
      </c>
      <c r="J651">
        <v>11</v>
      </c>
      <c r="K651">
        <v>12</v>
      </c>
      <c r="L651" t="s">
        <v>18</v>
      </c>
      <c r="M651" t="s">
        <v>19</v>
      </c>
      <c r="N651" t="s">
        <v>20</v>
      </c>
      <c r="O651">
        <v>4</v>
      </c>
      <c r="P651" t="s">
        <v>27</v>
      </c>
      <c r="Q651">
        <v>6.1</v>
      </c>
      <c r="R651" t="str" cm="1">
        <f t="array" ref="R6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1" t="e">
        <f>IF(Table13[[#This Row],[Category All]]="Category 1", "Yes",NA())</f>
        <v>#N/A</v>
      </c>
      <c r="T651" t="str">
        <f>IF(Table13[[#This Row],[Category All]]="Category 2", "Yes",NA())</f>
        <v>Yes</v>
      </c>
      <c r="U651" t="e">
        <f>IF(Table13[[#This Row],[Category All]]="Category 3", "Yes",NA())</f>
        <v>#N/A</v>
      </c>
      <c r="V651" s="3">
        <f>SUM(1,(1/3)*(Table13[[#This Row],[Length]]-0.5),(1/3)*(Table13[[#This Row],[Diameter]]-0.4),(1/3)*(Table13[[#This Row],[Height]]-0.4)*Table13[[#This Row],[Whole_weight]]*0.5)</f>
        <v>1.0112499999999998</v>
      </c>
      <c r="W651" s="3" cm="1">
        <f t="array" ref="W6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0.80899999999999983</v>
      </c>
      <c r="X651" s="3" t="e">
        <f>IF(Table13[[#This Row],[Category All]]="Category 1",Table13[[#This Row],[Base Abalone Value]]*1.5,NA())</f>
        <v>#N/A</v>
      </c>
      <c r="Y651" s="3">
        <f>IF(Table13[[#This Row],[Category All]]="Category 2",Table13[[#This Row],[Base Abalone Value]]*0.8,NA())</f>
        <v>0.80899999999999983</v>
      </c>
      <c r="Z651" s="3" t="e">
        <f>IF(Table13[[#This Row],[Category All]]="Category 3",Table13[[#This Row],[Base Abalone Value]],NA())</f>
        <v>#N/A</v>
      </c>
    </row>
    <row r="652" spans="1:26" x14ac:dyDescent="0.2">
      <c r="A652">
        <v>3341</v>
      </c>
      <c r="B652" t="s">
        <v>28</v>
      </c>
      <c r="C652">
        <v>0.54</v>
      </c>
      <c r="D652">
        <v>0.435</v>
      </c>
      <c r="E652">
        <v>0.14499999999999999</v>
      </c>
      <c r="F652">
        <v>0.97</v>
      </c>
      <c r="G652">
        <v>0.42849999999999999</v>
      </c>
      <c r="H652">
        <v>0.22</v>
      </c>
      <c r="I652">
        <v>0.26400000000000001</v>
      </c>
      <c r="J652">
        <v>17</v>
      </c>
      <c r="K652">
        <v>1</v>
      </c>
      <c r="L652" t="s">
        <v>25</v>
      </c>
      <c r="M652" t="s">
        <v>26</v>
      </c>
      <c r="N652" t="s">
        <v>20</v>
      </c>
      <c r="O652">
        <v>7</v>
      </c>
      <c r="P652" t="s">
        <v>59</v>
      </c>
      <c r="Q652">
        <v>2.5</v>
      </c>
      <c r="R652" t="str" cm="1">
        <f t="array" ref="R6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52" t="str">
        <f>IF(Table13[[#This Row],[Category All]]="Category 1", "Yes",NA())</f>
        <v>Yes</v>
      </c>
      <c r="T652" t="e">
        <f>IF(Table13[[#This Row],[Category All]]="Category 2", "Yes",NA())</f>
        <v>#N/A</v>
      </c>
      <c r="U652" t="e">
        <f>IF(Table13[[#This Row],[Category All]]="Category 3", "Yes",NA())</f>
        <v>#N/A</v>
      </c>
      <c r="V652" s="3">
        <f>SUM(1,(1/3)*(Table13[[#This Row],[Length]]-0.5),(1/3)*(Table13[[#This Row],[Diameter]]-0.4),(1/3)*(Table13[[#This Row],[Height]]-0.4)*Table13[[#This Row],[Whole_weight]]*0.5)</f>
        <v>0.98377500000000018</v>
      </c>
      <c r="W652" s="3" cm="1">
        <f t="array" ref="W6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1.4756625000000003</v>
      </c>
      <c r="X652" s="3">
        <f>IF(Table13[[#This Row],[Category All]]="Category 1",Table13[[#This Row],[Base Abalone Value]]*1.5,NA())</f>
        <v>1.4756625000000003</v>
      </c>
      <c r="Y652" s="3" t="e">
        <f>IF(Table13[[#This Row],[Category All]]="Category 2",Table13[[#This Row],[Base Abalone Value]]*0.8,NA())</f>
        <v>#N/A</v>
      </c>
      <c r="Z652" s="3" t="e">
        <f>IF(Table13[[#This Row],[Category All]]="Category 3",Table13[[#This Row],[Base Abalone Value]],NA())</f>
        <v>#N/A</v>
      </c>
    </row>
    <row r="653" spans="1:26" x14ac:dyDescent="0.2">
      <c r="A653">
        <v>2700</v>
      </c>
      <c r="B653" t="s">
        <v>32</v>
      </c>
      <c r="C653">
        <v>0.67</v>
      </c>
      <c r="D653">
        <v>0.5</v>
      </c>
      <c r="E653">
        <v>0.2</v>
      </c>
      <c r="F653">
        <v>1.2689999999999999</v>
      </c>
      <c r="G653">
        <v>0.57599999999999996</v>
      </c>
      <c r="H653">
        <v>0.29849999999999999</v>
      </c>
      <c r="I653">
        <v>0.35099999999999998</v>
      </c>
      <c r="J653">
        <v>11</v>
      </c>
      <c r="K653">
        <v>13</v>
      </c>
      <c r="L653" t="s">
        <v>29</v>
      </c>
      <c r="M653" t="s">
        <v>30</v>
      </c>
      <c r="N653" t="s">
        <v>20</v>
      </c>
      <c r="O653">
        <v>6</v>
      </c>
      <c r="P653" t="s">
        <v>64</v>
      </c>
      <c r="Q653">
        <v>14.1</v>
      </c>
      <c r="R653" t="str" cm="1">
        <f t="array" ref="R6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53" t="e">
        <f>IF(Table13[[#This Row],[Category All]]="Category 1", "Yes",NA())</f>
        <v>#N/A</v>
      </c>
      <c r="T653" t="e">
        <f>IF(Table13[[#This Row],[Category All]]="Category 2", "Yes",NA())</f>
        <v>#N/A</v>
      </c>
      <c r="U653" t="str">
        <f>IF(Table13[[#This Row],[Category All]]="Category 3", "Yes",NA())</f>
        <v>Yes</v>
      </c>
      <c r="V653" s="3">
        <f>SUM(1,(1/3)*(Table13[[#This Row],[Length]]-0.5),(1/3)*(Table13[[#This Row],[Diameter]]-0.4),(1/3)*(Table13[[#This Row],[Height]]-0.4)*Table13[[#This Row],[Whole_weight]]*0.5)</f>
        <v>1.0476999999999999</v>
      </c>
      <c r="W653" s="3" cm="1">
        <f t="array" ref="W6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1.0476999999999999</v>
      </c>
      <c r="X653" s="3" t="e">
        <f>IF(Table13[[#This Row],[Category All]]="Category 1",Table13[[#This Row],[Base Abalone Value]]*1.5,NA())</f>
        <v>#N/A</v>
      </c>
      <c r="Y653" s="3" t="e">
        <f>IF(Table13[[#This Row],[Category All]]="Category 2",Table13[[#This Row],[Base Abalone Value]]*0.8,NA())</f>
        <v>#N/A</v>
      </c>
      <c r="Z653" s="3">
        <f>IF(Table13[[#This Row],[Category All]]="Category 3",Table13[[#This Row],[Base Abalone Value]],NA())</f>
        <v>1.0476999999999999</v>
      </c>
    </row>
    <row r="654" spans="1:26" x14ac:dyDescent="0.2">
      <c r="A654">
        <v>3452</v>
      </c>
      <c r="B654" t="s">
        <v>32</v>
      </c>
      <c r="C654">
        <v>0.55000000000000004</v>
      </c>
      <c r="D654">
        <v>0.44</v>
      </c>
      <c r="E654">
        <v>0.155</v>
      </c>
      <c r="F654">
        <v>0.91549999999999998</v>
      </c>
      <c r="G654">
        <v>0.36449999999999999</v>
      </c>
      <c r="H654">
        <v>0.19500000000000001</v>
      </c>
      <c r="I654">
        <v>0.25</v>
      </c>
      <c r="J654">
        <v>8</v>
      </c>
      <c r="K654">
        <v>5</v>
      </c>
      <c r="L654" t="s">
        <v>43</v>
      </c>
      <c r="M654" t="s">
        <v>44</v>
      </c>
      <c r="N654" t="s">
        <v>45</v>
      </c>
      <c r="O654">
        <v>5</v>
      </c>
      <c r="P654" t="s">
        <v>31</v>
      </c>
      <c r="Q654">
        <v>12.8</v>
      </c>
      <c r="R654" t="str" cm="1">
        <f t="array" ref="R6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4" t="e">
        <f>IF(Table13[[#This Row],[Category All]]="Category 1", "Yes",NA())</f>
        <v>#N/A</v>
      </c>
      <c r="T654" t="str">
        <f>IF(Table13[[#This Row],[Category All]]="Category 2", "Yes",NA())</f>
        <v>Yes</v>
      </c>
      <c r="U654" t="e">
        <f>IF(Table13[[#This Row],[Category All]]="Category 3", "Yes",NA())</f>
        <v>#N/A</v>
      </c>
      <c r="V654" s="3">
        <f>SUM(1,(1/3)*(Table13[[#This Row],[Length]]-0.5),(1/3)*(Table13[[#This Row],[Diameter]]-0.4),(1/3)*(Table13[[#This Row],[Height]]-0.4)*Table13[[#This Row],[Whole_weight]]*0.5)</f>
        <v>0.99261708333333332</v>
      </c>
      <c r="W654" s="3" cm="1">
        <f t="array" ref="W6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0.7940936666666667</v>
      </c>
      <c r="X654" s="3" t="e">
        <f>IF(Table13[[#This Row],[Category All]]="Category 1",Table13[[#This Row],[Base Abalone Value]]*1.5,NA())</f>
        <v>#N/A</v>
      </c>
      <c r="Y654" s="3">
        <f>IF(Table13[[#This Row],[Category All]]="Category 2",Table13[[#This Row],[Base Abalone Value]]*0.8,NA())</f>
        <v>0.7940936666666667</v>
      </c>
      <c r="Z654" s="3" t="e">
        <f>IF(Table13[[#This Row],[Category All]]="Category 3",Table13[[#This Row],[Base Abalone Value]],NA())</f>
        <v>#N/A</v>
      </c>
    </row>
    <row r="655" spans="1:26" x14ac:dyDescent="0.2">
      <c r="A655">
        <v>801</v>
      </c>
      <c r="B655" t="s">
        <v>32</v>
      </c>
      <c r="C655">
        <v>0.46</v>
      </c>
      <c r="D655">
        <v>0.34</v>
      </c>
      <c r="E655">
        <v>0.13500000000000001</v>
      </c>
      <c r="F655">
        <v>0.495</v>
      </c>
      <c r="G655">
        <v>0.16550000000000001</v>
      </c>
      <c r="H655">
        <v>0.11700000000000001</v>
      </c>
      <c r="I655">
        <v>0.185</v>
      </c>
      <c r="J655">
        <v>10</v>
      </c>
      <c r="K655">
        <v>12</v>
      </c>
      <c r="L655" t="s">
        <v>18</v>
      </c>
      <c r="M655" t="s">
        <v>19</v>
      </c>
      <c r="N655" t="s">
        <v>20</v>
      </c>
      <c r="O655">
        <v>10</v>
      </c>
      <c r="P655" t="s">
        <v>55</v>
      </c>
      <c r="Q655">
        <v>24.1</v>
      </c>
      <c r="R655" t="str" cm="1">
        <f t="array" ref="R6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5" t="e">
        <f>IF(Table13[[#This Row],[Category All]]="Category 1", "Yes",NA())</f>
        <v>#N/A</v>
      </c>
      <c r="T655" t="str">
        <f>IF(Table13[[#This Row],[Category All]]="Category 2", "Yes",NA())</f>
        <v>Yes</v>
      </c>
      <c r="U655" t="e">
        <f>IF(Table13[[#This Row],[Category All]]="Category 3", "Yes",NA())</f>
        <v>#N/A</v>
      </c>
      <c r="V655" s="3">
        <f>SUM(1,(1/3)*(Table13[[#This Row],[Length]]-0.5),(1/3)*(Table13[[#This Row],[Diameter]]-0.4),(1/3)*(Table13[[#This Row],[Height]]-0.4)*Table13[[#This Row],[Whole_weight]]*0.5)</f>
        <v>0.94480416666666667</v>
      </c>
      <c r="W655" s="3" cm="1">
        <f t="array" ref="W6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0.75584333333333342</v>
      </c>
      <c r="X655" s="3" t="e">
        <f>IF(Table13[[#This Row],[Category All]]="Category 1",Table13[[#This Row],[Base Abalone Value]]*1.5,NA())</f>
        <v>#N/A</v>
      </c>
      <c r="Y655" s="3">
        <f>IF(Table13[[#This Row],[Category All]]="Category 2",Table13[[#This Row],[Base Abalone Value]]*0.8,NA())</f>
        <v>0.75584333333333342</v>
      </c>
      <c r="Z655" s="3" t="e">
        <f>IF(Table13[[#This Row],[Category All]]="Category 3",Table13[[#This Row],[Base Abalone Value]],NA())</f>
        <v>#N/A</v>
      </c>
    </row>
    <row r="656" spans="1:26" x14ac:dyDescent="0.2">
      <c r="A656">
        <v>2788</v>
      </c>
      <c r="B656" t="s">
        <v>17</v>
      </c>
      <c r="C656">
        <v>0.61</v>
      </c>
      <c r="D656">
        <v>0.45</v>
      </c>
      <c r="E656">
        <v>0.13</v>
      </c>
      <c r="F656">
        <v>0.87250000000000005</v>
      </c>
      <c r="G656">
        <v>0.38900000000000001</v>
      </c>
      <c r="H656">
        <v>0.17150000000000001</v>
      </c>
      <c r="I656">
        <v>0.27200000000000002</v>
      </c>
      <c r="J656">
        <v>11</v>
      </c>
      <c r="K656">
        <v>5</v>
      </c>
      <c r="L656" t="s">
        <v>43</v>
      </c>
      <c r="M656" t="s">
        <v>44</v>
      </c>
      <c r="N656" t="s">
        <v>45</v>
      </c>
      <c r="O656">
        <v>5</v>
      </c>
      <c r="P656" t="s">
        <v>31</v>
      </c>
      <c r="Q656">
        <v>12.8</v>
      </c>
      <c r="R656" t="str" cm="1">
        <f t="array" ref="R6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6" t="e">
        <f>IF(Table13[[#This Row],[Category All]]="Category 1", "Yes",NA())</f>
        <v>#N/A</v>
      </c>
      <c r="T656" t="str">
        <f>IF(Table13[[#This Row],[Category All]]="Category 2", "Yes",NA())</f>
        <v>Yes</v>
      </c>
      <c r="U656" t="e">
        <f>IF(Table13[[#This Row],[Category All]]="Category 3", "Yes",NA())</f>
        <v>#N/A</v>
      </c>
      <c r="V656" s="3">
        <f>SUM(1,(1/3)*(Table13[[#This Row],[Length]]-0.5),(1/3)*(Table13[[#This Row],[Diameter]]-0.4),(1/3)*(Table13[[#This Row],[Height]]-0.4)*Table13[[#This Row],[Whole_weight]]*0.5)</f>
        <v>1.0140708333333333</v>
      </c>
      <c r="W656" s="3" cm="1">
        <f t="array" ref="W6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0.81125666666666663</v>
      </c>
      <c r="X656" s="3" t="e">
        <f>IF(Table13[[#This Row],[Category All]]="Category 1",Table13[[#This Row],[Base Abalone Value]]*1.5,NA())</f>
        <v>#N/A</v>
      </c>
      <c r="Y656" s="3">
        <f>IF(Table13[[#This Row],[Category All]]="Category 2",Table13[[#This Row],[Base Abalone Value]]*0.8,NA())</f>
        <v>0.81125666666666663</v>
      </c>
      <c r="Z656" s="3" t="e">
        <f>IF(Table13[[#This Row],[Category All]]="Category 3",Table13[[#This Row],[Base Abalone Value]],NA())</f>
        <v>#N/A</v>
      </c>
    </row>
    <row r="657" spans="1:26" x14ac:dyDescent="0.2">
      <c r="A657">
        <v>307</v>
      </c>
      <c r="B657" t="s">
        <v>28</v>
      </c>
      <c r="C657">
        <v>0.16500000000000001</v>
      </c>
      <c r="D657">
        <v>0.12</v>
      </c>
      <c r="E657">
        <v>0.03</v>
      </c>
      <c r="F657">
        <v>2.1499999999999998E-2</v>
      </c>
      <c r="G657">
        <v>7.0000000000000001E-3</v>
      </c>
      <c r="H657">
        <v>5.0000000000000001E-3</v>
      </c>
      <c r="I657">
        <v>5.0000000000000001E-3</v>
      </c>
      <c r="J657">
        <v>3</v>
      </c>
      <c r="K657">
        <v>11</v>
      </c>
      <c r="L657" t="s">
        <v>22</v>
      </c>
      <c r="M657" t="s">
        <v>23</v>
      </c>
      <c r="N657" t="s">
        <v>20</v>
      </c>
      <c r="O657">
        <v>10</v>
      </c>
      <c r="P657" t="s">
        <v>55</v>
      </c>
      <c r="Q657">
        <v>24.1</v>
      </c>
      <c r="R657" t="str" cm="1">
        <f t="array" ref="R6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7" t="e">
        <f>IF(Table13[[#This Row],[Category All]]="Category 1", "Yes",NA())</f>
        <v>#N/A</v>
      </c>
      <c r="T657" t="str">
        <f>IF(Table13[[#This Row],[Category All]]="Category 2", "Yes",NA())</f>
        <v>Yes</v>
      </c>
      <c r="U657" t="e">
        <f>IF(Table13[[#This Row],[Category All]]="Category 3", "Yes",NA())</f>
        <v>#N/A</v>
      </c>
      <c r="V657" s="3">
        <f>SUM(1,(1/3)*(Table13[[#This Row],[Length]]-0.5),(1/3)*(Table13[[#This Row],[Diameter]]-0.4),(1/3)*(Table13[[#This Row],[Height]]-0.4)*Table13[[#This Row],[Whole_weight]]*0.5)</f>
        <v>0.79367416666666657</v>
      </c>
      <c r="W657" s="3" cm="1">
        <f t="array" ref="W6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0.6349393333333333</v>
      </c>
      <c r="X657" s="3" t="e">
        <f>IF(Table13[[#This Row],[Category All]]="Category 1",Table13[[#This Row],[Base Abalone Value]]*1.5,NA())</f>
        <v>#N/A</v>
      </c>
      <c r="Y657" s="3">
        <f>IF(Table13[[#This Row],[Category All]]="Category 2",Table13[[#This Row],[Base Abalone Value]]*0.8,NA())</f>
        <v>0.6349393333333333</v>
      </c>
      <c r="Z657" s="3" t="e">
        <f>IF(Table13[[#This Row],[Category All]]="Category 3",Table13[[#This Row],[Base Abalone Value]],NA())</f>
        <v>#N/A</v>
      </c>
    </row>
    <row r="658" spans="1:26" x14ac:dyDescent="0.2">
      <c r="A658">
        <v>3654</v>
      </c>
      <c r="B658" t="s">
        <v>28</v>
      </c>
      <c r="C658">
        <v>0.53</v>
      </c>
      <c r="D658">
        <v>0.42499999999999999</v>
      </c>
      <c r="E658">
        <v>0.13</v>
      </c>
      <c r="F658">
        <v>0.78100000000000003</v>
      </c>
      <c r="G658">
        <v>0.39050000000000001</v>
      </c>
      <c r="H658">
        <v>0.20050000000000001</v>
      </c>
      <c r="I658">
        <v>0.215</v>
      </c>
      <c r="J658">
        <v>9</v>
      </c>
      <c r="K658">
        <v>3</v>
      </c>
      <c r="L658" t="s">
        <v>60</v>
      </c>
      <c r="M658" t="s">
        <v>61</v>
      </c>
      <c r="N658" t="s">
        <v>62</v>
      </c>
      <c r="O658">
        <v>2</v>
      </c>
      <c r="P658" t="s">
        <v>24</v>
      </c>
      <c r="Q658">
        <v>18</v>
      </c>
      <c r="R658" t="str" cm="1">
        <f t="array" ref="R6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8" t="e">
        <f>IF(Table13[[#This Row],[Category All]]="Category 1", "Yes",NA())</f>
        <v>#N/A</v>
      </c>
      <c r="T658" t="str">
        <f>IF(Table13[[#This Row],[Category All]]="Category 2", "Yes",NA())</f>
        <v>Yes</v>
      </c>
      <c r="U658" t="e">
        <f>IF(Table13[[#This Row],[Category All]]="Category 3", "Yes",NA())</f>
        <v>#N/A</v>
      </c>
      <c r="V658" s="3">
        <f>SUM(1,(1/3)*(Table13[[#This Row],[Length]]-0.5),(1/3)*(Table13[[#This Row],[Diameter]]-0.4),(1/3)*(Table13[[#This Row],[Height]]-0.4)*Table13[[#This Row],[Whole_weight]]*0.5)</f>
        <v>0.98318833333333333</v>
      </c>
      <c r="W658" s="3" cm="1">
        <f t="array" ref="W6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0.78655066666666673</v>
      </c>
      <c r="X658" s="3" t="e">
        <f>IF(Table13[[#This Row],[Category All]]="Category 1",Table13[[#This Row],[Base Abalone Value]]*1.5,NA())</f>
        <v>#N/A</v>
      </c>
      <c r="Y658" s="3">
        <f>IF(Table13[[#This Row],[Category All]]="Category 2",Table13[[#This Row],[Base Abalone Value]]*0.8,NA())</f>
        <v>0.78655066666666673</v>
      </c>
      <c r="Z658" s="3" t="e">
        <f>IF(Table13[[#This Row],[Category All]]="Category 3",Table13[[#This Row],[Base Abalone Value]],NA())</f>
        <v>#N/A</v>
      </c>
    </row>
    <row r="659" spans="1:26" x14ac:dyDescent="0.2">
      <c r="A659">
        <v>2755</v>
      </c>
      <c r="B659" t="s">
        <v>28</v>
      </c>
      <c r="C659">
        <v>0.52500000000000002</v>
      </c>
      <c r="D659">
        <v>0.38500000000000001</v>
      </c>
      <c r="E659">
        <v>0.13</v>
      </c>
      <c r="F659">
        <v>0.60699999999999998</v>
      </c>
      <c r="G659">
        <v>0.23549999999999999</v>
      </c>
      <c r="H659">
        <v>0.125</v>
      </c>
      <c r="I659">
        <v>0.19500000000000001</v>
      </c>
      <c r="J659">
        <v>8</v>
      </c>
      <c r="K659">
        <v>6</v>
      </c>
      <c r="L659" t="s">
        <v>56</v>
      </c>
      <c r="M659" t="s">
        <v>57</v>
      </c>
      <c r="N659" t="s">
        <v>58</v>
      </c>
      <c r="O659">
        <v>5</v>
      </c>
      <c r="P659" t="s">
        <v>31</v>
      </c>
      <c r="Q659">
        <v>12.8</v>
      </c>
      <c r="R659" t="str" cm="1">
        <f t="array" ref="R6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59" t="e">
        <f>IF(Table13[[#This Row],[Category All]]="Category 1", "Yes",NA())</f>
        <v>#N/A</v>
      </c>
      <c r="T659" t="str">
        <f>IF(Table13[[#This Row],[Category All]]="Category 2", "Yes",NA())</f>
        <v>Yes</v>
      </c>
      <c r="U659" t="e">
        <f>IF(Table13[[#This Row],[Category All]]="Category 3", "Yes",NA())</f>
        <v>#N/A</v>
      </c>
      <c r="V659" s="3">
        <f>SUM(1,(1/3)*(Table13[[#This Row],[Length]]-0.5),(1/3)*(Table13[[#This Row],[Diameter]]-0.4),(1/3)*(Table13[[#This Row],[Height]]-0.4)*Table13[[#This Row],[Whole_weight]]*0.5)</f>
        <v>0.97601833333333343</v>
      </c>
      <c r="W659" s="3" cm="1">
        <f t="array" ref="W6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0.78081466666666677</v>
      </c>
      <c r="X659" s="3" t="e">
        <f>IF(Table13[[#This Row],[Category All]]="Category 1",Table13[[#This Row],[Base Abalone Value]]*1.5,NA())</f>
        <v>#N/A</v>
      </c>
      <c r="Y659" s="3">
        <f>IF(Table13[[#This Row],[Category All]]="Category 2",Table13[[#This Row],[Base Abalone Value]]*0.8,NA())</f>
        <v>0.78081466666666677</v>
      </c>
      <c r="Z659" s="3" t="e">
        <f>IF(Table13[[#This Row],[Category All]]="Category 3",Table13[[#This Row],[Base Abalone Value]],NA())</f>
        <v>#N/A</v>
      </c>
    </row>
    <row r="660" spans="1:26" x14ac:dyDescent="0.2">
      <c r="A660">
        <v>3426</v>
      </c>
      <c r="B660" t="s">
        <v>17</v>
      </c>
      <c r="C660">
        <v>0.65</v>
      </c>
      <c r="D660">
        <v>0.54500000000000004</v>
      </c>
      <c r="E660">
        <v>0.185</v>
      </c>
      <c r="F660">
        <v>1.5055000000000001</v>
      </c>
      <c r="G660">
        <v>0.65649999999999997</v>
      </c>
      <c r="H660">
        <v>0.34100000000000003</v>
      </c>
      <c r="I660">
        <v>0.43</v>
      </c>
      <c r="J660">
        <v>10</v>
      </c>
      <c r="K660">
        <v>12</v>
      </c>
      <c r="L660" t="s">
        <v>18</v>
      </c>
      <c r="M660" t="s">
        <v>19</v>
      </c>
      <c r="N660" t="s">
        <v>20</v>
      </c>
      <c r="O660">
        <v>2</v>
      </c>
      <c r="P660" t="s">
        <v>24</v>
      </c>
      <c r="Q660">
        <v>18</v>
      </c>
      <c r="R660" t="str" cm="1">
        <f t="array" ref="R6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0" t="e">
        <f>IF(Table13[[#This Row],[Category All]]="Category 1", "Yes",NA())</f>
        <v>#N/A</v>
      </c>
      <c r="T660" t="e">
        <f>IF(Table13[[#This Row],[Category All]]="Category 2", "Yes",NA())</f>
        <v>#N/A</v>
      </c>
      <c r="U660" t="str">
        <f>IF(Table13[[#This Row],[Category All]]="Category 3", "Yes",NA())</f>
        <v>Yes</v>
      </c>
      <c r="V660" s="3">
        <f>SUM(1,(1/3)*(Table13[[#This Row],[Length]]-0.5),(1/3)*(Table13[[#This Row],[Diameter]]-0.4),(1/3)*(Table13[[#This Row],[Height]]-0.4)*Table13[[#This Row],[Whole_weight]]*0.5)</f>
        <v>1.0443862500000001</v>
      </c>
      <c r="W660" s="3" cm="1">
        <f t="array" ref="W6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1.0443862500000001</v>
      </c>
      <c r="X660" s="3" t="e">
        <f>IF(Table13[[#This Row],[Category All]]="Category 1",Table13[[#This Row],[Base Abalone Value]]*1.5,NA())</f>
        <v>#N/A</v>
      </c>
      <c r="Y660" s="3" t="e">
        <f>IF(Table13[[#This Row],[Category All]]="Category 2",Table13[[#This Row],[Base Abalone Value]]*0.8,NA())</f>
        <v>#N/A</v>
      </c>
      <c r="Z660" s="3">
        <f>IF(Table13[[#This Row],[Category All]]="Category 3",Table13[[#This Row],[Base Abalone Value]],NA())</f>
        <v>1.0443862500000001</v>
      </c>
    </row>
    <row r="661" spans="1:26" x14ac:dyDescent="0.2">
      <c r="A661">
        <v>4094</v>
      </c>
      <c r="B661" t="s">
        <v>32</v>
      </c>
      <c r="C661">
        <v>0.63</v>
      </c>
      <c r="D661">
        <v>0.48499999999999999</v>
      </c>
      <c r="E661">
        <v>0.18</v>
      </c>
      <c r="F661">
        <v>1.2435</v>
      </c>
      <c r="G661">
        <v>0.51749999999999996</v>
      </c>
      <c r="H661">
        <v>0.308</v>
      </c>
      <c r="I661">
        <v>0.37</v>
      </c>
      <c r="J661">
        <v>11</v>
      </c>
      <c r="K661">
        <v>8</v>
      </c>
      <c r="L661" t="s">
        <v>46</v>
      </c>
      <c r="M661" t="s">
        <v>47</v>
      </c>
      <c r="N661" t="s">
        <v>48</v>
      </c>
      <c r="O661">
        <v>10</v>
      </c>
      <c r="P661" t="s">
        <v>55</v>
      </c>
      <c r="Q661">
        <v>24.1</v>
      </c>
      <c r="R661" t="str" cm="1">
        <f t="array" ref="R6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61" t="e">
        <f>IF(Table13[[#This Row],[Category All]]="Category 1", "Yes",NA())</f>
        <v>#N/A</v>
      </c>
      <c r="T661" t="e">
        <f>IF(Table13[[#This Row],[Category All]]="Category 2", "Yes",NA())</f>
        <v>#N/A</v>
      </c>
      <c r="U661" t="str">
        <f>IF(Table13[[#This Row],[Category All]]="Category 3", "Yes",NA())</f>
        <v>Yes</v>
      </c>
      <c r="V661" s="3">
        <f>SUM(1,(1/3)*(Table13[[#This Row],[Length]]-0.5),(1/3)*(Table13[[#This Row],[Diameter]]-0.4),(1/3)*(Table13[[#This Row],[Height]]-0.4)*Table13[[#This Row],[Whole_weight]]*0.5)</f>
        <v>1.0260716666666667</v>
      </c>
      <c r="W661" s="3" cm="1">
        <f t="array" ref="W6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1.0260716666666667</v>
      </c>
      <c r="X661" s="3" t="e">
        <f>IF(Table13[[#This Row],[Category All]]="Category 1",Table13[[#This Row],[Base Abalone Value]]*1.5,NA())</f>
        <v>#N/A</v>
      </c>
      <c r="Y661" s="3" t="e">
        <f>IF(Table13[[#This Row],[Category All]]="Category 2",Table13[[#This Row],[Base Abalone Value]]*0.8,NA())</f>
        <v>#N/A</v>
      </c>
      <c r="Z661" s="3">
        <f>IF(Table13[[#This Row],[Category All]]="Category 3",Table13[[#This Row],[Base Abalone Value]],NA())</f>
        <v>1.0260716666666667</v>
      </c>
    </row>
    <row r="662" spans="1:26" x14ac:dyDescent="0.2">
      <c r="A662">
        <v>2499</v>
      </c>
      <c r="B662" t="s">
        <v>32</v>
      </c>
      <c r="C662">
        <v>0.495</v>
      </c>
      <c r="D662">
        <v>0.4</v>
      </c>
      <c r="E662">
        <v>0.14000000000000001</v>
      </c>
      <c r="F662">
        <v>0.77749999999999997</v>
      </c>
      <c r="G662">
        <v>0.20150000000000001</v>
      </c>
      <c r="H662">
        <v>0.18</v>
      </c>
      <c r="I662">
        <v>0.25</v>
      </c>
      <c r="J662">
        <v>15</v>
      </c>
      <c r="K662">
        <v>4</v>
      </c>
      <c r="L662" t="s">
        <v>69</v>
      </c>
      <c r="M662" t="s">
        <v>70</v>
      </c>
      <c r="N662" t="s">
        <v>71</v>
      </c>
      <c r="O662">
        <v>1</v>
      </c>
      <c r="P662" t="s">
        <v>21</v>
      </c>
      <c r="Q662">
        <v>22.1</v>
      </c>
      <c r="R662" t="str" cm="1">
        <f t="array" ref="R6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2" t="e">
        <f>IF(Table13[[#This Row],[Category All]]="Category 1", "Yes",NA())</f>
        <v>#N/A</v>
      </c>
      <c r="T662" t="str">
        <f>IF(Table13[[#This Row],[Category All]]="Category 2", "Yes",NA())</f>
        <v>Yes</v>
      </c>
      <c r="U662" t="e">
        <f>IF(Table13[[#This Row],[Category All]]="Category 3", "Yes",NA())</f>
        <v>#N/A</v>
      </c>
      <c r="V662" s="3">
        <f>SUM(1,(1/3)*(Table13[[#This Row],[Length]]-0.5),(1/3)*(Table13[[#This Row],[Diameter]]-0.4),(1/3)*(Table13[[#This Row],[Height]]-0.4)*Table13[[#This Row],[Whole_weight]]*0.5)</f>
        <v>0.96464166666666662</v>
      </c>
      <c r="W662" s="3" cm="1">
        <f t="array" ref="W6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0.77171333333333336</v>
      </c>
      <c r="X662" s="3" t="e">
        <f>IF(Table13[[#This Row],[Category All]]="Category 1",Table13[[#This Row],[Base Abalone Value]]*1.5,NA())</f>
        <v>#N/A</v>
      </c>
      <c r="Y662" s="3">
        <f>IF(Table13[[#This Row],[Category All]]="Category 2",Table13[[#This Row],[Base Abalone Value]]*0.8,NA())</f>
        <v>0.77171333333333336</v>
      </c>
      <c r="Z662" s="3" t="e">
        <f>IF(Table13[[#This Row],[Category All]]="Category 3",Table13[[#This Row],[Base Abalone Value]],NA())</f>
        <v>#N/A</v>
      </c>
    </row>
    <row r="663" spans="1:26" x14ac:dyDescent="0.2">
      <c r="A663">
        <v>3260</v>
      </c>
      <c r="B663" t="s">
        <v>32</v>
      </c>
      <c r="C663">
        <v>0.64</v>
      </c>
      <c r="D663">
        <v>0.505</v>
      </c>
      <c r="E663">
        <v>0.16500000000000001</v>
      </c>
      <c r="F663">
        <v>1.4435</v>
      </c>
      <c r="G663">
        <v>0.61450000000000005</v>
      </c>
      <c r="H663">
        <v>0.30349999999999999</v>
      </c>
      <c r="I663">
        <v>0.39</v>
      </c>
      <c r="J663">
        <v>18</v>
      </c>
      <c r="K663">
        <v>8</v>
      </c>
      <c r="L663" t="s">
        <v>46</v>
      </c>
      <c r="M663" t="s">
        <v>47</v>
      </c>
      <c r="N663" t="s">
        <v>48</v>
      </c>
      <c r="O663">
        <v>3</v>
      </c>
      <c r="P663" t="s">
        <v>65</v>
      </c>
      <c r="Q663">
        <v>3.6</v>
      </c>
      <c r="R663" t="str" cm="1">
        <f t="array" ref="R6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3" t="e">
        <f>IF(Table13[[#This Row],[Category All]]="Category 1", "Yes",NA())</f>
        <v>#N/A</v>
      </c>
      <c r="T663" t="str">
        <f>IF(Table13[[#This Row],[Category All]]="Category 2", "Yes",NA())</f>
        <v>Yes</v>
      </c>
      <c r="U663" t="e">
        <f>IF(Table13[[#This Row],[Category All]]="Category 3", "Yes",NA())</f>
        <v>#N/A</v>
      </c>
      <c r="V663" s="3">
        <f>SUM(1,(1/3)*(Table13[[#This Row],[Length]]-0.5),(1/3)*(Table13[[#This Row],[Diameter]]-0.4),(1/3)*(Table13[[#This Row],[Height]]-0.4)*Table13[[#This Row],[Whole_weight]]*0.5)</f>
        <v>1.0251295833333331</v>
      </c>
      <c r="W663" s="3" cm="1">
        <f t="array" ref="W6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0.82010366666666656</v>
      </c>
      <c r="X663" s="3" t="e">
        <f>IF(Table13[[#This Row],[Category All]]="Category 1",Table13[[#This Row],[Base Abalone Value]]*1.5,NA())</f>
        <v>#N/A</v>
      </c>
      <c r="Y663" s="3">
        <f>IF(Table13[[#This Row],[Category All]]="Category 2",Table13[[#This Row],[Base Abalone Value]]*0.8,NA())</f>
        <v>0.82010366666666656</v>
      </c>
      <c r="Z663" s="3" t="e">
        <f>IF(Table13[[#This Row],[Category All]]="Category 3",Table13[[#This Row],[Base Abalone Value]],NA())</f>
        <v>#N/A</v>
      </c>
    </row>
    <row r="664" spans="1:26" x14ac:dyDescent="0.2">
      <c r="A664">
        <v>2220</v>
      </c>
      <c r="B664" t="s">
        <v>17</v>
      </c>
      <c r="C664">
        <v>0.48499999999999999</v>
      </c>
      <c r="D664">
        <v>0.375</v>
      </c>
      <c r="E664">
        <v>0.14499999999999999</v>
      </c>
      <c r="F664">
        <v>0.58850000000000002</v>
      </c>
      <c r="G664">
        <v>0.23849999999999999</v>
      </c>
      <c r="H664">
        <v>0.11550000000000001</v>
      </c>
      <c r="I664">
        <v>0.19</v>
      </c>
      <c r="J664">
        <v>13</v>
      </c>
      <c r="K664">
        <v>14</v>
      </c>
      <c r="L664" t="s">
        <v>40</v>
      </c>
      <c r="M664" t="s">
        <v>41</v>
      </c>
      <c r="N664" t="s">
        <v>42</v>
      </c>
      <c r="O664">
        <v>5</v>
      </c>
      <c r="P664" t="s">
        <v>31</v>
      </c>
      <c r="Q664">
        <v>12.8</v>
      </c>
      <c r="R664" t="str" cm="1">
        <f t="array" ref="R6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4" t="e">
        <f>IF(Table13[[#This Row],[Category All]]="Category 1", "Yes",NA())</f>
        <v>#N/A</v>
      </c>
      <c r="T664" t="str">
        <f>IF(Table13[[#This Row],[Category All]]="Category 2", "Yes",NA())</f>
        <v>Yes</v>
      </c>
      <c r="U664" t="e">
        <f>IF(Table13[[#This Row],[Category All]]="Category 3", "Yes",NA())</f>
        <v>#N/A</v>
      </c>
      <c r="V664" s="3">
        <f>SUM(1,(1/3)*(Table13[[#This Row],[Length]]-0.5),(1/3)*(Table13[[#This Row],[Diameter]]-0.4),(1/3)*(Table13[[#This Row],[Height]]-0.4)*Table13[[#This Row],[Whole_weight]]*0.5)</f>
        <v>0.96165541666666665</v>
      </c>
      <c r="W664" s="3" cm="1">
        <f t="array" ref="W6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0.76932433333333339</v>
      </c>
      <c r="X664" s="3" t="e">
        <f>IF(Table13[[#This Row],[Category All]]="Category 1",Table13[[#This Row],[Base Abalone Value]]*1.5,NA())</f>
        <v>#N/A</v>
      </c>
      <c r="Y664" s="3">
        <f>IF(Table13[[#This Row],[Category All]]="Category 2",Table13[[#This Row],[Base Abalone Value]]*0.8,NA())</f>
        <v>0.76932433333333339</v>
      </c>
      <c r="Z664" s="3" t="e">
        <f>IF(Table13[[#This Row],[Category All]]="Category 3",Table13[[#This Row],[Base Abalone Value]],NA())</f>
        <v>#N/A</v>
      </c>
    </row>
    <row r="665" spans="1:26" x14ac:dyDescent="0.2">
      <c r="A665">
        <v>3180</v>
      </c>
      <c r="B665" t="s">
        <v>28</v>
      </c>
      <c r="C665">
        <v>0.27</v>
      </c>
      <c r="D665">
        <v>0.19500000000000001</v>
      </c>
      <c r="E665">
        <v>7.0000000000000007E-2</v>
      </c>
      <c r="F665">
        <v>0.10199999999999999</v>
      </c>
      <c r="G665">
        <v>4.4999999999999998E-2</v>
      </c>
      <c r="H665">
        <v>1.35E-2</v>
      </c>
      <c r="I665">
        <v>3.4000000000000002E-2</v>
      </c>
      <c r="J665">
        <v>8</v>
      </c>
      <c r="K665">
        <v>14</v>
      </c>
      <c r="L665" t="s">
        <v>40</v>
      </c>
      <c r="M665" t="s">
        <v>41</v>
      </c>
      <c r="N665" t="s">
        <v>42</v>
      </c>
      <c r="O665">
        <v>9</v>
      </c>
      <c r="P665" t="s">
        <v>63</v>
      </c>
      <c r="Q665">
        <v>1.9</v>
      </c>
      <c r="R665" t="str" cm="1">
        <f t="array" ref="R6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5" t="e">
        <f>IF(Table13[[#This Row],[Category All]]="Category 1", "Yes",NA())</f>
        <v>#N/A</v>
      </c>
      <c r="T665" t="str">
        <f>IF(Table13[[#This Row],[Category All]]="Category 2", "Yes",NA())</f>
        <v>Yes</v>
      </c>
      <c r="U665" t="e">
        <f>IF(Table13[[#This Row],[Category All]]="Category 3", "Yes",NA())</f>
        <v>#N/A</v>
      </c>
      <c r="V665" s="3">
        <f>SUM(1,(1/3)*(Table13[[#This Row],[Length]]-0.5),(1/3)*(Table13[[#This Row],[Diameter]]-0.4),(1/3)*(Table13[[#This Row],[Height]]-0.4)*Table13[[#This Row],[Whole_weight]]*0.5)</f>
        <v>0.84938999999999998</v>
      </c>
      <c r="W665" s="3" cm="1">
        <f t="array" ref="W6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0.679512</v>
      </c>
      <c r="X665" s="3" t="e">
        <f>IF(Table13[[#This Row],[Category All]]="Category 1",Table13[[#This Row],[Base Abalone Value]]*1.5,NA())</f>
        <v>#N/A</v>
      </c>
      <c r="Y665" s="3">
        <f>IF(Table13[[#This Row],[Category All]]="Category 2",Table13[[#This Row],[Base Abalone Value]]*0.8,NA())</f>
        <v>0.679512</v>
      </c>
      <c r="Z665" s="3" t="e">
        <f>IF(Table13[[#This Row],[Category All]]="Category 3",Table13[[#This Row],[Base Abalone Value]],NA())</f>
        <v>#N/A</v>
      </c>
    </row>
    <row r="666" spans="1:26" x14ac:dyDescent="0.2">
      <c r="A666">
        <v>3321</v>
      </c>
      <c r="B666" t="s">
        <v>17</v>
      </c>
      <c r="C666">
        <v>0.53500000000000003</v>
      </c>
      <c r="D666">
        <v>0.42499999999999999</v>
      </c>
      <c r="E666">
        <v>0.155</v>
      </c>
      <c r="F666">
        <v>0.77649999999999997</v>
      </c>
      <c r="G666">
        <v>0.30199999999999999</v>
      </c>
      <c r="H666">
        <v>0.1565</v>
      </c>
      <c r="I666">
        <v>0.25</v>
      </c>
      <c r="J666">
        <v>16</v>
      </c>
      <c r="K666">
        <v>7</v>
      </c>
      <c r="L666" t="s">
        <v>52</v>
      </c>
      <c r="M666" t="s">
        <v>53</v>
      </c>
      <c r="N666" t="s">
        <v>54</v>
      </c>
      <c r="O666">
        <v>9</v>
      </c>
      <c r="P666" t="s">
        <v>63</v>
      </c>
      <c r="Q666">
        <v>1.9</v>
      </c>
      <c r="R666" t="str" cm="1">
        <f t="array" ref="R6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6" t="e">
        <f>IF(Table13[[#This Row],[Category All]]="Category 1", "Yes",NA())</f>
        <v>#N/A</v>
      </c>
      <c r="T666" t="str">
        <f>IF(Table13[[#This Row],[Category All]]="Category 2", "Yes",NA())</f>
        <v>Yes</v>
      </c>
      <c r="U666" t="e">
        <f>IF(Table13[[#This Row],[Category All]]="Category 3", "Yes",NA())</f>
        <v>#N/A</v>
      </c>
      <c r="V666" s="3">
        <f>SUM(1,(1/3)*(Table13[[#This Row],[Length]]-0.5),(1/3)*(Table13[[#This Row],[Diameter]]-0.4),(1/3)*(Table13[[#This Row],[Height]]-0.4)*Table13[[#This Row],[Whole_weight]]*0.5)</f>
        <v>0.98829291666666674</v>
      </c>
      <c r="W666" s="3" cm="1">
        <f t="array" ref="W6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0.79063433333333344</v>
      </c>
      <c r="X666" s="3" t="e">
        <f>IF(Table13[[#This Row],[Category All]]="Category 1",Table13[[#This Row],[Base Abalone Value]]*1.5,NA())</f>
        <v>#N/A</v>
      </c>
      <c r="Y666" s="3">
        <f>IF(Table13[[#This Row],[Category All]]="Category 2",Table13[[#This Row],[Base Abalone Value]]*0.8,NA())</f>
        <v>0.79063433333333344</v>
      </c>
      <c r="Z666" s="3" t="e">
        <f>IF(Table13[[#This Row],[Category All]]="Category 3",Table13[[#This Row],[Base Abalone Value]],NA())</f>
        <v>#N/A</v>
      </c>
    </row>
    <row r="667" spans="1:26" x14ac:dyDescent="0.2">
      <c r="A667">
        <v>1288</v>
      </c>
      <c r="B667" t="s">
        <v>28</v>
      </c>
      <c r="C667">
        <v>0.505</v>
      </c>
      <c r="D667">
        <v>0.40500000000000003</v>
      </c>
      <c r="E667">
        <v>0.13</v>
      </c>
      <c r="F667">
        <v>0.60150000000000003</v>
      </c>
      <c r="G667">
        <v>0.30149999999999999</v>
      </c>
      <c r="H667">
        <v>0.11</v>
      </c>
      <c r="I667">
        <v>0.18</v>
      </c>
      <c r="J667">
        <v>8</v>
      </c>
      <c r="K667">
        <v>4</v>
      </c>
      <c r="L667" t="s">
        <v>69</v>
      </c>
      <c r="M667" t="s">
        <v>70</v>
      </c>
      <c r="N667" t="s">
        <v>71</v>
      </c>
      <c r="O667">
        <v>5</v>
      </c>
      <c r="P667" t="s">
        <v>31</v>
      </c>
      <c r="Q667">
        <v>12.8</v>
      </c>
      <c r="R667" t="str" cm="1">
        <f t="array" ref="R6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7" t="e">
        <f>IF(Table13[[#This Row],[Category All]]="Category 1", "Yes",NA())</f>
        <v>#N/A</v>
      </c>
      <c r="T667" t="str">
        <f>IF(Table13[[#This Row],[Category All]]="Category 2", "Yes",NA())</f>
        <v>Yes</v>
      </c>
      <c r="U667" t="e">
        <f>IF(Table13[[#This Row],[Category All]]="Category 3", "Yes",NA())</f>
        <v>#N/A</v>
      </c>
      <c r="V667" s="3">
        <f>SUM(1,(1/3)*(Table13[[#This Row],[Length]]-0.5),(1/3)*(Table13[[#This Row],[Diameter]]-0.4),(1/3)*(Table13[[#This Row],[Height]]-0.4)*Table13[[#This Row],[Whole_weight]]*0.5)</f>
        <v>0.97626583333333339</v>
      </c>
      <c r="W667" s="3" cm="1">
        <f t="array" ref="W6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0.7810126666666668</v>
      </c>
      <c r="X667" s="3" t="e">
        <f>IF(Table13[[#This Row],[Category All]]="Category 1",Table13[[#This Row],[Base Abalone Value]]*1.5,NA())</f>
        <v>#N/A</v>
      </c>
      <c r="Y667" s="3">
        <f>IF(Table13[[#This Row],[Category All]]="Category 2",Table13[[#This Row],[Base Abalone Value]]*0.8,NA())</f>
        <v>0.7810126666666668</v>
      </c>
      <c r="Z667" s="3" t="e">
        <f>IF(Table13[[#This Row],[Category All]]="Category 3",Table13[[#This Row],[Base Abalone Value]],NA())</f>
        <v>#N/A</v>
      </c>
    </row>
    <row r="668" spans="1:26" x14ac:dyDescent="0.2">
      <c r="A668">
        <v>2323</v>
      </c>
      <c r="B668" t="s">
        <v>32</v>
      </c>
      <c r="C668">
        <v>0.53</v>
      </c>
      <c r="D668">
        <v>0.435</v>
      </c>
      <c r="E668">
        <v>0.13500000000000001</v>
      </c>
      <c r="F668">
        <v>0.73650000000000004</v>
      </c>
      <c r="G668">
        <v>0.32750000000000001</v>
      </c>
      <c r="H668">
        <v>0.13150000000000001</v>
      </c>
      <c r="I668">
        <v>0.22</v>
      </c>
      <c r="J668">
        <v>12</v>
      </c>
      <c r="K668">
        <v>6</v>
      </c>
      <c r="L668" t="s">
        <v>56</v>
      </c>
      <c r="M668" t="s">
        <v>57</v>
      </c>
      <c r="N668" t="s">
        <v>58</v>
      </c>
      <c r="O668">
        <v>10</v>
      </c>
      <c r="P668" t="s">
        <v>55</v>
      </c>
      <c r="Q668">
        <v>24.1</v>
      </c>
      <c r="R668" t="str" cm="1">
        <f t="array" ref="R6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8" t="e">
        <f>IF(Table13[[#This Row],[Category All]]="Category 1", "Yes",NA())</f>
        <v>#N/A</v>
      </c>
      <c r="T668" t="str">
        <f>IF(Table13[[#This Row],[Category All]]="Category 2", "Yes",NA())</f>
        <v>Yes</v>
      </c>
      <c r="U668" t="e">
        <f>IF(Table13[[#This Row],[Category All]]="Category 3", "Yes",NA())</f>
        <v>#N/A</v>
      </c>
      <c r="V668" s="3">
        <f>SUM(1,(1/3)*(Table13[[#This Row],[Length]]-0.5),(1/3)*(Table13[[#This Row],[Diameter]]-0.4),(1/3)*(Table13[[#This Row],[Height]]-0.4)*Table13[[#This Row],[Whole_weight]]*0.5)</f>
        <v>0.98913791666666673</v>
      </c>
      <c r="W668" s="3" cm="1">
        <f t="array" ref="W6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0.79131033333333345</v>
      </c>
      <c r="X668" s="3" t="e">
        <f>IF(Table13[[#This Row],[Category All]]="Category 1",Table13[[#This Row],[Base Abalone Value]]*1.5,NA())</f>
        <v>#N/A</v>
      </c>
      <c r="Y668" s="3">
        <f>IF(Table13[[#This Row],[Category All]]="Category 2",Table13[[#This Row],[Base Abalone Value]]*0.8,NA())</f>
        <v>0.79131033333333345</v>
      </c>
      <c r="Z668" s="3" t="e">
        <f>IF(Table13[[#This Row],[Category All]]="Category 3",Table13[[#This Row],[Base Abalone Value]],NA())</f>
        <v>#N/A</v>
      </c>
    </row>
    <row r="669" spans="1:26" x14ac:dyDescent="0.2">
      <c r="A669">
        <v>3601</v>
      </c>
      <c r="B669" t="s">
        <v>28</v>
      </c>
      <c r="C669">
        <v>0.17499999999999999</v>
      </c>
      <c r="D669">
        <v>0.125</v>
      </c>
      <c r="E669">
        <v>0.04</v>
      </c>
      <c r="F669">
        <v>2.8000000000000001E-2</v>
      </c>
      <c r="G669">
        <v>9.4999999999999998E-3</v>
      </c>
      <c r="H669">
        <v>8.0000000000000002E-3</v>
      </c>
      <c r="I669">
        <v>8.9999999999999993E-3</v>
      </c>
      <c r="J669">
        <v>4</v>
      </c>
      <c r="K669">
        <v>7</v>
      </c>
      <c r="L669" t="s">
        <v>52</v>
      </c>
      <c r="M669" t="s">
        <v>53</v>
      </c>
      <c r="N669" t="s">
        <v>54</v>
      </c>
      <c r="O669">
        <v>2</v>
      </c>
      <c r="P669" t="s">
        <v>24</v>
      </c>
      <c r="Q669">
        <v>18</v>
      </c>
      <c r="R669" t="str" cm="1">
        <f t="array" ref="R6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69" t="e">
        <f>IF(Table13[[#This Row],[Category All]]="Category 1", "Yes",NA())</f>
        <v>#N/A</v>
      </c>
      <c r="T669" t="str">
        <f>IF(Table13[[#This Row],[Category All]]="Category 2", "Yes",NA())</f>
        <v>Yes</v>
      </c>
      <c r="U669" t="e">
        <f>IF(Table13[[#This Row],[Category All]]="Category 3", "Yes",NA())</f>
        <v>#N/A</v>
      </c>
      <c r="V669" s="3">
        <f>SUM(1,(1/3)*(Table13[[#This Row],[Length]]-0.5),(1/3)*(Table13[[#This Row],[Diameter]]-0.4),(1/3)*(Table13[[#This Row],[Height]]-0.4)*Table13[[#This Row],[Whole_weight]]*0.5)</f>
        <v>0.79831999999999992</v>
      </c>
      <c r="W669" s="3" cm="1">
        <f t="array" ref="W6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0.638656</v>
      </c>
      <c r="X669" s="3" t="e">
        <f>IF(Table13[[#This Row],[Category All]]="Category 1",Table13[[#This Row],[Base Abalone Value]]*1.5,NA())</f>
        <v>#N/A</v>
      </c>
      <c r="Y669" s="3">
        <f>IF(Table13[[#This Row],[Category All]]="Category 2",Table13[[#This Row],[Base Abalone Value]]*0.8,NA())</f>
        <v>0.638656</v>
      </c>
      <c r="Z669" s="3" t="e">
        <f>IF(Table13[[#This Row],[Category All]]="Category 3",Table13[[#This Row],[Base Abalone Value]],NA())</f>
        <v>#N/A</v>
      </c>
    </row>
    <row r="670" spans="1:26" x14ac:dyDescent="0.2">
      <c r="A670">
        <v>2127</v>
      </c>
      <c r="B670" t="s">
        <v>17</v>
      </c>
      <c r="C670">
        <v>0.5</v>
      </c>
      <c r="D670">
        <v>0.4</v>
      </c>
      <c r="E670">
        <v>0.125</v>
      </c>
      <c r="F670">
        <v>0.57650000000000001</v>
      </c>
      <c r="G670">
        <v>0.23949999999999999</v>
      </c>
      <c r="H670">
        <v>0.126</v>
      </c>
      <c r="I670">
        <v>0.185</v>
      </c>
      <c r="J670">
        <v>10</v>
      </c>
      <c r="K670">
        <v>7</v>
      </c>
      <c r="L670" t="s">
        <v>52</v>
      </c>
      <c r="M670" t="s">
        <v>53</v>
      </c>
      <c r="N670" t="s">
        <v>54</v>
      </c>
      <c r="O670">
        <v>8</v>
      </c>
      <c r="P670" t="s">
        <v>36</v>
      </c>
      <c r="Q670">
        <v>12.3</v>
      </c>
      <c r="R670" t="str" cm="1">
        <f t="array" ref="R6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0" t="e">
        <f>IF(Table13[[#This Row],[Category All]]="Category 1", "Yes",NA())</f>
        <v>#N/A</v>
      </c>
      <c r="T670" t="str">
        <f>IF(Table13[[#This Row],[Category All]]="Category 2", "Yes",NA())</f>
        <v>Yes</v>
      </c>
      <c r="U670" t="e">
        <f>IF(Table13[[#This Row],[Category All]]="Category 3", "Yes",NA())</f>
        <v>#N/A</v>
      </c>
      <c r="V670" s="3">
        <f>SUM(1,(1/3)*(Table13[[#This Row],[Length]]-0.5),(1/3)*(Table13[[#This Row],[Diameter]]-0.4),(1/3)*(Table13[[#This Row],[Height]]-0.4)*Table13[[#This Row],[Whole_weight]]*0.5)</f>
        <v>0.97357708333333337</v>
      </c>
      <c r="W670" s="3" cm="1">
        <f t="array" ref="W6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0.77886166666666679</v>
      </c>
      <c r="X670" s="3" t="e">
        <f>IF(Table13[[#This Row],[Category All]]="Category 1",Table13[[#This Row],[Base Abalone Value]]*1.5,NA())</f>
        <v>#N/A</v>
      </c>
      <c r="Y670" s="3">
        <f>IF(Table13[[#This Row],[Category All]]="Category 2",Table13[[#This Row],[Base Abalone Value]]*0.8,NA())</f>
        <v>0.77886166666666679</v>
      </c>
      <c r="Z670" s="3" t="e">
        <f>IF(Table13[[#This Row],[Category All]]="Category 3",Table13[[#This Row],[Base Abalone Value]],NA())</f>
        <v>#N/A</v>
      </c>
    </row>
    <row r="671" spans="1:26" x14ac:dyDescent="0.2">
      <c r="A671">
        <v>4117</v>
      </c>
      <c r="B671" t="s">
        <v>32</v>
      </c>
      <c r="C671">
        <v>0.625</v>
      </c>
      <c r="D671">
        <v>0.48</v>
      </c>
      <c r="E671">
        <v>0.16</v>
      </c>
      <c r="F671">
        <v>1.2415</v>
      </c>
      <c r="G671">
        <v>0.65749999999999997</v>
      </c>
      <c r="H671">
        <v>0.26250000000000001</v>
      </c>
      <c r="I671">
        <v>0.27850000000000003</v>
      </c>
      <c r="J671">
        <v>9</v>
      </c>
      <c r="K671">
        <v>11</v>
      </c>
      <c r="L671" t="s">
        <v>22</v>
      </c>
      <c r="M671" t="s">
        <v>23</v>
      </c>
      <c r="N671" t="s">
        <v>20</v>
      </c>
      <c r="O671">
        <v>9</v>
      </c>
      <c r="P671" t="s">
        <v>63</v>
      </c>
      <c r="Q671">
        <v>1.9</v>
      </c>
      <c r="R671" t="str" cm="1">
        <f t="array" ref="R6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1" t="e">
        <f>IF(Table13[[#This Row],[Category All]]="Category 1", "Yes",NA())</f>
        <v>#N/A</v>
      </c>
      <c r="T671" t="e">
        <f>IF(Table13[[#This Row],[Category All]]="Category 2", "Yes",NA())</f>
        <v>#N/A</v>
      </c>
      <c r="U671" t="str">
        <f>IF(Table13[[#This Row],[Category All]]="Category 3", "Yes",NA())</f>
        <v>Yes</v>
      </c>
      <c r="V671" s="3">
        <f>SUM(1,(1/3)*(Table13[[#This Row],[Length]]-0.5),(1/3)*(Table13[[#This Row],[Diameter]]-0.4),(1/3)*(Table13[[#This Row],[Height]]-0.4)*Table13[[#This Row],[Whole_weight]]*0.5)</f>
        <v>1.0186733333333333</v>
      </c>
      <c r="W671" s="3" cm="1">
        <f t="array" ref="W6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1.0186733333333333</v>
      </c>
      <c r="X671" s="3" t="e">
        <f>IF(Table13[[#This Row],[Category All]]="Category 1",Table13[[#This Row],[Base Abalone Value]]*1.5,NA())</f>
        <v>#N/A</v>
      </c>
      <c r="Y671" s="3" t="e">
        <f>IF(Table13[[#This Row],[Category All]]="Category 2",Table13[[#This Row],[Base Abalone Value]]*0.8,NA())</f>
        <v>#N/A</v>
      </c>
      <c r="Z671" s="3">
        <f>IF(Table13[[#This Row],[Category All]]="Category 3",Table13[[#This Row],[Base Abalone Value]],NA())</f>
        <v>1.0186733333333333</v>
      </c>
    </row>
    <row r="672" spans="1:26" x14ac:dyDescent="0.2">
      <c r="A672">
        <v>812</v>
      </c>
      <c r="B672" t="s">
        <v>17</v>
      </c>
      <c r="C672">
        <v>0.49</v>
      </c>
      <c r="D672">
        <v>0.36499999999999999</v>
      </c>
      <c r="E672">
        <v>0.13</v>
      </c>
      <c r="F672">
        <v>0.6835</v>
      </c>
      <c r="G672">
        <v>0.16500000000000001</v>
      </c>
      <c r="H672">
        <v>0.13150000000000001</v>
      </c>
      <c r="I672">
        <v>0.20499999999999999</v>
      </c>
      <c r="J672">
        <v>21</v>
      </c>
      <c r="K672">
        <v>5</v>
      </c>
      <c r="L672" t="s">
        <v>43</v>
      </c>
      <c r="M672" t="s">
        <v>44</v>
      </c>
      <c r="N672" t="s">
        <v>45</v>
      </c>
      <c r="O672">
        <v>6</v>
      </c>
      <c r="P672" t="s">
        <v>64</v>
      </c>
      <c r="Q672">
        <v>14.1</v>
      </c>
      <c r="R672" t="str" cm="1">
        <f t="array" ref="R6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2" t="e">
        <f>IF(Table13[[#This Row],[Category All]]="Category 1", "Yes",NA())</f>
        <v>#N/A</v>
      </c>
      <c r="T672" t="str">
        <f>IF(Table13[[#This Row],[Category All]]="Category 2", "Yes",NA())</f>
        <v>Yes</v>
      </c>
      <c r="U672" t="e">
        <f>IF(Table13[[#This Row],[Category All]]="Category 3", "Yes",NA())</f>
        <v>#N/A</v>
      </c>
      <c r="V672" s="3">
        <f>SUM(1,(1/3)*(Table13[[#This Row],[Length]]-0.5),(1/3)*(Table13[[#This Row],[Diameter]]-0.4),(1/3)*(Table13[[#This Row],[Height]]-0.4)*Table13[[#This Row],[Whole_weight]]*0.5)</f>
        <v>0.95424249999999999</v>
      </c>
      <c r="W672" s="3" cm="1">
        <f t="array" ref="W6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0.76339400000000002</v>
      </c>
      <c r="X672" s="3" t="e">
        <f>IF(Table13[[#This Row],[Category All]]="Category 1",Table13[[#This Row],[Base Abalone Value]]*1.5,NA())</f>
        <v>#N/A</v>
      </c>
      <c r="Y672" s="3">
        <f>IF(Table13[[#This Row],[Category All]]="Category 2",Table13[[#This Row],[Base Abalone Value]]*0.8,NA())</f>
        <v>0.76339400000000002</v>
      </c>
      <c r="Z672" s="3" t="e">
        <f>IF(Table13[[#This Row],[Category All]]="Category 3",Table13[[#This Row],[Base Abalone Value]],NA())</f>
        <v>#N/A</v>
      </c>
    </row>
    <row r="673" spans="1:26" x14ac:dyDescent="0.2">
      <c r="A673">
        <v>2194</v>
      </c>
      <c r="B673" t="s">
        <v>28</v>
      </c>
      <c r="C673">
        <v>0.215</v>
      </c>
      <c r="D673">
        <v>0.17</v>
      </c>
      <c r="E673">
        <v>5.5E-2</v>
      </c>
      <c r="F673">
        <v>6.0499999999999998E-2</v>
      </c>
      <c r="G673">
        <v>2.0500000000000001E-2</v>
      </c>
      <c r="H673">
        <v>1.4E-2</v>
      </c>
      <c r="I673">
        <v>0.02</v>
      </c>
      <c r="J673">
        <v>6</v>
      </c>
      <c r="K673">
        <v>3</v>
      </c>
      <c r="L673" t="s">
        <v>60</v>
      </c>
      <c r="M673" t="s">
        <v>61</v>
      </c>
      <c r="N673" t="s">
        <v>62</v>
      </c>
      <c r="O673">
        <v>9</v>
      </c>
      <c r="P673" t="s">
        <v>63</v>
      </c>
      <c r="Q673">
        <v>1.9</v>
      </c>
      <c r="R673" t="str" cm="1">
        <f t="array" ref="R6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3" t="e">
        <f>IF(Table13[[#This Row],[Category All]]="Category 1", "Yes",NA())</f>
        <v>#N/A</v>
      </c>
      <c r="T673" t="str">
        <f>IF(Table13[[#This Row],[Category All]]="Category 2", "Yes",NA())</f>
        <v>Yes</v>
      </c>
      <c r="U673" t="e">
        <f>IF(Table13[[#This Row],[Category All]]="Category 3", "Yes",NA())</f>
        <v>#N/A</v>
      </c>
      <c r="V673" s="3">
        <f>SUM(1,(1/3)*(Table13[[#This Row],[Length]]-0.5),(1/3)*(Table13[[#This Row],[Diameter]]-0.4),(1/3)*(Table13[[#This Row],[Height]]-0.4)*Table13[[#This Row],[Whole_weight]]*0.5)</f>
        <v>0.82485458333333339</v>
      </c>
      <c r="W673" s="3" cm="1">
        <f t="array" ref="W6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0.65988366666666676</v>
      </c>
      <c r="X673" s="3" t="e">
        <f>IF(Table13[[#This Row],[Category All]]="Category 1",Table13[[#This Row],[Base Abalone Value]]*1.5,NA())</f>
        <v>#N/A</v>
      </c>
      <c r="Y673" s="3">
        <f>IF(Table13[[#This Row],[Category All]]="Category 2",Table13[[#This Row],[Base Abalone Value]]*0.8,NA())</f>
        <v>0.65988366666666676</v>
      </c>
      <c r="Z673" s="3" t="e">
        <f>IF(Table13[[#This Row],[Category All]]="Category 3",Table13[[#This Row],[Base Abalone Value]],NA())</f>
        <v>#N/A</v>
      </c>
    </row>
    <row r="674" spans="1:26" x14ac:dyDescent="0.2">
      <c r="A674">
        <v>775</v>
      </c>
      <c r="B674" t="s">
        <v>32</v>
      </c>
      <c r="C674">
        <v>0.49</v>
      </c>
      <c r="D674">
        <v>0.38</v>
      </c>
      <c r="E674">
        <v>0.14000000000000001</v>
      </c>
      <c r="F674">
        <v>0.76049999999999995</v>
      </c>
      <c r="G674">
        <v>0.245</v>
      </c>
      <c r="H674">
        <v>0.16700000000000001</v>
      </c>
      <c r="I674">
        <v>0.185</v>
      </c>
      <c r="J674">
        <v>10</v>
      </c>
      <c r="K674">
        <v>14</v>
      </c>
      <c r="L674" t="s">
        <v>40</v>
      </c>
      <c r="M674" t="s">
        <v>41</v>
      </c>
      <c r="N674" t="s">
        <v>42</v>
      </c>
      <c r="O674">
        <v>3</v>
      </c>
      <c r="P674" t="s">
        <v>65</v>
      </c>
      <c r="Q674">
        <v>3.6</v>
      </c>
      <c r="R674" t="str" cm="1">
        <f t="array" ref="R6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4" t="e">
        <f>IF(Table13[[#This Row],[Category All]]="Category 1", "Yes",NA())</f>
        <v>#N/A</v>
      </c>
      <c r="T674" t="str">
        <f>IF(Table13[[#This Row],[Category All]]="Category 2", "Yes",NA())</f>
        <v>Yes</v>
      </c>
      <c r="U674" t="e">
        <f>IF(Table13[[#This Row],[Category All]]="Category 3", "Yes",NA())</f>
        <v>#N/A</v>
      </c>
      <c r="V674" s="3">
        <f>SUM(1,(1/3)*(Table13[[#This Row],[Length]]-0.5),(1/3)*(Table13[[#This Row],[Diameter]]-0.4),(1/3)*(Table13[[#This Row],[Height]]-0.4)*Table13[[#This Row],[Whole_weight]]*0.5)</f>
        <v>0.95704500000000003</v>
      </c>
      <c r="W674" s="3" cm="1">
        <f t="array" ref="W6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0.76563600000000009</v>
      </c>
      <c r="X674" s="3" t="e">
        <f>IF(Table13[[#This Row],[Category All]]="Category 1",Table13[[#This Row],[Base Abalone Value]]*1.5,NA())</f>
        <v>#N/A</v>
      </c>
      <c r="Y674" s="3">
        <f>IF(Table13[[#This Row],[Category All]]="Category 2",Table13[[#This Row],[Base Abalone Value]]*0.8,NA())</f>
        <v>0.76563600000000009</v>
      </c>
      <c r="Z674" s="3" t="e">
        <f>IF(Table13[[#This Row],[Category All]]="Category 3",Table13[[#This Row],[Base Abalone Value]],NA())</f>
        <v>#N/A</v>
      </c>
    </row>
    <row r="675" spans="1:26" x14ac:dyDescent="0.2">
      <c r="A675">
        <v>2382</v>
      </c>
      <c r="B675" t="s">
        <v>32</v>
      </c>
      <c r="C675">
        <v>0.155</v>
      </c>
      <c r="D675">
        <v>0.115</v>
      </c>
      <c r="E675">
        <v>2.5000000000000001E-2</v>
      </c>
      <c r="F675">
        <v>2.4E-2</v>
      </c>
      <c r="G675">
        <v>8.9999999999999993E-3</v>
      </c>
      <c r="H675">
        <v>5.0000000000000001E-3</v>
      </c>
      <c r="I675">
        <v>7.4999999999999997E-3</v>
      </c>
      <c r="J675">
        <v>5</v>
      </c>
      <c r="K675">
        <v>12</v>
      </c>
      <c r="L675" t="s">
        <v>18</v>
      </c>
      <c r="M675" t="s">
        <v>19</v>
      </c>
      <c r="N675" t="s">
        <v>20</v>
      </c>
      <c r="O675">
        <v>9</v>
      </c>
      <c r="P675" t="s">
        <v>63</v>
      </c>
      <c r="Q675">
        <v>1.9</v>
      </c>
      <c r="R675" t="str" cm="1">
        <f t="array" ref="R6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5" t="e">
        <f>IF(Table13[[#This Row],[Category All]]="Category 1", "Yes",NA())</f>
        <v>#N/A</v>
      </c>
      <c r="T675" t="str">
        <f>IF(Table13[[#This Row],[Category All]]="Category 2", "Yes",NA())</f>
        <v>Yes</v>
      </c>
      <c r="U675" t="e">
        <f>IF(Table13[[#This Row],[Category All]]="Category 3", "Yes",NA())</f>
        <v>#N/A</v>
      </c>
      <c r="V675" s="3">
        <f>SUM(1,(1/3)*(Table13[[#This Row],[Length]]-0.5),(1/3)*(Table13[[#This Row],[Diameter]]-0.4),(1/3)*(Table13[[#This Row],[Height]]-0.4)*Table13[[#This Row],[Whole_weight]]*0.5)</f>
        <v>0.78850000000000009</v>
      </c>
      <c r="W675" s="3" cm="1">
        <f t="array" ref="W6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0.63080000000000014</v>
      </c>
      <c r="X675" s="3" t="e">
        <f>IF(Table13[[#This Row],[Category All]]="Category 1",Table13[[#This Row],[Base Abalone Value]]*1.5,NA())</f>
        <v>#N/A</v>
      </c>
      <c r="Y675" s="3">
        <f>IF(Table13[[#This Row],[Category All]]="Category 2",Table13[[#This Row],[Base Abalone Value]]*0.8,NA())</f>
        <v>0.63080000000000014</v>
      </c>
      <c r="Z675" s="3" t="e">
        <f>IF(Table13[[#This Row],[Category All]]="Category 3",Table13[[#This Row],[Base Abalone Value]],NA())</f>
        <v>#N/A</v>
      </c>
    </row>
    <row r="676" spans="1:26" x14ac:dyDescent="0.2">
      <c r="A676">
        <v>2821</v>
      </c>
      <c r="B676" t="s">
        <v>28</v>
      </c>
      <c r="C676">
        <v>0.375</v>
      </c>
      <c r="D676">
        <v>0.28499999999999998</v>
      </c>
      <c r="E676">
        <v>0.09</v>
      </c>
      <c r="F676">
        <v>0.2545</v>
      </c>
      <c r="G676">
        <v>0.11899999999999999</v>
      </c>
      <c r="H676">
        <v>5.9499999999999997E-2</v>
      </c>
      <c r="I676">
        <v>6.7500000000000004E-2</v>
      </c>
      <c r="J676">
        <v>6</v>
      </c>
      <c r="K676">
        <v>2</v>
      </c>
      <c r="L676" t="s">
        <v>49</v>
      </c>
      <c r="M676" t="s">
        <v>50</v>
      </c>
      <c r="N676" t="s">
        <v>51</v>
      </c>
      <c r="O676">
        <v>3</v>
      </c>
      <c r="P676" t="s">
        <v>65</v>
      </c>
      <c r="Q676">
        <v>3.6</v>
      </c>
      <c r="R676" t="str" cm="1">
        <f t="array" ref="R6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6" t="e">
        <f>IF(Table13[[#This Row],[Category All]]="Category 1", "Yes",NA())</f>
        <v>#N/A</v>
      </c>
      <c r="T676" t="str">
        <f>IF(Table13[[#This Row],[Category All]]="Category 2", "Yes",NA())</f>
        <v>Yes</v>
      </c>
      <c r="U676" t="e">
        <f>IF(Table13[[#This Row],[Category All]]="Category 3", "Yes",NA())</f>
        <v>#N/A</v>
      </c>
      <c r="V676" s="3">
        <f>SUM(1,(1/3)*(Table13[[#This Row],[Length]]-0.5),(1/3)*(Table13[[#This Row],[Diameter]]-0.4),(1/3)*(Table13[[#This Row],[Height]]-0.4)*Table13[[#This Row],[Whole_weight]]*0.5)</f>
        <v>0.90685083333333338</v>
      </c>
      <c r="W676" s="3" cm="1">
        <f t="array" ref="W6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0.72548066666666677</v>
      </c>
      <c r="X676" s="3" t="e">
        <f>IF(Table13[[#This Row],[Category All]]="Category 1",Table13[[#This Row],[Base Abalone Value]]*1.5,NA())</f>
        <v>#N/A</v>
      </c>
      <c r="Y676" s="3">
        <f>IF(Table13[[#This Row],[Category All]]="Category 2",Table13[[#This Row],[Base Abalone Value]]*0.8,NA())</f>
        <v>0.72548066666666677</v>
      </c>
      <c r="Z676" s="3" t="e">
        <f>IF(Table13[[#This Row],[Category All]]="Category 3",Table13[[#This Row],[Base Abalone Value]],NA())</f>
        <v>#N/A</v>
      </c>
    </row>
    <row r="677" spans="1:26" x14ac:dyDescent="0.2">
      <c r="A677">
        <v>871</v>
      </c>
      <c r="B677" t="s">
        <v>32</v>
      </c>
      <c r="C677">
        <v>0.61499999999999999</v>
      </c>
      <c r="D677">
        <v>0.505</v>
      </c>
      <c r="E677">
        <v>0.16500000000000001</v>
      </c>
      <c r="F677">
        <v>1.34</v>
      </c>
      <c r="G677">
        <v>0.53149999999999997</v>
      </c>
      <c r="H677">
        <v>0.28149999999999997</v>
      </c>
      <c r="I677">
        <v>0.41</v>
      </c>
      <c r="J677">
        <v>12</v>
      </c>
      <c r="K677">
        <v>13</v>
      </c>
      <c r="L677" t="s">
        <v>29</v>
      </c>
      <c r="M677" t="s">
        <v>30</v>
      </c>
      <c r="N677" t="s">
        <v>20</v>
      </c>
      <c r="O677">
        <v>4</v>
      </c>
      <c r="P677" t="s">
        <v>27</v>
      </c>
      <c r="Q677">
        <v>6.1</v>
      </c>
      <c r="R677" t="str" cm="1">
        <f t="array" ref="R6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77" t="e">
        <f>IF(Table13[[#This Row],[Category All]]="Category 1", "Yes",NA())</f>
        <v>#N/A</v>
      </c>
      <c r="T677" t="e">
        <f>IF(Table13[[#This Row],[Category All]]="Category 2", "Yes",NA())</f>
        <v>#N/A</v>
      </c>
      <c r="U677" t="str">
        <f>IF(Table13[[#This Row],[Category All]]="Category 3", "Yes",NA())</f>
        <v>Yes</v>
      </c>
      <c r="V677" s="3">
        <f>SUM(1,(1/3)*(Table13[[#This Row],[Length]]-0.5),(1/3)*(Table13[[#This Row],[Diameter]]-0.4),(1/3)*(Table13[[#This Row],[Height]]-0.4)*Table13[[#This Row],[Whole_weight]]*0.5)</f>
        <v>1.0208499999999998</v>
      </c>
      <c r="W677" s="3" cm="1">
        <f t="array" ref="W6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1.0208499999999998</v>
      </c>
      <c r="X677" s="3" t="e">
        <f>IF(Table13[[#This Row],[Category All]]="Category 1",Table13[[#This Row],[Base Abalone Value]]*1.5,NA())</f>
        <v>#N/A</v>
      </c>
      <c r="Y677" s="3" t="e">
        <f>IF(Table13[[#This Row],[Category All]]="Category 2",Table13[[#This Row],[Base Abalone Value]]*0.8,NA())</f>
        <v>#N/A</v>
      </c>
      <c r="Z677" s="3">
        <f>IF(Table13[[#This Row],[Category All]]="Category 3",Table13[[#This Row],[Base Abalone Value]],NA())</f>
        <v>1.0208499999999998</v>
      </c>
    </row>
    <row r="678" spans="1:26" x14ac:dyDescent="0.2">
      <c r="A678">
        <v>2196</v>
      </c>
      <c r="B678" t="s">
        <v>28</v>
      </c>
      <c r="C678">
        <v>0.26</v>
      </c>
      <c r="D678">
        <v>0.215</v>
      </c>
      <c r="E678">
        <v>0.08</v>
      </c>
      <c r="F678">
        <v>9.9000000000000005E-2</v>
      </c>
      <c r="G678">
        <v>3.6999999999999998E-2</v>
      </c>
      <c r="H678">
        <v>2.5499999999999998E-2</v>
      </c>
      <c r="I678">
        <v>4.4999999999999998E-2</v>
      </c>
      <c r="J678">
        <v>5</v>
      </c>
      <c r="K678">
        <v>2</v>
      </c>
      <c r="L678" t="s">
        <v>49</v>
      </c>
      <c r="M678" t="s">
        <v>50</v>
      </c>
      <c r="N678" t="s">
        <v>51</v>
      </c>
      <c r="O678">
        <v>8</v>
      </c>
      <c r="P678" t="s">
        <v>36</v>
      </c>
      <c r="Q678">
        <v>12.3</v>
      </c>
      <c r="R678" t="str" cm="1">
        <f t="array" ref="R6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8" t="e">
        <f>IF(Table13[[#This Row],[Category All]]="Category 1", "Yes",NA())</f>
        <v>#N/A</v>
      </c>
      <c r="T678" t="str">
        <f>IF(Table13[[#This Row],[Category All]]="Category 2", "Yes",NA())</f>
        <v>Yes</v>
      </c>
      <c r="U678" t="e">
        <f>IF(Table13[[#This Row],[Category All]]="Category 3", "Yes",NA())</f>
        <v>#N/A</v>
      </c>
      <c r="V678" s="3">
        <f>SUM(1,(1/3)*(Table13[[#This Row],[Length]]-0.5),(1/3)*(Table13[[#This Row],[Diameter]]-0.4),(1/3)*(Table13[[#This Row],[Height]]-0.4)*Table13[[#This Row],[Whole_weight]]*0.5)</f>
        <v>0.85305333333333344</v>
      </c>
      <c r="W678" s="3" cm="1">
        <f t="array" ref="W6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0.68244266666666675</v>
      </c>
      <c r="X678" s="3" t="e">
        <f>IF(Table13[[#This Row],[Category All]]="Category 1",Table13[[#This Row],[Base Abalone Value]]*1.5,NA())</f>
        <v>#N/A</v>
      </c>
      <c r="Y678" s="3">
        <f>IF(Table13[[#This Row],[Category All]]="Category 2",Table13[[#This Row],[Base Abalone Value]]*0.8,NA())</f>
        <v>0.68244266666666675</v>
      </c>
      <c r="Z678" s="3" t="e">
        <f>IF(Table13[[#This Row],[Category All]]="Category 3",Table13[[#This Row],[Base Abalone Value]],NA())</f>
        <v>#N/A</v>
      </c>
    </row>
    <row r="679" spans="1:26" x14ac:dyDescent="0.2">
      <c r="A679">
        <v>619</v>
      </c>
      <c r="B679" t="s">
        <v>32</v>
      </c>
      <c r="C679">
        <v>0.31</v>
      </c>
      <c r="D679">
        <v>0.22500000000000001</v>
      </c>
      <c r="E679">
        <v>7.4999999999999997E-2</v>
      </c>
      <c r="F679">
        <v>0.1295</v>
      </c>
      <c r="G679">
        <v>4.5499999999999999E-2</v>
      </c>
      <c r="H679">
        <v>3.3500000000000002E-2</v>
      </c>
      <c r="I679">
        <v>4.3999999999999997E-2</v>
      </c>
      <c r="J679">
        <v>9</v>
      </c>
      <c r="K679">
        <v>7</v>
      </c>
      <c r="L679" t="s">
        <v>52</v>
      </c>
      <c r="M679" t="s">
        <v>53</v>
      </c>
      <c r="N679" t="s">
        <v>54</v>
      </c>
      <c r="O679">
        <v>2</v>
      </c>
      <c r="P679" t="s">
        <v>24</v>
      </c>
      <c r="Q679">
        <v>18</v>
      </c>
      <c r="R679" t="str" cm="1">
        <f t="array" ref="R6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79" t="e">
        <f>IF(Table13[[#This Row],[Category All]]="Category 1", "Yes",NA())</f>
        <v>#N/A</v>
      </c>
      <c r="T679" t="str">
        <f>IF(Table13[[#This Row],[Category All]]="Category 2", "Yes",NA())</f>
        <v>Yes</v>
      </c>
      <c r="U679" t="e">
        <f>IF(Table13[[#This Row],[Category All]]="Category 3", "Yes",NA())</f>
        <v>#N/A</v>
      </c>
      <c r="V679" s="3">
        <f>SUM(1,(1/3)*(Table13[[#This Row],[Length]]-0.5),(1/3)*(Table13[[#This Row],[Diameter]]-0.4),(1/3)*(Table13[[#This Row],[Height]]-0.4)*Table13[[#This Row],[Whole_weight]]*0.5)</f>
        <v>0.87131874999999992</v>
      </c>
      <c r="W679" s="3" cm="1">
        <f t="array" ref="W6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0.69705499999999998</v>
      </c>
      <c r="X679" s="3" t="e">
        <f>IF(Table13[[#This Row],[Category All]]="Category 1",Table13[[#This Row],[Base Abalone Value]]*1.5,NA())</f>
        <v>#N/A</v>
      </c>
      <c r="Y679" s="3">
        <f>IF(Table13[[#This Row],[Category All]]="Category 2",Table13[[#This Row],[Base Abalone Value]]*0.8,NA())</f>
        <v>0.69705499999999998</v>
      </c>
      <c r="Z679" s="3" t="e">
        <f>IF(Table13[[#This Row],[Category All]]="Category 3",Table13[[#This Row],[Base Abalone Value]],NA())</f>
        <v>#N/A</v>
      </c>
    </row>
    <row r="680" spans="1:26" x14ac:dyDescent="0.2">
      <c r="A680">
        <v>3237</v>
      </c>
      <c r="B680" t="s">
        <v>28</v>
      </c>
      <c r="C680">
        <v>0.34499999999999997</v>
      </c>
      <c r="D680">
        <v>0.28499999999999998</v>
      </c>
      <c r="E680">
        <v>0.1</v>
      </c>
      <c r="F680">
        <v>0.2225</v>
      </c>
      <c r="G680">
        <v>8.6499999999999994E-2</v>
      </c>
      <c r="H680">
        <v>5.8000000000000003E-2</v>
      </c>
      <c r="I680">
        <v>7.4999999999999997E-2</v>
      </c>
      <c r="J680">
        <v>8</v>
      </c>
      <c r="K680">
        <v>13</v>
      </c>
      <c r="L680" t="s">
        <v>29</v>
      </c>
      <c r="M680" t="s">
        <v>30</v>
      </c>
      <c r="N680" t="s">
        <v>20</v>
      </c>
      <c r="O680">
        <v>10</v>
      </c>
      <c r="P680" t="s">
        <v>55</v>
      </c>
      <c r="Q680">
        <v>24.1</v>
      </c>
      <c r="R680" t="str" cm="1">
        <f t="array" ref="R6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0" t="e">
        <f>IF(Table13[[#This Row],[Category All]]="Category 1", "Yes",NA())</f>
        <v>#N/A</v>
      </c>
      <c r="T680" t="str">
        <f>IF(Table13[[#This Row],[Category All]]="Category 2", "Yes",NA())</f>
        <v>Yes</v>
      </c>
      <c r="U680" t="e">
        <f>IF(Table13[[#This Row],[Category All]]="Category 3", "Yes",NA())</f>
        <v>#N/A</v>
      </c>
      <c r="V680" s="3">
        <f>SUM(1,(1/3)*(Table13[[#This Row],[Length]]-0.5),(1/3)*(Table13[[#This Row],[Diameter]]-0.4),(1/3)*(Table13[[#This Row],[Height]]-0.4)*Table13[[#This Row],[Whole_weight]]*0.5)</f>
        <v>0.89887499999999998</v>
      </c>
      <c r="W680" s="3" cm="1">
        <f t="array" ref="W6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0.71910000000000007</v>
      </c>
      <c r="X680" s="3" t="e">
        <f>IF(Table13[[#This Row],[Category All]]="Category 1",Table13[[#This Row],[Base Abalone Value]]*1.5,NA())</f>
        <v>#N/A</v>
      </c>
      <c r="Y680" s="3">
        <f>IF(Table13[[#This Row],[Category All]]="Category 2",Table13[[#This Row],[Base Abalone Value]]*0.8,NA())</f>
        <v>0.71910000000000007</v>
      </c>
      <c r="Z680" s="3" t="e">
        <f>IF(Table13[[#This Row],[Category All]]="Category 3",Table13[[#This Row],[Base Abalone Value]],NA())</f>
        <v>#N/A</v>
      </c>
    </row>
    <row r="681" spans="1:26" x14ac:dyDescent="0.2">
      <c r="A681">
        <v>1082</v>
      </c>
      <c r="B681" t="s">
        <v>28</v>
      </c>
      <c r="C681">
        <v>0.435</v>
      </c>
      <c r="D681">
        <v>0.33</v>
      </c>
      <c r="E681">
        <v>0.11</v>
      </c>
      <c r="F681">
        <v>0.41299999999999998</v>
      </c>
      <c r="G681">
        <v>0.20549999999999999</v>
      </c>
      <c r="H681">
        <v>9.6000000000000002E-2</v>
      </c>
      <c r="I681">
        <v>9.6000000000000002E-2</v>
      </c>
      <c r="J681">
        <v>6</v>
      </c>
      <c r="K681">
        <v>6</v>
      </c>
      <c r="L681" t="s">
        <v>56</v>
      </c>
      <c r="M681" t="s">
        <v>57</v>
      </c>
      <c r="N681" t="s">
        <v>58</v>
      </c>
      <c r="O681">
        <v>9</v>
      </c>
      <c r="P681" t="s">
        <v>63</v>
      </c>
      <c r="Q681">
        <v>1.9</v>
      </c>
      <c r="R681" t="str" cm="1">
        <f t="array" ref="R6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1" t="e">
        <f>IF(Table13[[#This Row],[Category All]]="Category 1", "Yes",NA())</f>
        <v>#N/A</v>
      </c>
      <c r="T681" t="str">
        <f>IF(Table13[[#This Row],[Category All]]="Category 2", "Yes",NA())</f>
        <v>Yes</v>
      </c>
      <c r="U681" t="e">
        <f>IF(Table13[[#This Row],[Category All]]="Category 3", "Yes",NA())</f>
        <v>#N/A</v>
      </c>
      <c r="V681" s="3">
        <f>SUM(1,(1/3)*(Table13[[#This Row],[Length]]-0.5),(1/3)*(Table13[[#This Row],[Diameter]]-0.4),(1/3)*(Table13[[#This Row],[Height]]-0.4)*Table13[[#This Row],[Whole_weight]]*0.5)</f>
        <v>0.9350383333333333</v>
      </c>
      <c r="W681" s="3" cm="1">
        <f t="array" ref="W6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0.74803066666666673</v>
      </c>
      <c r="X681" s="3" t="e">
        <f>IF(Table13[[#This Row],[Category All]]="Category 1",Table13[[#This Row],[Base Abalone Value]]*1.5,NA())</f>
        <v>#N/A</v>
      </c>
      <c r="Y681" s="3">
        <f>IF(Table13[[#This Row],[Category All]]="Category 2",Table13[[#This Row],[Base Abalone Value]]*0.8,NA())</f>
        <v>0.74803066666666673</v>
      </c>
      <c r="Z681" s="3" t="e">
        <f>IF(Table13[[#This Row],[Category All]]="Category 3",Table13[[#This Row],[Base Abalone Value]],NA())</f>
        <v>#N/A</v>
      </c>
    </row>
    <row r="682" spans="1:26" x14ac:dyDescent="0.2">
      <c r="A682">
        <v>358</v>
      </c>
      <c r="B682" t="s">
        <v>17</v>
      </c>
      <c r="C682">
        <v>0.64500000000000002</v>
      </c>
      <c r="D682">
        <v>0.52500000000000002</v>
      </c>
      <c r="E682">
        <v>0.19</v>
      </c>
      <c r="F682">
        <v>1.8085</v>
      </c>
      <c r="G682">
        <v>0.70350000000000001</v>
      </c>
      <c r="H682">
        <v>0.38850000000000001</v>
      </c>
      <c r="I682">
        <v>0.39500000000000002</v>
      </c>
      <c r="J682">
        <v>18</v>
      </c>
      <c r="K682">
        <v>10</v>
      </c>
      <c r="L682" t="s">
        <v>33</v>
      </c>
      <c r="M682" t="s">
        <v>34</v>
      </c>
      <c r="N682" t="s">
        <v>35</v>
      </c>
      <c r="O682">
        <v>7</v>
      </c>
      <c r="P682" t="s">
        <v>59</v>
      </c>
      <c r="Q682">
        <v>2.5</v>
      </c>
      <c r="R682" t="str" cm="1">
        <f t="array" ref="R6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2" t="e">
        <f>IF(Table13[[#This Row],[Category All]]="Category 1", "Yes",NA())</f>
        <v>#N/A</v>
      </c>
      <c r="T682" t="e">
        <f>IF(Table13[[#This Row],[Category All]]="Category 2", "Yes",NA())</f>
        <v>#N/A</v>
      </c>
      <c r="U682" t="str">
        <f>IF(Table13[[#This Row],[Category All]]="Category 3", "Yes",NA())</f>
        <v>Yes</v>
      </c>
      <c r="V682" s="3">
        <f>SUM(1,(1/3)*(Table13[[#This Row],[Length]]-0.5),(1/3)*(Table13[[#This Row],[Diameter]]-0.4),(1/3)*(Table13[[#This Row],[Height]]-0.4)*Table13[[#This Row],[Whole_weight]]*0.5)</f>
        <v>1.0267025000000001</v>
      </c>
      <c r="W682" s="3" cm="1">
        <f t="array" ref="W6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1.0267025000000001</v>
      </c>
      <c r="X682" s="3" t="e">
        <f>IF(Table13[[#This Row],[Category All]]="Category 1",Table13[[#This Row],[Base Abalone Value]]*1.5,NA())</f>
        <v>#N/A</v>
      </c>
      <c r="Y682" s="3" t="e">
        <f>IF(Table13[[#This Row],[Category All]]="Category 2",Table13[[#This Row],[Base Abalone Value]]*0.8,NA())</f>
        <v>#N/A</v>
      </c>
      <c r="Z682" s="3">
        <f>IF(Table13[[#This Row],[Category All]]="Category 3",Table13[[#This Row],[Base Abalone Value]],NA())</f>
        <v>1.0267025000000001</v>
      </c>
    </row>
    <row r="683" spans="1:26" x14ac:dyDescent="0.2">
      <c r="A683">
        <v>3635</v>
      </c>
      <c r="B683" t="s">
        <v>28</v>
      </c>
      <c r="C683">
        <v>0.36</v>
      </c>
      <c r="D683">
        <v>0.26500000000000001</v>
      </c>
      <c r="E683">
        <v>8.5000000000000006E-2</v>
      </c>
      <c r="F683">
        <v>0.1895</v>
      </c>
      <c r="G683">
        <v>7.2499999999999995E-2</v>
      </c>
      <c r="H683">
        <v>5.1499999999999997E-2</v>
      </c>
      <c r="I683">
        <v>5.5E-2</v>
      </c>
      <c r="J683">
        <v>6</v>
      </c>
      <c r="K683">
        <v>14</v>
      </c>
      <c r="L683" t="s">
        <v>40</v>
      </c>
      <c r="M683" t="s">
        <v>41</v>
      </c>
      <c r="N683" t="s">
        <v>42</v>
      </c>
      <c r="O683">
        <v>3</v>
      </c>
      <c r="P683" t="s">
        <v>65</v>
      </c>
      <c r="Q683">
        <v>3.6</v>
      </c>
      <c r="R683" t="str" cm="1">
        <f t="array" ref="R6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3" t="e">
        <f>IF(Table13[[#This Row],[Category All]]="Category 1", "Yes",NA())</f>
        <v>#N/A</v>
      </c>
      <c r="T683" t="str">
        <f>IF(Table13[[#This Row],[Category All]]="Category 2", "Yes",NA())</f>
        <v>Yes</v>
      </c>
      <c r="U683" t="e">
        <f>IF(Table13[[#This Row],[Category All]]="Category 3", "Yes",NA())</f>
        <v>#N/A</v>
      </c>
      <c r="V683" s="3">
        <f>SUM(1,(1/3)*(Table13[[#This Row],[Length]]-0.5),(1/3)*(Table13[[#This Row],[Diameter]]-0.4),(1/3)*(Table13[[#This Row],[Height]]-0.4)*Table13[[#This Row],[Whole_weight]]*0.5)</f>
        <v>0.89838458333333338</v>
      </c>
      <c r="W683" s="3" cm="1">
        <f t="array" ref="W6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0.71870766666666674</v>
      </c>
      <c r="X683" s="3" t="e">
        <f>IF(Table13[[#This Row],[Category All]]="Category 1",Table13[[#This Row],[Base Abalone Value]]*1.5,NA())</f>
        <v>#N/A</v>
      </c>
      <c r="Y683" s="3">
        <f>IF(Table13[[#This Row],[Category All]]="Category 2",Table13[[#This Row],[Base Abalone Value]]*0.8,NA())</f>
        <v>0.71870766666666674</v>
      </c>
      <c r="Z683" s="3" t="e">
        <f>IF(Table13[[#This Row],[Category All]]="Category 3",Table13[[#This Row],[Base Abalone Value]],NA())</f>
        <v>#N/A</v>
      </c>
    </row>
    <row r="684" spans="1:26" x14ac:dyDescent="0.2">
      <c r="A684">
        <v>573</v>
      </c>
      <c r="B684" t="s">
        <v>17</v>
      </c>
      <c r="C684">
        <v>0.59</v>
      </c>
      <c r="D684">
        <v>0.45500000000000002</v>
      </c>
      <c r="E684">
        <v>0.155</v>
      </c>
      <c r="F684">
        <v>1.0660000000000001</v>
      </c>
      <c r="G684">
        <v>0.38200000000000001</v>
      </c>
      <c r="H684">
        <v>0.22750000000000001</v>
      </c>
      <c r="I684">
        <v>0.41499999999999998</v>
      </c>
      <c r="J684">
        <v>20</v>
      </c>
      <c r="K684">
        <v>2</v>
      </c>
      <c r="L684" t="s">
        <v>49</v>
      </c>
      <c r="M684" t="s">
        <v>50</v>
      </c>
      <c r="N684" t="s">
        <v>51</v>
      </c>
      <c r="O684">
        <v>4</v>
      </c>
      <c r="P684" t="s">
        <v>27</v>
      </c>
      <c r="Q684">
        <v>6.1</v>
      </c>
      <c r="R684" t="str" cm="1">
        <f t="array" ref="R6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4" t="e">
        <f>IF(Table13[[#This Row],[Category All]]="Category 1", "Yes",NA())</f>
        <v>#N/A</v>
      </c>
      <c r="T684" t="str">
        <f>IF(Table13[[#This Row],[Category All]]="Category 2", "Yes",NA())</f>
        <v>Yes</v>
      </c>
      <c r="U684" t="e">
        <f>IF(Table13[[#This Row],[Category All]]="Category 3", "Yes",NA())</f>
        <v>#N/A</v>
      </c>
      <c r="V684" s="3">
        <f>SUM(1,(1/3)*(Table13[[#This Row],[Length]]-0.5),(1/3)*(Table13[[#This Row],[Diameter]]-0.4),(1/3)*(Table13[[#This Row],[Height]]-0.4)*Table13[[#This Row],[Whole_weight]]*0.5)</f>
        <v>1.0048049999999999</v>
      </c>
      <c r="W684" s="3" cm="1">
        <f t="array" ref="W6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0.803844</v>
      </c>
      <c r="X684" s="3" t="e">
        <f>IF(Table13[[#This Row],[Category All]]="Category 1",Table13[[#This Row],[Base Abalone Value]]*1.5,NA())</f>
        <v>#N/A</v>
      </c>
      <c r="Y684" s="3">
        <f>IF(Table13[[#This Row],[Category All]]="Category 2",Table13[[#This Row],[Base Abalone Value]]*0.8,NA())</f>
        <v>0.803844</v>
      </c>
      <c r="Z684" s="3" t="e">
        <f>IF(Table13[[#This Row],[Category All]]="Category 3",Table13[[#This Row],[Base Abalone Value]],NA())</f>
        <v>#N/A</v>
      </c>
    </row>
    <row r="685" spans="1:26" x14ac:dyDescent="0.2">
      <c r="A685">
        <v>383</v>
      </c>
      <c r="B685" t="s">
        <v>32</v>
      </c>
      <c r="C685">
        <v>0.48499999999999999</v>
      </c>
      <c r="D685">
        <v>0.4</v>
      </c>
      <c r="E685">
        <v>0.13500000000000001</v>
      </c>
      <c r="F685">
        <v>0.66300000000000003</v>
      </c>
      <c r="G685">
        <v>0.313</v>
      </c>
      <c r="H685">
        <v>0.13700000000000001</v>
      </c>
      <c r="I685">
        <v>0.2</v>
      </c>
      <c r="J685">
        <v>10</v>
      </c>
      <c r="K685">
        <v>13</v>
      </c>
      <c r="L685" t="s">
        <v>29</v>
      </c>
      <c r="M685" t="s">
        <v>30</v>
      </c>
      <c r="N685" t="s">
        <v>20</v>
      </c>
      <c r="O685">
        <v>6</v>
      </c>
      <c r="P685" t="s">
        <v>64</v>
      </c>
      <c r="Q685">
        <v>14.1</v>
      </c>
      <c r="R685" t="str" cm="1">
        <f t="array" ref="R6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5" t="e">
        <f>IF(Table13[[#This Row],[Category All]]="Category 1", "Yes",NA())</f>
        <v>#N/A</v>
      </c>
      <c r="T685" t="str">
        <f>IF(Table13[[#This Row],[Category All]]="Category 2", "Yes",NA())</f>
        <v>Yes</v>
      </c>
      <c r="U685" t="e">
        <f>IF(Table13[[#This Row],[Category All]]="Category 3", "Yes",NA())</f>
        <v>#N/A</v>
      </c>
      <c r="V685" s="3">
        <f>SUM(1,(1/3)*(Table13[[#This Row],[Length]]-0.5),(1/3)*(Table13[[#This Row],[Diameter]]-0.4),(1/3)*(Table13[[#This Row],[Height]]-0.4)*Table13[[#This Row],[Whole_weight]]*0.5)</f>
        <v>0.96571750000000001</v>
      </c>
      <c r="W685" s="3" cm="1">
        <f t="array" ref="W6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0.77257400000000009</v>
      </c>
      <c r="X685" s="3" t="e">
        <f>IF(Table13[[#This Row],[Category All]]="Category 1",Table13[[#This Row],[Base Abalone Value]]*1.5,NA())</f>
        <v>#N/A</v>
      </c>
      <c r="Y685" s="3">
        <f>IF(Table13[[#This Row],[Category All]]="Category 2",Table13[[#This Row],[Base Abalone Value]]*0.8,NA())</f>
        <v>0.77257400000000009</v>
      </c>
      <c r="Z685" s="3" t="e">
        <f>IF(Table13[[#This Row],[Category All]]="Category 3",Table13[[#This Row],[Base Abalone Value]],NA())</f>
        <v>#N/A</v>
      </c>
    </row>
    <row r="686" spans="1:26" x14ac:dyDescent="0.2">
      <c r="A686">
        <v>560</v>
      </c>
      <c r="B686" t="s">
        <v>28</v>
      </c>
      <c r="C686">
        <v>0.52</v>
      </c>
      <c r="D686">
        <v>0.4</v>
      </c>
      <c r="E686">
        <v>0.14499999999999999</v>
      </c>
      <c r="F686">
        <v>0.66</v>
      </c>
      <c r="G686">
        <v>0.26700000000000002</v>
      </c>
      <c r="H686">
        <v>0.1055</v>
      </c>
      <c r="I686">
        <v>0.22</v>
      </c>
      <c r="J686">
        <v>13</v>
      </c>
      <c r="K686">
        <v>9</v>
      </c>
      <c r="L686" t="s">
        <v>37</v>
      </c>
      <c r="M686" t="s">
        <v>38</v>
      </c>
      <c r="N686" t="s">
        <v>39</v>
      </c>
      <c r="O686">
        <v>10</v>
      </c>
      <c r="P686" t="s">
        <v>55</v>
      </c>
      <c r="Q686">
        <v>24.1</v>
      </c>
      <c r="R686" t="str" cm="1">
        <f t="array" ref="R6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6" t="e">
        <f>IF(Table13[[#This Row],[Category All]]="Category 1", "Yes",NA())</f>
        <v>#N/A</v>
      </c>
      <c r="T686" t="str">
        <f>IF(Table13[[#This Row],[Category All]]="Category 2", "Yes",NA())</f>
        <v>Yes</v>
      </c>
      <c r="U686" t="e">
        <f>IF(Table13[[#This Row],[Category All]]="Category 3", "Yes",NA())</f>
        <v>#N/A</v>
      </c>
      <c r="V686" s="3">
        <f>SUM(1,(1/3)*(Table13[[#This Row],[Length]]-0.5),(1/3)*(Table13[[#This Row],[Diameter]]-0.4),(1/3)*(Table13[[#This Row],[Height]]-0.4)*Table13[[#This Row],[Whole_weight]]*0.5)</f>
        <v>0.97861666666666658</v>
      </c>
      <c r="W686" s="3" cm="1">
        <f t="array" ref="W6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0.78289333333333333</v>
      </c>
      <c r="X686" s="3" t="e">
        <f>IF(Table13[[#This Row],[Category All]]="Category 1",Table13[[#This Row],[Base Abalone Value]]*1.5,NA())</f>
        <v>#N/A</v>
      </c>
      <c r="Y686" s="3">
        <f>IF(Table13[[#This Row],[Category All]]="Category 2",Table13[[#This Row],[Base Abalone Value]]*0.8,NA())</f>
        <v>0.78289333333333333</v>
      </c>
      <c r="Z686" s="3" t="e">
        <f>IF(Table13[[#This Row],[Category All]]="Category 3",Table13[[#This Row],[Base Abalone Value]],NA())</f>
        <v>#N/A</v>
      </c>
    </row>
    <row r="687" spans="1:26" x14ac:dyDescent="0.2">
      <c r="A687">
        <v>4176</v>
      </c>
      <c r="B687" t="s">
        <v>17</v>
      </c>
      <c r="C687">
        <v>0.625</v>
      </c>
      <c r="D687">
        <v>0.48499999999999999</v>
      </c>
      <c r="E687">
        <v>0.15</v>
      </c>
      <c r="F687">
        <v>1.0945</v>
      </c>
      <c r="G687">
        <v>0.53100000000000003</v>
      </c>
      <c r="H687">
        <v>0.26100000000000001</v>
      </c>
      <c r="I687">
        <v>0.29599999999999999</v>
      </c>
      <c r="J687">
        <v>10</v>
      </c>
      <c r="K687">
        <v>9</v>
      </c>
      <c r="L687" t="s">
        <v>37</v>
      </c>
      <c r="M687" t="s">
        <v>38</v>
      </c>
      <c r="N687" t="s">
        <v>39</v>
      </c>
      <c r="O687">
        <v>9</v>
      </c>
      <c r="P687" t="s">
        <v>63</v>
      </c>
      <c r="Q687">
        <v>1.9</v>
      </c>
      <c r="R687" t="str" cm="1">
        <f t="array" ref="R6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7" t="e">
        <f>IF(Table13[[#This Row],[Category All]]="Category 1", "Yes",NA())</f>
        <v>#N/A</v>
      </c>
      <c r="T687" t="e">
        <f>IF(Table13[[#This Row],[Category All]]="Category 2", "Yes",NA())</f>
        <v>#N/A</v>
      </c>
      <c r="U687" t="str">
        <f>IF(Table13[[#This Row],[Category All]]="Category 3", "Yes",NA())</f>
        <v>Yes</v>
      </c>
      <c r="V687" s="3">
        <f>SUM(1,(1/3)*(Table13[[#This Row],[Length]]-0.5),(1/3)*(Table13[[#This Row],[Diameter]]-0.4),(1/3)*(Table13[[#This Row],[Height]]-0.4)*Table13[[#This Row],[Whole_weight]]*0.5)</f>
        <v>1.0243958333333334</v>
      </c>
      <c r="W687" s="3" cm="1">
        <f t="array" ref="W6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1.0243958333333334</v>
      </c>
      <c r="X687" s="3" t="e">
        <f>IF(Table13[[#This Row],[Category All]]="Category 1",Table13[[#This Row],[Base Abalone Value]]*1.5,NA())</f>
        <v>#N/A</v>
      </c>
      <c r="Y687" s="3" t="e">
        <f>IF(Table13[[#This Row],[Category All]]="Category 2",Table13[[#This Row],[Base Abalone Value]]*0.8,NA())</f>
        <v>#N/A</v>
      </c>
      <c r="Z687" s="3">
        <f>IF(Table13[[#This Row],[Category All]]="Category 3",Table13[[#This Row],[Base Abalone Value]],NA())</f>
        <v>1.0243958333333334</v>
      </c>
    </row>
    <row r="688" spans="1:26" x14ac:dyDescent="0.2">
      <c r="A688">
        <v>4171</v>
      </c>
      <c r="B688" t="s">
        <v>32</v>
      </c>
      <c r="C688">
        <v>0.55000000000000004</v>
      </c>
      <c r="D688">
        <v>0.43</v>
      </c>
      <c r="E688">
        <v>0.13</v>
      </c>
      <c r="F688">
        <v>0.83950000000000002</v>
      </c>
      <c r="G688">
        <v>0.3155</v>
      </c>
      <c r="H688">
        <v>0.19550000000000001</v>
      </c>
      <c r="I688">
        <v>0.24049999999999999</v>
      </c>
      <c r="J688">
        <v>10</v>
      </c>
      <c r="K688">
        <v>12</v>
      </c>
      <c r="L688" t="s">
        <v>18</v>
      </c>
      <c r="M688" t="s">
        <v>19</v>
      </c>
      <c r="N688" t="s">
        <v>20</v>
      </c>
      <c r="O688">
        <v>4</v>
      </c>
      <c r="P688" t="s">
        <v>27</v>
      </c>
      <c r="Q688">
        <v>6.1</v>
      </c>
      <c r="R688" t="str" cm="1">
        <f t="array" ref="R6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88" t="e">
        <f>IF(Table13[[#This Row],[Category All]]="Category 1", "Yes",NA())</f>
        <v>#N/A</v>
      </c>
      <c r="T688" t="str">
        <f>IF(Table13[[#This Row],[Category All]]="Category 2", "Yes",NA())</f>
        <v>Yes</v>
      </c>
      <c r="U688" t="e">
        <f>IF(Table13[[#This Row],[Category All]]="Category 3", "Yes",NA())</f>
        <v>#N/A</v>
      </c>
      <c r="V688" s="3">
        <f>SUM(1,(1/3)*(Table13[[#This Row],[Length]]-0.5),(1/3)*(Table13[[#This Row],[Diameter]]-0.4),(1/3)*(Table13[[#This Row],[Height]]-0.4)*Table13[[#This Row],[Whole_weight]]*0.5)</f>
        <v>0.9888891666666666</v>
      </c>
      <c r="W688" s="3" cm="1">
        <f t="array" ref="W6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0.79111133333333328</v>
      </c>
      <c r="X688" s="3" t="e">
        <f>IF(Table13[[#This Row],[Category All]]="Category 1",Table13[[#This Row],[Base Abalone Value]]*1.5,NA())</f>
        <v>#N/A</v>
      </c>
      <c r="Y688" s="3">
        <f>IF(Table13[[#This Row],[Category All]]="Category 2",Table13[[#This Row],[Base Abalone Value]]*0.8,NA())</f>
        <v>0.79111133333333328</v>
      </c>
      <c r="Z688" s="3" t="e">
        <f>IF(Table13[[#This Row],[Category All]]="Category 3",Table13[[#This Row],[Base Abalone Value]],NA())</f>
        <v>#N/A</v>
      </c>
    </row>
    <row r="689" spans="1:26" x14ac:dyDescent="0.2">
      <c r="A689">
        <v>1525</v>
      </c>
      <c r="B689" t="s">
        <v>17</v>
      </c>
      <c r="C689">
        <v>0.7</v>
      </c>
      <c r="D689">
        <v>0.55000000000000004</v>
      </c>
      <c r="E689">
        <v>0.17</v>
      </c>
      <c r="F689">
        <v>1.6839999999999999</v>
      </c>
      <c r="G689">
        <v>0.75349999999999995</v>
      </c>
      <c r="H689">
        <v>0.32650000000000001</v>
      </c>
      <c r="I689">
        <v>0.32</v>
      </c>
      <c r="J689">
        <v>11</v>
      </c>
      <c r="K689">
        <v>12</v>
      </c>
      <c r="L689" t="s">
        <v>18</v>
      </c>
      <c r="M689" t="s">
        <v>19</v>
      </c>
      <c r="N689" t="s">
        <v>20</v>
      </c>
      <c r="O689">
        <v>5</v>
      </c>
      <c r="P689" t="s">
        <v>31</v>
      </c>
      <c r="Q689">
        <v>12.8</v>
      </c>
      <c r="R689" t="str" cm="1">
        <f t="array" ref="R6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89" t="e">
        <f>IF(Table13[[#This Row],[Category All]]="Category 1", "Yes",NA())</f>
        <v>#N/A</v>
      </c>
      <c r="T689" t="e">
        <f>IF(Table13[[#This Row],[Category All]]="Category 2", "Yes",NA())</f>
        <v>#N/A</v>
      </c>
      <c r="U689" t="str">
        <f>IF(Table13[[#This Row],[Category All]]="Category 3", "Yes",NA())</f>
        <v>Yes</v>
      </c>
      <c r="V689" s="3">
        <f>SUM(1,(1/3)*(Table13[[#This Row],[Length]]-0.5),(1/3)*(Table13[[#This Row],[Diameter]]-0.4),(1/3)*(Table13[[#This Row],[Height]]-0.4)*Table13[[#This Row],[Whole_weight]]*0.5)</f>
        <v>1.0521133333333335</v>
      </c>
      <c r="W689" s="3" cm="1">
        <f t="array" ref="W6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1.0521133333333335</v>
      </c>
      <c r="X689" s="3" t="e">
        <f>IF(Table13[[#This Row],[Category All]]="Category 1",Table13[[#This Row],[Base Abalone Value]]*1.5,NA())</f>
        <v>#N/A</v>
      </c>
      <c r="Y689" s="3" t="e">
        <f>IF(Table13[[#This Row],[Category All]]="Category 2",Table13[[#This Row],[Base Abalone Value]]*0.8,NA())</f>
        <v>#N/A</v>
      </c>
      <c r="Z689" s="3">
        <f>IF(Table13[[#This Row],[Category All]]="Category 3",Table13[[#This Row],[Base Abalone Value]],NA())</f>
        <v>1.0521133333333335</v>
      </c>
    </row>
    <row r="690" spans="1:26" x14ac:dyDescent="0.2">
      <c r="A690">
        <v>271</v>
      </c>
      <c r="B690" t="s">
        <v>17</v>
      </c>
      <c r="C690">
        <v>0.64</v>
      </c>
      <c r="D690">
        <v>0.52500000000000002</v>
      </c>
      <c r="E690">
        <v>0.215</v>
      </c>
      <c r="F690">
        <v>1.7789999999999999</v>
      </c>
      <c r="G690">
        <v>0.45350000000000001</v>
      </c>
      <c r="H690">
        <v>0.28549999999999998</v>
      </c>
      <c r="I690">
        <v>0.55000000000000004</v>
      </c>
      <c r="J690">
        <v>22</v>
      </c>
      <c r="K690">
        <v>4</v>
      </c>
      <c r="L690" t="s">
        <v>69</v>
      </c>
      <c r="M690" t="s">
        <v>70</v>
      </c>
      <c r="N690" t="s">
        <v>71</v>
      </c>
      <c r="O690">
        <v>4</v>
      </c>
      <c r="P690" t="s">
        <v>27</v>
      </c>
      <c r="Q690">
        <v>6.1</v>
      </c>
      <c r="R690" t="str" cm="1">
        <f t="array" ref="R6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0" t="e">
        <f>IF(Table13[[#This Row],[Category All]]="Category 1", "Yes",NA())</f>
        <v>#N/A</v>
      </c>
      <c r="T690" t="str">
        <f>IF(Table13[[#This Row],[Category All]]="Category 2", "Yes",NA())</f>
        <v>Yes</v>
      </c>
      <c r="U690" t="e">
        <f>IF(Table13[[#This Row],[Category All]]="Category 3", "Yes",NA())</f>
        <v>#N/A</v>
      </c>
      <c r="V690" s="3">
        <f>SUM(1,(1/3)*(Table13[[#This Row],[Length]]-0.5),(1/3)*(Table13[[#This Row],[Diameter]]-0.4),(1/3)*(Table13[[#This Row],[Height]]-0.4)*Table13[[#This Row],[Whole_weight]]*0.5)</f>
        <v>1.0334808333333334</v>
      </c>
      <c r="W690" s="3" cm="1">
        <f t="array" ref="W6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0.82678466666666672</v>
      </c>
      <c r="X690" s="3" t="e">
        <f>IF(Table13[[#This Row],[Category All]]="Category 1",Table13[[#This Row],[Base Abalone Value]]*1.5,NA())</f>
        <v>#N/A</v>
      </c>
      <c r="Y690" s="3">
        <f>IF(Table13[[#This Row],[Category All]]="Category 2",Table13[[#This Row],[Base Abalone Value]]*0.8,NA())</f>
        <v>0.82678466666666672</v>
      </c>
      <c r="Z690" s="3" t="e">
        <f>IF(Table13[[#This Row],[Category All]]="Category 3",Table13[[#This Row],[Base Abalone Value]],NA())</f>
        <v>#N/A</v>
      </c>
    </row>
    <row r="691" spans="1:26" x14ac:dyDescent="0.2">
      <c r="A691">
        <v>1925</v>
      </c>
      <c r="B691" t="s">
        <v>17</v>
      </c>
      <c r="C691">
        <v>0.61</v>
      </c>
      <c r="D691">
        <v>0.46</v>
      </c>
      <c r="E691">
        <v>0.155</v>
      </c>
      <c r="F691">
        <v>0.95699999999999996</v>
      </c>
      <c r="G691">
        <v>0.42549999999999999</v>
      </c>
      <c r="H691">
        <v>0.19750000000000001</v>
      </c>
      <c r="I691">
        <v>0.26500000000000001</v>
      </c>
      <c r="J691">
        <v>8</v>
      </c>
      <c r="K691">
        <v>2</v>
      </c>
      <c r="L691" t="s">
        <v>49</v>
      </c>
      <c r="M691" t="s">
        <v>50</v>
      </c>
      <c r="N691" t="s">
        <v>51</v>
      </c>
      <c r="O691">
        <v>1</v>
      </c>
      <c r="P691" t="s">
        <v>21</v>
      </c>
      <c r="Q691">
        <v>22.1</v>
      </c>
      <c r="R691" t="str" cm="1">
        <f t="array" ref="R6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1" t="e">
        <f>IF(Table13[[#This Row],[Category All]]="Category 1", "Yes",NA())</f>
        <v>#N/A</v>
      </c>
      <c r="T691" t="e">
        <f>IF(Table13[[#This Row],[Category All]]="Category 2", "Yes",NA())</f>
        <v>#N/A</v>
      </c>
      <c r="U691" t="str">
        <f>IF(Table13[[#This Row],[Category All]]="Category 3", "Yes",NA())</f>
        <v>Yes</v>
      </c>
      <c r="V691" s="3">
        <f>SUM(1,(1/3)*(Table13[[#This Row],[Length]]-0.5),(1/3)*(Table13[[#This Row],[Diameter]]-0.4),(1/3)*(Table13[[#This Row],[Height]]-0.4)*Table13[[#This Row],[Whole_weight]]*0.5)</f>
        <v>1.0175891666666665</v>
      </c>
      <c r="W691" s="3" cm="1">
        <f t="array" ref="W6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1.0175891666666665</v>
      </c>
      <c r="X691" s="3" t="e">
        <f>IF(Table13[[#This Row],[Category All]]="Category 1",Table13[[#This Row],[Base Abalone Value]]*1.5,NA())</f>
        <v>#N/A</v>
      </c>
      <c r="Y691" s="3" t="e">
        <f>IF(Table13[[#This Row],[Category All]]="Category 2",Table13[[#This Row],[Base Abalone Value]]*0.8,NA())</f>
        <v>#N/A</v>
      </c>
      <c r="Z691" s="3">
        <f>IF(Table13[[#This Row],[Category All]]="Category 3",Table13[[#This Row],[Base Abalone Value]],NA())</f>
        <v>1.0175891666666665</v>
      </c>
    </row>
    <row r="692" spans="1:26" x14ac:dyDescent="0.2">
      <c r="A692">
        <v>3071</v>
      </c>
      <c r="B692" t="s">
        <v>17</v>
      </c>
      <c r="C692">
        <v>0.65500000000000003</v>
      </c>
      <c r="D692">
        <v>0.49</v>
      </c>
      <c r="E692">
        <v>0.16</v>
      </c>
      <c r="F692">
        <v>1.204</v>
      </c>
      <c r="G692">
        <v>0.54549999999999998</v>
      </c>
      <c r="H692">
        <v>0.26150000000000001</v>
      </c>
      <c r="I692">
        <v>0.32250000000000001</v>
      </c>
      <c r="J692">
        <v>9</v>
      </c>
      <c r="K692">
        <v>14</v>
      </c>
      <c r="L692" t="s">
        <v>40</v>
      </c>
      <c r="M692" t="s">
        <v>41</v>
      </c>
      <c r="N692" t="s">
        <v>42</v>
      </c>
      <c r="O692">
        <v>6</v>
      </c>
      <c r="P692" t="s">
        <v>64</v>
      </c>
      <c r="Q692">
        <v>14.1</v>
      </c>
      <c r="R692" t="str" cm="1">
        <f t="array" ref="R6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2" t="e">
        <f>IF(Table13[[#This Row],[Category All]]="Category 1", "Yes",NA())</f>
        <v>#N/A</v>
      </c>
      <c r="T692" t="e">
        <f>IF(Table13[[#This Row],[Category All]]="Category 2", "Yes",NA())</f>
        <v>#N/A</v>
      </c>
      <c r="U692" t="str">
        <f>IF(Table13[[#This Row],[Category All]]="Category 3", "Yes",NA())</f>
        <v>Yes</v>
      </c>
      <c r="V692" s="3">
        <f>SUM(1,(1/3)*(Table13[[#This Row],[Length]]-0.5),(1/3)*(Table13[[#This Row],[Diameter]]-0.4),(1/3)*(Table13[[#This Row],[Height]]-0.4)*Table13[[#This Row],[Whole_weight]]*0.5)</f>
        <v>1.0335066666666668</v>
      </c>
      <c r="W692" s="3" cm="1">
        <f t="array" ref="W6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1.0335066666666668</v>
      </c>
      <c r="X692" s="3" t="e">
        <f>IF(Table13[[#This Row],[Category All]]="Category 1",Table13[[#This Row],[Base Abalone Value]]*1.5,NA())</f>
        <v>#N/A</v>
      </c>
      <c r="Y692" s="3" t="e">
        <f>IF(Table13[[#This Row],[Category All]]="Category 2",Table13[[#This Row],[Base Abalone Value]]*0.8,NA())</f>
        <v>#N/A</v>
      </c>
      <c r="Z692" s="3">
        <f>IF(Table13[[#This Row],[Category All]]="Category 3",Table13[[#This Row],[Base Abalone Value]],NA())</f>
        <v>1.0335066666666668</v>
      </c>
    </row>
    <row r="693" spans="1:26" x14ac:dyDescent="0.2">
      <c r="A693">
        <v>296</v>
      </c>
      <c r="B693" t="s">
        <v>28</v>
      </c>
      <c r="C693">
        <v>0.29499999999999998</v>
      </c>
      <c r="D693">
        <v>0.215</v>
      </c>
      <c r="E693">
        <v>8.5000000000000006E-2</v>
      </c>
      <c r="F693">
        <v>0.128</v>
      </c>
      <c r="G693">
        <v>4.9000000000000002E-2</v>
      </c>
      <c r="H693">
        <v>3.4000000000000002E-2</v>
      </c>
      <c r="I693">
        <v>0.04</v>
      </c>
      <c r="J693">
        <v>6</v>
      </c>
      <c r="K693">
        <v>13</v>
      </c>
      <c r="L693" t="s">
        <v>29</v>
      </c>
      <c r="M693" t="s">
        <v>30</v>
      </c>
      <c r="N693" t="s">
        <v>20</v>
      </c>
      <c r="O693">
        <v>9</v>
      </c>
      <c r="P693" t="s">
        <v>63</v>
      </c>
      <c r="Q693">
        <v>1.9</v>
      </c>
      <c r="R693" t="str" cm="1">
        <f t="array" ref="R6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3" t="e">
        <f>IF(Table13[[#This Row],[Category All]]="Category 1", "Yes",NA())</f>
        <v>#N/A</v>
      </c>
      <c r="T693" t="str">
        <f>IF(Table13[[#This Row],[Category All]]="Category 2", "Yes",NA())</f>
        <v>Yes</v>
      </c>
      <c r="U693" t="e">
        <f>IF(Table13[[#This Row],[Category All]]="Category 3", "Yes",NA())</f>
        <v>#N/A</v>
      </c>
      <c r="V693" s="3">
        <f>SUM(1,(1/3)*(Table13[[#This Row],[Length]]-0.5),(1/3)*(Table13[[#This Row],[Diameter]]-0.4),(1/3)*(Table13[[#This Row],[Height]]-0.4)*Table13[[#This Row],[Whole_weight]]*0.5)</f>
        <v>0.86328000000000005</v>
      </c>
      <c r="W693" s="3" cm="1">
        <f t="array" ref="W6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0.69062400000000013</v>
      </c>
      <c r="X693" s="3" t="e">
        <f>IF(Table13[[#This Row],[Category All]]="Category 1",Table13[[#This Row],[Base Abalone Value]]*1.5,NA())</f>
        <v>#N/A</v>
      </c>
      <c r="Y693" s="3">
        <f>IF(Table13[[#This Row],[Category All]]="Category 2",Table13[[#This Row],[Base Abalone Value]]*0.8,NA())</f>
        <v>0.69062400000000013</v>
      </c>
      <c r="Z693" s="3" t="e">
        <f>IF(Table13[[#This Row],[Category All]]="Category 3",Table13[[#This Row],[Base Abalone Value]],NA())</f>
        <v>#N/A</v>
      </c>
    </row>
    <row r="694" spans="1:26" x14ac:dyDescent="0.2">
      <c r="A694">
        <v>2091</v>
      </c>
      <c r="B694" t="s">
        <v>32</v>
      </c>
      <c r="C694">
        <v>0.77500000000000002</v>
      </c>
      <c r="D694">
        <v>0.56999999999999995</v>
      </c>
      <c r="E694">
        <v>0.22</v>
      </c>
      <c r="F694">
        <v>2.032</v>
      </c>
      <c r="G694">
        <v>0.73499999999999999</v>
      </c>
      <c r="H694">
        <v>0.47549999999999998</v>
      </c>
      <c r="I694">
        <v>0.65849999999999997</v>
      </c>
      <c r="J694">
        <v>17</v>
      </c>
      <c r="K694">
        <v>15</v>
      </c>
      <c r="L694" t="s">
        <v>66</v>
      </c>
      <c r="M694" t="s">
        <v>67</v>
      </c>
      <c r="N694" t="s">
        <v>20</v>
      </c>
      <c r="O694">
        <v>3</v>
      </c>
      <c r="P694" t="s">
        <v>65</v>
      </c>
      <c r="Q694">
        <v>3.6</v>
      </c>
      <c r="R694" t="str" cm="1">
        <f t="array" ref="R6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694" t="str">
        <f>IF(Table13[[#This Row],[Category All]]="Category 1", "Yes",NA())</f>
        <v>Yes</v>
      </c>
      <c r="T694" t="e">
        <f>IF(Table13[[#This Row],[Category All]]="Category 2", "Yes",NA())</f>
        <v>#N/A</v>
      </c>
      <c r="U694" t="e">
        <f>IF(Table13[[#This Row],[Category All]]="Category 3", "Yes",NA())</f>
        <v>#N/A</v>
      </c>
      <c r="V694" s="3">
        <f>SUM(1,(1/3)*(Table13[[#This Row],[Length]]-0.5),(1/3)*(Table13[[#This Row],[Diameter]]-0.4),(1/3)*(Table13[[#This Row],[Height]]-0.4)*Table13[[#This Row],[Whole_weight]]*0.5)</f>
        <v>1.0873733333333335</v>
      </c>
      <c r="W694" s="3" cm="1">
        <f t="array" ref="W6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1.6310600000000002</v>
      </c>
      <c r="X694" s="3">
        <f>IF(Table13[[#This Row],[Category All]]="Category 1",Table13[[#This Row],[Base Abalone Value]]*1.5,NA())</f>
        <v>1.6310600000000002</v>
      </c>
      <c r="Y694" s="3" t="e">
        <f>IF(Table13[[#This Row],[Category All]]="Category 2",Table13[[#This Row],[Base Abalone Value]]*0.8,NA())</f>
        <v>#N/A</v>
      </c>
      <c r="Z694" s="3" t="e">
        <f>IF(Table13[[#This Row],[Category All]]="Category 3",Table13[[#This Row],[Base Abalone Value]],NA())</f>
        <v>#N/A</v>
      </c>
    </row>
    <row r="695" spans="1:26" x14ac:dyDescent="0.2">
      <c r="A695">
        <v>4063</v>
      </c>
      <c r="B695" t="s">
        <v>32</v>
      </c>
      <c r="C695">
        <v>0.63</v>
      </c>
      <c r="D695">
        <v>0.49</v>
      </c>
      <c r="E695">
        <v>0.15</v>
      </c>
      <c r="F695">
        <v>1.1955</v>
      </c>
      <c r="G695">
        <v>0.58450000000000002</v>
      </c>
      <c r="H695">
        <v>0.25700000000000001</v>
      </c>
      <c r="I695">
        <v>0.3</v>
      </c>
      <c r="J695">
        <v>9</v>
      </c>
      <c r="K695">
        <v>15</v>
      </c>
      <c r="L695" t="s">
        <v>66</v>
      </c>
      <c r="M695" t="s">
        <v>67</v>
      </c>
      <c r="N695" t="s">
        <v>20</v>
      </c>
      <c r="O695">
        <v>10</v>
      </c>
      <c r="P695" t="s">
        <v>55</v>
      </c>
      <c r="Q695">
        <v>24.1</v>
      </c>
      <c r="R695" t="str" cm="1">
        <f t="array" ref="R6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695" t="e">
        <f>IF(Table13[[#This Row],[Category All]]="Category 1", "Yes",NA())</f>
        <v>#N/A</v>
      </c>
      <c r="T695" t="e">
        <f>IF(Table13[[#This Row],[Category All]]="Category 2", "Yes",NA())</f>
        <v>#N/A</v>
      </c>
      <c r="U695" t="str">
        <f>IF(Table13[[#This Row],[Category All]]="Category 3", "Yes",NA())</f>
        <v>Yes</v>
      </c>
      <c r="V695" s="3">
        <f>SUM(1,(1/3)*(Table13[[#This Row],[Length]]-0.5),(1/3)*(Table13[[#This Row],[Diameter]]-0.4),(1/3)*(Table13[[#This Row],[Height]]-0.4)*Table13[[#This Row],[Whole_weight]]*0.5)</f>
        <v>1.0235208333333334</v>
      </c>
      <c r="W695" s="3" cm="1">
        <f t="array" ref="W6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1.0235208333333334</v>
      </c>
      <c r="X695" s="3" t="e">
        <f>IF(Table13[[#This Row],[Category All]]="Category 1",Table13[[#This Row],[Base Abalone Value]]*1.5,NA())</f>
        <v>#N/A</v>
      </c>
      <c r="Y695" s="3" t="e">
        <f>IF(Table13[[#This Row],[Category All]]="Category 2",Table13[[#This Row],[Base Abalone Value]]*0.8,NA())</f>
        <v>#N/A</v>
      </c>
      <c r="Z695" s="3">
        <f>IF(Table13[[#This Row],[Category All]]="Category 3",Table13[[#This Row],[Base Abalone Value]],NA())</f>
        <v>1.0235208333333334</v>
      </c>
    </row>
    <row r="696" spans="1:26" x14ac:dyDescent="0.2">
      <c r="A696">
        <v>3895</v>
      </c>
      <c r="B696" t="s">
        <v>32</v>
      </c>
      <c r="C696">
        <v>0.495</v>
      </c>
      <c r="D696">
        <v>0.38</v>
      </c>
      <c r="E696">
        <v>0.13500000000000001</v>
      </c>
      <c r="F696">
        <v>0.62949999999999995</v>
      </c>
      <c r="G696">
        <v>0.26300000000000001</v>
      </c>
      <c r="H696">
        <v>0.14249999999999999</v>
      </c>
      <c r="I696">
        <v>0.215</v>
      </c>
      <c r="J696">
        <v>12</v>
      </c>
      <c r="K696">
        <v>7</v>
      </c>
      <c r="L696" t="s">
        <v>52</v>
      </c>
      <c r="M696" t="s">
        <v>53</v>
      </c>
      <c r="N696" t="s">
        <v>54</v>
      </c>
      <c r="O696">
        <v>8</v>
      </c>
      <c r="P696" t="s">
        <v>36</v>
      </c>
      <c r="Q696">
        <v>12.3</v>
      </c>
      <c r="R696" t="str" cm="1">
        <f t="array" ref="R6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6" t="e">
        <f>IF(Table13[[#This Row],[Category All]]="Category 1", "Yes",NA())</f>
        <v>#N/A</v>
      </c>
      <c r="T696" t="str">
        <f>IF(Table13[[#This Row],[Category All]]="Category 2", "Yes",NA())</f>
        <v>Yes</v>
      </c>
      <c r="U696" t="e">
        <f>IF(Table13[[#This Row],[Category All]]="Category 3", "Yes",NA())</f>
        <v>#N/A</v>
      </c>
      <c r="V696" s="3">
        <f>SUM(1,(1/3)*(Table13[[#This Row],[Length]]-0.5),(1/3)*(Table13[[#This Row],[Diameter]]-0.4),(1/3)*(Table13[[#This Row],[Height]]-0.4)*Table13[[#This Row],[Whole_weight]]*0.5)</f>
        <v>0.96386374999999991</v>
      </c>
      <c r="W696" s="3" cm="1">
        <f t="array" ref="W6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0.77109099999999997</v>
      </c>
      <c r="X696" s="3" t="e">
        <f>IF(Table13[[#This Row],[Category All]]="Category 1",Table13[[#This Row],[Base Abalone Value]]*1.5,NA())</f>
        <v>#N/A</v>
      </c>
      <c r="Y696" s="3">
        <f>IF(Table13[[#This Row],[Category All]]="Category 2",Table13[[#This Row],[Base Abalone Value]]*0.8,NA())</f>
        <v>0.77109099999999997</v>
      </c>
      <c r="Z696" s="3" t="e">
        <f>IF(Table13[[#This Row],[Category All]]="Category 3",Table13[[#This Row],[Base Abalone Value]],NA())</f>
        <v>#N/A</v>
      </c>
    </row>
    <row r="697" spans="1:26" x14ac:dyDescent="0.2">
      <c r="A697">
        <v>456</v>
      </c>
      <c r="B697" t="s">
        <v>32</v>
      </c>
      <c r="C697">
        <v>0.57499999999999996</v>
      </c>
      <c r="D697">
        <v>0.47</v>
      </c>
      <c r="E697">
        <v>0.14000000000000001</v>
      </c>
      <c r="F697">
        <v>0.83750000000000002</v>
      </c>
      <c r="G697">
        <v>0.34849999999999998</v>
      </c>
      <c r="H697">
        <v>0.17349999999999999</v>
      </c>
      <c r="I697">
        <v>0.24</v>
      </c>
      <c r="J697">
        <v>11</v>
      </c>
      <c r="K697">
        <v>1</v>
      </c>
      <c r="L697" t="s">
        <v>25</v>
      </c>
      <c r="M697" t="s">
        <v>26</v>
      </c>
      <c r="N697" t="s">
        <v>20</v>
      </c>
      <c r="O697">
        <v>3</v>
      </c>
      <c r="P697" t="s">
        <v>65</v>
      </c>
      <c r="Q697">
        <v>3.6</v>
      </c>
      <c r="R697" t="str" cm="1">
        <f t="array" ref="R6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7" t="e">
        <f>IF(Table13[[#This Row],[Category All]]="Category 1", "Yes",NA())</f>
        <v>#N/A</v>
      </c>
      <c r="T697" t="str">
        <f>IF(Table13[[#This Row],[Category All]]="Category 2", "Yes",NA())</f>
        <v>Yes</v>
      </c>
      <c r="U697" t="e">
        <f>IF(Table13[[#This Row],[Category All]]="Category 3", "Yes",NA())</f>
        <v>#N/A</v>
      </c>
      <c r="V697" s="3">
        <f>SUM(1,(1/3)*(Table13[[#This Row],[Length]]-0.5),(1/3)*(Table13[[#This Row],[Diameter]]-0.4),(1/3)*(Table13[[#This Row],[Height]]-0.4)*Table13[[#This Row],[Whole_weight]]*0.5)</f>
        <v>1.0120416666666667</v>
      </c>
      <c r="W697" s="3" cm="1">
        <f t="array" ref="W6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0.80963333333333343</v>
      </c>
      <c r="X697" s="3" t="e">
        <f>IF(Table13[[#This Row],[Category All]]="Category 1",Table13[[#This Row],[Base Abalone Value]]*1.5,NA())</f>
        <v>#N/A</v>
      </c>
      <c r="Y697" s="3">
        <f>IF(Table13[[#This Row],[Category All]]="Category 2",Table13[[#This Row],[Base Abalone Value]]*0.8,NA())</f>
        <v>0.80963333333333343</v>
      </c>
      <c r="Z697" s="3" t="e">
        <f>IF(Table13[[#This Row],[Category All]]="Category 3",Table13[[#This Row],[Base Abalone Value]],NA())</f>
        <v>#N/A</v>
      </c>
    </row>
    <row r="698" spans="1:26" x14ac:dyDescent="0.2">
      <c r="A698">
        <v>1576</v>
      </c>
      <c r="B698" t="s">
        <v>28</v>
      </c>
      <c r="C698">
        <v>0.48499999999999999</v>
      </c>
      <c r="D698">
        <v>0.375</v>
      </c>
      <c r="E698">
        <v>0.13</v>
      </c>
      <c r="F698">
        <v>0.60250000000000004</v>
      </c>
      <c r="G698">
        <v>0.29349999999999998</v>
      </c>
      <c r="H698">
        <v>0.1285</v>
      </c>
      <c r="I698">
        <v>0.16</v>
      </c>
      <c r="J698">
        <v>7</v>
      </c>
      <c r="K698">
        <v>1</v>
      </c>
      <c r="L698" t="s">
        <v>25</v>
      </c>
      <c r="M698" t="s">
        <v>26</v>
      </c>
      <c r="N698" t="s">
        <v>20</v>
      </c>
      <c r="O698">
        <v>2</v>
      </c>
      <c r="P698" t="s">
        <v>24</v>
      </c>
      <c r="Q698">
        <v>18</v>
      </c>
      <c r="R698" t="str" cm="1">
        <f t="array" ref="R6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8" t="e">
        <f>IF(Table13[[#This Row],[Category All]]="Category 1", "Yes",NA())</f>
        <v>#N/A</v>
      </c>
      <c r="T698" t="str">
        <f>IF(Table13[[#This Row],[Category All]]="Category 2", "Yes",NA())</f>
        <v>Yes</v>
      </c>
      <c r="U698" t="e">
        <f>IF(Table13[[#This Row],[Category All]]="Category 3", "Yes",NA())</f>
        <v>#N/A</v>
      </c>
      <c r="V698" s="3">
        <f>SUM(1,(1/3)*(Table13[[#This Row],[Length]]-0.5),(1/3)*(Table13[[#This Row],[Diameter]]-0.4),(1/3)*(Table13[[#This Row],[Height]]-0.4)*Table13[[#This Row],[Whole_weight]]*0.5)</f>
        <v>0.95955416666666671</v>
      </c>
      <c r="W698" s="3" cm="1">
        <f t="array" ref="W6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0.76764333333333346</v>
      </c>
      <c r="X698" s="3" t="e">
        <f>IF(Table13[[#This Row],[Category All]]="Category 1",Table13[[#This Row],[Base Abalone Value]]*1.5,NA())</f>
        <v>#N/A</v>
      </c>
      <c r="Y698" s="3">
        <f>IF(Table13[[#This Row],[Category All]]="Category 2",Table13[[#This Row],[Base Abalone Value]]*0.8,NA())</f>
        <v>0.76764333333333346</v>
      </c>
      <c r="Z698" s="3" t="e">
        <f>IF(Table13[[#This Row],[Category All]]="Category 3",Table13[[#This Row],[Base Abalone Value]],NA())</f>
        <v>#N/A</v>
      </c>
    </row>
    <row r="699" spans="1:26" x14ac:dyDescent="0.2">
      <c r="A699">
        <v>3371</v>
      </c>
      <c r="B699" t="s">
        <v>32</v>
      </c>
      <c r="C699">
        <v>0.45500000000000002</v>
      </c>
      <c r="D699">
        <v>0.34499999999999997</v>
      </c>
      <c r="E699">
        <v>0.125</v>
      </c>
      <c r="F699">
        <v>0.44</v>
      </c>
      <c r="G699">
        <v>0.16900000000000001</v>
      </c>
      <c r="H699">
        <v>0.1065</v>
      </c>
      <c r="I699">
        <v>0.13500000000000001</v>
      </c>
      <c r="J699">
        <v>12</v>
      </c>
      <c r="K699">
        <v>4</v>
      </c>
      <c r="L699" t="s">
        <v>69</v>
      </c>
      <c r="M699" t="s">
        <v>70</v>
      </c>
      <c r="N699" t="s">
        <v>71</v>
      </c>
      <c r="O699">
        <v>9</v>
      </c>
      <c r="P699" t="s">
        <v>63</v>
      </c>
      <c r="Q699">
        <v>1.9</v>
      </c>
      <c r="R699" t="str" cm="1">
        <f t="array" ref="R6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699" t="e">
        <f>IF(Table13[[#This Row],[Category All]]="Category 1", "Yes",NA())</f>
        <v>#N/A</v>
      </c>
      <c r="T699" t="str">
        <f>IF(Table13[[#This Row],[Category All]]="Category 2", "Yes",NA())</f>
        <v>Yes</v>
      </c>
      <c r="U699" t="e">
        <f>IF(Table13[[#This Row],[Category All]]="Category 3", "Yes",NA())</f>
        <v>#N/A</v>
      </c>
      <c r="V699" s="3">
        <f>SUM(1,(1/3)*(Table13[[#This Row],[Length]]-0.5),(1/3)*(Table13[[#This Row],[Diameter]]-0.4),(1/3)*(Table13[[#This Row],[Height]]-0.4)*Table13[[#This Row],[Whole_weight]]*0.5)</f>
        <v>0.94650000000000001</v>
      </c>
      <c r="W699" s="3" cm="1">
        <f t="array" ref="W6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0.7572000000000001</v>
      </c>
      <c r="X699" s="3" t="e">
        <f>IF(Table13[[#This Row],[Category All]]="Category 1",Table13[[#This Row],[Base Abalone Value]]*1.5,NA())</f>
        <v>#N/A</v>
      </c>
      <c r="Y699" s="3">
        <f>IF(Table13[[#This Row],[Category All]]="Category 2",Table13[[#This Row],[Base Abalone Value]]*0.8,NA())</f>
        <v>0.7572000000000001</v>
      </c>
      <c r="Z699" s="3" t="e">
        <f>IF(Table13[[#This Row],[Category All]]="Category 3",Table13[[#This Row],[Base Abalone Value]],NA())</f>
        <v>#N/A</v>
      </c>
    </row>
    <row r="700" spans="1:26" x14ac:dyDescent="0.2">
      <c r="A700">
        <v>89</v>
      </c>
      <c r="B700" t="s">
        <v>17</v>
      </c>
      <c r="C700">
        <v>0.46</v>
      </c>
      <c r="D700">
        <v>0.35499999999999998</v>
      </c>
      <c r="E700">
        <v>0.13</v>
      </c>
      <c r="F700">
        <v>0.51700000000000002</v>
      </c>
      <c r="G700">
        <v>0.2205</v>
      </c>
      <c r="H700">
        <v>0.114</v>
      </c>
      <c r="I700">
        <v>0.16500000000000001</v>
      </c>
      <c r="J700">
        <v>9</v>
      </c>
      <c r="K700">
        <v>12</v>
      </c>
      <c r="L700" t="s">
        <v>18</v>
      </c>
      <c r="M700" t="s">
        <v>19</v>
      </c>
      <c r="N700" t="s">
        <v>20</v>
      </c>
      <c r="O700">
        <v>5</v>
      </c>
      <c r="P700" t="s">
        <v>31</v>
      </c>
      <c r="Q700">
        <v>12.8</v>
      </c>
      <c r="R700" t="str" cm="1">
        <f t="array" ref="R7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0" t="e">
        <f>IF(Table13[[#This Row],[Category All]]="Category 1", "Yes",NA())</f>
        <v>#N/A</v>
      </c>
      <c r="T700" t="str">
        <f>IF(Table13[[#This Row],[Category All]]="Category 2", "Yes",NA())</f>
        <v>Yes</v>
      </c>
      <c r="U700" t="e">
        <f>IF(Table13[[#This Row],[Category All]]="Category 3", "Yes",NA())</f>
        <v>#N/A</v>
      </c>
      <c r="V700" s="3">
        <f>SUM(1,(1/3)*(Table13[[#This Row],[Length]]-0.5),(1/3)*(Table13[[#This Row],[Diameter]]-0.4),(1/3)*(Table13[[#This Row],[Height]]-0.4)*Table13[[#This Row],[Whole_weight]]*0.5)</f>
        <v>0.9484016666666667</v>
      </c>
      <c r="W700" s="3" cm="1">
        <f t="array" ref="W7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0.75872133333333336</v>
      </c>
      <c r="X700" s="3" t="e">
        <f>IF(Table13[[#This Row],[Category All]]="Category 1",Table13[[#This Row],[Base Abalone Value]]*1.5,NA())</f>
        <v>#N/A</v>
      </c>
      <c r="Y700" s="3">
        <f>IF(Table13[[#This Row],[Category All]]="Category 2",Table13[[#This Row],[Base Abalone Value]]*0.8,NA())</f>
        <v>0.75872133333333336</v>
      </c>
      <c r="Z700" s="3" t="e">
        <f>IF(Table13[[#This Row],[Category All]]="Category 3",Table13[[#This Row],[Base Abalone Value]],NA())</f>
        <v>#N/A</v>
      </c>
    </row>
    <row r="701" spans="1:26" x14ac:dyDescent="0.2">
      <c r="A701">
        <v>2253</v>
      </c>
      <c r="B701" t="s">
        <v>17</v>
      </c>
      <c r="C701">
        <v>0.56999999999999995</v>
      </c>
      <c r="D701">
        <v>0.46</v>
      </c>
      <c r="E701">
        <v>0.17</v>
      </c>
      <c r="F701">
        <v>1.1000000000000001</v>
      </c>
      <c r="G701">
        <v>0.41249999999999998</v>
      </c>
      <c r="H701">
        <v>0.2205</v>
      </c>
      <c r="I701">
        <v>0.38</v>
      </c>
      <c r="J701">
        <v>14</v>
      </c>
      <c r="K701">
        <v>4</v>
      </c>
      <c r="L701" t="s">
        <v>69</v>
      </c>
      <c r="M701" t="s">
        <v>70</v>
      </c>
      <c r="N701" t="s">
        <v>71</v>
      </c>
      <c r="O701">
        <v>6</v>
      </c>
      <c r="P701" t="s">
        <v>64</v>
      </c>
      <c r="Q701">
        <v>14.1</v>
      </c>
      <c r="R701" t="str" cm="1">
        <f t="array" ref="R7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1" t="e">
        <f>IF(Table13[[#This Row],[Category All]]="Category 1", "Yes",NA())</f>
        <v>#N/A</v>
      </c>
      <c r="T701" t="e">
        <f>IF(Table13[[#This Row],[Category All]]="Category 2", "Yes",NA())</f>
        <v>#N/A</v>
      </c>
      <c r="U701" t="str">
        <f>IF(Table13[[#This Row],[Category All]]="Category 3", "Yes",NA())</f>
        <v>Yes</v>
      </c>
      <c r="V701" s="3">
        <f>SUM(1,(1/3)*(Table13[[#This Row],[Length]]-0.5),(1/3)*(Table13[[#This Row],[Diameter]]-0.4),(1/3)*(Table13[[#This Row],[Height]]-0.4)*Table13[[#This Row],[Whole_weight]]*0.5)</f>
        <v>1.0011666666666668</v>
      </c>
      <c r="W701" s="3" cm="1">
        <f t="array" ref="W7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1.0011666666666668</v>
      </c>
      <c r="X701" s="3" t="e">
        <f>IF(Table13[[#This Row],[Category All]]="Category 1",Table13[[#This Row],[Base Abalone Value]]*1.5,NA())</f>
        <v>#N/A</v>
      </c>
      <c r="Y701" s="3" t="e">
        <f>IF(Table13[[#This Row],[Category All]]="Category 2",Table13[[#This Row],[Base Abalone Value]]*0.8,NA())</f>
        <v>#N/A</v>
      </c>
      <c r="Z701" s="3">
        <f>IF(Table13[[#This Row],[Category All]]="Category 3",Table13[[#This Row],[Base Abalone Value]],NA())</f>
        <v>1.0011666666666668</v>
      </c>
    </row>
    <row r="702" spans="1:26" x14ac:dyDescent="0.2">
      <c r="A702">
        <v>1756</v>
      </c>
      <c r="B702" t="s">
        <v>17</v>
      </c>
      <c r="C702">
        <v>0.72</v>
      </c>
      <c r="D702">
        <v>0.52500000000000002</v>
      </c>
      <c r="E702">
        <v>0.18</v>
      </c>
      <c r="F702">
        <v>1.4450000000000001</v>
      </c>
      <c r="G702">
        <v>0.63100000000000001</v>
      </c>
      <c r="H702">
        <v>0.32150000000000001</v>
      </c>
      <c r="I702">
        <v>0.435</v>
      </c>
      <c r="J702">
        <v>7</v>
      </c>
      <c r="K702">
        <v>15</v>
      </c>
      <c r="L702" t="s">
        <v>66</v>
      </c>
      <c r="M702" t="s">
        <v>67</v>
      </c>
      <c r="N702" t="s">
        <v>20</v>
      </c>
      <c r="O702">
        <v>9</v>
      </c>
      <c r="P702" t="s">
        <v>63</v>
      </c>
      <c r="Q702">
        <v>1.9</v>
      </c>
      <c r="R702" t="str" cm="1">
        <f t="array" ref="R7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2" t="e">
        <f>IF(Table13[[#This Row],[Category All]]="Category 1", "Yes",NA())</f>
        <v>#N/A</v>
      </c>
      <c r="T702" t="e">
        <f>IF(Table13[[#This Row],[Category All]]="Category 2", "Yes",NA())</f>
        <v>#N/A</v>
      </c>
      <c r="U702" t="str">
        <f>IF(Table13[[#This Row],[Category All]]="Category 3", "Yes",NA())</f>
        <v>Yes</v>
      </c>
      <c r="V702" s="3">
        <f>SUM(1,(1/3)*(Table13[[#This Row],[Length]]-0.5),(1/3)*(Table13[[#This Row],[Diameter]]-0.4),(1/3)*(Table13[[#This Row],[Height]]-0.4)*Table13[[#This Row],[Whole_weight]]*0.5)</f>
        <v>1.0620166666666666</v>
      </c>
      <c r="W702" s="3" cm="1">
        <f t="array" ref="W7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1.0620166666666666</v>
      </c>
      <c r="X702" s="3" t="e">
        <f>IF(Table13[[#This Row],[Category All]]="Category 1",Table13[[#This Row],[Base Abalone Value]]*1.5,NA())</f>
        <v>#N/A</v>
      </c>
      <c r="Y702" s="3" t="e">
        <f>IF(Table13[[#This Row],[Category All]]="Category 2",Table13[[#This Row],[Base Abalone Value]]*0.8,NA())</f>
        <v>#N/A</v>
      </c>
      <c r="Z702" s="3">
        <f>IF(Table13[[#This Row],[Category All]]="Category 3",Table13[[#This Row],[Base Abalone Value]],NA())</f>
        <v>1.0620166666666666</v>
      </c>
    </row>
    <row r="703" spans="1:26" x14ac:dyDescent="0.2">
      <c r="A703">
        <v>2974</v>
      </c>
      <c r="B703" t="s">
        <v>32</v>
      </c>
      <c r="C703">
        <v>0.73499999999999999</v>
      </c>
      <c r="D703">
        <v>0.59</v>
      </c>
      <c r="E703">
        <v>0.20499999999999999</v>
      </c>
      <c r="F703">
        <v>2.0870000000000002</v>
      </c>
      <c r="G703">
        <v>0.90900000000000003</v>
      </c>
      <c r="H703">
        <v>0.47399999999999998</v>
      </c>
      <c r="I703">
        <v>0.625</v>
      </c>
      <c r="J703">
        <v>12</v>
      </c>
      <c r="K703">
        <v>9</v>
      </c>
      <c r="L703" t="s">
        <v>37</v>
      </c>
      <c r="M703" t="s">
        <v>38</v>
      </c>
      <c r="N703" t="s">
        <v>39</v>
      </c>
      <c r="O703">
        <v>4</v>
      </c>
      <c r="P703" t="s">
        <v>27</v>
      </c>
      <c r="Q703">
        <v>6.1</v>
      </c>
      <c r="R703" t="str" cm="1">
        <f t="array" ref="R7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3" t="e">
        <f>IF(Table13[[#This Row],[Category All]]="Category 1", "Yes",NA())</f>
        <v>#N/A</v>
      </c>
      <c r="T703" t="e">
        <f>IF(Table13[[#This Row],[Category All]]="Category 2", "Yes",NA())</f>
        <v>#N/A</v>
      </c>
      <c r="U703" t="str">
        <f>IF(Table13[[#This Row],[Category All]]="Category 3", "Yes",NA())</f>
        <v>Yes</v>
      </c>
      <c r="V703" s="3">
        <f>SUM(1,(1/3)*(Table13[[#This Row],[Length]]-0.5),(1/3)*(Table13[[#This Row],[Diameter]]-0.4),(1/3)*(Table13[[#This Row],[Height]]-0.4)*Table13[[#This Row],[Whole_weight]]*0.5)</f>
        <v>1.0738391666666667</v>
      </c>
      <c r="W703" s="3" cm="1">
        <f t="array" ref="W7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1.0738391666666667</v>
      </c>
      <c r="X703" s="3" t="e">
        <f>IF(Table13[[#This Row],[Category All]]="Category 1",Table13[[#This Row],[Base Abalone Value]]*1.5,NA())</f>
        <v>#N/A</v>
      </c>
      <c r="Y703" s="3" t="e">
        <f>IF(Table13[[#This Row],[Category All]]="Category 2",Table13[[#This Row],[Base Abalone Value]]*0.8,NA())</f>
        <v>#N/A</v>
      </c>
      <c r="Z703" s="3">
        <f>IF(Table13[[#This Row],[Category All]]="Category 3",Table13[[#This Row],[Base Abalone Value]],NA())</f>
        <v>1.0738391666666667</v>
      </c>
    </row>
    <row r="704" spans="1:26" x14ac:dyDescent="0.2">
      <c r="A704">
        <v>107</v>
      </c>
      <c r="B704" t="s">
        <v>17</v>
      </c>
      <c r="C704">
        <v>0.54500000000000004</v>
      </c>
      <c r="D704">
        <v>0.43</v>
      </c>
      <c r="E704">
        <v>0.16500000000000001</v>
      </c>
      <c r="F704">
        <v>0.80200000000000005</v>
      </c>
      <c r="G704">
        <v>0.29349999999999998</v>
      </c>
      <c r="H704">
        <v>0.183</v>
      </c>
      <c r="I704">
        <v>0.28000000000000003</v>
      </c>
      <c r="J704">
        <v>11</v>
      </c>
      <c r="K704">
        <v>1</v>
      </c>
      <c r="L704" t="s">
        <v>25</v>
      </c>
      <c r="M704" t="s">
        <v>26</v>
      </c>
      <c r="N704" t="s">
        <v>20</v>
      </c>
      <c r="O704">
        <v>7</v>
      </c>
      <c r="P704" t="s">
        <v>59</v>
      </c>
      <c r="Q704">
        <v>2.5</v>
      </c>
      <c r="R704" t="str" cm="1">
        <f t="array" ref="R7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4" t="e">
        <f>IF(Table13[[#This Row],[Category All]]="Category 1", "Yes",NA())</f>
        <v>#N/A</v>
      </c>
      <c r="T704" t="str">
        <f>IF(Table13[[#This Row],[Category All]]="Category 2", "Yes",NA())</f>
        <v>Yes</v>
      </c>
      <c r="U704" t="e">
        <f>IF(Table13[[#This Row],[Category All]]="Category 3", "Yes",NA())</f>
        <v>#N/A</v>
      </c>
      <c r="V704" s="3">
        <f>SUM(1,(1/3)*(Table13[[#This Row],[Length]]-0.5),(1/3)*(Table13[[#This Row],[Diameter]]-0.4),(1/3)*(Table13[[#This Row],[Height]]-0.4)*Table13[[#This Row],[Whole_weight]]*0.5)</f>
        <v>0.99358833333333352</v>
      </c>
      <c r="W704" s="3" cm="1">
        <f t="array" ref="W7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0.79487066666666684</v>
      </c>
      <c r="X704" s="3" t="e">
        <f>IF(Table13[[#This Row],[Category All]]="Category 1",Table13[[#This Row],[Base Abalone Value]]*1.5,NA())</f>
        <v>#N/A</v>
      </c>
      <c r="Y704" s="3">
        <f>IF(Table13[[#This Row],[Category All]]="Category 2",Table13[[#This Row],[Base Abalone Value]]*0.8,NA())</f>
        <v>0.79487066666666684</v>
      </c>
      <c r="Z704" s="3" t="e">
        <f>IF(Table13[[#This Row],[Category All]]="Category 3",Table13[[#This Row],[Base Abalone Value]],NA())</f>
        <v>#N/A</v>
      </c>
    </row>
    <row r="705" spans="1:26" x14ac:dyDescent="0.2">
      <c r="A705">
        <v>3517</v>
      </c>
      <c r="B705" t="s">
        <v>17</v>
      </c>
      <c r="C705">
        <v>0.7</v>
      </c>
      <c r="D705">
        <v>0.57499999999999996</v>
      </c>
      <c r="E705">
        <v>0.2</v>
      </c>
      <c r="F705">
        <v>1.7364999999999999</v>
      </c>
      <c r="G705">
        <v>0.77549999999999997</v>
      </c>
      <c r="H705">
        <v>0.39650000000000002</v>
      </c>
      <c r="I705">
        <v>0.46100000000000002</v>
      </c>
      <c r="J705">
        <v>11</v>
      </c>
      <c r="K705">
        <v>4</v>
      </c>
      <c r="L705" t="s">
        <v>69</v>
      </c>
      <c r="M705" t="s">
        <v>70</v>
      </c>
      <c r="N705" t="s">
        <v>71</v>
      </c>
      <c r="O705">
        <v>4</v>
      </c>
      <c r="P705" t="s">
        <v>27</v>
      </c>
      <c r="Q705">
        <v>6.1</v>
      </c>
      <c r="R705" t="str" cm="1">
        <f t="array" ref="R7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5" t="e">
        <f>IF(Table13[[#This Row],[Category All]]="Category 1", "Yes",NA())</f>
        <v>#N/A</v>
      </c>
      <c r="T705" t="e">
        <f>IF(Table13[[#This Row],[Category All]]="Category 2", "Yes",NA())</f>
        <v>#N/A</v>
      </c>
      <c r="U705" t="str">
        <f>IF(Table13[[#This Row],[Category All]]="Category 3", "Yes",NA())</f>
        <v>Yes</v>
      </c>
      <c r="V705" s="3">
        <f>SUM(1,(1/3)*(Table13[[#This Row],[Length]]-0.5),(1/3)*(Table13[[#This Row],[Diameter]]-0.4),(1/3)*(Table13[[#This Row],[Height]]-0.4)*Table13[[#This Row],[Whole_weight]]*0.5)</f>
        <v>1.0671166666666667</v>
      </c>
      <c r="W705" s="3" cm="1">
        <f t="array" ref="W7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1.0671166666666667</v>
      </c>
      <c r="X705" s="3" t="e">
        <f>IF(Table13[[#This Row],[Category All]]="Category 1",Table13[[#This Row],[Base Abalone Value]]*1.5,NA())</f>
        <v>#N/A</v>
      </c>
      <c r="Y705" s="3" t="e">
        <f>IF(Table13[[#This Row],[Category All]]="Category 2",Table13[[#This Row],[Base Abalone Value]]*0.8,NA())</f>
        <v>#N/A</v>
      </c>
      <c r="Z705" s="3">
        <f>IF(Table13[[#This Row],[Category All]]="Category 3",Table13[[#This Row],[Base Abalone Value]],NA())</f>
        <v>1.0671166666666667</v>
      </c>
    </row>
    <row r="706" spans="1:26" x14ac:dyDescent="0.2">
      <c r="A706">
        <v>453</v>
      </c>
      <c r="B706" t="s">
        <v>17</v>
      </c>
      <c r="C706">
        <v>0.66500000000000004</v>
      </c>
      <c r="D706">
        <v>0.55500000000000005</v>
      </c>
      <c r="E706">
        <v>0.19500000000000001</v>
      </c>
      <c r="F706">
        <v>1.4384999999999999</v>
      </c>
      <c r="G706">
        <v>0.58099999999999996</v>
      </c>
      <c r="H706">
        <v>0.35399999999999998</v>
      </c>
      <c r="I706">
        <v>0.36</v>
      </c>
      <c r="J706">
        <v>17</v>
      </c>
      <c r="K706">
        <v>4</v>
      </c>
      <c r="L706" t="s">
        <v>69</v>
      </c>
      <c r="M706" t="s">
        <v>70</v>
      </c>
      <c r="N706" t="s">
        <v>71</v>
      </c>
      <c r="O706">
        <v>4</v>
      </c>
      <c r="P706" t="s">
        <v>27</v>
      </c>
      <c r="Q706">
        <v>6.1</v>
      </c>
      <c r="R706" t="str" cm="1">
        <f t="array" ref="R7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06" t="e">
        <f>IF(Table13[[#This Row],[Category All]]="Category 1", "Yes",NA())</f>
        <v>#N/A</v>
      </c>
      <c r="T706" t="e">
        <f>IF(Table13[[#This Row],[Category All]]="Category 2", "Yes",NA())</f>
        <v>#N/A</v>
      </c>
      <c r="U706" t="str">
        <f>IF(Table13[[#This Row],[Category All]]="Category 3", "Yes",NA())</f>
        <v>Yes</v>
      </c>
      <c r="V706" s="3">
        <f>SUM(1,(1/3)*(Table13[[#This Row],[Length]]-0.5),(1/3)*(Table13[[#This Row],[Diameter]]-0.4),(1/3)*(Table13[[#This Row],[Height]]-0.4)*Table13[[#This Row],[Whole_weight]]*0.5)</f>
        <v>1.0575179166666666</v>
      </c>
      <c r="W706" s="3" cm="1">
        <f t="array" ref="W7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1.0575179166666666</v>
      </c>
      <c r="X706" s="3" t="e">
        <f>IF(Table13[[#This Row],[Category All]]="Category 1",Table13[[#This Row],[Base Abalone Value]]*1.5,NA())</f>
        <v>#N/A</v>
      </c>
      <c r="Y706" s="3" t="e">
        <f>IF(Table13[[#This Row],[Category All]]="Category 2",Table13[[#This Row],[Base Abalone Value]]*0.8,NA())</f>
        <v>#N/A</v>
      </c>
      <c r="Z706" s="3">
        <f>IF(Table13[[#This Row],[Category All]]="Category 3",Table13[[#This Row],[Base Abalone Value]],NA())</f>
        <v>1.0575179166666666</v>
      </c>
    </row>
    <row r="707" spans="1:26" x14ac:dyDescent="0.2">
      <c r="A707">
        <v>2420</v>
      </c>
      <c r="B707" t="s">
        <v>17</v>
      </c>
      <c r="C707">
        <v>0.46500000000000002</v>
      </c>
      <c r="D707">
        <v>0.36</v>
      </c>
      <c r="E707">
        <v>0.12</v>
      </c>
      <c r="F707">
        <v>0.47649999999999998</v>
      </c>
      <c r="G707">
        <v>0.192</v>
      </c>
      <c r="H707">
        <v>0.1125</v>
      </c>
      <c r="I707">
        <v>0.16</v>
      </c>
      <c r="J707">
        <v>10</v>
      </c>
      <c r="K707">
        <v>14</v>
      </c>
      <c r="L707" t="s">
        <v>40</v>
      </c>
      <c r="M707" t="s">
        <v>41</v>
      </c>
      <c r="N707" t="s">
        <v>42</v>
      </c>
      <c r="O707">
        <v>5</v>
      </c>
      <c r="P707" t="s">
        <v>31</v>
      </c>
      <c r="Q707">
        <v>12.8</v>
      </c>
      <c r="R707" t="str" cm="1">
        <f t="array" ref="R7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7" t="e">
        <f>IF(Table13[[#This Row],[Category All]]="Category 1", "Yes",NA())</f>
        <v>#N/A</v>
      </c>
      <c r="T707" t="str">
        <f>IF(Table13[[#This Row],[Category All]]="Category 2", "Yes",NA())</f>
        <v>Yes</v>
      </c>
      <c r="U707" t="e">
        <f>IF(Table13[[#This Row],[Category All]]="Category 3", "Yes",NA())</f>
        <v>#N/A</v>
      </c>
      <c r="V707" s="3">
        <f>SUM(1,(1/3)*(Table13[[#This Row],[Length]]-0.5),(1/3)*(Table13[[#This Row],[Diameter]]-0.4),(1/3)*(Table13[[#This Row],[Height]]-0.4)*Table13[[#This Row],[Whole_weight]]*0.5)</f>
        <v>0.9527633333333333</v>
      </c>
      <c r="W707" s="3" cm="1">
        <f t="array" ref="W7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0.7622106666666667</v>
      </c>
      <c r="X707" s="3" t="e">
        <f>IF(Table13[[#This Row],[Category All]]="Category 1",Table13[[#This Row],[Base Abalone Value]]*1.5,NA())</f>
        <v>#N/A</v>
      </c>
      <c r="Y707" s="3">
        <f>IF(Table13[[#This Row],[Category All]]="Category 2",Table13[[#This Row],[Base Abalone Value]]*0.8,NA())</f>
        <v>0.7622106666666667</v>
      </c>
      <c r="Z707" s="3" t="e">
        <f>IF(Table13[[#This Row],[Category All]]="Category 3",Table13[[#This Row],[Base Abalone Value]],NA())</f>
        <v>#N/A</v>
      </c>
    </row>
    <row r="708" spans="1:26" x14ac:dyDescent="0.2">
      <c r="A708">
        <v>710</v>
      </c>
      <c r="B708" t="s">
        <v>28</v>
      </c>
      <c r="C708">
        <v>0.29499999999999998</v>
      </c>
      <c r="D708">
        <v>0.22500000000000001</v>
      </c>
      <c r="E708">
        <v>0.09</v>
      </c>
      <c r="F708">
        <v>0.1105</v>
      </c>
      <c r="G708">
        <v>4.0500000000000001E-2</v>
      </c>
      <c r="H708">
        <v>2.4500000000000001E-2</v>
      </c>
      <c r="I708">
        <v>3.2000000000000001E-2</v>
      </c>
      <c r="J708">
        <v>7</v>
      </c>
      <c r="K708">
        <v>13</v>
      </c>
      <c r="L708" t="s">
        <v>29</v>
      </c>
      <c r="M708" t="s">
        <v>30</v>
      </c>
      <c r="N708" t="s">
        <v>20</v>
      </c>
      <c r="O708">
        <v>7</v>
      </c>
      <c r="P708" t="s">
        <v>59</v>
      </c>
      <c r="Q708">
        <v>2.5</v>
      </c>
      <c r="R708" t="str" cm="1">
        <f t="array" ref="R7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8" t="e">
        <f>IF(Table13[[#This Row],[Category All]]="Category 1", "Yes",NA())</f>
        <v>#N/A</v>
      </c>
      <c r="T708" t="str">
        <f>IF(Table13[[#This Row],[Category All]]="Category 2", "Yes",NA())</f>
        <v>Yes</v>
      </c>
      <c r="U708" t="e">
        <f>IF(Table13[[#This Row],[Category All]]="Category 3", "Yes",NA())</f>
        <v>#N/A</v>
      </c>
      <c r="V708" s="3">
        <f>SUM(1,(1/3)*(Table13[[#This Row],[Length]]-0.5),(1/3)*(Table13[[#This Row],[Diameter]]-0.4),(1/3)*(Table13[[#This Row],[Height]]-0.4)*Table13[[#This Row],[Whole_weight]]*0.5)</f>
        <v>0.86762416666666664</v>
      </c>
      <c r="W708" s="3" cm="1">
        <f t="array" ref="W7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0.6940993333333334</v>
      </c>
      <c r="X708" s="3" t="e">
        <f>IF(Table13[[#This Row],[Category All]]="Category 1",Table13[[#This Row],[Base Abalone Value]]*1.5,NA())</f>
        <v>#N/A</v>
      </c>
      <c r="Y708" s="3">
        <f>IF(Table13[[#This Row],[Category All]]="Category 2",Table13[[#This Row],[Base Abalone Value]]*0.8,NA())</f>
        <v>0.6940993333333334</v>
      </c>
      <c r="Z708" s="3" t="e">
        <f>IF(Table13[[#This Row],[Category All]]="Category 3",Table13[[#This Row],[Base Abalone Value]],NA())</f>
        <v>#N/A</v>
      </c>
    </row>
    <row r="709" spans="1:26" x14ac:dyDescent="0.2">
      <c r="A709">
        <v>954</v>
      </c>
      <c r="B709" t="s">
        <v>17</v>
      </c>
      <c r="C709">
        <v>0.48499999999999999</v>
      </c>
      <c r="D709">
        <v>0.37</v>
      </c>
      <c r="E709">
        <v>0.115</v>
      </c>
      <c r="F709">
        <v>0.47849999999999998</v>
      </c>
      <c r="G709">
        <v>0.19950000000000001</v>
      </c>
      <c r="H709">
        <v>9.5500000000000002E-2</v>
      </c>
      <c r="I709">
        <v>0.129</v>
      </c>
      <c r="J709">
        <v>7</v>
      </c>
      <c r="K709">
        <v>9</v>
      </c>
      <c r="L709" t="s">
        <v>37</v>
      </c>
      <c r="M709" t="s">
        <v>38</v>
      </c>
      <c r="N709" t="s">
        <v>39</v>
      </c>
      <c r="O709">
        <v>4</v>
      </c>
      <c r="P709" t="s">
        <v>27</v>
      </c>
      <c r="Q709">
        <v>6.1</v>
      </c>
      <c r="R709" t="str" cm="1">
        <f t="array" ref="R7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09" t="e">
        <f>IF(Table13[[#This Row],[Category All]]="Category 1", "Yes",NA())</f>
        <v>#N/A</v>
      </c>
      <c r="T709" t="str">
        <f>IF(Table13[[#This Row],[Category All]]="Category 2", "Yes",NA())</f>
        <v>Yes</v>
      </c>
      <c r="U709" t="e">
        <f>IF(Table13[[#This Row],[Category All]]="Category 3", "Yes",NA())</f>
        <v>#N/A</v>
      </c>
      <c r="V709" s="3">
        <f>SUM(1,(1/3)*(Table13[[#This Row],[Length]]-0.5),(1/3)*(Table13[[#This Row],[Diameter]]-0.4),(1/3)*(Table13[[#This Row],[Height]]-0.4)*Table13[[#This Row],[Whole_weight]]*0.5)</f>
        <v>0.96227125000000002</v>
      </c>
      <c r="W709" s="3" cm="1">
        <f t="array" ref="W7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0.76981700000000008</v>
      </c>
      <c r="X709" s="3" t="e">
        <f>IF(Table13[[#This Row],[Category All]]="Category 1",Table13[[#This Row],[Base Abalone Value]]*1.5,NA())</f>
        <v>#N/A</v>
      </c>
      <c r="Y709" s="3">
        <f>IF(Table13[[#This Row],[Category All]]="Category 2",Table13[[#This Row],[Base Abalone Value]]*0.8,NA())</f>
        <v>0.76981700000000008</v>
      </c>
      <c r="Z709" s="3" t="e">
        <f>IF(Table13[[#This Row],[Category All]]="Category 3",Table13[[#This Row],[Base Abalone Value]],NA())</f>
        <v>#N/A</v>
      </c>
    </row>
    <row r="710" spans="1:26" x14ac:dyDescent="0.2">
      <c r="A710">
        <v>44</v>
      </c>
      <c r="B710" t="s">
        <v>28</v>
      </c>
      <c r="C710">
        <v>0.20499999999999999</v>
      </c>
      <c r="D710">
        <v>0.15</v>
      </c>
      <c r="E710">
        <v>5.5E-2</v>
      </c>
      <c r="F710">
        <v>4.2000000000000003E-2</v>
      </c>
      <c r="G710">
        <v>2.5499999999999998E-2</v>
      </c>
      <c r="H710">
        <v>1.4999999999999999E-2</v>
      </c>
      <c r="I710">
        <v>1.2E-2</v>
      </c>
      <c r="J710">
        <v>5</v>
      </c>
      <c r="K710">
        <v>7</v>
      </c>
      <c r="L710" t="s">
        <v>52</v>
      </c>
      <c r="M710" t="s">
        <v>53</v>
      </c>
      <c r="N710" t="s">
        <v>54</v>
      </c>
      <c r="O710">
        <v>4</v>
      </c>
      <c r="P710" t="s">
        <v>27</v>
      </c>
      <c r="Q710">
        <v>6.1</v>
      </c>
      <c r="R710" t="str" cm="1">
        <f t="array" ref="R7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0" t="e">
        <f>IF(Table13[[#This Row],[Category All]]="Category 1", "Yes",NA())</f>
        <v>#N/A</v>
      </c>
      <c r="T710" t="str">
        <f>IF(Table13[[#This Row],[Category All]]="Category 2", "Yes",NA())</f>
        <v>Yes</v>
      </c>
      <c r="U710" t="e">
        <f>IF(Table13[[#This Row],[Category All]]="Category 3", "Yes",NA())</f>
        <v>#N/A</v>
      </c>
      <c r="V710" s="3">
        <f>SUM(1,(1/3)*(Table13[[#This Row],[Length]]-0.5),(1/3)*(Table13[[#This Row],[Diameter]]-0.4),(1/3)*(Table13[[#This Row],[Height]]-0.4)*Table13[[#This Row],[Whole_weight]]*0.5)</f>
        <v>0.8159183333333333</v>
      </c>
      <c r="W710" s="3" cm="1">
        <f t="array" ref="W7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0.65273466666666669</v>
      </c>
      <c r="X710" s="3" t="e">
        <f>IF(Table13[[#This Row],[Category All]]="Category 1",Table13[[#This Row],[Base Abalone Value]]*1.5,NA())</f>
        <v>#N/A</v>
      </c>
      <c r="Y710" s="3">
        <f>IF(Table13[[#This Row],[Category All]]="Category 2",Table13[[#This Row],[Base Abalone Value]]*0.8,NA())</f>
        <v>0.65273466666666669</v>
      </c>
      <c r="Z710" s="3" t="e">
        <f>IF(Table13[[#This Row],[Category All]]="Category 3",Table13[[#This Row],[Base Abalone Value]],NA())</f>
        <v>#N/A</v>
      </c>
    </row>
    <row r="711" spans="1:26" x14ac:dyDescent="0.2">
      <c r="A711">
        <v>3568</v>
      </c>
      <c r="B711" t="s">
        <v>28</v>
      </c>
      <c r="C711">
        <v>0.57999999999999996</v>
      </c>
      <c r="D711">
        <v>0.46</v>
      </c>
      <c r="E711">
        <v>0.14000000000000001</v>
      </c>
      <c r="F711">
        <v>0.92649999999999999</v>
      </c>
      <c r="G711">
        <v>0.41349999999999998</v>
      </c>
      <c r="H711">
        <v>0.1845</v>
      </c>
      <c r="I711">
        <v>0.27</v>
      </c>
      <c r="J711">
        <v>10</v>
      </c>
      <c r="K711">
        <v>13</v>
      </c>
      <c r="L711" t="s">
        <v>29</v>
      </c>
      <c r="M711" t="s">
        <v>30</v>
      </c>
      <c r="N711" t="s">
        <v>20</v>
      </c>
      <c r="O711">
        <v>4</v>
      </c>
      <c r="P711" t="s">
        <v>27</v>
      </c>
      <c r="Q711">
        <v>6.1</v>
      </c>
      <c r="R711" t="str" cm="1">
        <f t="array" ref="R7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1" t="e">
        <f>IF(Table13[[#This Row],[Category All]]="Category 1", "Yes",NA())</f>
        <v>#N/A</v>
      </c>
      <c r="T711" t="e">
        <f>IF(Table13[[#This Row],[Category All]]="Category 2", "Yes",NA())</f>
        <v>#N/A</v>
      </c>
      <c r="U711" t="str">
        <f>IF(Table13[[#This Row],[Category All]]="Category 3", "Yes",NA())</f>
        <v>Yes</v>
      </c>
      <c r="V711" s="3">
        <f>SUM(1,(1/3)*(Table13[[#This Row],[Length]]-0.5),(1/3)*(Table13[[#This Row],[Diameter]]-0.4),(1/3)*(Table13[[#This Row],[Height]]-0.4)*Table13[[#This Row],[Whole_weight]]*0.5)</f>
        <v>1.0065183333333334</v>
      </c>
      <c r="W711" s="3" cm="1">
        <f t="array" ref="W7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1.0065183333333334</v>
      </c>
      <c r="X711" s="3" t="e">
        <f>IF(Table13[[#This Row],[Category All]]="Category 1",Table13[[#This Row],[Base Abalone Value]]*1.5,NA())</f>
        <v>#N/A</v>
      </c>
      <c r="Y711" s="3" t="e">
        <f>IF(Table13[[#This Row],[Category All]]="Category 2",Table13[[#This Row],[Base Abalone Value]]*0.8,NA())</f>
        <v>#N/A</v>
      </c>
      <c r="Z711" s="3">
        <f>IF(Table13[[#This Row],[Category All]]="Category 3",Table13[[#This Row],[Base Abalone Value]],NA())</f>
        <v>1.0065183333333334</v>
      </c>
    </row>
    <row r="712" spans="1:26" x14ac:dyDescent="0.2">
      <c r="A712">
        <v>3813</v>
      </c>
      <c r="B712" t="s">
        <v>17</v>
      </c>
      <c r="C712">
        <v>0.61</v>
      </c>
      <c r="D712">
        <v>0.49</v>
      </c>
      <c r="E712">
        <v>0.17</v>
      </c>
      <c r="F712">
        <v>1.137</v>
      </c>
      <c r="G712">
        <v>0.46050000000000002</v>
      </c>
      <c r="H712">
        <v>0.28249999999999997</v>
      </c>
      <c r="I712">
        <v>0.34399999999999997</v>
      </c>
      <c r="J712">
        <v>12</v>
      </c>
      <c r="K712">
        <v>7</v>
      </c>
      <c r="L712" t="s">
        <v>52</v>
      </c>
      <c r="M712" t="s">
        <v>53</v>
      </c>
      <c r="N712" t="s">
        <v>54</v>
      </c>
      <c r="O712">
        <v>8</v>
      </c>
      <c r="P712" t="s">
        <v>36</v>
      </c>
      <c r="Q712">
        <v>12.3</v>
      </c>
      <c r="R712" t="str" cm="1">
        <f t="array" ref="R7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2" t="e">
        <f>IF(Table13[[#This Row],[Category All]]="Category 1", "Yes",NA())</f>
        <v>#N/A</v>
      </c>
      <c r="T712" t="e">
        <f>IF(Table13[[#This Row],[Category All]]="Category 2", "Yes",NA())</f>
        <v>#N/A</v>
      </c>
      <c r="U712" t="str">
        <f>IF(Table13[[#This Row],[Category All]]="Category 3", "Yes",NA())</f>
        <v>Yes</v>
      </c>
      <c r="V712" s="3">
        <f>SUM(1,(1/3)*(Table13[[#This Row],[Length]]-0.5),(1/3)*(Table13[[#This Row],[Diameter]]-0.4),(1/3)*(Table13[[#This Row],[Height]]-0.4)*Table13[[#This Row],[Whole_weight]]*0.5)</f>
        <v>1.0230816666666667</v>
      </c>
      <c r="W712" s="3" cm="1">
        <f t="array" ref="W7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1.0230816666666667</v>
      </c>
      <c r="X712" s="3" t="e">
        <f>IF(Table13[[#This Row],[Category All]]="Category 1",Table13[[#This Row],[Base Abalone Value]]*1.5,NA())</f>
        <v>#N/A</v>
      </c>
      <c r="Y712" s="3" t="e">
        <f>IF(Table13[[#This Row],[Category All]]="Category 2",Table13[[#This Row],[Base Abalone Value]]*0.8,NA())</f>
        <v>#N/A</v>
      </c>
      <c r="Z712" s="3">
        <f>IF(Table13[[#This Row],[Category All]]="Category 3",Table13[[#This Row],[Base Abalone Value]],NA())</f>
        <v>1.0230816666666667</v>
      </c>
    </row>
    <row r="713" spans="1:26" x14ac:dyDescent="0.2">
      <c r="A713">
        <v>914</v>
      </c>
      <c r="B713" t="s">
        <v>28</v>
      </c>
      <c r="C713">
        <v>0.37</v>
      </c>
      <c r="D713">
        <v>0.28999999999999998</v>
      </c>
      <c r="E713">
        <v>9.5000000000000001E-2</v>
      </c>
      <c r="F713">
        <v>0.249</v>
      </c>
      <c r="G713">
        <v>0.1045</v>
      </c>
      <c r="H713">
        <v>5.8000000000000003E-2</v>
      </c>
      <c r="I713">
        <v>6.7000000000000004E-2</v>
      </c>
      <c r="J713">
        <v>6</v>
      </c>
      <c r="K713">
        <v>1</v>
      </c>
      <c r="L713" t="s">
        <v>25</v>
      </c>
      <c r="M713" t="s">
        <v>26</v>
      </c>
      <c r="N713" t="s">
        <v>20</v>
      </c>
      <c r="O713">
        <v>2</v>
      </c>
      <c r="P713" t="s">
        <v>24</v>
      </c>
      <c r="Q713">
        <v>18</v>
      </c>
      <c r="R713" t="str" cm="1">
        <f t="array" ref="R7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3" t="e">
        <f>IF(Table13[[#This Row],[Category All]]="Category 1", "Yes",NA())</f>
        <v>#N/A</v>
      </c>
      <c r="T713" t="str">
        <f>IF(Table13[[#This Row],[Category All]]="Category 2", "Yes",NA())</f>
        <v>Yes</v>
      </c>
      <c r="U713" t="e">
        <f>IF(Table13[[#This Row],[Category All]]="Category 3", "Yes",NA())</f>
        <v>#N/A</v>
      </c>
      <c r="V713" s="3">
        <f>SUM(1,(1/3)*(Table13[[#This Row],[Length]]-0.5),(1/3)*(Table13[[#This Row],[Diameter]]-0.4),(1/3)*(Table13[[#This Row],[Height]]-0.4)*Table13[[#This Row],[Whole_weight]]*0.5)</f>
        <v>0.90734249999999994</v>
      </c>
      <c r="W713" s="3" cm="1">
        <f t="array" ref="W7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0.72587400000000002</v>
      </c>
      <c r="X713" s="3" t="e">
        <f>IF(Table13[[#This Row],[Category All]]="Category 1",Table13[[#This Row],[Base Abalone Value]]*1.5,NA())</f>
        <v>#N/A</v>
      </c>
      <c r="Y713" s="3">
        <f>IF(Table13[[#This Row],[Category All]]="Category 2",Table13[[#This Row],[Base Abalone Value]]*0.8,NA())</f>
        <v>0.72587400000000002</v>
      </c>
      <c r="Z713" s="3" t="e">
        <f>IF(Table13[[#This Row],[Category All]]="Category 3",Table13[[#This Row],[Base Abalone Value]],NA())</f>
        <v>#N/A</v>
      </c>
    </row>
    <row r="714" spans="1:26" x14ac:dyDescent="0.2">
      <c r="A714">
        <v>2175</v>
      </c>
      <c r="B714" t="s">
        <v>17</v>
      </c>
      <c r="C714">
        <v>0.64500000000000002</v>
      </c>
      <c r="D714">
        <v>0.5</v>
      </c>
      <c r="E714">
        <v>0.17</v>
      </c>
      <c r="F714">
        <v>1.1845000000000001</v>
      </c>
      <c r="G714">
        <v>0.48049999999999998</v>
      </c>
      <c r="H714">
        <v>0.27400000000000002</v>
      </c>
      <c r="I714">
        <v>0.35499999999999998</v>
      </c>
      <c r="J714">
        <v>13</v>
      </c>
      <c r="K714">
        <v>3</v>
      </c>
      <c r="L714" t="s">
        <v>60</v>
      </c>
      <c r="M714" t="s">
        <v>61</v>
      </c>
      <c r="N714" t="s">
        <v>62</v>
      </c>
      <c r="O714">
        <v>9</v>
      </c>
      <c r="P714" t="s">
        <v>63</v>
      </c>
      <c r="Q714">
        <v>1.9</v>
      </c>
      <c r="R714" t="str" cm="1">
        <f t="array" ref="R7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4" t="e">
        <f>IF(Table13[[#This Row],[Category All]]="Category 1", "Yes",NA())</f>
        <v>#N/A</v>
      </c>
      <c r="T714" t="e">
        <f>IF(Table13[[#This Row],[Category All]]="Category 2", "Yes",NA())</f>
        <v>#N/A</v>
      </c>
      <c r="U714" t="str">
        <f>IF(Table13[[#This Row],[Category All]]="Category 3", "Yes",NA())</f>
        <v>Yes</v>
      </c>
      <c r="V714" s="3">
        <f>SUM(1,(1/3)*(Table13[[#This Row],[Length]]-0.5),(1/3)*(Table13[[#This Row],[Diameter]]-0.4),(1/3)*(Table13[[#This Row],[Height]]-0.4)*Table13[[#This Row],[Whole_weight]]*0.5)</f>
        <v>1.0362608333333332</v>
      </c>
      <c r="W714" s="3" cm="1">
        <f t="array" ref="W7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1.0362608333333332</v>
      </c>
      <c r="X714" s="3" t="e">
        <f>IF(Table13[[#This Row],[Category All]]="Category 1",Table13[[#This Row],[Base Abalone Value]]*1.5,NA())</f>
        <v>#N/A</v>
      </c>
      <c r="Y714" s="3" t="e">
        <f>IF(Table13[[#This Row],[Category All]]="Category 2",Table13[[#This Row],[Base Abalone Value]]*0.8,NA())</f>
        <v>#N/A</v>
      </c>
      <c r="Z714" s="3">
        <f>IF(Table13[[#This Row],[Category All]]="Category 3",Table13[[#This Row],[Base Abalone Value]],NA())</f>
        <v>1.0362608333333332</v>
      </c>
    </row>
    <row r="715" spans="1:26" x14ac:dyDescent="0.2">
      <c r="A715">
        <v>136</v>
      </c>
      <c r="B715" t="s">
        <v>17</v>
      </c>
      <c r="C715">
        <v>0.42499999999999999</v>
      </c>
      <c r="D715">
        <v>0.33</v>
      </c>
      <c r="E715">
        <v>0.115</v>
      </c>
      <c r="F715">
        <v>0.40600000000000003</v>
      </c>
      <c r="G715">
        <v>0.16350000000000001</v>
      </c>
      <c r="H715">
        <v>8.1000000000000003E-2</v>
      </c>
      <c r="I715">
        <v>0.13550000000000001</v>
      </c>
      <c r="J715">
        <v>8</v>
      </c>
      <c r="K715">
        <v>11</v>
      </c>
      <c r="L715" t="s">
        <v>22</v>
      </c>
      <c r="M715" t="s">
        <v>23</v>
      </c>
      <c r="N715" t="s">
        <v>20</v>
      </c>
      <c r="O715">
        <v>5</v>
      </c>
      <c r="P715" t="s">
        <v>31</v>
      </c>
      <c r="Q715">
        <v>12.8</v>
      </c>
      <c r="R715" t="str" cm="1">
        <f t="array" ref="R7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5" t="e">
        <f>IF(Table13[[#This Row],[Category All]]="Category 1", "Yes",NA())</f>
        <v>#N/A</v>
      </c>
      <c r="T715" t="str">
        <f>IF(Table13[[#This Row],[Category All]]="Category 2", "Yes",NA())</f>
        <v>Yes</v>
      </c>
      <c r="U715" t="e">
        <f>IF(Table13[[#This Row],[Category All]]="Category 3", "Yes",NA())</f>
        <v>#N/A</v>
      </c>
      <c r="V715" s="3">
        <f>SUM(1,(1/3)*(Table13[[#This Row],[Length]]-0.5),(1/3)*(Table13[[#This Row],[Diameter]]-0.4),(1/3)*(Table13[[#This Row],[Height]]-0.4)*Table13[[#This Row],[Whole_weight]]*0.5)</f>
        <v>0.93238166666666666</v>
      </c>
      <c r="W715" s="3" cm="1">
        <f t="array" ref="W7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0.74590533333333342</v>
      </c>
      <c r="X715" s="3" t="e">
        <f>IF(Table13[[#This Row],[Category All]]="Category 1",Table13[[#This Row],[Base Abalone Value]]*1.5,NA())</f>
        <v>#N/A</v>
      </c>
      <c r="Y715" s="3">
        <f>IF(Table13[[#This Row],[Category All]]="Category 2",Table13[[#This Row],[Base Abalone Value]]*0.8,NA())</f>
        <v>0.74590533333333342</v>
      </c>
      <c r="Z715" s="3" t="e">
        <f>IF(Table13[[#This Row],[Category All]]="Category 3",Table13[[#This Row],[Base Abalone Value]],NA())</f>
        <v>#N/A</v>
      </c>
    </row>
    <row r="716" spans="1:26" x14ac:dyDescent="0.2">
      <c r="A716">
        <v>1893</v>
      </c>
      <c r="B716" t="s">
        <v>32</v>
      </c>
      <c r="C716">
        <v>0.56499999999999995</v>
      </c>
      <c r="D716">
        <v>0.45</v>
      </c>
      <c r="E716">
        <v>0.16</v>
      </c>
      <c r="F716">
        <v>0.89500000000000002</v>
      </c>
      <c r="G716">
        <v>0.41499999999999998</v>
      </c>
      <c r="H716">
        <v>0.19500000000000001</v>
      </c>
      <c r="I716">
        <v>0.246</v>
      </c>
      <c r="J716">
        <v>9</v>
      </c>
      <c r="K716">
        <v>10</v>
      </c>
      <c r="L716" t="s">
        <v>33</v>
      </c>
      <c r="M716" t="s">
        <v>34</v>
      </c>
      <c r="N716" t="s">
        <v>35</v>
      </c>
      <c r="O716">
        <v>5</v>
      </c>
      <c r="P716" t="s">
        <v>31</v>
      </c>
      <c r="Q716">
        <v>12.8</v>
      </c>
      <c r="R716" t="str" cm="1">
        <f t="array" ref="R7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6" t="e">
        <f>IF(Table13[[#This Row],[Category All]]="Category 1", "Yes",NA())</f>
        <v>#N/A</v>
      </c>
      <c r="T716" t="e">
        <f>IF(Table13[[#This Row],[Category All]]="Category 2", "Yes",NA())</f>
        <v>#N/A</v>
      </c>
      <c r="U716" t="str">
        <f>IF(Table13[[#This Row],[Category All]]="Category 3", "Yes",NA())</f>
        <v>Yes</v>
      </c>
      <c r="V716" s="3">
        <f>SUM(1,(1/3)*(Table13[[#This Row],[Length]]-0.5),(1/3)*(Table13[[#This Row],[Diameter]]-0.4),(1/3)*(Table13[[#This Row],[Height]]-0.4)*Table13[[#This Row],[Whole_weight]]*0.5)</f>
        <v>1.0025333333333333</v>
      </c>
      <c r="W716" s="3" cm="1">
        <f t="array" ref="W7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1.0025333333333333</v>
      </c>
      <c r="X716" s="3" t="e">
        <f>IF(Table13[[#This Row],[Category All]]="Category 1",Table13[[#This Row],[Base Abalone Value]]*1.5,NA())</f>
        <v>#N/A</v>
      </c>
      <c r="Y716" s="3" t="e">
        <f>IF(Table13[[#This Row],[Category All]]="Category 2",Table13[[#This Row],[Base Abalone Value]]*0.8,NA())</f>
        <v>#N/A</v>
      </c>
      <c r="Z716" s="3">
        <f>IF(Table13[[#This Row],[Category All]]="Category 3",Table13[[#This Row],[Base Abalone Value]],NA())</f>
        <v>1.0025333333333333</v>
      </c>
    </row>
    <row r="717" spans="1:26" x14ac:dyDescent="0.2">
      <c r="A717">
        <v>1558</v>
      </c>
      <c r="B717" t="s">
        <v>28</v>
      </c>
      <c r="C717">
        <v>0.42499999999999999</v>
      </c>
      <c r="D717">
        <v>0.32500000000000001</v>
      </c>
      <c r="E717">
        <v>0.11</v>
      </c>
      <c r="F717">
        <v>0.317</v>
      </c>
      <c r="G717">
        <v>0.13500000000000001</v>
      </c>
      <c r="H717">
        <v>4.8000000000000001E-2</v>
      </c>
      <c r="I717">
        <v>0.09</v>
      </c>
      <c r="J717">
        <v>8</v>
      </c>
      <c r="K717">
        <v>14</v>
      </c>
      <c r="L717" t="s">
        <v>40</v>
      </c>
      <c r="M717" t="s">
        <v>41</v>
      </c>
      <c r="N717" t="s">
        <v>42</v>
      </c>
      <c r="O717">
        <v>1</v>
      </c>
      <c r="P717" t="s">
        <v>21</v>
      </c>
      <c r="Q717">
        <v>22.1</v>
      </c>
      <c r="R717" t="str" cm="1">
        <f t="array" ref="R7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17" t="e">
        <f>IF(Table13[[#This Row],[Category All]]="Category 1", "Yes",NA())</f>
        <v>#N/A</v>
      </c>
      <c r="T717" t="str">
        <f>IF(Table13[[#This Row],[Category All]]="Category 2", "Yes",NA())</f>
        <v>Yes</v>
      </c>
      <c r="U717" t="e">
        <f>IF(Table13[[#This Row],[Category All]]="Category 3", "Yes",NA())</f>
        <v>#N/A</v>
      </c>
      <c r="V717" s="3">
        <f>SUM(1,(1/3)*(Table13[[#This Row],[Length]]-0.5),(1/3)*(Table13[[#This Row],[Diameter]]-0.4),(1/3)*(Table13[[#This Row],[Height]]-0.4)*Table13[[#This Row],[Whole_weight]]*0.5)</f>
        <v>0.93467833333333328</v>
      </c>
      <c r="W717" s="3" cm="1">
        <f t="array" ref="W7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0.74774266666666667</v>
      </c>
      <c r="X717" s="3" t="e">
        <f>IF(Table13[[#This Row],[Category All]]="Category 1",Table13[[#This Row],[Base Abalone Value]]*1.5,NA())</f>
        <v>#N/A</v>
      </c>
      <c r="Y717" s="3">
        <f>IF(Table13[[#This Row],[Category All]]="Category 2",Table13[[#This Row],[Base Abalone Value]]*0.8,NA())</f>
        <v>0.74774266666666667</v>
      </c>
      <c r="Z717" s="3" t="e">
        <f>IF(Table13[[#This Row],[Category All]]="Category 3",Table13[[#This Row],[Base Abalone Value]],NA())</f>
        <v>#N/A</v>
      </c>
    </row>
    <row r="718" spans="1:26" x14ac:dyDescent="0.2">
      <c r="A718">
        <v>1135</v>
      </c>
      <c r="B718" t="s">
        <v>17</v>
      </c>
      <c r="C718">
        <v>0.56999999999999995</v>
      </c>
      <c r="D718">
        <v>0.44500000000000001</v>
      </c>
      <c r="E718">
        <v>0.14499999999999999</v>
      </c>
      <c r="F718">
        <v>0.87749999999999995</v>
      </c>
      <c r="G718">
        <v>0.41199999999999998</v>
      </c>
      <c r="H718">
        <v>0.217</v>
      </c>
      <c r="I718">
        <v>0.22</v>
      </c>
      <c r="J718">
        <v>8</v>
      </c>
      <c r="K718">
        <v>5</v>
      </c>
      <c r="L718" t="s">
        <v>43</v>
      </c>
      <c r="M718" t="s">
        <v>44</v>
      </c>
      <c r="N718" t="s">
        <v>45</v>
      </c>
      <c r="O718">
        <v>8</v>
      </c>
      <c r="P718" t="s">
        <v>36</v>
      </c>
      <c r="Q718">
        <v>12.3</v>
      </c>
      <c r="R718" t="str" cm="1">
        <f t="array" ref="R7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8" t="e">
        <f>IF(Table13[[#This Row],[Category All]]="Category 1", "Yes",NA())</f>
        <v>#N/A</v>
      </c>
      <c r="T718" t="e">
        <f>IF(Table13[[#This Row],[Category All]]="Category 2", "Yes",NA())</f>
        <v>#N/A</v>
      </c>
      <c r="U718" t="str">
        <f>IF(Table13[[#This Row],[Category All]]="Category 3", "Yes",NA())</f>
        <v>Yes</v>
      </c>
      <c r="V718" s="3">
        <f>SUM(1,(1/3)*(Table13[[#This Row],[Length]]-0.5),(1/3)*(Table13[[#This Row],[Diameter]]-0.4),(1/3)*(Table13[[#This Row],[Height]]-0.4)*Table13[[#This Row],[Whole_weight]]*0.5)</f>
        <v>1.0010395833333334</v>
      </c>
      <c r="W718" s="3" cm="1">
        <f t="array" ref="W7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1.0010395833333334</v>
      </c>
      <c r="X718" s="3" t="e">
        <f>IF(Table13[[#This Row],[Category All]]="Category 1",Table13[[#This Row],[Base Abalone Value]]*1.5,NA())</f>
        <v>#N/A</v>
      </c>
      <c r="Y718" s="3" t="e">
        <f>IF(Table13[[#This Row],[Category All]]="Category 2",Table13[[#This Row],[Base Abalone Value]]*0.8,NA())</f>
        <v>#N/A</v>
      </c>
      <c r="Z718" s="3">
        <f>IF(Table13[[#This Row],[Category All]]="Category 3",Table13[[#This Row],[Base Abalone Value]],NA())</f>
        <v>1.0010395833333334</v>
      </c>
    </row>
    <row r="719" spans="1:26" x14ac:dyDescent="0.2">
      <c r="A719">
        <v>1974</v>
      </c>
      <c r="B719" t="s">
        <v>32</v>
      </c>
      <c r="C719">
        <v>0.68</v>
      </c>
      <c r="D719">
        <v>0.54</v>
      </c>
      <c r="E719">
        <v>0.155</v>
      </c>
      <c r="F719">
        <v>1.534</v>
      </c>
      <c r="G719">
        <v>0.67100000000000004</v>
      </c>
      <c r="H719">
        <v>0.379</v>
      </c>
      <c r="I719">
        <v>0.38400000000000001</v>
      </c>
      <c r="J719">
        <v>10</v>
      </c>
      <c r="K719">
        <v>5</v>
      </c>
      <c r="L719" t="s">
        <v>43</v>
      </c>
      <c r="M719" t="s">
        <v>44</v>
      </c>
      <c r="N719" t="s">
        <v>45</v>
      </c>
      <c r="O719">
        <v>10</v>
      </c>
      <c r="P719" t="s">
        <v>55</v>
      </c>
      <c r="Q719">
        <v>24.1</v>
      </c>
      <c r="R719" t="str" cm="1">
        <f t="array" ref="R7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19" t="e">
        <f>IF(Table13[[#This Row],[Category All]]="Category 1", "Yes",NA())</f>
        <v>#N/A</v>
      </c>
      <c r="T719" t="e">
        <f>IF(Table13[[#This Row],[Category All]]="Category 2", "Yes",NA())</f>
        <v>#N/A</v>
      </c>
      <c r="U719" t="str">
        <f>IF(Table13[[#This Row],[Category All]]="Category 3", "Yes",NA())</f>
        <v>Yes</v>
      </c>
      <c r="V719" s="3">
        <f>SUM(1,(1/3)*(Table13[[#This Row],[Length]]-0.5),(1/3)*(Table13[[#This Row],[Diameter]]-0.4),(1/3)*(Table13[[#This Row],[Height]]-0.4)*Table13[[#This Row],[Whole_weight]]*0.5)</f>
        <v>1.0440283333333333</v>
      </c>
      <c r="W719" s="3" cm="1">
        <f t="array" ref="W7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1.0440283333333333</v>
      </c>
      <c r="X719" s="3" t="e">
        <f>IF(Table13[[#This Row],[Category All]]="Category 1",Table13[[#This Row],[Base Abalone Value]]*1.5,NA())</f>
        <v>#N/A</v>
      </c>
      <c r="Y719" s="3" t="e">
        <f>IF(Table13[[#This Row],[Category All]]="Category 2",Table13[[#This Row],[Base Abalone Value]]*0.8,NA())</f>
        <v>#N/A</v>
      </c>
      <c r="Z719" s="3">
        <f>IF(Table13[[#This Row],[Category All]]="Category 3",Table13[[#This Row],[Base Abalone Value]],NA())</f>
        <v>1.0440283333333333</v>
      </c>
    </row>
    <row r="720" spans="1:26" x14ac:dyDescent="0.2">
      <c r="A720">
        <v>2453</v>
      </c>
      <c r="B720" t="s">
        <v>32</v>
      </c>
      <c r="C720">
        <v>0.39500000000000002</v>
      </c>
      <c r="D720">
        <v>0.30499999999999999</v>
      </c>
      <c r="E720">
        <v>0.105</v>
      </c>
      <c r="F720">
        <v>0.28199999999999997</v>
      </c>
      <c r="G720">
        <v>9.7500000000000003E-2</v>
      </c>
      <c r="H720">
        <v>6.5000000000000002E-2</v>
      </c>
      <c r="I720">
        <v>9.6000000000000002E-2</v>
      </c>
      <c r="J720">
        <v>9</v>
      </c>
      <c r="K720">
        <v>2</v>
      </c>
      <c r="L720" t="s">
        <v>49</v>
      </c>
      <c r="M720" t="s">
        <v>50</v>
      </c>
      <c r="N720" t="s">
        <v>51</v>
      </c>
      <c r="O720">
        <v>1</v>
      </c>
      <c r="P720" t="s">
        <v>21</v>
      </c>
      <c r="Q720">
        <v>22.1</v>
      </c>
      <c r="R720" t="str" cm="1">
        <f t="array" ref="R7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0" t="e">
        <f>IF(Table13[[#This Row],[Category All]]="Category 1", "Yes",NA())</f>
        <v>#N/A</v>
      </c>
      <c r="T720" t="str">
        <f>IF(Table13[[#This Row],[Category All]]="Category 2", "Yes",NA())</f>
        <v>Yes</v>
      </c>
      <c r="U720" t="e">
        <f>IF(Table13[[#This Row],[Category All]]="Category 3", "Yes",NA())</f>
        <v>#N/A</v>
      </c>
      <c r="V720" s="3">
        <f>SUM(1,(1/3)*(Table13[[#This Row],[Length]]-0.5),(1/3)*(Table13[[#This Row],[Diameter]]-0.4),(1/3)*(Table13[[#This Row],[Height]]-0.4)*Table13[[#This Row],[Whole_weight]]*0.5)</f>
        <v>0.91946833333333333</v>
      </c>
      <c r="W720" s="3" cm="1">
        <f t="array" ref="W7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0.73557466666666671</v>
      </c>
      <c r="X720" s="3" t="e">
        <f>IF(Table13[[#This Row],[Category All]]="Category 1",Table13[[#This Row],[Base Abalone Value]]*1.5,NA())</f>
        <v>#N/A</v>
      </c>
      <c r="Y720" s="3">
        <f>IF(Table13[[#This Row],[Category All]]="Category 2",Table13[[#This Row],[Base Abalone Value]]*0.8,NA())</f>
        <v>0.73557466666666671</v>
      </c>
      <c r="Z720" s="3" t="e">
        <f>IF(Table13[[#This Row],[Category All]]="Category 3",Table13[[#This Row],[Base Abalone Value]],NA())</f>
        <v>#N/A</v>
      </c>
    </row>
    <row r="721" spans="1:26" x14ac:dyDescent="0.2">
      <c r="A721">
        <v>3461</v>
      </c>
      <c r="B721" t="s">
        <v>32</v>
      </c>
      <c r="C721">
        <v>0.62</v>
      </c>
      <c r="D721">
        <v>0.48499999999999999</v>
      </c>
      <c r="E721">
        <v>0.16500000000000001</v>
      </c>
      <c r="F721">
        <v>1.1325000000000001</v>
      </c>
      <c r="G721">
        <v>0.52349999999999997</v>
      </c>
      <c r="H721">
        <v>0.2505</v>
      </c>
      <c r="I721">
        <v>0.28249999999999997</v>
      </c>
      <c r="J721">
        <v>9</v>
      </c>
      <c r="K721">
        <v>14</v>
      </c>
      <c r="L721" t="s">
        <v>40</v>
      </c>
      <c r="M721" t="s">
        <v>41</v>
      </c>
      <c r="N721" t="s">
        <v>42</v>
      </c>
      <c r="O721">
        <v>3</v>
      </c>
      <c r="P721" t="s">
        <v>65</v>
      </c>
      <c r="Q721">
        <v>3.6</v>
      </c>
      <c r="R721" t="str" cm="1">
        <f t="array" ref="R7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1" t="e">
        <f>IF(Table13[[#This Row],[Category All]]="Category 1", "Yes",NA())</f>
        <v>#N/A</v>
      </c>
      <c r="T721" t="e">
        <f>IF(Table13[[#This Row],[Category All]]="Category 2", "Yes",NA())</f>
        <v>#N/A</v>
      </c>
      <c r="U721" t="str">
        <f>IF(Table13[[#This Row],[Category All]]="Category 3", "Yes",NA())</f>
        <v>Yes</v>
      </c>
      <c r="V721" s="3">
        <f>SUM(1,(1/3)*(Table13[[#This Row],[Length]]-0.5),(1/3)*(Table13[[#This Row],[Diameter]]-0.4),(1/3)*(Table13[[#This Row],[Height]]-0.4)*Table13[[#This Row],[Whole_weight]]*0.5)</f>
        <v>1.0239770833333333</v>
      </c>
      <c r="W721" s="3" cm="1">
        <f t="array" ref="W7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1.0239770833333333</v>
      </c>
      <c r="X721" s="3" t="e">
        <f>IF(Table13[[#This Row],[Category All]]="Category 1",Table13[[#This Row],[Base Abalone Value]]*1.5,NA())</f>
        <v>#N/A</v>
      </c>
      <c r="Y721" s="3" t="e">
        <f>IF(Table13[[#This Row],[Category All]]="Category 2",Table13[[#This Row],[Base Abalone Value]]*0.8,NA())</f>
        <v>#N/A</v>
      </c>
      <c r="Z721" s="3">
        <f>IF(Table13[[#This Row],[Category All]]="Category 3",Table13[[#This Row],[Base Abalone Value]],NA())</f>
        <v>1.0239770833333333</v>
      </c>
    </row>
    <row r="722" spans="1:26" x14ac:dyDescent="0.2">
      <c r="A722">
        <v>1965</v>
      </c>
      <c r="B722" t="s">
        <v>17</v>
      </c>
      <c r="C722">
        <v>0.66</v>
      </c>
      <c r="D722">
        <v>0.53500000000000003</v>
      </c>
      <c r="E722">
        <v>0.20499999999999999</v>
      </c>
      <c r="F722">
        <v>1.4415</v>
      </c>
      <c r="G722">
        <v>0.59250000000000003</v>
      </c>
      <c r="H722">
        <v>0.27750000000000002</v>
      </c>
      <c r="I722">
        <v>0.49</v>
      </c>
      <c r="J722">
        <v>10</v>
      </c>
      <c r="K722">
        <v>5</v>
      </c>
      <c r="L722" t="s">
        <v>43</v>
      </c>
      <c r="M722" t="s">
        <v>44</v>
      </c>
      <c r="N722" t="s">
        <v>45</v>
      </c>
      <c r="O722">
        <v>10</v>
      </c>
      <c r="P722" t="s">
        <v>55</v>
      </c>
      <c r="Q722">
        <v>24.1</v>
      </c>
      <c r="R722" t="str" cm="1">
        <f t="array" ref="R7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2" t="e">
        <f>IF(Table13[[#This Row],[Category All]]="Category 1", "Yes",NA())</f>
        <v>#N/A</v>
      </c>
      <c r="T722" t="e">
        <f>IF(Table13[[#This Row],[Category All]]="Category 2", "Yes",NA())</f>
        <v>#N/A</v>
      </c>
      <c r="U722" t="str">
        <f>IF(Table13[[#This Row],[Category All]]="Category 3", "Yes",NA())</f>
        <v>Yes</v>
      </c>
      <c r="V722" s="3">
        <f>SUM(1,(1/3)*(Table13[[#This Row],[Length]]-0.5),(1/3)*(Table13[[#This Row],[Diameter]]-0.4),(1/3)*(Table13[[#This Row],[Height]]-0.4)*Table13[[#This Row],[Whole_weight]]*0.5)</f>
        <v>1.0514845833333331</v>
      </c>
      <c r="W722" s="3" cm="1">
        <f t="array" ref="W7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1.0514845833333331</v>
      </c>
      <c r="X722" s="3" t="e">
        <f>IF(Table13[[#This Row],[Category All]]="Category 1",Table13[[#This Row],[Base Abalone Value]]*1.5,NA())</f>
        <v>#N/A</v>
      </c>
      <c r="Y722" s="3" t="e">
        <f>IF(Table13[[#This Row],[Category All]]="Category 2",Table13[[#This Row],[Base Abalone Value]]*0.8,NA())</f>
        <v>#N/A</v>
      </c>
      <c r="Z722" s="3">
        <f>IF(Table13[[#This Row],[Category All]]="Category 3",Table13[[#This Row],[Base Abalone Value]],NA())</f>
        <v>1.0514845833333331</v>
      </c>
    </row>
    <row r="723" spans="1:26" x14ac:dyDescent="0.2">
      <c r="A723">
        <v>3717</v>
      </c>
      <c r="B723" t="s">
        <v>28</v>
      </c>
      <c r="C723">
        <v>0.23499999999999999</v>
      </c>
      <c r="D723">
        <v>0.13</v>
      </c>
      <c r="E723">
        <v>7.4999999999999997E-2</v>
      </c>
      <c r="F723">
        <v>0.1585</v>
      </c>
      <c r="G723">
        <v>6.8500000000000005E-2</v>
      </c>
      <c r="H723">
        <v>3.6999999999999998E-2</v>
      </c>
      <c r="I723">
        <v>4.65E-2</v>
      </c>
      <c r="J723">
        <v>5</v>
      </c>
      <c r="K723">
        <v>10</v>
      </c>
      <c r="L723" t="s">
        <v>33</v>
      </c>
      <c r="M723" t="s">
        <v>34</v>
      </c>
      <c r="N723" t="s">
        <v>35</v>
      </c>
      <c r="O723">
        <v>5</v>
      </c>
      <c r="P723" t="s">
        <v>31</v>
      </c>
      <c r="Q723">
        <v>12.8</v>
      </c>
      <c r="R723" t="str" cm="1">
        <f t="array" ref="R7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3" t="e">
        <f>IF(Table13[[#This Row],[Category All]]="Category 1", "Yes",NA())</f>
        <v>#N/A</v>
      </c>
      <c r="T723" t="str">
        <f>IF(Table13[[#This Row],[Category All]]="Category 2", "Yes",NA())</f>
        <v>Yes</v>
      </c>
      <c r="U723" t="e">
        <f>IF(Table13[[#This Row],[Category All]]="Category 3", "Yes",NA())</f>
        <v>#N/A</v>
      </c>
      <c r="V723" s="3">
        <f>SUM(1,(1/3)*(Table13[[#This Row],[Length]]-0.5),(1/3)*(Table13[[#This Row],[Diameter]]-0.4),(1/3)*(Table13[[#This Row],[Height]]-0.4)*Table13[[#This Row],[Whole_weight]]*0.5)</f>
        <v>0.81308124999999998</v>
      </c>
      <c r="W723" s="3" cm="1">
        <f t="array" ref="W7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0.65046500000000007</v>
      </c>
      <c r="X723" s="3" t="e">
        <f>IF(Table13[[#This Row],[Category All]]="Category 1",Table13[[#This Row],[Base Abalone Value]]*1.5,NA())</f>
        <v>#N/A</v>
      </c>
      <c r="Y723" s="3">
        <f>IF(Table13[[#This Row],[Category All]]="Category 2",Table13[[#This Row],[Base Abalone Value]]*0.8,NA())</f>
        <v>0.65046500000000007</v>
      </c>
      <c r="Z723" s="3" t="e">
        <f>IF(Table13[[#This Row],[Category All]]="Category 3",Table13[[#This Row],[Base Abalone Value]],NA())</f>
        <v>#N/A</v>
      </c>
    </row>
    <row r="724" spans="1:26" x14ac:dyDescent="0.2">
      <c r="A724">
        <v>153</v>
      </c>
      <c r="B724" t="s">
        <v>17</v>
      </c>
      <c r="C724">
        <v>0.63500000000000001</v>
      </c>
      <c r="D724">
        <v>0.51500000000000001</v>
      </c>
      <c r="E724">
        <v>0.19</v>
      </c>
      <c r="F724">
        <v>1.3714999999999999</v>
      </c>
      <c r="G724">
        <v>0.50649999999999995</v>
      </c>
      <c r="H724">
        <v>0.30499999999999999</v>
      </c>
      <c r="I724">
        <v>0.45</v>
      </c>
      <c r="J724">
        <v>10</v>
      </c>
      <c r="K724">
        <v>11</v>
      </c>
      <c r="L724" t="s">
        <v>22</v>
      </c>
      <c r="M724" t="s">
        <v>23</v>
      </c>
      <c r="N724" t="s">
        <v>20</v>
      </c>
      <c r="O724">
        <v>1</v>
      </c>
      <c r="P724" t="s">
        <v>21</v>
      </c>
      <c r="Q724">
        <v>22.1</v>
      </c>
      <c r="R724" t="str" cm="1">
        <f t="array" ref="R7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4" t="e">
        <f>IF(Table13[[#This Row],[Category All]]="Category 1", "Yes",NA())</f>
        <v>#N/A</v>
      </c>
      <c r="T724" t="e">
        <f>IF(Table13[[#This Row],[Category All]]="Category 2", "Yes",NA())</f>
        <v>#N/A</v>
      </c>
      <c r="U724" t="str">
        <f>IF(Table13[[#This Row],[Category All]]="Category 3", "Yes",NA())</f>
        <v>Yes</v>
      </c>
      <c r="V724" s="3">
        <f>SUM(1,(1/3)*(Table13[[#This Row],[Length]]-0.5),(1/3)*(Table13[[#This Row],[Diameter]]-0.4),(1/3)*(Table13[[#This Row],[Height]]-0.4)*Table13[[#This Row],[Whole_weight]]*0.5)</f>
        <v>1.0353308333333333</v>
      </c>
      <c r="W724" s="3" cm="1">
        <f t="array" ref="W7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1.0353308333333333</v>
      </c>
      <c r="X724" s="3" t="e">
        <f>IF(Table13[[#This Row],[Category All]]="Category 1",Table13[[#This Row],[Base Abalone Value]]*1.5,NA())</f>
        <v>#N/A</v>
      </c>
      <c r="Y724" s="3" t="e">
        <f>IF(Table13[[#This Row],[Category All]]="Category 2",Table13[[#This Row],[Base Abalone Value]]*0.8,NA())</f>
        <v>#N/A</v>
      </c>
      <c r="Z724" s="3">
        <f>IF(Table13[[#This Row],[Category All]]="Category 3",Table13[[#This Row],[Base Abalone Value]],NA())</f>
        <v>1.0353308333333333</v>
      </c>
    </row>
    <row r="725" spans="1:26" x14ac:dyDescent="0.2">
      <c r="A725">
        <v>4001</v>
      </c>
      <c r="B725" t="s">
        <v>28</v>
      </c>
      <c r="C725">
        <v>0.45500000000000002</v>
      </c>
      <c r="D725">
        <v>0.35</v>
      </c>
      <c r="E725">
        <v>0.13500000000000001</v>
      </c>
      <c r="F725">
        <v>0.53649999999999998</v>
      </c>
      <c r="G725">
        <v>0.28549999999999998</v>
      </c>
      <c r="H725">
        <v>8.5500000000000007E-2</v>
      </c>
      <c r="I725">
        <v>0.13250000000000001</v>
      </c>
      <c r="J725">
        <v>7</v>
      </c>
      <c r="K725">
        <v>13</v>
      </c>
      <c r="L725" t="s">
        <v>29</v>
      </c>
      <c r="M725" t="s">
        <v>30</v>
      </c>
      <c r="N725" t="s">
        <v>20</v>
      </c>
      <c r="O725">
        <v>6</v>
      </c>
      <c r="P725" t="s">
        <v>64</v>
      </c>
      <c r="Q725">
        <v>14.1</v>
      </c>
      <c r="R725" t="str" cm="1">
        <f t="array" ref="R7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5" t="e">
        <f>IF(Table13[[#This Row],[Category All]]="Category 1", "Yes",NA())</f>
        <v>#N/A</v>
      </c>
      <c r="T725" t="str">
        <f>IF(Table13[[#This Row],[Category All]]="Category 2", "Yes",NA())</f>
        <v>Yes</v>
      </c>
      <c r="U725" t="e">
        <f>IF(Table13[[#This Row],[Category All]]="Category 3", "Yes",NA())</f>
        <v>#N/A</v>
      </c>
      <c r="V725" s="3">
        <f>SUM(1,(1/3)*(Table13[[#This Row],[Length]]-0.5),(1/3)*(Table13[[#This Row],[Diameter]]-0.4),(1/3)*(Table13[[#This Row],[Height]]-0.4)*Table13[[#This Row],[Whole_weight]]*0.5)</f>
        <v>0.94463791666666663</v>
      </c>
      <c r="W725" s="3" cm="1">
        <f t="array" ref="W7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0.75571033333333337</v>
      </c>
      <c r="X725" s="3" t="e">
        <f>IF(Table13[[#This Row],[Category All]]="Category 1",Table13[[#This Row],[Base Abalone Value]]*1.5,NA())</f>
        <v>#N/A</v>
      </c>
      <c r="Y725" s="3">
        <f>IF(Table13[[#This Row],[Category All]]="Category 2",Table13[[#This Row],[Base Abalone Value]]*0.8,NA())</f>
        <v>0.75571033333333337</v>
      </c>
      <c r="Z725" s="3" t="e">
        <f>IF(Table13[[#This Row],[Category All]]="Category 3",Table13[[#This Row],[Base Abalone Value]],NA())</f>
        <v>#N/A</v>
      </c>
    </row>
    <row r="726" spans="1:26" x14ac:dyDescent="0.2">
      <c r="A726">
        <v>3870</v>
      </c>
      <c r="B726" t="s">
        <v>17</v>
      </c>
      <c r="C726">
        <v>0.49</v>
      </c>
      <c r="D726">
        <v>0.38500000000000001</v>
      </c>
      <c r="E726">
        <v>0.16</v>
      </c>
      <c r="F726">
        <v>0.65600000000000003</v>
      </c>
      <c r="G726">
        <v>0.2455</v>
      </c>
      <c r="H726">
        <v>0.17100000000000001</v>
      </c>
      <c r="I726">
        <v>0.20499999999999999</v>
      </c>
      <c r="J726">
        <v>9</v>
      </c>
      <c r="K726">
        <v>6</v>
      </c>
      <c r="L726" t="s">
        <v>56</v>
      </c>
      <c r="M726" t="s">
        <v>57</v>
      </c>
      <c r="N726" t="s">
        <v>58</v>
      </c>
      <c r="O726">
        <v>1</v>
      </c>
      <c r="P726" t="s">
        <v>21</v>
      </c>
      <c r="Q726">
        <v>22.1</v>
      </c>
      <c r="R726" t="str" cm="1">
        <f t="array" ref="R7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6" t="e">
        <f>IF(Table13[[#This Row],[Category All]]="Category 1", "Yes",NA())</f>
        <v>#N/A</v>
      </c>
      <c r="T726" t="str">
        <f>IF(Table13[[#This Row],[Category All]]="Category 2", "Yes",NA())</f>
        <v>Yes</v>
      </c>
      <c r="U726" t="e">
        <f>IF(Table13[[#This Row],[Category All]]="Category 3", "Yes",NA())</f>
        <v>#N/A</v>
      </c>
      <c r="V726" s="3">
        <f>SUM(1,(1/3)*(Table13[[#This Row],[Length]]-0.5),(1/3)*(Table13[[#This Row],[Diameter]]-0.4),(1/3)*(Table13[[#This Row],[Height]]-0.4)*Table13[[#This Row],[Whole_weight]]*0.5)</f>
        <v>0.96542666666666666</v>
      </c>
      <c r="W726" s="3" cm="1">
        <f t="array" ref="W7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0.77234133333333332</v>
      </c>
      <c r="X726" s="3" t="e">
        <f>IF(Table13[[#This Row],[Category All]]="Category 1",Table13[[#This Row],[Base Abalone Value]]*1.5,NA())</f>
        <v>#N/A</v>
      </c>
      <c r="Y726" s="3">
        <f>IF(Table13[[#This Row],[Category All]]="Category 2",Table13[[#This Row],[Base Abalone Value]]*0.8,NA())</f>
        <v>0.77234133333333332</v>
      </c>
      <c r="Z726" s="3" t="e">
        <f>IF(Table13[[#This Row],[Category All]]="Category 3",Table13[[#This Row],[Base Abalone Value]],NA())</f>
        <v>#N/A</v>
      </c>
    </row>
    <row r="727" spans="1:26" x14ac:dyDescent="0.2">
      <c r="A727">
        <v>1759</v>
      </c>
      <c r="B727" t="s">
        <v>32</v>
      </c>
      <c r="C727">
        <v>0.73499999999999999</v>
      </c>
      <c r="D727">
        <v>0.59</v>
      </c>
      <c r="E727">
        <v>0.215</v>
      </c>
      <c r="F727">
        <v>1.7470000000000001</v>
      </c>
      <c r="G727">
        <v>0.72750000000000004</v>
      </c>
      <c r="H727">
        <v>0.40300000000000002</v>
      </c>
      <c r="I727">
        <v>0.55700000000000005</v>
      </c>
      <c r="J727">
        <v>11</v>
      </c>
      <c r="K727">
        <v>3</v>
      </c>
      <c r="L727" t="s">
        <v>60</v>
      </c>
      <c r="M727" t="s">
        <v>61</v>
      </c>
      <c r="N727" t="s">
        <v>62</v>
      </c>
      <c r="O727">
        <v>6</v>
      </c>
      <c r="P727" t="s">
        <v>64</v>
      </c>
      <c r="Q727">
        <v>14.1</v>
      </c>
      <c r="R727" t="str" cm="1">
        <f t="array" ref="R7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27" t="e">
        <f>IF(Table13[[#This Row],[Category All]]="Category 1", "Yes",NA())</f>
        <v>#N/A</v>
      </c>
      <c r="T727" t="e">
        <f>IF(Table13[[#This Row],[Category All]]="Category 2", "Yes",NA())</f>
        <v>#N/A</v>
      </c>
      <c r="U727" t="str">
        <f>IF(Table13[[#This Row],[Category All]]="Category 3", "Yes",NA())</f>
        <v>Yes</v>
      </c>
      <c r="V727" s="3">
        <f>SUM(1,(1/3)*(Table13[[#This Row],[Length]]-0.5),(1/3)*(Table13[[#This Row],[Diameter]]-0.4),(1/3)*(Table13[[#This Row],[Height]]-0.4)*Table13[[#This Row],[Whole_weight]]*0.5)</f>
        <v>1.0878008333333333</v>
      </c>
      <c r="W727" s="3" cm="1">
        <f t="array" ref="W7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1.0878008333333333</v>
      </c>
      <c r="X727" s="3" t="e">
        <f>IF(Table13[[#This Row],[Category All]]="Category 1",Table13[[#This Row],[Base Abalone Value]]*1.5,NA())</f>
        <v>#N/A</v>
      </c>
      <c r="Y727" s="3" t="e">
        <f>IF(Table13[[#This Row],[Category All]]="Category 2",Table13[[#This Row],[Base Abalone Value]]*0.8,NA())</f>
        <v>#N/A</v>
      </c>
      <c r="Z727" s="3">
        <f>IF(Table13[[#This Row],[Category All]]="Category 3",Table13[[#This Row],[Base Abalone Value]],NA())</f>
        <v>1.0878008333333333</v>
      </c>
    </row>
    <row r="728" spans="1:26" x14ac:dyDescent="0.2">
      <c r="A728">
        <v>2868</v>
      </c>
      <c r="B728" t="s">
        <v>28</v>
      </c>
      <c r="C728">
        <v>0.32500000000000001</v>
      </c>
      <c r="D728">
        <v>0.25</v>
      </c>
      <c r="E728">
        <v>7.4999999999999997E-2</v>
      </c>
      <c r="F728">
        <v>0.1585</v>
      </c>
      <c r="G728">
        <v>7.4999999999999997E-2</v>
      </c>
      <c r="H728">
        <v>3.0499999999999999E-2</v>
      </c>
      <c r="I728">
        <v>4.5499999999999999E-2</v>
      </c>
      <c r="J728">
        <v>6</v>
      </c>
      <c r="K728">
        <v>2</v>
      </c>
      <c r="L728" t="s">
        <v>49</v>
      </c>
      <c r="M728" t="s">
        <v>50</v>
      </c>
      <c r="N728" t="s">
        <v>51</v>
      </c>
      <c r="O728">
        <v>3</v>
      </c>
      <c r="P728" t="s">
        <v>65</v>
      </c>
      <c r="Q728">
        <v>3.6</v>
      </c>
      <c r="R728" t="str" cm="1">
        <f t="array" ref="R7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8" t="e">
        <f>IF(Table13[[#This Row],[Category All]]="Category 1", "Yes",NA())</f>
        <v>#N/A</v>
      </c>
      <c r="T728" t="str">
        <f>IF(Table13[[#This Row],[Category All]]="Category 2", "Yes",NA())</f>
        <v>Yes</v>
      </c>
      <c r="U728" t="e">
        <f>IF(Table13[[#This Row],[Category All]]="Category 3", "Yes",NA())</f>
        <v>#N/A</v>
      </c>
      <c r="V728" s="3">
        <f>SUM(1,(1/3)*(Table13[[#This Row],[Length]]-0.5),(1/3)*(Table13[[#This Row],[Diameter]]-0.4),(1/3)*(Table13[[#This Row],[Height]]-0.4)*Table13[[#This Row],[Whole_weight]]*0.5)</f>
        <v>0.88308124999999993</v>
      </c>
      <c r="W728" s="3" cm="1">
        <f t="array" ref="W7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0.70646500000000001</v>
      </c>
      <c r="X728" s="3" t="e">
        <f>IF(Table13[[#This Row],[Category All]]="Category 1",Table13[[#This Row],[Base Abalone Value]]*1.5,NA())</f>
        <v>#N/A</v>
      </c>
      <c r="Y728" s="3">
        <f>IF(Table13[[#This Row],[Category All]]="Category 2",Table13[[#This Row],[Base Abalone Value]]*0.8,NA())</f>
        <v>0.70646500000000001</v>
      </c>
      <c r="Z728" s="3" t="e">
        <f>IF(Table13[[#This Row],[Category All]]="Category 3",Table13[[#This Row],[Base Abalone Value]],NA())</f>
        <v>#N/A</v>
      </c>
    </row>
    <row r="729" spans="1:26" x14ac:dyDescent="0.2">
      <c r="A729">
        <v>2880</v>
      </c>
      <c r="B729" t="s">
        <v>28</v>
      </c>
      <c r="C729">
        <v>0.47</v>
      </c>
      <c r="D729">
        <v>0.38500000000000001</v>
      </c>
      <c r="E729">
        <v>0.13</v>
      </c>
      <c r="F729">
        <v>0.58699999999999997</v>
      </c>
      <c r="G729">
        <v>0.26400000000000001</v>
      </c>
      <c r="H729">
        <v>0.11700000000000001</v>
      </c>
      <c r="I729">
        <v>0.17399999999999999</v>
      </c>
      <c r="J729">
        <v>8</v>
      </c>
      <c r="K729">
        <v>2</v>
      </c>
      <c r="L729" t="s">
        <v>49</v>
      </c>
      <c r="M729" t="s">
        <v>50</v>
      </c>
      <c r="N729" t="s">
        <v>51</v>
      </c>
      <c r="O729">
        <v>10</v>
      </c>
      <c r="P729" t="s">
        <v>55</v>
      </c>
      <c r="Q729">
        <v>24.1</v>
      </c>
      <c r="R729" t="str" cm="1">
        <f t="array" ref="R7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29" t="e">
        <f>IF(Table13[[#This Row],[Category All]]="Category 1", "Yes",NA())</f>
        <v>#N/A</v>
      </c>
      <c r="T729" t="str">
        <f>IF(Table13[[#This Row],[Category All]]="Category 2", "Yes",NA())</f>
        <v>Yes</v>
      </c>
      <c r="U729" t="e">
        <f>IF(Table13[[#This Row],[Category All]]="Category 3", "Yes",NA())</f>
        <v>#N/A</v>
      </c>
      <c r="V729" s="3">
        <f>SUM(1,(1/3)*(Table13[[#This Row],[Length]]-0.5),(1/3)*(Table13[[#This Row],[Diameter]]-0.4),(1/3)*(Table13[[#This Row],[Height]]-0.4)*Table13[[#This Row],[Whole_weight]]*0.5)</f>
        <v>0.95858500000000002</v>
      </c>
      <c r="W729" s="3" cm="1">
        <f t="array" ref="W7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0.76686800000000011</v>
      </c>
      <c r="X729" s="3" t="e">
        <f>IF(Table13[[#This Row],[Category All]]="Category 1",Table13[[#This Row],[Base Abalone Value]]*1.5,NA())</f>
        <v>#N/A</v>
      </c>
      <c r="Y729" s="3">
        <f>IF(Table13[[#This Row],[Category All]]="Category 2",Table13[[#This Row],[Base Abalone Value]]*0.8,NA())</f>
        <v>0.76686800000000011</v>
      </c>
      <c r="Z729" s="3" t="e">
        <f>IF(Table13[[#This Row],[Category All]]="Category 3",Table13[[#This Row],[Base Abalone Value]],NA())</f>
        <v>#N/A</v>
      </c>
    </row>
    <row r="730" spans="1:26" x14ac:dyDescent="0.2">
      <c r="A730">
        <v>2157</v>
      </c>
      <c r="B730" t="s">
        <v>32</v>
      </c>
      <c r="C730">
        <v>0.61</v>
      </c>
      <c r="D730">
        <v>0.5</v>
      </c>
      <c r="E730">
        <v>0.16500000000000001</v>
      </c>
      <c r="F730">
        <v>1.2715000000000001</v>
      </c>
      <c r="G730">
        <v>0.49149999999999999</v>
      </c>
      <c r="H730">
        <v>0.185</v>
      </c>
      <c r="I730">
        <v>0.49</v>
      </c>
      <c r="J730">
        <v>12</v>
      </c>
      <c r="K730">
        <v>13</v>
      </c>
      <c r="L730" t="s">
        <v>29</v>
      </c>
      <c r="M730" t="s">
        <v>30</v>
      </c>
      <c r="N730" t="s">
        <v>20</v>
      </c>
      <c r="O730">
        <v>3</v>
      </c>
      <c r="P730" t="s">
        <v>65</v>
      </c>
      <c r="Q730">
        <v>3.6</v>
      </c>
      <c r="R730" t="str" cm="1">
        <f t="array" ref="R7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0" t="e">
        <f>IF(Table13[[#This Row],[Category All]]="Category 1", "Yes",NA())</f>
        <v>#N/A</v>
      </c>
      <c r="T730" t="e">
        <f>IF(Table13[[#This Row],[Category All]]="Category 2", "Yes",NA())</f>
        <v>#N/A</v>
      </c>
      <c r="U730" t="str">
        <f>IF(Table13[[#This Row],[Category All]]="Category 3", "Yes",NA())</f>
        <v>Yes</v>
      </c>
      <c r="V730" s="3">
        <f>SUM(1,(1/3)*(Table13[[#This Row],[Length]]-0.5),(1/3)*(Table13[[#This Row],[Diameter]]-0.4),(1/3)*(Table13[[#This Row],[Height]]-0.4)*Table13[[#This Row],[Whole_weight]]*0.5)</f>
        <v>1.0201995833333333</v>
      </c>
      <c r="W730" s="3" cm="1">
        <f t="array" ref="W7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1.0201995833333333</v>
      </c>
      <c r="X730" s="3" t="e">
        <f>IF(Table13[[#This Row],[Category All]]="Category 1",Table13[[#This Row],[Base Abalone Value]]*1.5,NA())</f>
        <v>#N/A</v>
      </c>
      <c r="Y730" s="3" t="e">
        <f>IF(Table13[[#This Row],[Category All]]="Category 2",Table13[[#This Row],[Base Abalone Value]]*0.8,NA())</f>
        <v>#N/A</v>
      </c>
      <c r="Z730" s="3">
        <f>IF(Table13[[#This Row],[Category All]]="Category 3",Table13[[#This Row],[Base Abalone Value]],NA())</f>
        <v>1.0201995833333333</v>
      </c>
    </row>
    <row r="731" spans="1:26" x14ac:dyDescent="0.2">
      <c r="A731">
        <v>4056</v>
      </c>
      <c r="B731" t="s">
        <v>17</v>
      </c>
      <c r="C731">
        <v>0.64500000000000002</v>
      </c>
      <c r="D731">
        <v>0.5</v>
      </c>
      <c r="E731">
        <v>0.15</v>
      </c>
      <c r="F731">
        <v>1.159</v>
      </c>
      <c r="G731">
        <v>0.46750000000000003</v>
      </c>
      <c r="H731">
        <v>0.33550000000000002</v>
      </c>
      <c r="I731">
        <v>0.31</v>
      </c>
      <c r="J731">
        <v>9</v>
      </c>
      <c r="K731">
        <v>15</v>
      </c>
      <c r="L731" t="s">
        <v>66</v>
      </c>
      <c r="M731" t="s">
        <v>67</v>
      </c>
      <c r="N731" t="s">
        <v>20</v>
      </c>
      <c r="O731">
        <v>9</v>
      </c>
      <c r="P731" t="s">
        <v>63</v>
      </c>
      <c r="Q731">
        <v>1.9</v>
      </c>
      <c r="R731" t="str" cm="1">
        <f t="array" ref="R7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1" t="e">
        <f>IF(Table13[[#This Row],[Category All]]="Category 1", "Yes",NA())</f>
        <v>#N/A</v>
      </c>
      <c r="T731" t="e">
        <f>IF(Table13[[#This Row],[Category All]]="Category 2", "Yes",NA())</f>
        <v>#N/A</v>
      </c>
      <c r="U731" t="str">
        <f>IF(Table13[[#This Row],[Category All]]="Category 3", "Yes",NA())</f>
        <v>Yes</v>
      </c>
      <c r="V731" s="3">
        <f>SUM(1,(1/3)*(Table13[[#This Row],[Length]]-0.5),(1/3)*(Table13[[#This Row],[Diameter]]-0.4),(1/3)*(Table13[[#This Row],[Height]]-0.4)*Table13[[#This Row],[Whole_weight]]*0.5)</f>
        <v>1.0333749999999999</v>
      </c>
      <c r="W731" s="3" cm="1">
        <f t="array" ref="W7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1.0333749999999999</v>
      </c>
      <c r="X731" s="3" t="e">
        <f>IF(Table13[[#This Row],[Category All]]="Category 1",Table13[[#This Row],[Base Abalone Value]]*1.5,NA())</f>
        <v>#N/A</v>
      </c>
      <c r="Y731" s="3" t="e">
        <f>IF(Table13[[#This Row],[Category All]]="Category 2",Table13[[#This Row],[Base Abalone Value]]*0.8,NA())</f>
        <v>#N/A</v>
      </c>
      <c r="Z731" s="3">
        <f>IF(Table13[[#This Row],[Category All]]="Category 3",Table13[[#This Row],[Base Abalone Value]],NA())</f>
        <v>1.0333749999999999</v>
      </c>
    </row>
    <row r="732" spans="1:26" x14ac:dyDescent="0.2">
      <c r="A732">
        <v>287</v>
      </c>
      <c r="B732" t="s">
        <v>32</v>
      </c>
      <c r="C732">
        <v>0.53</v>
      </c>
      <c r="D732">
        <v>0.435</v>
      </c>
      <c r="E732">
        <v>0.155</v>
      </c>
      <c r="F732">
        <v>0.69899999999999995</v>
      </c>
      <c r="G732">
        <v>0.28799999999999998</v>
      </c>
      <c r="H732">
        <v>0.1595</v>
      </c>
      <c r="I732">
        <v>0.20499999999999999</v>
      </c>
      <c r="J732">
        <v>10</v>
      </c>
      <c r="K732">
        <v>12</v>
      </c>
      <c r="L732" t="s">
        <v>18</v>
      </c>
      <c r="M732" t="s">
        <v>19</v>
      </c>
      <c r="N732" t="s">
        <v>20</v>
      </c>
      <c r="O732">
        <v>9</v>
      </c>
      <c r="P732" t="s">
        <v>63</v>
      </c>
      <c r="Q732">
        <v>1.9</v>
      </c>
      <c r="R732" t="str" cm="1">
        <f t="array" ref="R7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2" t="e">
        <f>IF(Table13[[#This Row],[Category All]]="Category 1", "Yes",NA())</f>
        <v>#N/A</v>
      </c>
      <c r="T732" t="str">
        <f>IF(Table13[[#This Row],[Category All]]="Category 2", "Yes",NA())</f>
        <v>Yes</v>
      </c>
      <c r="U732" t="e">
        <f>IF(Table13[[#This Row],[Category All]]="Category 3", "Yes",NA())</f>
        <v>#N/A</v>
      </c>
      <c r="V732" s="3">
        <f>SUM(1,(1/3)*(Table13[[#This Row],[Length]]-0.5),(1/3)*(Table13[[#This Row],[Diameter]]-0.4),(1/3)*(Table13[[#This Row],[Height]]-0.4)*Table13[[#This Row],[Whole_weight]]*0.5)</f>
        <v>0.9931241666666667</v>
      </c>
      <c r="W732" s="3" cm="1">
        <f t="array" ref="W7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0.79449933333333345</v>
      </c>
      <c r="X732" s="3" t="e">
        <f>IF(Table13[[#This Row],[Category All]]="Category 1",Table13[[#This Row],[Base Abalone Value]]*1.5,NA())</f>
        <v>#N/A</v>
      </c>
      <c r="Y732" s="3">
        <f>IF(Table13[[#This Row],[Category All]]="Category 2",Table13[[#This Row],[Base Abalone Value]]*0.8,NA())</f>
        <v>0.79449933333333345</v>
      </c>
      <c r="Z732" s="3" t="e">
        <f>IF(Table13[[#This Row],[Category All]]="Category 3",Table13[[#This Row],[Base Abalone Value]],NA())</f>
        <v>#N/A</v>
      </c>
    </row>
    <row r="733" spans="1:26" x14ac:dyDescent="0.2">
      <c r="A733">
        <v>1751</v>
      </c>
      <c r="B733" t="s">
        <v>17</v>
      </c>
      <c r="C733">
        <v>0.71</v>
      </c>
      <c r="D733">
        <v>0.56999999999999995</v>
      </c>
      <c r="E733">
        <v>0.19500000000000001</v>
      </c>
      <c r="F733">
        <v>1.9804999999999999</v>
      </c>
      <c r="G733">
        <v>0.99250000000000005</v>
      </c>
      <c r="H733">
        <v>0.49249999999999999</v>
      </c>
      <c r="I733">
        <v>0.48</v>
      </c>
      <c r="J733">
        <v>12</v>
      </c>
      <c r="K733">
        <v>5</v>
      </c>
      <c r="L733" t="s">
        <v>43</v>
      </c>
      <c r="M733" t="s">
        <v>44</v>
      </c>
      <c r="N733" t="s">
        <v>45</v>
      </c>
      <c r="O733">
        <v>9</v>
      </c>
      <c r="P733" t="s">
        <v>63</v>
      </c>
      <c r="Q733">
        <v>1.9</v>
      </c>
      <c r="R733" t="str" cm="1">
        <f t="array" ref="R7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3" t="e">
        <f>IF(Table13[[#This Row],[Category All]]="Category 1", "Yes",NA())</f>
        <v>#N/A</v>
      </c>
      <c r="T733" t="e">
        <f>IF(Table13[[#This Row],[Category All]]="Category 2", "Yes",NA())</f>
        <v>#N/A</v>
      </c>
      <c r="U733" t="str">
        <f>IF(Table13[[#This Row],[Category All]]="Category 3", "Yes",NA())</f>
        <v>Yes</v>
      </c>
      <c r="V733" s="3">
        <f>SUM(1,(1/3)*(Table13[[#This Row],[Length]]-0.5),(1/3)*(Table13[[#This Row],[Diameter]]-0.4),(1/3)*(Table13[[#This Row],[Height]]-0.4)*Table13[[#This Row],[Whole_weight]]*0.5)</f>
        <v>1.0589995833333334</v>
      </c>
      <c r="W733" s="3" cm="1">
        <f t="array" ref="W7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1.0589995833333334</v>
      </c>
      <c r="X733" s="3" t="e">
        <f>IF(Table13[[#This Row],[Category All]]="Category 1",Table13[[#This Row],[Base Abalone Value]]*1.5,NA())</f>
        <v>#N/A</v>
      </c>
      <c r="Y733" s="3" t="e">
        <f>IF(Table13[[#This Row],[Category All]]="Category 2",Table13[[#This Row],[Base Abalone Value]]*0.8,NA())</f>
        <v>#N/A</v>
      </c>
      <c r="Z733" s="3">
        <f>IF(Table13[[#This Row],[Category All]]="Category 3",Table13[[#This Row],[Base Abalone Value]],NA())</f>
        <v>1.0589995833333334</v>
      </c>
    </row>
    <row r="734" spans="1:26" x14ac:dyDescent="0.2">
      <c r="A734">
        <v>674</v>
      </c>
      <c r="B734" t="s">
        <v>32</v>
      </c>
      <c r="C734">
        <v>0.49</v>
      </c>
      <c r="D734">
        <v>0.39</v>
      </c>
      <c r="E734">
        <v>0.15</v>
      </c>
      <c r="F734">
        <v>0.57299999999999995</v>
      </c>
      <c r="G734">
        <v>0.22500000000000001</v>
      </c>
      <c r="H734">
        <v>0.124</v>
      </c>
      <c r="I734">
        <v>0.17</v>
      </c>
      <c r="J734">
        <v>21</v>
      </c>
      <c r="K734">
        <v>10</v>
      </c>
      <c r="L734" t="s">
        <v>33</v>
      </c>
      <c r="M734" t="s">
        <v>34</v>
      </c>
      <c r="N734" t="s">
        <v>35</v>
      </c>
      <c r="O734">
        <v>7</v>
      </c>
      <c r="P734" t="s">
        <v>59</v>
      </c>
      <c r="Q734">
        <v>2.5</v>
      </c>
      <c r="R734" t="str" cm="1">
        <f t="array" ref="R7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4" t="e">
        <f>IF(Table13[[#This Row],[Category All]]="Category 1", "Yes",NA())</f>
        <v>#N/A</v>
      </c>
      <c r="T734" t="str">
        <f>IF(Table13[[#This Row],[Category All]]="Category 2", "Yes",NA())</f>
        <v>Yes</v>
      </c>
      <c r="U734" t="e">
        <f>IF(Table13[[#This Row],[Category All]]="Category 3", "Yes",NA())</f>
        <v>#N/A</v>
      </c>
      <c r="V734" s="3">
        <f>SUM(1,(1/3)*(Table13[[#This Row],[Length]]-0.5),(1/3)*(Table13[[#This Row],[Diameter]]-0.4),(1/3)*(Table13[[#This Row],[Height]]-0.4)*Table13[[#This Row],[Whole_weight]]*0.5)</f>
        <v>0.96945833333333342</v>
      </c>
      <c r="W734" s="3" cm="1">
        <f t="array" ref="W7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0.77556666666666674</v>
      </c>
      <c r="X734" s="3" t="e">
        <f>IF(Table13[[#This Row],[Category All]]="Category 1",Table13[[#This Row],[Base Abalone Value]]*1.5,NA())</f>
        <v>#N/A</v>
      </c>
      <c r="Y734" s="3">
        <f>IF(Table13[[#This Row],[Category All]]="Category 2",Table13[[#This Row],[Base Abalone Value]]*0.8,NA())</f>
        <v>0.77556666666666674</v>
      </c>
      <c r="Z734" s="3" t="e">
        <f>IF(Table13[[#This Row],[Category All]]="Category 3",Table13[[#This Row],[Base Abalone Value]],NA())</f>
        <v>#N/A</v>
      </c>
    </row>
    <row r="735" spans="1:26" x14ac:dyDescent="0.2">
      <c r="A735">
        <v>826</v>
      </c>
      <c r="B735" t="s">
        <v>28</v>
      </c>
      <c r="C735">
        <v>0.39500000000000002</v>
      </c>
      <c r="D735">
        <v>0.28999999999999998</v>
      </c>
      <c r="E735">
        <v>9.5000000000000001E-2</v>
      </c>
      <c r="F735">
        <v>0.31900000000000001</v>
      </c>
      <c r="G735">
        <v>0.13800000000000001</v>
      </c>
      <c r="H735">
        <v>0.08</v>
      </c>
      <c r="I735">
        <v>8.2000000000000003E-2</v>
      </c>
      <c r="J735">
        <v>7</v>
      </c>
      <c r="K735">
        <v>13</v>
      </c>
      <c r="L735" t="s">
        <v>29</v>
      </c>
      <c r="M735" t="s">
        <v>30</v>
      </c>
      <c r="N735" t="s">
        <v>20</v>
      </c>
      <c r="O735">
        <v>3</v>
      </c>
      <c r="P735" t="s">
        <v>65</v>
      </c>
      <c r="Q735">
        <v>3.6</v>
      </c>
      <c r="R735" t="str" cm="1">
        <f t="array" ref="R7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5" t="e">
        <f>IF(Table13[[#This Row],[Category All]]="Category 1", "Yes",NA())</f>
        <v>#N/A</v>
      </c>
      <c r="T735" t="str">
        <f>IF(Table13[[#This Row],[Category All]]="Category 2", "Yes",NA())</f>
        <v>Yes</v>
      </c>
      <c r="U735" t="e">
        <f>IF(Table13[[#This Row],[Category All]]="Category 3", "Yes",NA())</f>
        <v>#N/A</v>
      </c>
      <c r="V735" s="3">
        <f>SUM(1,(1/3)*(Table13[[#This Row],[Length]]-0.5),(1/3)*(Table13[[#This Row],[Diameter]]-0.4),(1/3)*(Table13[[#This Row],[Height]]-0.4)*Table13[[#This Row],[Whole_weight]]*0.5)</f>
        <v>0.91211749999999991</v>
      </c>
      <c r="W735" s="3" cm="1">
        <f t="array" ref="W7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0.72969399999999995</v>
      </c>
      <c r="X735" s="3" t="e">
        <f>IF(Table13[[#This Row],[Category All]]="Category 1",Table13[[#This Row],[Base Abalone Value]]*1.5,NA())</f>
        <v>#N/A</v>
      </c>
      <c r="Y735" s="3">
        <f>IF(Table13[[#This Row],[Category All]]="Category 2",Table13[[#This Row],[Base Abalone Value]]*0.8,NA())</f>
        <v>0.72969399999999995</v>
      </c>
      <c r="Z735" s="3" t="e">
        <f>IF(Table13[[#This Row],[Category All]]="Category 3",Table13[[#This Row],[Base Abalone Value]],NA())</f>
        <v>#N/A</v>
      </c>
    </row>
    <row r="736" spans="1:26" x14ac:dyDescent="0.2">
      <c r="A736">
        <v>228</v>
      </c>
      <c r="B736" t="s">
        <v>28</v>
      </c>
      <c r="C736">
        <v>0.36499999999999999</v>
      </c>
      <c r="D736">
        <v>0.27</v>
      </c>
      <c r="E736">
        <v>8.5000000000000006E-2</v>
      </c>
      <c r="F736">
        <v>0.20499999999999999</v>
      </c>
      <c r="G736">
        <v>7.8E-2</v>
      </c>
      <c r="H736">
        <v>4.8500000000000001E-2</v>
      </c>
      <c r="I736">
        <v>7.0000000000000007E-2</v>
      </c>
      <c r="J736">
        <v>7</v>
      </c>
      <c r="K736">
        <v>2</v>
      </c>
      <c r="L736" t="s">
        <v>49</v>
      </c>
      <c r="M736" t="s">
        <v>50</v>
      </c>
      <c r="N736" t="s">
        <v>51</v>
      </c>
      <c r="O736">
        <v>4</v>
      </c>
      <c r="P736" t="s">
        <v>27</v>
      </c>
      <c r="Q736">
        <v>6.1</v>
      </c>
      <c r="R736" t="str" cm="1">
        <f t="array" ref="R7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6" t="e">
        <f>IF(Table13[[#This Row],[Category All]]="Category 1", "Yes",NA())</f>
        <v>#N/A</v>
      </c>
      <c r="T736" t="str">
        <f>IF(Table13[[#This Row],[Category All]]="Category 2", "Yes",NA())</f>
        <v>Yes</v>
      </c>
      <c r="U736" t="e">
        <f>IF(Table13[[#This Row],[Category All]]="Category 3", "Yes",NA())</f>
        <v>#N/A</v>
      </c>
      <c r="V736" s="3">
        <f>SUM(1,(1/3)*(Table13[[#This Row],[Length]]-0.5),(1/3)*(Table13[[#This Row],[Diameter]]-0.4),(1/3)*(Table13[[#This Row],[Height]]-0.4)*Table13[[#This Row],[Whole_weight]]*0.5)</f>
        <v>0.90090416666666662</v>
      </c>
      <c r="W736" s="3" cm="1">
        <f t="array" ref="W7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0.72072333333333338</v>
      </c>
      <c r="X736" s="3" t="e">
        <f>IF(Table13[[#This Row],[Category All]]="Category 1",Table13[[#This Row],[Base Abalone Value]]*1.5,NA())</f>
        <v>#N/A</v>
      </c>
      <c r="Y736" s="3">
        <f>IF(Table13[[#This Row],[Category All]]="Category 2",Table13[[#This Row],[Base Abalone Value]]*0.8,NA())</f>
        <v>0.72072333333333338</v>
      </c>
      <c r="Z736" s="3" t="e">
        <f>IF(Table13[[#This Row],[Category All]]="Category 3",Table13[[#This Row],[Base Abalone Value]],NA())</f>
        <v>#N/A</v>
      </c>
    </row>
    <row r="737" spans="1:26" x14ac:dyDescent="0.2">
      <c r="A737">
        <v>1633</v>
      </c>
      <c r="B737" t="s">
        <v>32</v>
      </c>
      <c r="C737">
        <v>0.57499999999999996</v>
      </c>
      <c r="D737">
        <v>0.45500000000000002</v>
      </c>
      <c r="E737">
        <v>0.16500000000000001</v>
      </c>
      <c r="F737">
        <v>0.86699999999999999</v>
      </c>
      <c r="G737">
        <v>0.3765</v>
      </c>
      <c r="H737">
        <v>0.18049999999999999</v>
      </c>
      <c r="I737">
        <v>0.26800000000000002</v>
      </c>
      <c r="J737">
        <v>8</v>
      </c>
      <c r="K737">
        <v>3</v>
      </c>
      <c r="L737" t="s">
        <v>60</v>
      </c>
      <c r="M737" t="s">
        <v>61</v>
      </c>
      <c r="N737" t="s">
        <v>62</v>
      </c>
      <c r="O737">
        <v>8</v>
      </c>
      <c r="P737" t="s">
        <v>36</v>
      </c>
      <c r="Q737">
        <v>12.3</v>
      </c>
      <c r="R737" t="str" cm="1">
        <f t="array" ref="R7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7" t="e">
        <f>IF(Table13[[#This Row],[Category All]]="Category 1", "Yes",NA())</f>
        <v>#N/A</v>
      </c>
      <c r="T737" t="str">
        <f>IF(Table13[[#This Row],[Category All]]="Category 2", "Yes",NA())</f>
        <v>Yes</v>
      </c>
      <c r="U737" t="e">
        <f>IF(Table13[[#This Row],[Category All]]="Category 3", "Yes",NA())</f>
        <v>#N/A</v>
      </c>
      <c r="V737" s="3">
        <f>SUM(1,(1/3)*(Table13[[#This Row],[Length]]-0.5),(1/3)*(Table13[[#This Row],[Diameter]]-0.4),(1/3)*(Table13[[#This Row],[Height]]-0.4)*Table13[[#This Row],[Whole_weight]]*0.5)</f>
        <v>1.0093758333333331</v>
      </c>
      <c r="W737" s="3" cm="1">
        <f t="array" ref="W7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0.80750066666666653</v>
      </c>
      <c r="X737" s="3" t="e">
        <f>IF(Table13[[#This Row],[Category All]]="Category 1",Table13[[#This Row],[Base Abalone Value]]*1.5,NA())</f>
        <v>#N/A</v>
      </c>
      <c r="Y737" s="3">
        <f>IF(Table13[[#This Row],[Category All]]="Category 2",Table13[[#This Row],[Base Abalone Value]]*0.8,NA())</f>
        <v>0.80750066666666653</v>
      </c>
      <c r="Z737" s="3" t="e">
        <f>IF(Table13[[#This Row],[Category All]]="Category 3",Table13[[#This Row],[Base Abalone Value]],NA())</f>
        <v>#N/A</v>
      </c>
    </row>
    <row r="738" spans="1:26" x14ac:dyDescent="0.2">
      <c r="A738">
        <v>3767</v>
      </c>
      <c r="B738" t="s">
        <v>17</v>
      </c>
      <c r="C738">
        <v>0.55500000000000005</v>
      </c>
      <c r="D738">
        <v>0.44</v>
      </c>
      <c r="E738">
        <v>0.14000000000000001</v>
      </c>
      <c r="F738">
        <v>0.84599999999999997</v>
      </c>
      <c r="G738">
        <v>0.34599999999999997</v>
      </c>
      <c r="H738">
        <v>0.17150000000000001</v>
      </c>
      <c r="I738">
        <v>0.27350000000000002</v>
      </c>
      <c r="J738">
        <v>10</v>
      </c>
      <c r="K738">
        <v>3</v>
      </c>
      <c r="L738" t="s">
        <v>60</v>
      </c>
      <c r="M738" t="s">
        <v>61</v>
      </c>
      <c r="N738" t="s">
        <v>62</v>
      </c>
      <c r="O738">
        <v>2</v>
      </c>
      <c r="P738" t="s">
        <v>24</v>
      </c>
      <c r="Q738">
        <v>18</v>
      </c>
      <c r="R738" t="str" cm="1">
        <f t="array" ref="R7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38" t="e">
        <f>IF(Table13[[#This Row],[Category All]]="Category 1", "Yes",NA())</f>
        <v>#N/A</v>
      </c>
      <c r="T738" t="str">
        <f>IF(Table13[[#This Row],[Category All]]="Category 2", "Yes",NA())</f>
        <v>Yes</v>
      </c>
      <c r="U738" t="e">
        <f>IF(Table13[[#This Row],[Category All]]="Category 3", "Yes",NA())</f>
        <v>#N/A</v>
      </c>
      <c r="V738" s="3">
        <f>SUM(1,(1/3)*(Table13[[#This Row],[Length]]-0.5),(1/3)*(Table13[[#This Row],[Diameter]]-0.4),(1/3)*(Table13[[#This Row],[Height]]-0.4)*Table13[[#This Row],[Whole_weight]]*0.5)</f>
        <v>0.99500666666666671</v>
      </c>
      <c r="W738" s="3" cm="1">
        <f t="array" ref="W7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0.79600533333333345</v>
      </c>
      <c r="X738" s="3" t="e">
        <f>IF(Table13[[#This Row],[Category All]]="Category 1",Table13[[#This Row],[Base Abalone Value]]*1.5,NA())</f>
        <v>#N/A</v>
      </c>
      <c r="Y738" s="3">
        <f>IF(Table13[[#This Row],[Category All]]="Category 2",Table13[[#This Row],[Base Abalone Value]]*0.8,NA())</f>
        <v>0.79600533333333345</v>
      </c>
      <c r="Z738" s="3" t="e">
        <f>IF(Table13[[#This Row],[Category All]]="Category 3",Table13[[#This Row],[Base Abalone Value]],NA())</f>
        <v>#N/A</v>
      </c>
    </row>
    <row r="739" spans="1:26" x14ac:dyDescent="0.2">
      <c r="A739">
        <v>1207</v>
      </c>
      <c r="B739" t="s">
        <v>17</v>
      </c>
      <c r="C739">
        <v>0.75</v>
      </c>
      <c r="D739">
        <v>0.56999999999999995</v>
      </c>
      <c r="E739">
        <v>0.21</v>
      </c>
      <c r="F739">
        <v>2.2360000000000002</v>
      </c>
      <c r="G739">
        <v>1.109</v>
      </c>
      <c r="H739">
        <v>0.51949999999999996</v>
      </c>
      <c r="I739">
        <v>0.54500000000000004</v>
      </c>
      <c r="J739">
        <v>11</v>
      </c>
      <c r="K739">
        <v>10</v>
      </c>
      <c r="L739" t="s">
        <v>33</v>
      </c>
      <c r="M739" t="s">
        <v>34</v>
      </c>
      <c r="N739" t="s">
        <v>35</v>
      </c>
      <c r="O739">
        <v>10</v>
      </c>
      <c r="P739" t="s">
        <v>55</v>
      </c>
      <c r="Q739">
        <v>24.1</v>
      </c>
      <c r="R739" t="str" cm="1">
        <f t="array" ref="R7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39" t="e">
        <f>IF(Table13[[#This Row],[Category All]]="Category 1", "Yes",NA())</f>
        <v>#N/A</v>
      </c>
      <c r="T739" t="e">
        <f>IF(Table13[[#This Row],[Category All]]="Category 2", "Yes",NA())</f>
        <v>#N/A</v>
      </c>
      <c r="U739" t="str">
        <f>IF(Table13[[#This Row],[Category All]]="Category 3", "Yes",NA())</f>
        <v>Yes</v>
      </c>
      <c r="V739" s="3">
        <f>SUM(1,(1/3)*(Table13[[#This Row],[Length]]-0.5),(1/3)*(Table13[[#This Row],[Diameter]]-0.4),(1/3)*(Table13[[#This Row],[Height]]-0.4)*Table13[[#This Row],[Whole_weight]]*0.5)</f>
        <v>1.0691933333333332</v>
      </c>
      <c r="W739" s="3" cm="1">
        <f t="array" ref="W7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1.0691933333333332</v>
      </c>
      <c r="X739" s="3" t="e">
        <f>IF(Table13[[#This Row],[Category All]]="Category 1",Table13[[#This Row],[Base Abalone Value]]*1.5,NA())</f>
        <v>#N/A</v>
      </c>
      <c r="Y739" s="3" t="e">
        <f>IF(Table13[[#This Row],[Category All]]="Category 2",Table13[[#This Row],[Base Abalone Value]]*0.8,NA())</f>
        <v>#N/A</v>
      </c>
      <c r="Z739" s="3">
        <f>IF(Table13[[#This Row],[Category All]]="Category 3",Table13[[#This Row],[Base Abalone Value]],NA())</f>
        <v>1.0691933333333332</v>
      </c>
    </row>
    <row r="740" spans="1:26" x14ac:dyDescent="0.2">
      <c r="A740">
        <v>1338</v>
      </c>
      <c r="B740" t="s">
        <v>32</v>
      </c>
      <c r="C740">
        <v>0.57999999999999996</v>
      </c>
      <c r="D740">
        <v>0.46</v>
      </c>
      <c r="E740">
        <v>0.155</v>
      </c>
      <c r="F740">
        <v>1.4395</v>
      </c>
      <c r="G740">
        <v>0.67149999999999999</v>
      </c>
      <c r="H740">
        <v>0.27300000000000002</v>
      </c>
      <c r="I740">
        <v>0.29549999999999998</v>
      </c>
      <c r="J740">
        <v>10</v>
      </c>
      <c r="K740">
        <v>11</v>
      </c>
      <c r="L740" t="s">
        <v>22</v>
      </c>
      <c r="M740" t="s">
        <v>23</v>
      </c>
      <c r="N740" t="s">
        <v>20</v>
      </c>
      <c r="O740">
        <v>10</v>
      </c>
      <c r="P740" t="s">
        <v>55</v>
      </c>
      <c r="Q740">
        <v>24.1</v>
      </c>
      <c r="R740" t="str" cm="1">
        <f t="array" ref="R7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0" t="e">
        <f>IF(Table13[[#This Row],[Category All]]="Category 1", "Yes",NA())</f>
        <v>#N/A</v>
      </c>
      <c r="T740" t="e">
        <f>IF(Table13[[#This Row],[Category All]]="Category 2", "Yes",NA())</f>
        <v>#N/A</v>
      </c>
      <c r="U740" t="str">
        <f>IF(Table13[[#This Row],[Category All]]="Category 3", "Yes",NA())</f>
        <v>Yes</v>
      </c>
      <c r="V740" s="3">
        <f>SUM(1,(1/3)*(Table13[[#This Row],[Length]]-0.5),(1/3)*(Table13[[#This Row],[Diameter]]-0.4),(1/3)*(Table13[[#This Row],[Height]]-0.4)*Table13[[#This Row],[Whole_weight]]*0.5)</f>
        <v>0.9878870833333333</v>
      </c>
      <c r="W740" s="3" cm="1">
        <f t="array" ref="W7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0.9878870833333333</v>
      </c>
      <c r="X740" s="3" t="e">
        <f>IF(Table13[[#This Row],[Category All]]="Category 1",Table13[[#This Row],[Base Abalone Value]]*1.5,NA())</f>
        <v>#N/A</v>
      </c>
      <c r="Y740" s="3" t="e">
        <f>IF(Table13[[#This Row],[Category All]]="Category 2",Table13[[#This Row],[Base Abalone Value]]*0.8,NA())</f>
        <v>#N/A</v>
      </c>
      <c r="Z740" s="3">
        <f>IF(Table13[[#This Row],[Category All]]="Category 3",Table13[[#This Row],[Base Abalone Value]],NA())</f>
        <v>0.9878870833333333</v>
      </c>
    </row>
    <row r="741" spans="1:26" x14ac:dyDescent="0.2">
      <c r="A741">
        <v>3572</v>
      </c>
      <c r="B741" t="s">
        <v>17</v>
      </c>
      <c r="C741">
        <v>0.58499999999999996</v>
      </c>
      <c r="D741">
        <v>0.46500000000000002</v>
      </c>
      <c r="E741">
        <v>0.16500000000000001</v>
      </c>
      <c r="F741">
        <v>0.9355</v>
      </c>
      <c r="G741">
        <v>0.40350000000000003</v>
      </c>
      <c r="H741">
        <v>0.22750000000000001</v>
      </c>
      <c r="I741">
        <v>0.25900000000000001</v>
      </c>
      <c r="J741">
        <v>9</v>
      </c>
      <c r="K741">
        <v>8</v>
      </c>
      <c r="L741" t="s">
        <v>46</v>
      </c>
      <c r="M741" t="s">
        <v>47</v>
      </c>
      <c r="N741" t="s">
        <v>48</v>
      </c>
      <c r="O741">
        <v>6</v>
      </c>
      <c r="P741" t="s">
        <v>64</v>
      </c>
      <c r="Q741">
        <v>14.1</v>
      </c>
      <c r="R741" t="str" cm="1">
        <f t="array" ref="R7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1" t="e">
        <f>IF(Table13[[#This Row],[Category All]]="Category 1", "Yes",NA())</f>
        <v>#N/A</v>
      </c>
      <c r="T741" t="e">
        <f>IF(Table13[[#This Row],[Category All]]="Category 2", "Yes",NA())</f>
        <v>#N/A</v>
      </c>
      <c r="U741" t="str">
        <f>IF(Table13[[#This Row],[Category All]]="Category 3", "Yes",NA())</f>
        <v>Yes</v>
      </c>
      <c r="V741" s="3">
        <f>SUM(1,(1/3)*(Table13[[#This Row],[Length]]-0.5),(1/3)*(Table13[[#This Row],[Diameter]]-0.4),(1/3)*(Table13[[#This Row],[Height]]-0.4)*Table13[[#This Row],[Whole_weight]]*0.5)</f>
        <v>1.0133595833333333</v>
      </c>
      <c r="W741" s="3" cm="1">
        <f t="array" ref="W7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1.0133595833333333</v>
      </c>
      <c r="X741" s="3" t="e">
        <f>IF(Table13[[#This Row],[Category All]]="Category 1",Table13[[#This Row],[Base Abalone Value]]*1.5,NA())</f>
        <v>#N/A</v>
      </c>
      <c r="Y741" s="3" t="e">
        <f>IF(Table13[[#This Row],[Category All]]="Category 2",Table13[[#This Row],[Base Abalone Value]]*0.8,NA())</f>
        <v>#N/A</v>
      </c>
      <c r="Z741" s="3">
        <f>IF(Table13[[#This Row],[Category All]]="Category 3",Table13[[#This Row],[Base Abalone Value]],NA())</f>
        <v>1.0133595833333333</v>
      </c>
    </row>
    <row r="742" spans="1:26" x14ac:dyDescent="0.2">
      <c r="A742">
        <v>796</v>
      </c>
      <c r="B742" t="s">
        <v>32</v>
      </c>
      <c r="C742">
        <v>0.51500000000000001</v>
      </c>
      <c r="D742">
        <v>0.40500000000000003</v>
      </c>
      <c r="E742">
        <v>0.14499999999999999</v>
      </c>
      <c r="F742">
        <v>0.69499999999999995</v>
      </c>
      <c r="G742">
        <v>0.215</v>
      </c>
      <c r="H742">
        <v>0.16350000000000001</v>
      </c>
      <c r="I742">
        <v>0.23400000000000001</v>
      </c>
      <c r="J742">
        <v>15</v>
      </c>
      <c r="K742">
        <v>14</v>
      </c>
      <c r="L742" t="s">
        <v>40</v>
      </c>
      <c r="M742" t="s">
        <v>41</v>
      </c>
      <c r="N742" t="s">
        <v>42</v>
      </c>
      <c r="O742">
        <v>10</v>
      </c>
      <c r="P742" t="s">
        <v>55</v>
      </c>
      <c r="Q742">
        <v>24.1</v>
      </c>
      <c r="R742" t="str" cm="1">
        <f t="array" ref="R7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2" t="e">
        <f>IF(Table13[[#This Row],[Category All]]="Category 1", "Yes",NA())</f>
        <v>#N/A</v>
      </c>
      <c r="T742" t="str">
        <f>IF(Table13[[#This Row],[Category All]]="Category 2", "Yes",NA())</f>
        <v>Yes</v>
      </c>
      <c r="U742" t="e">
        <f>IF(Table13[[#This Row],[Category All]]="Category 3", "Yes",NA())</f>
        <v>#N/A</v>
      </c>
      <c r="V742" s="3">
        <f>SUM(1,(1/3)*(Table13[[#This Row],[Length]]-0.5),(1/3)*(Table13[[#This Row],[Diameter]]-0.4),(1/3)*(Table13[[#This Row],[Height]]-0.4)*Table13[[#This Row],[Whole_weight]]*0.5)</f>
        <v>0.9771291666666666</v>
      </c>
      <c r="W742" s="3" cm="1">
        <f t="array" ref="W7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0.78170333333333331</v>
      </c>
      <c r="X742" s="3" t="e">
        <f>IF(Table13[[#This Row],[Category All]]="Category 1",Table13[[#This Row],[Base Abalone Value]]*1.5,NA())</f>
        <v>#N/A</v>
      </c>
      <c r="Y742" s="3">
        <f>IF(Table13[[#This Row],[Category All]]="Category 2",Table13[[#This Row],[Base Abalone Value]]*0.8,NA())</f>
        <v>0.78170333333333331</v>
      </c>
      <c r="Z742" s="3" t="e">
        <f>IF(Table13[[#This Row],[Category All]]="Category 3",Table13[[#This Row],[Base Abalone Value]],NA())</f>
        <v>#N/A</v>
      </c>
    </row>
    <row r="743" spans="1:26" x14ac:dyDescent="0.2">
      <c r="A743">
        <v>1858</v>
      </c>
      <c r="B743" t="s">
        <v>28</v>
      </c>
      <c r="C743">
        <v>0.505</v>
      </c>
      <c r="D743">
        <v>0.4</v>
      </c>
      <c r="E743">
        <v>0.14499999999999999</v>
      </c>
      <c r="F743">
        <v>0.70450000000000002</v>
      </c>
      <c r="G743">
        <v>0.33400000000000002</v>
      </c>
      <c r="H743">
        <v>0.14249999999999999</v>
      </c>
      <c r="I743">
        <v>0.20699999999999999</v>
      </c>
      <c r="J743">
        <v>8</v>
      </c>
      <c r="K743">
        <v>10</v>
      </c>
      <c r="L743" t="s">
        <v>33</v>
      </c>
      <c r="M743" t="s">
        <v>34</v>
      </c>
      <c r="N743" t="s">
        <v>35</v>
      </c>
      <c r="O743">
        <v>9</v>
      </c>
      <c r="P743" t="s">
        <v>63</v>
      </c>
      <c r="Q743">
        <v>1.9</v>
      </c>
      <c r="R743" t="str" cm="1">
        <f t="array" ref="R7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3" t="e">
        <f>IF(Table13[[#This Row],[Category All]]="Category 1", "Yes",NA())</f>
        <v>#N/A</v>
      </c>
      <c r="T743" t="str">
        <f>IF(Table13[[#This Row],[Category All]]="Category 2", "Yes",NA())</f>
        <v>Yes</v>
      </c>
      <c r="U743" t="e">
        <f>IF(Table13[[#This Row],[Category All]]="Category 3", "Yes",NA())</f>
        <v>#N/A</v>
      </c>
      <c r="V743" s="3">
        <f>SUM(1,(1/3)*(Table13[[#This Row],[Length]]-0.5),(1/3)*(Table13[[#This Row],[Diameter]]-0.4),(1/3)*(Table13[[#This Row],[Height]]-0.4)*Table13[[#This Row],[Whole_weight]]*0.5)</f>
        <v>0.97172541666666667</v>
      </c>
      <c r="W743" s="3" cm="1">
        <f t="array" ref="W7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0.77738033333333334</v>
      </c>
      <c r="X743" s="3" t="e">
        <f>IF(Table13[[#This Row],[Category All]]="Category 1",Table13[[#This Row],[Base Abalone Value]]*1.5,NA())</f>
        <v>#N/A</v>
      </c>
      <c r="Y743" s="3">
        <f>IF(Table13[[#This Row],[Category All]]="Category 2",Table13[[#This Row],[Base Abalone Value]]*0.8,NA())</f>
        <v>0.77738033333333334</v>
      </c>
      <c r="Z743" s="3" t="e">
        <f>IF(Table13[[#This Row],[Category All]]="Category 3",Table13[[#This Row],[Base Abalone Value]],NA())</f>
        <v>#N/A</v>
      </c>
    </row>
    <row r="744" spans="1:26" x14ac:dyDescent="0.2">
      <c r="A744">
        <v>2574</v>
      </c>
      <c r="B744" t="s">
        <v>28</v>
      </c>
      <c r="C744">
        <v>0.47499999999999998</v>
      </c>
      <c r="D744">
        <v>0.35499999999999998</v>
      </c>
      <c r="E744">
        <v>0.105</v>
      </c>
      <c r="F744">
        <v>0.46800000000000003</v>
      </c>
      <c r="G744">
        <v>0.20100000000000001</v>
      </c>
      <c r="H744">
        <v>0.1115</v>
      </c>
      <c r="I744">
        <v>0.12</v>
      </c>
      <c r="J744">
        <v>8</v>
      </c>
      <c r="K744">
        <v>2</v>
      </c>
      <c r="L744" t="s">
        <v>49</v>
      </c>
      <c r="M744" t="s">
        <v>50</v>
      </c>
      <c r="N744" t="s">
        <v>51</v>
      </c>
      <c r="O744">
        <v>10</v>
      </c>
      <c r="P744" t="s">
        <v>55</v>
      </c>
      <c r="Q744">
        <v>24.1</v>
      </c>
      <c r="R744" t="str" cm="1">
        <f t="array" ref="R7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4" t="e">
        <f>IF(Table13[[#This Row],[Category All]]="Category 1", "Yes",NA())</f>
        <v>#N/A</v>
      </c>
      <c r="T744" t="str">
        <f>IF(Table13[[#This Row],[Category All]]="Category 2", "Yes",NA())</f>
        <v>Yes</v>
      </c>
      <c r="U744" t="e">
        <f>IF(Table13[[#This Row],[Category All]]="Category 3", "Yes",NA())</f>
        <v>#N/A</v>
      </c>
      <c r="V744" s="3">
        <f>SUM(1,(1/3)*(Table13[[#This Row],[Length]]-0.5),(1/3)*(Table13[[#This Row],[Diameter]]-0.4),(1/3)*(Table13[[#This Row],[Height]]-0.4)*Table13[[#This Row],[Whole_weight]]*0.5)</f>
        <v>0.95365666666666671</v>
      </c>
      <c r="W744" s="3" cm="1">
        <f t="array" ref="W7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0.76292533333333346</v>
      </c>
      <c r="X744" s="3" t="e">
        <f>IF(Table13[[#This Row],[Category All]]="Category 1",Table13[[#This Row],[Base Abalone Value]]*1.5,NA())</f>
        <v>#N/A</v>
      </c>
      <c r="Y744" s="3">
        <f>IF(Table13[[#This Row],[Category All]]="Category 2",Table13[[#This Row],[Base Abalone Value]]*0.8,NA())</f>
        <v>0.76292533333333346</v>
      </c>
      <c r="Z744" s="3" t="e">
        <f>IF(Table13[[#This Row],[Category All]]="Category 3",Table13[[#This Row],[Base Abalone Value]],NA())</f>
        <v>#N/A</v>
      </c>
    </row>
    <row r="745" spans="1:26" x14ac:dyDescent="0.2">
      <c r="A745">
        <v>3404</v>
      </c>
      <c r="B745" t="s">
        <v>28</v>
      </c>
      <c r="C745">
        <v>0.35</v>
      </c>
      <c r="D745">
        <v>0.26500000000000001</v>
      </c>
      <c r="E745">
        <v>0.11</v>
      </c>
      <c r="F745">
        <v>0.20899999999999999</v>
      </c>
      <c r="G745">
        <v>6.6000000000000003E-2</v>
      </c>
      <c r="H745">
        <v>5.8999999999999997E-2</v>
      </c>
      <c r="I745">
        <v>7.4999999999999997E-2</v>
      </c>
      <c r="J745">
        <v>9</v>
      </c>
      <c r="K745">
        <v>11</v>
      </c>
      <c r="L745" t="s">
        <v>22</v>
      </c>
      <c r="M745" t="s">
        <v>23</v>
      </c>
      <c r="N745" t="s">
        <v>20</v>
      </c>
      <c r="O745">
        <v>7</v>
      </c>
      <c r="P745" t="s">
        <v>59</v>
      </c>
      <c r="Q745">
        <v>2.5</v>
      </c>
      <c r="R745" t="str" cm="1">
        <f t="array" ref="R7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5" t="e">
        <f>IF(Table13[[#This Row],[Category All]]="Category 1", "Yes",NA())</f>
        <v>#N/A</v>
      </c>
      <c r="T745" t="str">
        <f>IF(Table13[[#This Row],[Category All]]="Category 2", "Yes",NA())</f>
        <v>Yes</v>
      </c>
      <c r="U745" t="e">
        <f>IF(Table13[[#This Row],[Category All]]="Category 3", "Yes",NA())</f>
        <v>#N/A</v>
      </c>
      <c r="V745" s="3">
        <f>SUM(1,(1/3)*(Table13[[#This Row],[Length]]-0.5),(1/3)*(Table13[[#This Row],[Diameter]]-0.4),(1/3)*(Table13[[#This Row],[Height]]-0.4)*Table13[[#This Row],[Whole_weight]]*0.5)</f>
        <v>0.89489833333333324</v>
      </c>
      <c r="W745" s="3" cm="1">
        <f t="array" ref="W7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0.71591866666666659</v>
      </c>
      <c r="X745" s="3" t="e">
        <f>IF(Table13[[#This Row],[Category All]]="Category 1",Table13[[#This Row],[Base Abalone Value]]*1.5,NA())</f>
        <v>#N/A</v>
      </c>
      <c r="Y745" s="3">
        <f>IF(Table13[[#This Row],[Category All]]="Category 2",Table13[[#This Row],[Base Abalone Value]]*0.8,NA())</f>
        <v>0.71591866666666659</v>
      </c>
      <c r="Z745" s="3" t="e">
        <f>IF(Table13[[#This Row],[Category All]]="Category 3",Table13[[#This Row],[Base Abalone Value]],NA())</f>
        <v>#N/A</v>
      </c>
    </row>
    <row r="746" spans="1:26" x14ac:dyDescent="0.2">
      <c r="A746">
        <v>270</v>
      </c>
      <c r="B746" t="s">
        <v>17</v>
      </c>
      <c r="C746">
        <v>0.45</v>
      </c>
      <c r="D746">
        <v>0.36</v>
      </c>
      <c r="E746">
        <v>0.125</v>
      </c>
      <c r="F746">
        <v>0.4995</v>
      </c>
      <c r="G746">
        <v>0.20349999999999999</v>
      </c>
      <c r="H746">
        <v>0.1</v>
      </c>
      <c r="I746">
        <v>0.17</v>
      </c>
      <c r="J746">
        <v>13</v>
      </c>
      <c r="K746">
        <v>6</v>
      </c>
      <c r="L746" t="s">
        <v>56</v>
      </c>
      <c r="M746" t="s">
        <v>57</v>
      </c>
      <c r="N746" t="s">
        <v>58</v>
      </c>
      <c r="O746">
        <v>9</v>
      </c>
      <c r="P746" t="s">
        <v>63</v>
      </c>
      <c r="Q746">
        <v>1.9</v>
      </c>
      <c r="R746" t="str" cm="1">
        <f t="array" ref="R7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6" t="e">
        <f>IF(Table13[[#This Row],[Category All]]="Category 1", "Yes",NA())</f>
        <v>#N/A</v>
      </c>
      <c r="T746" t="str">
        <f>IF(Table13[[#This Row],[Category All]]="Category 2", "Yes",NA())</f>
        <v>Yes</v>
      </c>
      <c r="U746" t="e">
        <f>IF(Table13[[#This Row],[Category All]]="Category 3", "Yes",NA())</f>
        <v>#N/A</v>
      </c>
      <c r="V746" s="3">
        <f>SUM(1,(1/3)*(Table13[[#This Row],[Length]]-0.5),(1/3)*(Table13[[#This Row],[Diameter]]-0.4),(1/3)*(Table13[[#This Row],[Height]]-0.4)*Table13[[#This Row],[Whole_weight]]*0.5)</f>
        <v>0.94710625000000004</v>
      </c>
      <c r="W746" s="3" cm="1">
        <f t="array" ref="W7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0.75768500000000005</v>
      </c>
      <c r="X746" s="3" t="e">
        <f>IF(Table13[[#This Row],[Category All]]="Category 1",Table13[[#This Row],[Base Abalone Value]]*1.5,NA())</f>
        <v>#N/A</v>
      </c>
      <c r="Y746" s="3">
        <f>IF(Table13[[#This Row],[Category All]]="Category 2",Table13[[#This Row],[Base Abalone Value]]*0.8,NA())</f>
        <v>0.75768500000000005</v>
      </c>
      <c r="Z746" s="3" t="e">
        <f>IF(Table13[[#This Row],[Category All]]="Category 3",Table13[[#This Row],[Base Abalone Value]],NA())</f>
        <v>#N/A</v>
      </c>
    </row>
    <row r="747" spans="1:26" x14ac:dyDescent="0.2">
      <c r="A747">
        <v>852</v>
      </c>
      <c r="B747" t="s">
        <v>32</v>
      </c>
      <c r="C747">
        <v>0.55500000000000005</v>
      </c>
      <c r="D747">
        <v>0.435</v>
      </c>
      <c r="E747">
        <v>0.14499999999999999</v>
      </c>
      <c r="F747">
        <v>0.96850000000000003</v>
      </c>
      <c r="G747">
        <v>0.4985</v>
      </c>
      <c r="H747">
        <v>0.16800000000000001</v>
      </c>
      <c r="I747">
        <v>0.23849999999999999</v>
      </c>
      <c r="J747">
        <v>9</v>
      </c>
      <c r="K747">
        <v>6</v>
      </c>
      <c r="L747" t="s">
        <v>56</v>
      </c>
      <c r="M747" t="s">
        <v>57</v>
      </c>
      <c r="N747" t="s">
        <v>58</v>
      </c>
      <c r="O747">
        <v>8</v>
      </c>
      <c r="P747" t="s">
        <v>36</v>
      </c>
      <c r="Q747">
        <v>12.3</v>
      </c>
      <c r="R747" t="str" cm="1">
        <f t="array" ref="R7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47" t="e">
        <f>IF(Table13[[#This Row],[Category All]]="Category 1", "Yes",NA())</f>
        <v>#N/A</v>
      </c>
      <c r="T747" t="e">
        <f>IF(Table13[[#This Row],[Category All]]="Category 2", "Yes",NA())</f>
        <v>#N/A</v>
      </c>
      <c r="U747" t="str">
        <f>IF(Table13[[#This Row],[Category All]]="Category 3", "Yes",NA())</f>
        <v>Yes</v>
      </c>
      <c r="V747" s="3">
        <f>SUM(1,(1/3)*(Table13[[#This Row],[Length]]-0.5),(1/3)*(Table13[[#This Row],[Diameter]]-0.4),(1/3)*(Table13[[#This Row],[Height]]-0.4)*Table13[[#This Row],[Whole_weight]]*0.5)</f>
        <v>0.98883874999999999</v>
      </c>
      <c r="W747" s="3" cm="1">
        <f t="array" ref="W7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0.98883874999999999</v>
      </c>
      <c r="X747" s="3" t="e">
        <f>IF(Table13[[#This Row],[Category All]]="Category 1",Table13[[#This Row],[Base Abalone Value]]*1.5,NA())</f>
        <v>#N/A</v>
      </c>
      <c r="Y747" s="3" t="e">
        <f>IF(Table13[[#This Row],[Category All]]="Category 2",Table13[[#This Row],[Base Abalone Value]]*0.8,NA())</f>
        <v>#N/A</v>
      </c>
      <c r="Z747" s="3">
        <f>IF(Table13[[#This Row],[Category All]]="Category 3",Table13[[#This Row],[Base Abalone Value]],NA())</f>
        <v>0.98883874999999999</v>
      </c>
    </row>
    <row r="748" spans="1:26" x14ac:dyDescent="0.2">
      <c r="A748">
        <v>440</v>
      </c>
      <c r="B748" t="s">
        <v>32</v>
      </c>
      <c r="C748">
        <v>0.5</v>
      </c>
      <c r="D748">
        <v>0.41499999999999998</v>
      </c>
      <c r="E748">
        <v>0.16500000000000001</v>
      </c>
      <c r="F748">
        <v>0.6885</v>
      </c>
      <c r="G748">
        <v>0.249</v>
      </c>
      <c r="H748">
        <v>0.13800000000000001</v>
      </c>
      <c r="I748">
        <v>0.25</v>
      </c>
      <c r="J748">
        <v>13</v>
      </c>
      <c r="K748">
        <v>15</v>
      </c>
      <c r="L748" t="s">
        <v>66</v>
      </c>
      <c r="M748" t="s">
        <v>67</v>
      </c>
      <c r="N748" t="s">
        <v>20</v>
      </c>
      <c r="O748">
        <v>10</v>
      </c>
      <c r="P748" t="s">
        <v>55</v>
      </c>
      <c r="Q748">
        <v>24.1</v>
      </c>
      <c r="R748" t="str" cm="1">
        <f t="array" ref="R7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8" t="e">
        <f>IF(Table13[[#This Row],[Category All]]="Category 1", "Yes",NA())</f>
        <v>#N/A</v>
      </c>
      <c r="T748" t="str">
        <f>IF(Table13[[#This Row],[Category All]]="Category 2", "Yes",NA())</f>
        <v>Yes</v>
      </c>
      <c r="U748" t="e">
        <f>IF(Table13[[#This Row],[Category All]]="Category 3", "Yes",NA())</f>
        <v>#N/A</v>
      </c>
      <c r="V748" s="3">
        <f>SUM(1,(1/3)*(Table13[[#This Row],[Length]]-0.5),(1/3)*(Table13[[#This Row],[Diameter]]-0.4),(1/3)*(Table13[[#This Row],[Height]]-0.4)*Table13[[#This Row],[Whole_weight]]*0.5)</f>
        <v>0.97803374999999992</v>
      </c>
      <c r="W748" s="3" cm="1">
        <f t="array" ref="W7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0.78242699999999998</v>
      </c>
      <c r="X748" s="3" t="e">
        <f>IF(Table13[[#This Row],[Category All]]="Category 1",Table13[[#This Row],[Base Abalone Value]]*1.5,NA())</f>
        <v>#N/A</v>
      </c>
      <c r="Y748" s="3">
        <f>IF(Table13[[#This Row],[Category All]]="Category 2",Table13[[#This Row],[Base Abalone Value]]*0.8,NA())</f>
        <v>0.78242699999999998</v>
      </c>
      <c r="Z748" s="3" t="e">
        <f>IF(Table13[[#This Row],[Category All]]="Category 3",Table13[[#This Row],[Base Abalone Value]],NA())</f>
        <v>#N/A</v>
      </c>
    </row>
    <row r="749" spans="1:26" x14ac:dyDescent="0.2">
      <c r="A749">
        <v>1604</v>
      </c>
      <c r="B749" t="s">
        <v>28</v>
      </c>
      <c r="C749">
        <v>0.54</v>
      </c>
      <c r="D749">
        <v>0.43</v>
      </c>
      <c r="E749">
        <v>0.14000000000000001</v>
      </c>
      <c r="F749">
        <v>0.81950000000000001</v>
      </c>
      <c r="G749">
        <v>0.39350000000000002</v>
      </c>
      <c r="H749">
        <v>0.17249999999999999</v>
      </c>
      <c r="I749">
        <v>0.22950000000000001</v>
      </c>
      <c r="J749">
        <v>9</v>
      </c>
      <c r="K749">
        <v>1</v>
      </c>
      <c r="L749" t="s">
        <v>25</v>
      </c>
      <c r="M749" t="s">
        <v>26</v>
      </c>
      <c r="N749" t="s">
        <v>20</v>
      </c>
      <c r="O749">
        <v>3</v>
      </c>
      <c r="P749" t="s">
        <v>65</v>
      </c>
      <c r="Q749">
        <v>3.6</v>
      </c>
      <c r="R749" t="str" cm="1">
        <f t="array" ref="R7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49" t="e">
        <f>IF(Table13[[#This Row],[Category All]]="Category 1", "Yes",NA())</f>
        <v>#N/A</v>
      </c>
      <c r="T749" t="str">
        <f>IF(Table13[[#This Row],[Category All]]="Category 2", "Yes",NA())</f>
        <v>Yes</v>
      </c>
      <c r="U749" t="e">
        <f>IF(Table13[[#This Row],[Category All]]="Category 3", "Yes",NA())</f>
        <v>#N/A</v>
      </c>
      <c r="V749" s="3">
        <f>SUM(1,(1/3)*(Table13[[#This Row],[Length]]-0.5),(1/3)*(Table13[[#This Row],[Diameter]]-0.4),(1/3)*(Table13[[#This Row],[Height]]-0.4)*Table13[[#This Row],[Whole_weight]]*0.5)</f>
        <v>0.98782166666666671</v>
      </c>
      <c r="W749" s="3" cm="1">
        <f t="array" ref="W7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0.79025733333333337</v>
      </c>
      <c r="X749" s="3" t="e">
        <f>IF(Table13[[#This Row],[Category All]]="Category 1",Table13[[#This Row],[Base Abalone Value]]*1.5,NA())</f>
        <v>#N/A</v>
      </c>
      <c r="Y749" s="3">
        <f>IF(Table13[[#This Row],[Category All]]="Category 2",Table13[[#This Row],[Base Abalone Value]]*0.8,NA())</f>
        <v>0.79025733333333337</v>
      </c>
      <c r="Z749" s="3" t="e">
        <f>IF(Table13[[#This Row],[Category All]]="Category 3",Table13[[#This Row],[Base Abalone Value]],NA())</f>
        <v>#N/A</v>
      </c>
    </row>
    <row r="750" spans="1:26" x14ac:dyDescent="0.2">
      <c r="A750">
        <v>1895</v>
      </c>
      <c r="B750" t="s">
        <v>32</v>
      </c>
      <c r="C750">
        <v>0.56999999999999995</v>
      </c>
      <c r="D750">
        <v>0.46</v>
      </c>
      <c r="E750">
        <v>0.155</v>
      </c>
      <c r="F750">
        <v>1.0004999999999999</v>
      </c>
      <c r="G750">
        <v>0.45400000000000001</v>
      </c>
      <c r="H750">
        <v>0.20499999999999999</v>
      </c>
      <c r="I750">
        <v>0.26500000000000001</v>
      </c>
      <c r="J750">
        <v>11</v>
      </c>
      <c r="K750">
        <v>11</v>
      </c>
      <c r="L750" t="s">
        <v>22</v>
      </c>
      <c r="M750" t="s">
        <v>23</v>
      </c>
      <c r="N750" t="s">
        <v>20</v>
      </c>
      <c r="O750">
        <v>5</v>
      </c>
      <c r="P750" t="s">
        <v>31</v>
      </c>
      <c r="Q750">
        <v>12.8</v>
      </c>
      <c r="R750" t="str" cm="1">
        <f t="array" ref="R7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0" t="e">
        <f>IF(Table13[[#This Row],[Category All]]="Category 1", "Yes",NA())</f>
        <v>#N/A</v>
      </c>
      <c r="T750" t="e">
        <f>IF(Table13[[#This Row],[Category All]]="Category 2", "Yes",NA())</f>
        <v>#N/A</v>
      </c>
      <c r="U750" t="str">
        <f>IF(Table13[[#This Row],[Category All]]="Category 3", "Yes",NA())</f>
        <v>Yes</v>
      </c>
      <c r="V750" s="3">
        <f>SUM(1,(1/3)*(Table13[[#This Row],[Length]]-0.5),(1/3)*(Table13[[#This Row],[Diameter]]-0.4),(1/3)*(Table13[[#This Row],[Height]]-0.4)*Table13[[#This Row],[Whole_weight]]*0.5)</f>
        <v>1.0024795833333335</v>
      </c>
      <c r="W750" s="3" cm="1">
        <f t="array" ref="W7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1.0024795833333335</v>
      </c>
      <c r="X750" s="3" t="e">
        <f>IF(Table13[[#This Row],[Category All]]="Category 1",Table13[[#This Row],[Base Abalone Value]]*1.5,NA())</f>
        <v>#N/A</v>
      </c>
      <c r="Y750" s="3" t="e">
        <f>IF(Table13[[#This Row],[Category All]]="Category 2",Table13[[#This Row],[Base Abalone Value]]*0.8,NA())</f>
        <v>#N/A</v>
      </c>
      <c r="Z750" s="3">
        <f>IF(Table13[[#This Row],[Category All]]="Category 3",Table13[[#This Row],[Base Abalone Value]],NA())</f>
        <v>1.0024795833333335</v>
      </c>
    </row>
    <row r="751" spans="1:26" x14ac:dyDescent="0.2">
      <c r="A751">
        <v>227</v>
      </c>
      <c r="B751" t="s">
        <v>17</v>
      </c>
      <c r="C751">
        <v>0.39</v>
      </c>
      <c r="D751">
        <v>0.28999999999999998</v>
      </c>
      <c r="E751">
        <v>0.125</v>
      </c>
      <c r="F751">
        <v>0.30549999999999999</v>
      </c>
      <c r="G751">
        <v>0.121</v>
      </c>
      <c r="H751">
        <v>8.2000000000000003E-2</v>
      </c>
      <c r="I751">
        <v>0.09</v>
      </c>
      <c r="J751">
        <v>7</v>
      </c>
      <c r="K751">
        <v>6</v>
      </c>
      <c r="L751" t="s">
        <v>56</v>
      </c>
      <c r="M751" t="s">
        <v>57</v>
      </c>
      <c r="N751" t="s">
        <v>58</v>
      </c>
      <c r="O751">
        <v>1</v>
      </c>
      <c r="P751" t="s">
        <v>21</v>
      </c>
      <c r="Q751">
        <v>22.1</v>
      </c>
      <c r="R751" t="str" cm="1">
        <f t="array" ref="R7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1" t="e">
        <f>IF(Table13[[#This Row],[Category All]]="Category 1", "Yes",NA())</f>
        <v>#N/A</v>
      </c>
      <c r="T751" t="str">
        <f>IF(Table13[[#This Row],[Category All]]="Category 2", "Yes",NA())</f>
        <v>Yes</v>
      </c>
      <c r="U751" t="e">
        <f>IF(Table13[[#This Row],[Category All]]="Category 3", "Yes",NA())</f>
        <v>#N/A</v>
      </c>
      <c r="V751" s="3">
        <f>SUM(1,(1/3)*(Table13[[#This Row],[Length]]-0.5),(1/3)*(Table13[[#This Row],[Diameter]]-0.4),(1/3)*(Table13[[#This Row],[Height]]-0.4)*Table13[[#This Row],[Whole_weight]]*0.5)</f>
        <v>0.91266458333333345</v>
      </c>
      <c r="W751" s="3" cm="1">
        <f t="array" ref="W7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0.73013166666666685</v>
      </c>
      <c r="X751" s="3" t="e">
        <f>IF(Table13[[#This Row],[Category All]]="Category 1",Table13[[#This Row],[Base Abalone Value]]*1.5,NA())</f>
        <v>#N/A</v>
      </c>
      <c r="Y751" s="3">
        <f>IF(Table13[[#This Row],[Category All]]="Category 2",Table13[[#This Row],[Base Abalone Value]]*0.8,NA())</f>
        <v>0.73013166666666685</v>
      </c>
      <c r="Z751" s="3" t="e">
        <f>IF(Table13[[#This Row],[Category All]]="Category 3",Table13[[#This Row],[Base Abalone Value]],NA())</f>
        <v>#N/A</v>
      </c>
    </row>
    <row r="752" spans="1:26" x14ac:dyDescent="0.2">
      <c r="A752">
        <v>113</v>
      </c>
      <c r="B752" t="s">
        <v>28</v>
      </c>
      <c r="C752">
        <v>0.435</v>
      </c>
      <c r="D752">
        <v>0.32</v>
      </c>
      <c r="E752">
        <v>0.08</v>
      </c>
      <c r="F752">
        <v>0.33250000000000002</v>
      </c>
      <c r="G752">
        <v>0.14849999999999999</v>
      </c>
      <c r="H752">
        <v>6.3500000000000001E-2</v>
      </c>
      <c r="I752">
        <v>0.105</v>
      </c>
      <c r="J752">
        <v>9</v>
      </c>
      <c r="K752">
        <v>7</v>
      </c>
      <c r="L752" t="s">
        <v>52</v>
      </c>
      <c r="M752" t="s">
        <v>53</v>
      </c>
      <c r="N752" t="s">
        <v>54</v>
      </c>
      <c r="O752">
        <v>9</v>
      </c>
      <c r="P752" t="s">
        <v>63</v>
      </c>
      <c r="Q752">
        <v>1.9</v>
      </c>
      <c r="R752" t="str" cm="1">
        <f t="array" ref="R7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2" t="e">
        <f>IF(Table13[[#This Row],[Category All]]="Category 1", "Yes",NA())</f>
        <v>#N/A</v>
      </c>
      <c r="T752" t="str">
        <f>IF(Table13[[#This Row],[Category All]]="Category 2", "Yes",NA())</f>
        <v>Yes</v>
      </c>
      <c r="U752" t="e">
        <f>IF(Table13[[#This Row],[Category All]]="Category 3", "Yes",NA())</f>
        <v>#N/A</v>
      </c>
      <c r="V752" s="3">
        <f>SUM(1,(1/3)*(Table13[[#This Row],[Length]]-0.5),(1/3)*(Table13[[#This Row],[Diameter]]-0.4),(1/3)*(Table13[[#This Row],[Height]]-0.4)*Table13[[#This Row],[Whole_weight]]*0.5)</f>
        <v>0.93393333333333328</v>
      </c>
      <c r="W752" s="3" cm="1">
        <f t="array" ref="W7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0.74714666666666663</v>
      </c>
      <c r="X752" s="3" t="e">
        <f>IF(Table13[[#This Row],[Category All]]="Category 1",Table13[[#This Row],[Base Abalone Value]]*1.5,NA())</f>
        <v>#N/A</v>
      </c>
      <c r="Y752" s="3">
        <f>IF(Table13[[#This Row],[Category All]]="Category 2",Table13[[#This Row],[Base Abalone Value]]*0.8,NA())</f>
        <v>0.74714666666666663</v>
      </c>
      <c r="Z752" s="3" t="e">
        <f>IF(Table13[[#This Row],[Category All]]="Category 3",Table13[[#This Row],[Base Abalone Value]],NA())</f>
        <v>#N/A</v>
      </c>
    </row>
    <row r="753" spans="1:26" x14ac:dyDescent="0.2">
      <c r="A753">
        <v>645</v>
      </c>
      <c r="B753" t="s">
        <v>32</v>
      </c>
      <c r="C753">
        <v>0.45</v>
      </c>
      <c r="D753">
        <v>0.34</v>
      </c>
      <c r="E753">
        <v>0.13</v>
      </c>
      <c r="F753">
        <v>0.3715</v>
      </c>
      <c r="G753">
        <v>0.1605</v>
      </c>
      <c r="H753">
        <v>7.9500000000000001E-2</v>
      </c>
      <c r="I753">
        <v>0.105</v>
      </c>
      <c r="J753">
        <v>9</v>
      </c>
      <c r="K753">
        <v>6</v>
      </c>
      <c r="L753" t="s">
        <v>56</v>
      </c>
      <c r="M753" t="s">
        <v>57</v>
      </c>
      <c r="N753" t="s">
        <v>58</v>
      </c>
      <c r="O753">
        <v>7</v>
      </c>
      <c r="P753" t="s">
        <v>59</v>
      </c>
      <c r="Q753">
        <v>2.5</v>
      </c>
      <c r="R753" t="str" cm="1">
        <f t="array" ref="R7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3" t="e">
        <f>IF(Table13[[#This Row],[Category All]]="Category 1", "Yes",NA())</f>
        <v>#N/A</v>
      </c>
      <c r="T753" t="str">
        <f>IF(Table13[[#This Row],[Category All]]="Category 2", "Yes",NA())</f>
        <v>Yes</v>
      </c>
      <c r="U753" t="e">
        <f>IF(Table13[[#This Row],[Category All]]="Category 3", "Yes",NA())</f>
        <v>#N/A</v>
      </c>
      <c r="V753" s="3">
        <f>SUM(1,(1/3)*(Table13[[#This Row],[Length]]-0.5),(1/3)*(Table13[[#This Row],[Diameter]]-0.4),(1/3)*(Table13[[#This Row],[Height]]-0.4)*Table13[[#This Row],[Whole_weight]]*0.5)</f>
        <v>0.94661583333333332</v>
      </c>
      <c r="W753" s="3" cm="1">
        <f t="array" ref="W7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0.75729266666666673</v>
      </c>
      <c r="X753" s="3" t="e">
        <f>IF(Table13[[#This Row],[Category All]]="Category 1",Table13[[#This Row],[Base Abalone Value]]*1.5,NA())</f>
        <v>#N/A</v>
      </c>
      <c r="Y753" s="3">
        <f>IF(Table13[[#This Row],[Category All]]="Category 2",Table13[[#This Row],[Base Abalone Value]]*0.8,NA())</f>
        <v>0.75729266666666673</v>
      </c>
      <c r="Z753" s="3" t="e">
        <f>IF(Table13[[#This Row],[Category All]]="Category 3",Table13[[#This Row],[Base Abalone Value]],NA())</f>
        <v>#N/A</v>
      </c>
    </row>
    <row r="754" spans="1:26" x14ac:dyDescent="0.2">
      <c r="A754">
        <v>1618</v>
      </c>
      <c r="B754" t="s">
        <v>28</v>
      </c>
      <c r="C754">
        <v>0.55500000000000005</v>
      </c>
      <c r="D754">
        <v>0.435</v>
      </c>
      <c r="E754">
        <v>0.14000000000000001</v>
      </c>
      <c r="F754">
        <v>0.76500000000000001</v>
      </c>
      <c r="G754">
        <v>0.39450000000000002</v>
      </c>
      <c r="H754">
        <v>0.15</v>
      </c>
      <c r="I754">
        <v>0.20599999999999999</v>
      </c>
      <c r="J754">
        <v>8</v>
      </c>
      <c r="K754">
        <v>5</v>
      </c>
      <c r="L754" t="s">
        <v>43</v>
      </c>
      <c r="M754" t="s">
        <v>44</v>
      </c>
      <c r="N754" t="s">
        <v>45</v>
      </c>
      <c r="O754">
        <v>3</v>
      </c>
      <c r="P754" t="s">
        <v>65</v>
      </c>
      <c r="Q754">
        <v>3.6</v>
      </c>
      <c r="R754" t="str" cm="1">
        <f t="array" ref="R7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4" t="e">
        <f>IF(Table13[[#This Row],[Category All]]="Category 1", "Yes",NA())</f>
        <v>#N/A</v>
      </c>
      <c r="T754" t="str">
        <f>IF(Table13[[#This Row],[Category All]]="Category 2", "Yes",NA())</f>
        <v>Yes</v>
      </c>
      <c r="U754" t="e">
        <f>IF(Table13[[#This Row],[Category All]]="Category 3", "Yes",NA())</f>
        <v>#N/A</v>
      </c>
      <c r="V754" s="3">
        <f>SUM(1,(1/3)*(Table13[[#This Row],[Length]]-0.5),(1/3)*(Table13[[#This Row],[Diameter]]-0.4),(1/3)*(Table13[[#This Row],[Height]]-0.4)*Table13[[#This Row],[Whole_weight]]*0.5)</f>
        <v>0.99685000000000001</v>
      </c>
      <c r="W754" s="3" cm="1">
        <f t="array" ref="W7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0.79748000000000008</v>
      </c>
      <c r="X754" s="3" t="e">
        <f>IF(Table13[[#This Row],[Category All]]="Category 1",Table13[[#This Row],[Base Abalone Value]]*1.5,NA())</f>
        <v>#N/A</v>
      </c>
      <c r="Y754" s="3">
        <f>IF(Table13[[#This Row],[Category All]]="Category 2",Table13[[#This Row],[Base Abalone Value]]*0.8,NA())</f>
        <v>0.79748000000000008</v>
      </c>
      <c r="Z754" s="3" t="e">
        <f>IF(Table13[[#This Row],[Category All]]="Category 3",Table13[[#This Row],[Base Abalone Value]],NA())</f>
        <v>#N/A</v>
      </c>
    </row>
    <row r="755" spans="1:26" x14ac:dyDescent="0.2">
      <c r="A755">
        <v>4173</v>
      </c>
      <c r="B755" t="s">
        <v>17</v>
      </c>
      <c r="C755">
        <v>0.56499999999999995</v>
      </c>
      <c r="D755">
        <v>0.45</v>
      </c>
      <c r="E755">
        <v>0.16500000000000001</v>
      </c>
      <c r="F755">
        <v>0.88700000000000001</v>
      </c>
      <c r="G755">
        <v>0.37</v>
      </c>
      <c r="H755">
        <v>0.23899999999999999</v>
      </c>
      <c r="I755">
        <v>0.249</v>
      </c>
      <c r="J755">
        <v>11</v>
      </c>
      <c r="K755">
        <v>15</v>
      </c>
      <c r="L755" t="s">
        <v>66</v>
      </c>
      <c r="M755" t="s">
        <v>67</v>
      </c>
      <c r="N755" t="s">
        <v>20</v>
      </c>
      <c r="O755">
        <v>6</v>
      </c>
      <c r="P755" t="s">
        <v>64</v>
      </c>
      <c r="Q755">
        <v>14.1</v>
      </c>
      <c r="R755" t="str" cm="1">
        <f t="array" ref="R7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5" t="e">
        <f>IF(Table13[[#This Row],[Category All]]="Category 1", "Yes",NA())</f>
        <v>#N/A</v>
      </c>
      <c r="T755" t="str">
        <f>IF(Table13[[#This Row],[Category All]]="Category 2", "Yes",NA())</f>
        <v>Yes</v>
      </c>
      <c r="U755" t="e">
        <f>IF(Table13[[#This Row],[Category All]]="Category 3", "Yes",NA())</f>
        <v>#N/A</v>
      </c>
      <c r="V755" s="3">
        <f>SUM(1,(1/3)*(Table13[[#This Row],[Length]]-0.5),(1/3)*(Table13[[#This Row],[Diameter]]-0.4),(1/3)*(Table13[[#This Row],[Height]]-0.4)*Table13[[#This Row],[Whole_weight]]*0.5)</f>
        <v>1.0035924999999999</v>
      </c>
      <c r="W755" s="3" cm="1">
        <f t="array" ref="W7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0.80287399999999998</v>
      </c>
      <c r="X755" s="3" t="e">
        <f>IF(Table13[[#This Row],[Category All]]="Category 1",Table13[[#This Row],[Base Abalone Value]]*1.5,NA())</f>
        <v>#N/A</v>
      </c>
      <c r="Y755" s="3">
        <f>IF(Table13[[#This Row],[Category All]]="Category 2",Table13[[#This Row],[Base Abalone Value]]*0.8,NA())</f>
        <v>0.80287399999999998</v>
      </c>
      <c r="Z755" s="3" t="e">
        <f>IF(Table13[[#This Row],[Category All]]="Category 3",Table13[[#This Row],[Base Abalone Value]],NA())</f>
        <v>#N/A</v>
      </c>
    </row>
    <row r="756" spans="1:26" x14ac:dyDescent="0.2">
      <c r="A756">
        <v>275</v>
      </c>
      <c r="B756" t="s">
        <v>32</v>
      </c>
      <c r="C756">
        <v>0.63</v>
      </c>
      <c r="D756">
        <v>0.51500000000000001</v>
      </c>
      <c r="E756">
        <v>0.155</v>
      </c>
      <c r="F756">
        <v>1.2589999999999999</v>
      </c>
      <c r="G756">
        <v>0.41049999999999998</v>
      </c>
      <c r="H756">
        <v>0.19700000000000001</v>
      </c>
      <c r="I756">
        <v>0.41</v>
      </c>
      <c r="J756">
        <v>13</v>
      </c>
      <c r="K756">
        <v>1</v>
      </c>
      <c r="L756" t="s">
        <v>25</v>
      </c>
      <c r="M756" t="s">
        <v>26</v>
      </c>
      <c r="N756" t="s">
        <v>20</v>
      </c>
      <c r="O756">
        <v>8</v>
      </c>
      <c r="P756" t="s">
        <v>36</v>
      </c>
      <c r="Q756">
        <v>12.3</v>
      </c>
      <c r="R756" t="str" cm="1">
        <f t="array" ref="R7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6" t="e">
        <f>IF(Table13[[#This Row],[Category All]]="Category 1", "Yes",NA())</f>
        <v>#N/A</v>
      </c>
      <c r="T756" t="e">
        <f>IF(Table13[[#This Row],[Category All]]="Category 2", "Yes",NA())</f>
        <v>#N/A</v>
      </c>
      <c r="U756" t="str">
        <f>IF(Table13[[#This Row],[Category All]]="Category 3", "Yes",NA())</f>
        <v>Yes</v>
      </c>
      <c r="V756" s="3">
        <f>SUM(1,(1/3)*(Table13[[#This Row],[Length]]-0.5),(1/3)*(Table13[[#This Row],[Diameter]]-0.4),(1/3)*(Table13[[#This Row],[Height]]-0.4)*Table13[[#This Row],[Whole_weight]]*0.5)</f>
        <v>1.0302575</v>
      </c>
      <c r="W756" s="3" cm="1">
        <f t="array" ref="W7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1.0302575</v>
      </c>
      <c r="X756" s="3" t="e">
        <f>IF(Table13[[#This Row],[Category All]]="Category 1",Table13[[#This Row],[Base Abalone Value]]*1.5,NA())</f>
        <v>#N/A</v>
      </c>
      <c r="Y756" s="3" t="e">
        <f>IF(Table13[[#This Row],[Category All]]="Category 2",Table13[[#This Row],[Base Abalone Value]]*0.8,NA())</f>
        <v>#N/A</v>
      </c>
      <c r="Z756" s="3">
        <f>IF(Table13[[#This Row],[Category All]]="Category 3",Table13[[#This Row],[Base Abalone Value]],NA())</f>
        <v>1.0302575</v>
      </c>
    </row>
    <row r="757" spans="1:26" x14ac:dyDescent="0.2">
      <c r="A757">
        <v>178</v>
      </c>
      <c r="B757" t="s">
        <v>28</v>
      </c>
      <c r="C757">
        <v>0.315</v>
      </c>
      <c r="D757">
        <v>0.245</v>
      </c>
      <c r="E757">
        <v>8.5000000000000006E-2</v>
      </c>
      <c r="F757">
        <v>0.14349999999999999</v>
      </c>
      <c r="G757">
        <v>5.2999999999999999E-2</v>
      </c>
      <c r="H757">
        <v>4.7500000000000001E-2</v>
      </c>
      <c r="I757">
        <v>0.05</v>
      </c>
      <c r="J757">
        <v>8</v>
      </c>
      <c r="K757">
        <v>5</v>
      </c>
      <c r="L757" t="s">
        <v>43</v>
      </c>
      <c r="M757" t="s">
        <v>44</v>
      </c>
      <c r="N757" t="s">
        <v>45</v>
      </c>
      <c r="O757">
        <v>10</v>
      </c>
      <c r="P757" t="s">
        <v>55</v>
      </c>
      <c r="Q757">
        <v>24.1</v>
      </c>
      <c r="R757" t="str" cm="1">
        <f t="array" ref="R7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7" t="e">
        <f>IF(Table13[[#This Row],[Category All]]="Category 1", "Yes",NA())</f>
        <v>#N/A</v>
      </c>
      <c r="T757" t="str">
        <f>IF(Table13[[#This Row],[Category All]]="Category 2", "Yes",NA())</f>
        <v>Yes</v>
      </c>
      <c r="U757" t="e">
        <f>IF(Table13[[#This Row],[Category All]]="Category 3", "Yes",NA())</f>
        <v>#N/A</v>
      </c>
      <c r="V757" s="3">
        <f>SUM(1,(1/3)*(Table13[[#This Row],[Length]]-0.5),(1/3)*(Table13[[#This Row],[Diameter]]-0.4),(1/3)*(Table13[[#This Row],[Height]]-0.4)*Table13[[#This Row],[Whole_weight]]*0.5)</f>
        <v>0.87913291666666671</v>
      </c>
      <c r="W757" s="3" cm="1">
        <f t="array" ref="W7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0.70330633333333337</v>
      </c>
      <c r="X757" s="3" t="e">
        <f>IF(Table13[[#This Row],[Category All]]="Category 1",Table13[[#This Row],[Base Abalone Value]]*1.5,NA())</f>
        <v>#N/A</v>
      </c>
      <c r="Y757" s="3">
        <f>IF(Table13[[#This Row],[Category All]]="Category 2",Table13[[#This Row],[Base Abalone Value]]*0.8,NA())</f>
        <v>0.70330633333333337</v>
      </c>
      <c r="Z757" s="3" t="e">
        <f>IF(Table13[[#This Row],[Category All]]="Category 3",Table13[[#This Row],[Base Abalone Value]],NA())</f>
        <v>#N/A</v>
      </c>
    </row>
    <row r="758" spans="1:26" x14ac:dyDescent="0.2">
      <c r="A758">
        <v>3998</v>
      </c>
      <c r="B758" t="s">
        <v>28</v>
      </c>
      <c r="C758">
        <v>0.36</v>
      </c>
      <c r="D758">
        <v>0.27</v>
      </c>
      <c r="E758">
        <v>0.09</v>
      </c>
      <c r="F758">
        <v>0.20749999999999999</v>
      </c>
      <c r="G758">
        <v>9.8000000000000004E-2</v>
      </c>
      <c r="H758">
        <v>3.9E-2</v>
      </c>
      <c r="I758">
        <v>6.2E-2</v>
      </c>
      <c r="J758">
        <v>6</v>
      </c>
      <c r="K758">
        <v>12</v>
      </c>
      <c r="L758" t="s">
        <v>18</v>
      </c>
      <c r="M758" t="s">
        <v>19</v>
      </c>
      <c r="N758" t="s">
        <v>20</v>
      </c>
      <c r="O758">
        <v>6</v>
      </c>
      <c r="P758" t="s">
        <v>64</v>
      </c>
      <c r="Q758">
        <v>14.1</v>
      </c>
      <c r="R758" t="str" cm="1">
        <f t="array" ref="R7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58" t="e">
        <f>IF(Table13[[#This Row],[Category All]]="Category 1", "Yes",NA())</f>
        <v>#N/A</v>
      </c>
      <c r="T758" t="str">
        <f>IF(Table13[[#This Row],[Category All]]="Category 2", "Yes",NA())</f>
        <v>Yes</v>
      </c>
      <c r="U758" t="e">
        <f>IF(Table13[[#This Row],[Category All]]="Category 3", "Yes",NA())</f>
        <v>#N/A</v>
      </c>
      <c r="V758" s="3">
        <f>SUM(1,(1/3)*(Table13[[#This Row],[Length]]-0.5),(1/3)*(Table13[[#This Row],[Diameter]]-0.4),(1/3)*(Table13[[#This Row],[Height]]-0.4)*Table13[[#This Row],[Whole_weight]]*0.5)</f>
        <v>0.89927916666666674</v>
      </c>
      <c r="W758" s="3" cm="1">
        <f t="array" ref="W7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0.71942333333333341</v>
      </c>
      <c r="X758" s="3" t="e">
        <f>IF(Table13[[#This Row],[Category All]]="Category 1",Table13[[#This Row],[Base Abalone Value]]*1.5,NA())</f>
        <v>#N/A</v>
      </c>
      <c r="Y758" s="3">
        <f>IF(Table13[[#This Row],[Category All]]="Category 2",Table13[[#This Row],[Base Abalone Value]]*0.8,NA())</f>
        <v>0.71942333333333341</v>
      </c>
      <c r="Z758" s="3" t="e">
        <f>IF(Table13[[#This Row],[Category All]]="Category 3",Table13[[#This Row],[Base Abalone Value]],NA())</f>
        <v>#N/A</v>
      </c>
    </row>
    <row r="759" spans="1:26" x14ac:dyDescent="0.2">
      <c r="A759">
        <v>2952</v>
      </c>
      <c r="B759" t="s">
        <v>32</v>
      </c>
      <c r="C759">
        <v>0.64</v>
      </c>
      <c r="D759">
        <v>0.57499999999999996</v>
      </c>
      <c r="E759">
        <v>0.17499999999999999</v>
      </c>
      <c r="F759">
        <v>1.4584999999999999</v>
      </c>
      <c r="G759">
        <v>0.625</v>
      </c>
      <c r="H759">
        <v>0.26600000000000001</v>
      </c>
      <c r="I759">
        <v>0.4395</v>
      </c>
      <c r="J759">
        <v>11</v>
      </c>
      <c r="K759">
        <v>12</v>
      </c>
      <c r="L759" t="s">
        <v>18</v>
      </c>
      <c r="M759" t="s">
        <v>19</v>
      </c>
      <c r="N759" t="s">
        <v>20</v>
      </c>
      <c r="O759">
        <v>9</v>
      </c>
      <c r="P759" t="s">
        <v>63</v>
      </c>
      <c r="Q759">
        <v>1.9</v>
      </c>
      <c r="R759" t="str" cm="1">
        <f t="array" ref="R7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59" t="e">
        <f>IF(Table13[[#This Row],[Category All]]="Category 1", "Yes",NA())</f>
        <v>#N/A</v>
      </c>
      <c r="T759" t="e">
        <f>IF(Table13[[#This Row],[Category All]]="Category 2", "Yes",NA())</f>
        <v>#N/A</v>
      </c>
      <c r="U759" t="str">
        <f>IF(Table13[[#This Row],[Category All]]="Category 3", "Yes",NA())</f>
        <v>Yes</v>
      </c>
      <c r="V759" s="3">
        <f>SUM(1,(1/3)*(Table13[[#This Row],[Length]]-0.5),(1/3)*(Table13[[#This Row],[Diameter]]-0.4),(1/3)*(Table13[[#This Row],[Height]]-0.4)*Table13[[#This Row],[Whole_weight]]*0.5)</f>
        <v>1.05030625</v>
      </c>
      <c r="W759" s="3" cm="1">
        <f t="array" ref="W7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1.05030625</v>
      </c>
      <c r="X759" s="3" t="e">
        <f>IF(Table13[[#This Row],[Category All]]="Category 1",Table13[[#This Row],[Base Abalone Value]]*1.5,NA())</f>
        <v>#N/A</v>
      </c>
      <c r="Y759" s="3" t="e">
        <f>IF(Table13[[#This Row],[Category All]]="Category 2",Table13[[#This Row],[Base Abalone Value]]*0.8,NA())</f>
        <v>#N/A</v>
      </c>
      <c r="Z759" s="3">
        <f>IF(Table13[[#This Row],[Category All]]="Category 3",Table13[[#This Row],[Base Abalone Value]],NA())</f>
        <v>1.05030625</v>
      </c>
    </row>
    <row r="760" spans="1:26" x14ac:dyDescent="0.2">
      <c r="A760">
        <v>1569</v>
      </c>
      <c r="B760" t="s">
        <v>28</v>
      </c>
      <c r="C760">
        <v>0.47</v>
      </c>
      <c r="D760">
        <v>0.35499999999999998</v>
      </c>
      <c r="E760">
        <v>0.125</v>
      </c>
      <c r="F760">
        <v>0.499</v>
      </c>
      <c r="G760">
        <v>0.21</v>
      </c>
      <c r="H760">
        <v>9.8500000000000004E-2</v>
      </c>
      <c r="I760">
        <v>0.155</v>
      </c>
      <c r="J760">
        <v>8</v>
      </c>
      <c r="K760">
        <v>13</v>
      </c>
      <c r="L760" t="s">
        <v>29</v>
      </c>
      <c r="M760" t="s">
        <v>30</v>
      </c>
      <c r="N760" t="s">
        <v>20</v>
      </c>
      <c r="O760">
        <v>6</v>
      </c>
      <c r="P760" t="s">
        <v>64</v>
      </c>
      <c r="Q760">
        <v>14.1</v>
      </c>
      <c r="R760" t="str" cm="1">
        <f t="array" ref="R7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0" t="e">
        <f>IF(Table13[[#This Row],[Category All]]="Category 1", "Yes",NA())</f>
        <v>#N/A</v>
      </c>
      <c r="T760" t="str">
        <f>IF(Table13[[#This Row],[Category All]]="Category 2", "Yes",NA())</f>
        <v>Yes</v>
      </c>
      <c r="U760" t="e">
        <f>IF(Table13[[#This Row],[Category All]]="Category 3", "Yes",NA())</f>
        <v>#N/A</v>
      </c>
      <c r="V760" s="3">
        <f>SUM(1,(1/3)*(Table13[[#This Row],[Length]]-0.5),(1/3)*(Table13[[#This Row],[Diameter]]-0.4),(1/3)*(Table13[[#This Row],[Height]]-0.4)*Table13[[#This Row],[Whole_weight]]*0.5)</f>
        <v>0.95212916666666669</v>
      </c>
      <c r="W760" s="3" cm="1">
        <f t="array" ref="W7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0.7617033333333334</v>
      </c>
      <c r="X760" s="3" t="e">
        <f>IF(Table13[[#This Row],[Category All]]="Category 1",Table13[[#This Row],[Base Abalone Value]]*1.5,NA())</f>
        <v>#N/A</v>
      </c>
      <c r="Y760" s="3">
        <f>IF(Table13[[#This Row],[Category All]]="Category 2",Table13[[#This Row],[Base Abalone Value]]*0.8,NA())</f>
        <v>0.7617033333333334</v>
      </c>
      <c r="Z760" s="3" t="e">
        <f>IF(Table13[[#This Row],[Category All]]="Category 3",Table13[[#This Row],[Base Abalone Value]],NA())</f>
        <v>#N/A</v>
      </c>
    </row>
    <row r="761" spans="1:26" x14ac:dyDescent="0.2">
      <c r="A761">
        <v>1617</v>
      </c>
      <c r="B761" t="s">
        <v>28</v>
      </c>
      <c r="C761">
        <v>0.55500000000000005</v>
      </c>
      <c r="D761">
        <v>0.39500000000000002</v>
      </c>
      <c r="E761">
        <v>0.13</v>
      </c>
      <c r="F761">
        <v>0.5585</v>
      </c>
      <c r="G761">
        <v>0.222</v>
      </c>
      <c r="H761">
        <v>0.1245</v>
      </c>
      <c r="I761">
        <v>0.17</v>
      </c>
      <c r="J761">
        <v>9</v>
      </c>
      <c r="K761">
        <v>10</v>
      </c>
      <c r="L761" t="s">
        <v>33</v>
      </c>
      <c r="M761" t="s">
        <v>34</v>
      </c>
      <c r="N761" t="s">
        <v>35</v>
      </c>
      <c r="O761">
        <v>9</v>
      </c>
      <c r="P761" t="s">
        <v>63</v>
      </c>
      <c r="Q761">
        <v>1.9</v>
      </c>
      <c r="R761" t="str" cm="1">
        <f t="array" ref="R7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1" t="e">
        <f>IF(Table13[[#This Row],[Category All]]="Category 1", "Yes",NA())</f>
        <v>#N/A</v>
      </c>
      <c r="T761" t="str">
        <f>IF(Table13[[#This Row],[Category All]]="Category 2", "Yes",NA())</f>
        <v>Yes</v>
      </c>
      <c r="U761" t="e">
        <f>IF(Table13[[#This Row],[Category All]]="Category 3", "Yes",NA())</f>
        <v>#N/A</v>
      </c>
      <c r="V761" s="3">
        <f>SUM(1,(1/3)*(Table13[[#This Row],[Length]]-0.5),(1/3)*(Table13[[#This Row],[Diameter]]-0.4),(1/3)*(Table13[[#This Row],[Height]]-0.4)*Table13[[#This Row],[Whole_weight]]*0.5)</f>
        <v>0.99153416666666661</v>
      </c>
      <c r="W761" s="3" cm="1">
        <f t="array" ref="W7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0.79322733333333328</v>
      </c>
      <c r="X761" s="3" t="e">
        <f>IF(Table13[[#This Row],[Category All]]="Category 1",Table13[[#This Row],[Base Abalone Value]]*1.5,NA())</f>
        <v>#N/A</v>
      </c>
      <c r="Y761" s="3">
        <f>IF(Table13[[#This Row],[Category All]]="Category 2",Table13[[#This Row],[Base Abalone Value]]*0.8,NA())</f>
        <v>0.79322733333333328</v>
      </c>
      <c r="Z761" s="3" t="e">
        <f>IF(Table13[[#This Row],[Category All]]="Category 3",Table13[[#This Row],[Base Abalone Value]],NA())</f>
        <v>#N/A</v>
      </c>
    </row>
    <row r="762" spans="1:26" x14ac:dyDescent="0.2">
      <c r="A762">
        <v>421</v>
      </c>
      <c r="B762" t="s">
        <v>17</v>
      </c>
      <c r="C762">
        <v>0.67</v>
      </c>
      <c r="D762">
        <v>0.54</v>
      </c>
      <c r="E762">
        <v>0.16500000000000001</v>
      </c>
      <c r="F762">
        <v>1.5015000000000001</v>
      </c>
      <c r="G762">
        <v>0.51800000000000002</v>
      </c>
      <c r="H762">
        <v>0.35799999999999998</v>
      </c>
      <c r="I762">
        <v>0.505</v>
      </c>
      <c r="J762">
        <v>14</v>
      </c>
      <c r="K762">
        <v>9</v>
      </c>
      <c r="L762" t="s">
        <v>37</v>
      </c>
      <c r="M762" t="s">
        <v>38</v>
      </c>
      <c r="N762" t="s">
        <v>39</v>
      </c>
      <c r="O762">
        <v>4</v>
      </c>
      <c r="P762" t="s">
        <v>27</v>
      </c>
      <c r="Q762">
        <v>6.1</v>
      </c>
      <c r="R762" t="str" cm="1">
        <f t="array" ref="R7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2" t="e">
        <f>IF(Table13[[#This Row],[Category All]]="Category 1", "Yes",NA())</f>
        <v>#N/A</v>
      </c>
      <c r="T762" t="e">
        <f>IF(Table13[[#This Row],[Category All]]="Category 2", "Yes",NA())</f>
        <v>#N/A</v>
      </c>
      <c r="U762" t="str">
        <f>IF(Table13[[#This Row],[Category All]]="Category 3", "Yes",NA())</f>
        <v>Yes</v>
      </c>
      <c r="V762" s="3">
        <f>SUM(1,(1/3)*(Table13[[#This Row],[Length]]-0.5),(1/3)*(Table13[[#This Row],[Diameter]]-0.4),(1/3)*(Table13[[#This Row],[Height]]-0.4)*Table13[[#This Row],[Whole_weight]]*0.5)</f>
        <v>1.0445245833333332</v>
      </c>
      <c r="W762" s="3" cm="1">
        <f t="array" ref="W7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1.0445245833333332</v>
      </c>
      <c r="X762" s="3" t="e">
        <f>IF(Table13[[#This Row],[Category All]]="Category 1",Table13[[#This Row],[Base Abalone Value]]*1.5,NA())</f>
        <v>#N/A</v>
      </c>
      <c r="Y762" s="3" t="e">
        <f>IF(Table13[[#This Row],[Category All]]="Category 2",Table13[[#This Row],[Base Abalone Value]]*0.8,NA())</f>
        <v>#N/A</v>
      </c>
      <c r="Z762" s="3">
        <f>IF(Table13[[#This Row],[Category All]]="Category 3",Table13[[#This Row],[Base Abalone Value]],NA())</f>
        <v>1.0445245833333332</v>
      </c>
    </row>
    <row r="763" spans="1:26" x14ac:dyDescent="0.2">
      <c r="A763">
        <v>2920</v>
      </c>
      <c r="B763" t="s">
        <v>17</v>
      </c>
      <c r="C763">
        <v>0.6</v>
      </c>
      <c r="D763">
        <v>0.48</v>
      </c>
      <c r="E763">
        <v>0.17</v>
      </c>
      <c r="F763">
        <v>1.056</v>
      </c>
      <c r="G763">
        <v>0.45750000000000002</v>
      </c>
      <c r="H763">
        <v>0.24349999999999999</v>
      </c>
      <c r="I763">
        <v>0.3135</v>
      </c>
      <c r="J763">
        <v>10</v>
      </c>
      <c r="K763">
        <v>12</v>
      </c>
      <c r="L763" t="s">
        <v>18</v>
      </c>
      <c r="M763" t="s">
        <v>19</v>
      </c>
      <c r="N763" t="s">
        <v>20</v>
      </c>
      <c r="O763">
        <v>10</v>
      </c>
      <c r="P763" t="s">
        <v>55</v>
      </c>
      <c r="Q763">
        <v>24.1</v>
      </c>
      <c r="R763" t="str" cm="1">
        <f t="array" ref="R7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63" t="e">
        <f>IF(Table13[[#This Row],[Category All]]="Category 1", "Yes",NA())</f>
        <v>#N/A</v>
      </c>
      <c r="T763" t="e">
        <f>IF(Table13[[#This Row],[Category All]]="Category 2", "Yes",NA())</f>
        <v>#N/A</v>
      </c>
      <c r="U763" t="str">
        <f>IF(Table13[[#This Row],[Category All]]="Category 3", "Yes",NA())</f>
        <v>Yes</v>
      </c>
      <c r="V763" s="3">
        <f>SUM(1,(1/3)*(Table13[[#This Row],[Length]]-0.5),(1/3)*(Table13[[#This Row],[Diameter]]-0.4),(1/3)*(Table13[[#This Row],[Height]]-0.4)*Table13[[#This Row],[Whole_weight]]*0.5)</f>
        <v>1.0195199999999998</v>
      </c>
      <c r="W763" s="3" cm="1">
        <f t="array" ref="W7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1.0195199999999998</v>
      </c>
      <c r="X763" s="3" t="e">
        <f>IF(Table13[[#This Row],[Category All]]="Category 1",Table13[[#This Row],[Base Abalone Value]]*1.5,NA())</f>
        <v>#N/A</v>
      </c>
      <c r="Y763" s="3" t="e">
        <f>IF(Table13[[#This Row],[Category All]]="Category 2",Table13[[#This Row],[Base Abalone Value]]*0.8,NA())</f>
        <v>#N/A</v>
      </c>
      <c r="Z763" s="3">
        <f>IF(Table13[[#This Row],[Category All]]="Category 3",Table13[[#This Row],[Base Abalone Value]],NA())</f>
        <v>1.0195199999999998</v>
      </c>
    </row>
    <row r="764" spans="1:26" x14ac:dyDescent="0.2">
      <c r="A764">
        <v>2335</v>
      </c>
      <c r="B764" t="s">
        <v>17</v>
      </c>
      <c r="C764">
        <v>0.8</v>
      </c>
      <c r="D764">
        <v>0.63</v>
      </c>
      <c r="E764">
        <v>0.19500000000000001</v>
      </c>
      <c r="F764">
        <v>2.5259999999999998</v>
      </c>
      <c r="G764">
        <v>0.93300000000000005</v>
      </c>
      <c r="H764">
        <v>0.59</v>
      </c>
      <c r="I764">
        <v>0.62</v>
      </c>
      <c r="J764">
        <v>23</v>
      </c>
      <c r="K764">
        <v>14</v>
      </c>
      <c r="L764" t="s">
        <v>40</v>
      </c>
      <c r="M764" t="s">
        <v>41</v>
      </c>
      <c r="N764" t="s">
        <v>42</v>
      </c>
      <c r="O764">
        <v>7</v>
      </c>
      <c r="P764" t="s">
        <v>59</v>
      </c>
      <c r="Q764">
        <v>2.5</v>
      </c>
      <c r="R764" t="str" cm="1">
        <f t="array" ref="R7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4" t="e">
        <f>IF(Table13[[#This Row],[Category All]]="Category 1", "Yes",NA())</f>
        <v>#N/A</v>
      </c>
      <c r="T764" t="str">
        <f>IF(Table13[[#This Row],[Category All]]="Category 2", "Yes",NA())</f>
        <v>Yes</v>
      </c>
      <c r="U764" t="e">
        <f>IF(Table13[[#This Row],[Category All]]="Category 3", "Yes",NA())</f>
        <v>#N/A</v>
      </c>
      <c r="V764" s="3">
        <f>SUM(1,(1/3)*(Table13[[#This Row],[Length]]-0.5),(1/3)*(Table13[[#This Row],[Diameter]]-0.4),(1/3)*(Table13[[#This Row],[Height]]-0.4)*Table13[[#This Row],[Whole_weight]]*0.5)</f>
        <v>1.0903616666666667</v>
      </c>
      <c r="W764" s="3" cm="1">
        <f t="array" ref="W7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0.87228933333333336</v>
      </c>
      <c r="X764" s="3" t="e">
        <f>IF(Table13[[#This Row],[Category All]]="Category 1",Table13[[#This Row],[Base Abalone Value]]*1.5,NA())</f>
        <v>#N/A</v>
      </c>
      <c r="Y764" s="3">
        <f>IF(Table13[[#This Row],[Category All]]="Category 2",Table13[[#This Row],[Base Abalone Value]]*0.8,NA())</f>
        <v>0.87228933333333336</v>
      </c>
      <c r="Z764" s="3" t="e">
        <f>IF(Table13[[#This Row],[Category All]]="Category 3",Table13[[#This Row],[Base Abalone Value]],NA())</f>
        <v>#N/A</v>
      </c>
    </row>
    <row r="765" spans="1:26" x14ac:dyDescent="0.2">
      <c r="A765">
        <v>3873</v>
      </c>
      <c r="B765" t="s">
        <v>17</v>
      </c>
      <c r="C765">
        <v>0.51500000000000001</v>
      </c>
      <c r="D765">
        <v>0.4</v>
      </c>
      <c r="E765">
        <v>0.115</v>
      </c>
      <c r="F765">
        <v>0.57799999999999996</v>
      </c>
      <c r="G765">
        <v>0.191</v>
      </c>
      <c r="H765">
        <v>0.14449999999999999</v>
      </c>
      <c r="I765">
        <v>0.17</v>
      </c>
      <c r="J765">
        <v>9</v>
      </c>
      <c r="K765">
        <v>13</v>
      </c>
      <c r="L765" t="s">
        <v>29</v>
      </c>
      <c r="M765" t="s">
        <v>30</v>
      </c>
      <c r="N765" t="s">
        <v>20</v>
      </c>
      <c r="O765">
        <v>2</v>
      </c>
      <c r="P765" t="s">
        <v>24</v>
      </c>
      <c r="Q765">
        <v>18</v>
      </c>
      <c r="R765" t="str" cm="1">
        <f t="array" ref="R7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5" t="e">
        <f>IF(Table13[[#This Row],[Category All]]="Category 1", "Yes",NA())</f>
        <v>#N/A</v>
      </c>
      <c r="T765" t="str">
        <f>IF(Table13[[#This Row],[Category All]]="Category 2", "Yes",NA())</f>
        <v>Yes</v>
      </c>
      <c r="U765" t="e">
        <f>IF(Table13[[#This Row],[Category All]]="Category 3", "Yes",NA())</f>
        <v>#N/A</v>
      </c>
      <c r="V765" s="3">
        <f>SUM(1,(1/3)*(Table13[[#This Row],[Length]]-0.5),(1/3)*(Table13[[#This Row],[Diameter]]-0.4),(1/3)*(Table13[[#This Row],[Height]]-0.4)*Table13[[#This Row],[Whole_weight]]*0.5)</f>
        <v>0.97754499999999989</v>
      </c>
      <c r="W765" s="3" cm="1">
        <f t="array" ref="W7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0.78203599999999995</v>
      </c>
      <c r="X765" s="3" t="e">
        <f>IF(Table13[[#This Row],[Category All]]="Category 1",Table13[[#This Row],[Base Abalone Value]]*1.5,NA())</f>
        <v>#N/A</v>
      </c>
      <c r="Y765" s="3">
        <f>IF(Table13[[#This Row],[Category All]]="Category 2",Table13[[#This Row],[Base Abalone Value]]*0.8,NA())</f>
        <v>0.78203599999999995</v>
      </c>
      <c r="Z765" s="3" t="e">
        <f>IF(Table13[[#This Row],[Category All]]="Category 3",Table13[[#This Row],[Base Abalone Value]],NA())</f>
        <v>#N/A</v>
      </c>
    </row>
    <row r="766" spans="1:26" x14ac:dyDescent="0.2">
      <c r="A766">
        <v>1071</v>
      </c>
      <c r="B766" t="s">
        <v>28</v>
      </c>
      <c r="C766">
        <v>0.375</v>
      </c>
      <c r="D766">
        <v>0.27500000000000002</v>
      </c>
      <c r="E766">
        <v>0.1</v>
      </c>
      <c r="F766">
        <v>0.23250000000000001</v>
      </c>
      <c r="G766">
        <v>0.11650000000000001</v>
      </c>
      <c r="H766">
        <v>4.2000000000000003E-2</v>
      </c>
      <c r="I766">
        <v>6.5000000000000002E-2</v>
      </c>
      <c r="J766">
        <v>6</v>
      </c>
      <c r="K766">
        <v>6</v>
      </c>
      <c r="L766" t="s">
        <v>56</v>
      </c>
      <c r="M766" t="s">
        <v>57</v>
      </c>
      <c r="N766" t="s">
        <v>58</v>
      </c>
      <c r="O766">
        <v>5</v>
      </c>
      <c r="P766" t="s">
        <v>31</v>
      </c>
      <c r="Q766">
        <v>12.8</v>
      </c>
      <c r="R766" t="str" cm="1">
        <f t="array" ref="R7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6" t="e">
        <f>IF(Table13[[#This Row],[Category All]]="Category 1", "Yes",NA())</f>
        <v>#N/A</v>
      </c>
      <c r="T766" t="str">
        <f>IF(Table13[[#This Row],[Category All]]="Category 2", "Yes",NA())</f>
        <v>Yes</v>
      </c>
      <c r="U766" t="e">
        <f>IF(Table13[[#This Row],[Category All]]="Category 3", "Yes",NA())</f>
        <v>#N/A</v>
      </c>
      <c r="V766" s="3">
        <f>SUM(1,(1/3)*(Table13[[#This Row],[Length]]-0.5),(1/3)*(Table13[[#This Row],[Diameter]]-0.4),(1/3)*(Table13[[#This Row],[Height]]-0.4)*Table13[[#This Row],[Whole_weight]]*0.5)</f>
        <v>0.90504166666666674</v>
      </c>
      <c r="W766" s="3" cm="1">
        <f t="array" ref="W7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0.72403333333333342</v>
      </c>
      <c r="X766" s="3" t="e">
        <f>IF(Table13[[#This Row],[Category All]]="Category 1",Table13[[#This Row],[Base Abalone Value]]*1.5,NA())</f>
        <v>#N/A</v>
      </c>
      <c r="Y766" s="3">
        <f>IF(Table13[[#This Row],[Category All]]="Category 2",Table13[[#This Row],[Base Abalone Value]]*0.8,NA())</f>
        <v>0.72403333333333342</v>
      </c>
      <c r="Z766" s="3" t="e">
        <f>IF(Table13[[#This Row],[Category All]]="Category 3",Table13[[#This Row],[Base Abalone Value]],NA())</f>
        <v>#N/A</v>
      </c>
    </row>
    <row r="767" spans="1:26" x14ac:dyDescent="0.2">
      <c r="A767">
        <v>3039</v>
      </c>
      <c r="B767" t="s">
        <v>28</v>
      </c>
      <c r="C767">
        <v>0.56499999999999995</v>
      </c>
      <c r="D767">
        <v>0.44</v>
      </c>
      <c r="E767">
        <v>0.13500000000000001</v>
      </c>
      <c r="F767">
        <v>0.76800000000000002</v>
      </c>
      <c r="G767">
        <v>0.33050000000000002</v>
      </c>
      <c r="H767">
        <v>0.13850000000000001</v>
      </c>
      <c r="I767">
        <v>0.2475</v>
      </c>
      <c r="J767">
        <v>9</v>
      </c>
      <c r="K767">
        <v>15</v>
      </c>
      <c r="L767" t="s">
        <v>66</v>
      </c>
      <c r="M767" t="s">
        <v>67</v>
      </c>
      <c r="N767" t="s">
        <v>20</v>
      </c>
      <c r="O767">
        <v>3</v>
      </c>
      <c r="P767" t="s">
        <v>65</v>
      </c>
      <c r="Q767">
        <v>3.6</v>
      </c>
      <c r="R767" t="str" cm="1">
        <f t="array" ref="R7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7" t="e">
        <f>IF(Table13[[#This Row],[Category All]]="Category 1", "Yes",NA())</f>
        <v>#N/A</v>
      </c>
      <c r="T767" t="str">
        <f>IF(Table13[[#This Row],[Category All]]="Category 2", "Yes",NA())</f>
        <v>Yes</v>
      </c>
      <c r="U767" t="e">
        <f>IF(Table13[[#This Row],[Category All]]="Category 3", "Yes",NA())</f>
        <v>#N/A</v>
      </c>
      <c r="V767" s="3">
        <f>SUM(1,(1/3)*(Table13[[#This Row],[Length]]-0.5),(1/3)*(Table13[[#This Row],[Diameter]]-0.4),(1/3)*(Table13[[#This Row],[Height]]-0.4)*Table13[[#This Row],[Whole_weight]]*0.5)</f>
        <v>1.0010800000000002</v>
      </c>
      <c r="W767" s="3" cm="1">
        <f t="array" ref="W7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0.80086400000000024</v>
      </c>
      <c r="X767" s="3" t="e">
        <f>IF(Table13[[#This Row],[Category All]]="Category 1",Table13[[#This Row],[Base Abalone Value]]*1.5,NA())</f>
        <v>#N/A</v>
      </c>
      <c r="Y767" s="3">
        <f>IF(Table13[[#This Row],[Category All]]="Category 2",Table13[[#This Row],[Base Abalone Value]]*0.8,NA())</f>
        <v>0.80086400000000024</v>
      </c>
      <c r="Z767" s="3" t="e">
        <f>IF(Table13[[#This Row],[Category All]]="Category 3",Table13[[#This Row],[Base Abalone Value]],NA())</f>
        <v>#N/A</v>
      </c>
    </row>
    <row r="768" spans="1:26" x14ac:dyDescent="0.2">
      <c r="A768">
        <v>3319</v>
      </c>
      <c r="B768" t="s">
        <v>32</v>
      </c>
      <c r="C768">
        <v>0.16500000000000001</v>
      </c>
      <c r="D768">
        <v>0.125</v>
      </c>
      <c r="E768">
        <v>0.04</v>
      </c>
      <c r="F768">
        <v>2.4500000000000001E-2</v>
      </c>
      <c r="G768">
        <v>9.4999999999999998E-3</v>
      </c>
      <c r="H768">
        <v>4.4999999999999997E-3</v>
      </c>
      <c r="I768">
        <v>8.0000000000000002E-3</v>
      </c>
      <c r="J768">
        <v>4</v>
      </c>
      <c r="K768">
        <v>1</v>
      </c>
      <c r="L768" t="s">
        <v>25</v>
      </c>
      <c r="M768" t="s">
        <v>26</v>
      </c>
      <c r="N768" t="s">
        <v>20</v>
      </c>
      <c r="O768">
        <v>6</v>
      </c>
      <c r="P768" t="s">
        <v>64</v>
      </c>
      <c r="Q768">
        <v>14.1</v>
      </c>
      <c r="R768" t="str" cm="1">
        <f t="array" ref="R7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8" t="e">
        <f>IF(Table13[[#This Row],[Category All]]="Category 1", "Yes",NA())</f>
        <v>#N/A</v>
      </c>
      <c r="T768" t="str">
        <f>IF(Table13[[#This Row],[Category All]]="Category 2", "Yes",NA())</f>
        <v>Yes</v>
      </c>
      <c r="U768" t="e">
        <f>IF(Table13[[#This Row],[Category All]]="Category 3", "Yes",NA())</f>
        <v>#N/A</v>
      </c>
      <c r="V768" s="3">
        <f>SUM(1,(1/3)*(Table13[[#This Row],[Length]]-0.5),(1/3)*(Table13[[#This Row],[Diameter]]-0.4),(1/3)*(Table13[[#This Row],[Height]]-0.4)*Table13[[#This Row],[Whole_weight]]*0.5)</f>
        <v>0.79519666666666666</v>
      </c>
      <c r="W768" s="3" cm="1">
        <f t="array" ref="W7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0.63615733333333335</v>
      </c>
      <c r="X768" s="3" t="e">
        <f>IF(Table13[[#This Row],[Category All]]="Category 1",Table13[[#This Row],[Base Abalone Value]]*1.5,NA())</f>
        <v>#N/A</v>
      </c>
      <c r="Y768" s="3">
        <f>IF(Table13[[#This Row],[Category All]]="Category 2",Table13[[#This Row],[Base Abalone Value]]*0.8,NA())</f>
        <v>0.63615733333333335</v>
      </c>
      <c r="Z768" s="3" t="e">
        <f>IF(Table13[[#This Row],[Category All]]="Category 3",Table13[[#This Row],[Base Abalone Value]],NA())</f>
        <v>#N/A</v>
      </c>
    </row>
    <row r="769" spans="1:26" x14ac:dyDescent="0.2">
      <c r="A769">
        <v>4006</v>
      </c>
      <c r="B769" t="s">
        <v>17</v>
      </c>
      <c r="C769">
        <v>0.55500000000000005</v>
      </c>
      <c r="D769">
        <v>0.43</v>
      </c>
      <c r="E769">
        <v>0.14000000000000001</v>
      </c>
      <c r="F769">
        <v>0.75449999999999995</v>
      </c>
      <c r="G769">
        <v>0.35249999999999998</v>
      </c>
      <c r="H769">
        <v>0.1835</v>
      </c>
      <c r="I769">
        <v>0.20150000000000001</v>
      </c>
      <c r="J769">
        <v>9</v>
      </c>
      <c r="K769">
        <v>11</v>
      </c>
      <c r="L769" t="s">
        <v>22</v>
      </c>
      <c r="M769" t="s">
        <v>23</v>
      </c>
      <c r="N769" t="s">
        <v>20</v>
      </c>
      <c r="O769">
        <v>5</v>
      </c>
      <c r="P769" t="s">
        <v>31</v>
      </c>
      <c r="Q769">
        <v>12.8</v>
      </c>
      <c r="R769" t="str" cm="1">
        <f t="array" ref="R7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69" t="e">
        <f>IF(Table13[[#This Row],[Category All]]="Category 1", "Yes",NA())</f>
        <v>#N/A</v>
      </c>
      <c r="T769" t="str">
        <f>IF(Table13[[#This Row],[Category All]]="Category 2", "Yes",NA())</f>
        <v>Yes</v>
      </c>
      <c r="U769" t="e">
        <f>IF(Table13[[#This Row],[Category All]]="Category 3", "Yes",NA())</f>
        <v>#N/A</v>
      </c>
      <c r="V769" s="3">
        <f>SUM(1,(1/3)*(Table13[[#This Row],[Length]]-0.5),(1/3)*(Table13[[#This Row],[Diameter]]-0.4),(1/3)*(Table13[[#This Row],[Height]]-0.4)*Table13[[#This Row],[Whole_weight]]*0.5)</f>
        <v>0.99563833333333329</v>
      </c>
      <c r="W769" s="3" cm="1">
        <f t="array" ref="W7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0.7965106666666667</v>
      </c>
      <c r="X769" s="3" t="e">
        <f>IF(Table13[[#This Row],[Category All]]="Category 1",Table13[[#This Row],[Base Abalone Value]]*1.5,NA())</f>
        <v>#N/A</v>
      </c>
      <c r="Y769" s="3">
        <f>IF(Table13[[#This Row],[Category All]]="Category 2",Table13[[#This Row],[Base Abalone Value]]*0.8,NA())</f>
        <v>0.7965106666666667</v>
      </c>
      <c r="Z769" s="3" t="e">
        <f>IF(Table13[[#This Row],[Category All]]="Category 3",Table13[[#This Row],[Base Abalone Value]],NA())</f>
        <v>#N/A</v>
      </c>
    </row>
    <row r="770" spans="1:26" x14ac:dyDescent="0.2">
      <c r="A770">
        <v>777</v>
      </c>
      <c r="B770" t="s">
        <v>32</v>
      </c>
      <c r="C770">
        <v>0.505</v>
      </c>
      <c r="D770">
        <v>0.38500000000000001</v>
      </c>
      <c r="E770">
        <v>0.14499999999999999</v>
      </c>
      <c r="F770">
        <v>0.67749999999999999</v>
      </c>
      <c r="G770">
        <v>0.23599999999999999</v>
      </c>
      <c r="H770">
        <v>0.17899999999999999</v>
      </c>
      <c r="I770">
        <v>0.2</v>
      </c>
      <c r="J770">
        <v>15</v>
      </c>
      <c r="K770">
        <v>11</v>
      </c>
      <c r="L770" t="s">
        <v>22</v>
      </c>
      <c r="M770" t="s">
        <v>23</v>
      </c>
      <c r="N770" t="s">
        <v>20</v>
      </c>
      <c r="O770">
        <v>7</v>
      </c>
      <c r="P770" t="s">
        <v>59</v>
      </c>
      <c r="Q770">
        <v>2.5</v>
      </c>
      <c r="R770" t="str" cm="1">
        <f t="array" ref="R7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0" t="e">
        <f>IF(Table13[[#This Row],[Category All]]="Category 1", "Yes",NA())</f>
        <v>#N/A</v>
      </c>
      <c r="T770" t="str">
        <f>IF(Table13[[#This Row],[Category All]]="Category 2", "Yes",NA())</f>
        <v>Yes</v>
      </c>
      <c r="U770" t="e">
        <f>IF(Table13[[#This Row],[Category All]]="Category 3", "Yes",NA())</f>
        <v>#N/A</v>
      </c>
      <c r="V770" s="3">
        <f>SUM(1,(1/3)*(Table13[[#This Row],[Length]]-0.5),(1/3)*(Table13[[#This Row],[Diameter]]-0.4),(1/3)*(Table13[[#This Row],[Height]]-0.4)*Table13[[#This Row],[Whole_weight]]*0.5)</f>
        <v>0.96787291666666675</v>
      </c>
      <c r="W770" s="3" cm="1">
        <f t="array" ref="W7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0.77429833333333342</v>
      </c>
      <c r="X770" s="3" t="e">
        <f>IF(Table13[[#This Row],[Category All]]="Category 1",Table13[[#This Row],[Base Abalone Value]]*1.5,NA())</f>
        <v>#N/A</v>
      </c>
      <c r="Y770" s="3">
        <f>IF(Table13[[#This Row],[Category All]]="Category 2",Table13[[#This Row],[Base Abalone Value]]*0.8,NA())</f>
        <v>0.77429833333333342</v>
      </c>
      <c r="Z770" s="3" t="e">
        <f>IF(Table13[[#This Row],[Category All]]="Category 3",Table13[[#This Row],[Base Abalone Value]],NA())</f>
        <v>#N/A</v>
      </c>
    </row>
    <row r="771" spans="1:26" x14ac:dyDescent="0.2">
      <c r="A771">
        <v>1042</v>
      </c>
      <c r="B771" t="s">
        <v>17</v>
      </c>
      <c r="C771">
        <v>0.67500000000000004</v>
      </c>
      <c r="D771">
        <v>0.56999999999999995</v>
      </c>
      <c r="E771">
        <v>0.22500000000000001</v>
      </c>
      <c r="F771">
        <v>1.587</v>
      </c>
      <c r="G771">
        <v>0.73899999999999999</v>
      </c>
      <c r="H771">
        <v>0.29949999999999999</v>
      </c>
      <c r="I771">
        <v>0.435</v>
      </c>
      <c r="J771">
        <v>10</v>
      </c>
      <c r="K771">
        <v>10</v>
      </c>
      <c r="L771" t="s">
        <v>33</v>
      </c>
      <c r="M771" t="s">
        <v>34</v>
      </c>
      <c r="N771" t="s">
        <v>35</v>
      </c>
      <c r="O771">
        <v>8</v>
      </c>
      <c r="P771" t="s">
        <v>36</v>
      </c>
      <c r="Q771">
        <v>12.3</v>
      </c>
      <c r="R771" t="str" cm="1">
        <f t="array" ref="R7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1" t="e">
        <f>IF(Table13[[#This Row],[Category All]]="Category 1", "Yes",NA())</f>
        <v>#N/A</v>
      </c>
      <c r="T771" t="e">
        <f>IF(Table13[[#This Row],[Category All]]="Category 2", "Yes",NA())</f>
        <v>#N/A</v>
      </c>
      <c r="U771" t="str">
        <f>IF(Table13[[#This Row],[Category All]]="Category 3", "Yes",NA())</f>
        <v>Yes</v>
      </c>
      <c r="V771" s="3">
        <f>SUM(1,(1/3)*(Table13[[#This Row],[Length]]-0.5),(1/3)*(Table13[[#This Row],[Diameter]]-0.4),(1/3)*(Table13[[#This Row],[Height]]-0.4)*Table13[[#This Row],[Whole_weight]]*0.5)</f>
        <v>1.0687125</v>
      </c>
      <c r="W771" s="3" cm="1">
        <f t="array" ref="W7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1.0687125</v>
      </c>
      <c r="X771" s="3" t="e">
        <f>IF(Table13[[#This Row],[Category All]]="Category 1",Table13[[#This Row],[Base Abalone Value]]*1.5,NA())</f>
        <v>#N/A</v>
      </c>
      <c r="Y771" s="3" t="e">
        <f>IF(Table13[[#This Row],[Category All]]="Category 2",Table13[[#This Row],[Base Abalone Value]]*0.8,NA())</f>
        <v>#N/A</v>
      </c>
      <c r="Z771" s="3">
        <f>IF(Table13[[#This Row],[Category All]]="Category 3",Table13[[#This Row],[Base Abalone Value]],NA())</f>
        <v>1.0687125</v>
      </c>
    </row>
    <row r="772" spans="1:26" x14ac:dyDescent="0.2">
      <c r="A772">
        <v>713</v>
      </c>
      <c r="B772" t="s">
        <v>28</v>
      </c>
      <c r="C772">
        <v>0.28000000000000003</v>
      </c>
      <c r="D772">
        <v>0.20499999999999999</v>
      </c>
      <c r="E772">
        <v>5.5E-2</v>
      </c>
      <c r="F772">
        <v>0.1135</v>
      </c>
      <c r="G772">
        <v>4.4999999999999998E-2</v>
      </c>
      <c r="H772">
        <v>2.75E-2</v>
      </c>
      <c r="I772">
        <v>3.3500000000000002E-2</v>
      </c>
      <c r="J772">
        <v>7</v>
      </c>
      <c r="K772">
        <v>11</v>
      </c>
      <c r="L772" t="s">
        <v>22</v>
      </c>
      <c r="M772" t="s">
        <v>23</v>
      </c>
      <c r="N772" t="s">
        <v>20</v>
      </c>
      <c r="O772">
        <v>5</v>
      </c>
      <c r="P772" t="s">
        <v>31</v>
      </c>
      <c r="Q772">
        <v>12.8</v>
      </c>
      <c r="R772" t="str" cm="1">
        <f t="array" ref="R7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2" t="e">
        <f>IF(Table13[[#This Row],[Category All]]="Category 1", "Yes",NA())</f>
        <v>#N/A</v>
      </c>
      <c r="T772" t="str">
        <f>IF(Table13[[#This Row],[Category All]]="Category 2", "Yes",NA())</f>
        <v>Yes</v>
      </c>
      <c r="U772" t="e">
        <f>IF(Table13[[#This Row],[Category All]]="Category 3", "Yes",NA())</f>
        <v>#N/A</v>
      </c>
      <c r="V772" s="3">
        <f>SUM(1,(1/3)*(Table13[[#This Row],[Length]]-0.5),(1/3)*(Table13[[#This Row],[Diameter]]-0.4),(1/3)*(Table13[[#This Row],[Height]]-0.4)*Table13[[#This Row],[Whole_weight]]*0.5)</f>
        <v>0.85514041666666663</v>
      </c>
      <c r="W772" s="3" cm="1">
        <f t="array" ref="W7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0.68411233333333332</v>
      </c>
      <c r="X772" s="3" t="e">
        <f>IF(Table13[[#This Row],[Category All]]="Category 1",Table13[[#This Row],[Base Abalone Value]]*1.5,NA())</f>
        <v>#N/A</v>
      </c>
      <c r="Y772" s="3">
        <f>IF(Table13[[#This Row],[Category All]]="Category 2",Table13[[#This Row],[Base Abalone Value]]*0.8,NA())</f>
        <v>0.68411233333333332</v>
      </c>
      <c r="Z772" s="3" t="e">
        <f>IF(Table13[[#This Row],[Category All]]="Category 3",Table13[[#This Row],[Base Abalone Value]],NA())</f>
        <v>#N/A</v>
      </c>
    </row>
    <row r="773" spans="1:26" x14ac:dyDescent="0.2">
      <c r="A773">
        <v>624</v>
      </c>
      <c r="B773" t="s">
        <v>17</v>
      </c>
      <c r="C773">
        <v>0.5</v>
      </c>
      <c r="D773">
        <v>0.38500000000000001</v>
      </c>
      <c r="E773">
        <v>0.105</v>
      </c>
      <c r="F773">
        <v>0.498</v>
      </c>
      <c r="G773">
        <v>0.17949999999999999</v>
      </c>
      <c r="H773">
        <v>0.1095</v>
      </c>
      <c r="I773">
        <v>0.17</v>
      </c>
      <c r="J773">
        <v>17</v>
      </c>
      <c r="K773">
        <v>1</v>
      </c>
      <c r="L773" t="s">
        <v>25</v>
      </c>
      <c r="M773" t="s">
        <v>26</v>
      </c>
      <c r="N773" t="s">
        <v>20</v>
      </c>
      <c r="O773">
        <v>2</v>
      </c>
      <c r="P773" t="s">
        <v>24</v>
      </c>
      <c r="Q773">
        <v>18</v>
      </c>
      <c r="R773" t="str" cm="1">
        <f t="array" ref="R7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3" t="e">
        <f>IF(Table13[[#This Row],[Category All]]="Category 1", "Yes",NA())</f>
        <v>#N/A</v>
      </c>
      <c r="T773" t="str">
        <f>IF(Table13[[#This Row],[Category All]]="Category 2", "Yes",NA())</f>
        <v>Yes</v>
      </c>
      <c r="U773" t="e">
        <f>IF(Table13[[#This Row],[Category All]]="Category 3", "Yes",NA())</f>
        <v>#N/A</v>
      </c>
      <c r="V773" s="3">
        <f>SUM(1,(1/3)*(Table13[[#This Row],[Length]]-0.5),(1/3)*(Table13[[#This Row],[Diameter]]-0.4),(1/3)*(Table13[[#This Row],[Height]]-0.4)*Table13[[#This Row],[Whole_weight]]*0.5)</f>
        <v>0.97051500000000002</v>
      </c>
      <c r="W773" s="3" cm="1">
        <f t="array" ref="W7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0.7764120000000001</v>
      </c>
      <c r="X773" s="3" t="e">
        <f>IF(Table13[[#This Row],[Category All]]="Category 1",Table13[[#This Row],[Base Abalone Value]]*1.5,NA())</f>
        <v>#N/A</v>
      </c>
      <c r="Y773" s="3">
        <f>IF(Table13[[#This Row],[Category All]]="Category 2",Table13[[#This Row],[Base Abalone Value]]*0.8,NA())</f>
        <v>0.7764120000000001</v>
      </c>
      <c r="Z773" s="3" t="e">
        <f>IF(Table13[[#This Row],[Category All]]="Category 3",Table13[[#This Row],[Base Abalone Value]],NA())</f>
        <v>#N/A</v>
      </c>
    </row>
    <row r="774" spans="1:26" x14ac:dyDescent="0.2">
      <c r="A774">
        <v>1238</v>
      </c>
      <c r="B774" t="s">
        <v>28</v>
      </c>
      <c r="C774">
        <v>0.375</v>
      </c>
      <c r="D774">
        <v>0.27500000000000002</v>
      </c>
      <c r="E774">
        <v>9.5000000000000001E-2</v>
      </c>
      <c r="F774">
        <v>0.2465</v>
      </c>
      <c r="G774">
        <v>0.11</v>
      </c>
      <c r="H774">
        <v>4.1500000000000002E-2</v>
      </c>
      <c r="I774">
        <v>7.7499999999999999E-2</v>
      </c>
      <c r="J774">
        <v>6</v>
      </c>
      <c r="K774">
        <v>2</v>
      </c>
      <c r="L774" t="s">
        <v>49</v>
      </c>
      <c r="M774" t="s">
        <v>50</v>
      </c>
      <c r="N774" t="s">
        <v>51</v>
      </c>
      <c r="O774">
        <v>3</v>
      </c>
      <c r="P774" t="s">
        <v>65</v>
      </c>
      <c r="Q774">
        <v>3.6</v>
      </c>
      <c r="R774" t="str" cm="1">
        <f t="array" ref="R7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4" t="e">
        <f>IF(Table13[[#This Row],[Category All]]="Category 1", "Yes",NA())</f>
        <v>#N/A</v>
      </c>
      <c r="T774" t="str">
        <f>IF(Table13[[#This Row],[Category All]]="Category 2", "Yes",NA())</f>
        <v>Yes</v>
      </c>
      <c r="U774" t="e">
        <f>IF(Table13[[#This Row],[Category All]]="Category 3", "Yes",NA())</f>
        <v>#N/A</v>
      </c>
      <c r="V774" s="3">
        <f>SUM(1,(1/3)*(Table13[[#This Row],[Length]]-0.5),(1/3)*(Table13[[#This Row],[Diameter]]-0.4),(1/3)*(Table13[[#This Row],[Height]]-0.4)*Table13[[#This Row],[Whole_weight]]*0.5)</f>
        <v>0.90413625000000009</v>
      </c>
      <c r="W774" s="3" cm="1">
        <f t="array" ref="W7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0.72330900000000009</v>
      </c>
      <c r="X774" s="3" t="e">
        <f>IF(Table13[[#This Row],[Category All]]="Category 1",Table13[[#This Row],[Base Abalone Value]]*1.5,NA())</f>
        <v>#N/A</v>
      </c>
      <c r="Y774" s="3">
        <f>IF(Table13[[#This Row],[Category All]]="Category 2",Table13[[#This Row],[Base Abalone Value]]*0.8,NA())</f>
        <v>0.72330900000000009</v>
      </c>
      <c r="Z774" s="3" t="e">
        <f>IF(Table13[[#This Row],[Category All]]="Category 3",Table13[[#This Row],[Base Abalone Value]],NA())</f>
        <v>#N/A</v>
      </c>
    </row>
    <row r="775" spans="1:26" x14ac:dyDescent="0.2">
      <c r="A775">
        <v>503</v>
      </c>
      <c r="B775" t="s">
        <v>17</v>
      </c>
      <c r="C775">
        <v>0.62</v>
      </c>
      <c r="D775">
        <v>0.47</v>
      </c>
      <c r="E775">
        <v>0.22500000000000001</v>
      </c>
      <c r="F775">
        <v>1.115</v>
      </c>
      <c r="G775">
        <v>0.378</v>
      </c>
      <c r="H775">
        <v>0.2145</v>
      </c>
      <c r="I775">
        <v>0.36</v>
      </c>
      <c r="J775">
        <v>15</v>
      </c>
      <c r="K775">
        <v>8</v>
      </c>
      <c r="L775" t="s">
        <v>46</v>
      </c>
      <c r="M775" t="s">
        <v>47</v>
      </c>
      <c r="N775" t="s">
        <v>48</v>
      </c>
      <c r="O775">
        <v>3</v>
      </c>
      <c r="P775" t="s">
        <v>65</v>
      </c>
      <c r="Q775">
        <v>3.6</v>
      </c>
      <c r="R775" t="str" cm="1">
        <f t="array" ref="R7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5" t="e">
        <f>IF(Table13[[#This Row],[Category All]]="Category 1", "Yes",NA())</f>
        <v>#N/A</v>
      </c>
      <c r="T775" t="str">
        <f>IF(Table13[[#This Row],[Category All]]="Category 2", "Yes",NA())</f>
        <v>Yes</v>
      </c>
      <c r="U775" t="e">
        <f>IF(Table13[[#This Row],[Category All]]="Category 3", "Yes",NA())</f>
        <v>#N/A</v>
      </c>
      <c r="V775" s="3">
        <f>SUM(1,(1/3)*(Table13[[#This Row],[Length]]-0.5),(1/3)*(Table13[[#This Row],[Diameter]]-0.4),(1/3)*(Table13[[#This Row],[Height]]-0.4)*Table13[[#This Row],[Whole_weight]]*0.5)</f>
        <v>1.0308125000000001</v>
      </c>
      <c r="W775" s="3" cm="1">
        <f t="array" ref="W7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0.82465000000000011</v>
      </c>
      <c r="X775" s="3" t="e">
        <f>IF(Table13[[#This Row],[Category All]]="Category 1",Table13[[#This Row],[Base Abalone Value]]*1.5,NA())</f>
        <v>#N/A</v>
      </c>
      <c r="Y775" s="3">
        <f>IF(Table13[[#This Row],[Category All]]="Category 2",Table13[[#This Row],[Base Abalone Value]]*0.8,NA())</f>
        <v>0.82465000000000011</v>
      </c>
      <c r="Z775" s="3" t="e">
        <f>IF(Table13[[#This Row],[Category All]]="Category 3",Table13[[#This Row],[Base Abalone Value]],NA())</f>
        <v>#N/A</v>
      </c>
    </row>
    <row r="776" spans="1:26" x14ac:dyDescent="0.2">
      <c r="A776">
        <v>2039</v>
      </c>
      <c r="B776" t="s">
        <v>28</v>
      </c>
      <c r="C776">
        <v>0.28000000000000003</v>
      </c>
      <c r="D776">
        <v>0.215</v>
      </c>
      <c r="E776">
        <v>0.08</v>
      </c>
      <c r="F776">
        <v>0.13200000000000001</v>
      </c>
      <c r="G776">
        <v>7.1999999999999995E-2</v>
      </c>
      <c r="H776">
        <v>2.1999999999999999E-2</v>
      </c>
      <c r="I776">
        <v>3.3000000000000002E-2</v>
      </c>
      <c r="J776">
        <v>5</v>
      </c>
      <c r="K776">
        <v>9</v>
      </c>
      <c r="L776" t="s">
        <v>37</v>
      </c>
      <c r="M776" t="s">
        <v>38</v>
      </c>
      <c r="N776" t="s">
        <v>39</v>
      </c>
      <c r="O776">
        <v>9</v>
      </c>
      <c r="P776" t="s">
        <v>63</v>
      </c>
      <c r="Q776">
        <v>1.9</v>
      </c>
      <c r="R776" t="str" cm="1">
        <f t="array" ref="R7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6" t="e">
        <f>IF(Table13[[#This Row],[Category All]]="Category 1", "Yes",NA())</f>
        <v>#N/A</v>
      </c>
      <c r="T776" t="str">
        <f>IF(Table13[[#This Row],[Category All]]="Category 2", "Yes",NA())</f>
        <v>Yes</v>
      </c>
      <c r="U776" t="e">
        <f>IF(Table13[[#This Row],[Category All]]="Category 3", "Yes",NA())</f>
        <v>#N/A</v>
      </c>
      <c r="V776" s="3">
        <f>SUM(1,(1/3)*(Table13[[#This Row],[Length]]-0.5),(1/3)*(Table13[[#This Row],[Diameter]]-0.4),(1/3)*(Table13[[#This Row],[Height]]-0.4)*Table13[[#This Row],[Whole_weight]]*0.5)</f>
        <v>0.85795999999999994</v>
      </c>
      <c r="W776" s="3" cm="1">
        <f t="array" ref="W7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0.68636799999999998</v>
      </c>
      <c r="X776" s="3" t="e">
        <f>IF(Table13[[#This Row],[Category All]]="Category 1",Table13[[#This Row],[Base Abalone Value]]*1.5,NA())</f>
        <v>#N/A</v>
      </c>
      <c r="Y776" s="3">
        <f>IF(Table13[[#This Row],[Category All]]="Category 2",Table13[[#This Row],[Base Abalone Value]]*0.8,NA())</f>
        <v>0.68636799999999998</v>
      </c>
      <c r="Z776" s="3" t="e">
        <f>IF(Table13[[#This Row],[Category All]]="Category 3",Table13[[#This Row],[Base Abalone Value]],NA())</f>
        <v>#N/A</v>
      </c>
    </row>
    <row r="777" spans="1:26" x14ac:dyDescent="0.2">
      <c r="A777">
        <v>2727</v>
      </c>
      <c r="B777" t="s">
        <v>28</v>
      </c>
      <c r="C777">
        <v>0.4</v>
      </c>
      <c r="D777">
        <v>0.30499999999999999</v>
      </c>
      <c r="E777">
        <v>0.1</v>
      </c>
      <c r="F777">
        <v>0.34150000000000003</v>
      </c>
      <c r="G777">
        <v>0.17599999999999999</v>
      </c>
      <c r="H777">
        <v>6.25E-2</v>
      </c>
      <c r="I777">
        <v>8.6499999999999994E-2</v>
      </c>
      <c r="J777">
        <v>7</v>
      </c>
      <c r="K777">
        <v>2</v>
      </c>
      <c r="L777" t="s">
        <v>49</v>
      </c>
      <c r="M777" t="s">
        <v>50</v>
      </c>
      <c r="N777" t="s">
        <v>51</v>
      </c>
      <c r="O777">
        <v>10</v>
      </c>
      <c r="P777" t="s">
        <v>55</v>
      </c>
      <c r="Q777">
        <v>24.1</v>
      </c>
      <c r="R777" t="str" cm="1">
        <f t="array" ref="R7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7" t="e">
        <f>IF(Table13[[#This Row],[Category All]]="Category 1", "Yes",NA())</f>
        <v>#N/A</v>
      </c>
      <c r="T777" t="str">
        <f>IF(Table13[[#This Row],[Category All]]="Category 2", "Yes",NA())</f>
        <v>Yes</v>
      </c>
      <c r="U777" t="e">
        <f>IF(Table13[[#This Row],[Category All]]="Category 3", "Yes",NA())</f>
        <v>#N/A</v>
      </c>
      <c r="V777" s="3">
        <f>SUM(1,(1/3)*(Table13[[#This Row],[Length]]-0.5),(1/3)*(Table13[[#This Row],[Diameter]]-0.4),(1/3)*(Table13[[#This Row],[Height]]-0.4)*Table13[[#This Row],[Whole_weight]]*0.5)</f>
        <v>0.9179250000000001</v>
      </c>
      <c r="W777" s="3" cm="1">
        <f t="array" ref="W7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0.7343400000000001</v>
      </c>
      <c r="X777" s="3" t="e">
        <f>IF(Table13[[#This Row],[Category All]]="Category 1",Table13[[#This Row],[Base Abalone Value]]*1.5,NA())</f>
        <v>#N/A</v>
      </c>
      <c r="Y777" s="3">
        <f>IF(Table13[[#This Row],[Category All]]="Category 2",Table13[[#This Row],[Base Abalone Value]]*0.8,NA())</f>
        <v>0.7343400000000001</v>
      </c>
      <c r="Z777" s="3" t="e">
        <f>IF(Table13[[#This Row],[Category All]]="Category 3",Table13[[#This Row],[Base Abalone Value]],NA())</f>
        <v>#N/A</v>
      </c>
    </row>
    <row r="778" spans="1:26" x14ac:dyDescent="0.2">
      <c r="A778">
        <v>65</v>
      </c>
      <c r="B778" t="s">
        <v>32</v>
      </c>
      <c r="C778">
        <v>0.52</v>
      </c>
      <c r="D778">
        <v>0.4</v>
      </c>
      <c r="E778">
        <v>0.12</v>
      </c>
      <c r="F778">
        <v>0.57999999999999996</v>
      </c>
      <c r="G778">
        <v>0.23400000000000001</v>
      </c>
      <c r="H778">
        <v>0.13150000000000001</v>
      </c>
      <c r="I778">
        <v>0.185</v>
      </c>
      <c r="J778">
        <v>8</v>
      </c>
      <c r="K778">
        <v>4</v>
      </c>
      <c r="L778" t="s">
        <v>69</v>
      </c>
      <c r="M778" t="s">
        <v>70</v>
      </c>
      <c r="N778" t="s">
        <v>71</v>
      </c>
      <c r="O778">
        <v>7</v>
      </c>
      <c r="P778" t="s">
        <v>59</v>
      </c>
      <c r="Q778">
        <v>2.5</v>
      </c>
      <c r="R778" t="str" cm="1">
        <f t="array" ref="R7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78" t="e">
        <f>IF(Table13[[#This Row],[Category All]]="Category 1", "Yes",NA())</f>
        <v>#N/A</v>
      </c>
      <c r="T778" t="str">
        <f>IF(Table13[[#This Row],[Category All]]="Category 2", "Yes",NA())</f>
        <v>Yes</v>
      </c>
      <c r="U778" t="e">
        <f>IF(Table13[[#This Row],[Category All]]="Category 3", "Yes",NA())</f>
        <v>#N/A</v>
      </c>
      <c r="V778" s="3">
        <f>SUM(1,(1/3)*(Table13[[#This Row],[Length]]-0.5),(1/3)*(Table13[[#This Row],[Diameter]]-0.4),(1/3)*(Table13[[#This Row],[Height]]-0.4)*Table13[[#This Row],[Whole_weight]]*0.5)</f>
        <v>0.97959999999999992</v>
      </c>
      <c r="W778" s="3" cm="1">
        <f t="array" ref="W7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0.78367999999999993</v>
      </c>
      <c r="X778" s="3" t="e">
        <f>IF(Table13[[#This Row],[Category All]]="Category 1",Table13[[#This Row],[Base Abalone Value]]*1.5,NA())</f>
        <v>#N/A</v>
      </c>
      <c r="Y778" s="3">
        <f>IF(Table13[[#This Row],[Category All]]="Category 2",Table13[[#This Row],[Base Abalone Value]]*0.8,NA())</f>
        <v>0.78367999999999993</v>
      </c>
      <c r="Z778" s="3" t="e">
        <f>IF(Table13[[#This Row],[Category All]]="Category 3",Table13[[#This Row],[Base Abalone Value]],NA())</f>
        <v>#N/A</v>
      </c>
    </row>
    <row r="779" spans="1:26" x14ac:dyDescent="0.2">
      <c r="A779">
        <v>1687</v>
      </c>
      <c r="B779" t="s">
        <v>32</v>
      </c>
      <c r="C779">
        <v>0.62</v>
      </c>
      <c r="D779">
        <v>0.48</v>
      </c>
      <c r="E779">
        <v>0.15</v>
      </c>
      <c r="F779">
        <v>1.266</v>
      </c>
      <c r="G779">
        <v>0.62849999999999995</v>
      </c>
      <c r="H779">
        <v>0.25750000000000001</v>
      </c>
      <c r="I779">
        <v>0.309</v>
      </c>
      <c r="J779">
        <v>12</v>
      </c>
      <c r="K779">
        <v>4</v>
      </c>
      <c r="L779" t="s">
        <v>69</v>
      </c>
      <c r="M779" t="s">
        <v>70</v>
      </c>
      <c r="N779" t="s">
        <v>71</v>
      </c>
      <c r="O779">
        <v>9</v>
      </c>
      <c r="P779" t="s">
        <v>63</v>
      </c>
      <c r="Q779">
        <v>1.9</v>
      </c>
      <c r="R779" t="str" cm="1">
        <f t="array" ref="R7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79" t="e">
        <f>IF(Table13[[#This Row],[Category All]]="Category 1", "Yes",NA())</f>
        <v>#N/A</v>
      </c>
      <c r="T779" t="e">
        <f>IF(Table13[[#This Row],[Category All]]="Category 2", "Yes",NA())</f>
        <v>#N/A</v>
      </c>
      <c r="U779" t="str">
        <f>IF(Table13[[#This Row],[Category All]]="Category 3", "Yes",NA())</f>
        <v>Yes</v>
      </c>
      <c r="V779" s="3">
        <f>SUM(1,(1/3)*(Table13[[#This Row],[Length]]-0.5),(1/3)*(Table13[[#This Row],[Diameter]]-0.4),(1/3)*(Table13[[#This Row],[Height]]-0.4)*Table13[[#This Row],[Whole_weight]]*0.5)</f>
        <v>1.0139166666666666</v>
      </c>
      <c r="W779" s="3" cm="1">
        <f t="array" ref="W7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1.0139166666666666</v>
      </c>
      <c r="X779" s="3" t="e">
        <f>IF(Table13[[#This Row],[Category All]]="Category 1",Table13[[#This Row],[Base Abalone Value]]*1.5,NA())</f>
        <v>#N/A</v>
      </c>
      <c r="Y779" s="3" t="e">
        <f>IF(Table13[[#This Row],[Category All]]="Category 2",Table13[[#This Row],[Base Abalone Value]]*0.8,NA())</f>
        <v>#N/A</v>
      </c>
      <c r="Z779" s="3">
        <f>IF(Table13[[#This Row],[Category All]]="Category 3",Table13[[#This Row],[Base Abalone Value]],NA())</f>
        <v>1.0139166666666666</v>
      </c>
    </row>
    <row r="780" spans="1:26" x14ac:dyDescent="0.2">
      <c r="A780">
        <v>3284</v>
      </c>
      <c r="B780" t="s">
        <v>17</v>
      </c>
      <c r="C780">
        <v>0.59</v>
      </c>
      <c r="D780">
        <v>0.47499999999999998</v>
      </c>
      <c r="E780">
        <v>0.155</v>
      </c>
      <c r="F780">
        <v>0.97150000000000003</v>
      </c>
      <c r="G780">
        <v>0.371</v>
      </c>
      <c r="H780">
        <v>0.23499999999999999</v>
      </c>
      <c r="I780">
        <v>0.28000000000000003</v>
      </c>
      <c r="J780">
        <v>11</v>
      </c>
      <c r="K780">
        <v>1</v>
      </c>
      <c r="L780" t="s">
        <v>25</v>
      </c>
      <c r="M780" t="s">
        <v>26</v>
      </c>
      <c r="N780" t="s">
        <v>20</v>
      </c>
      <c r="O780">
        <v>5</v>
      </c>
      <c r="P780" t="s">
        <v>31</v>
      </c>
      <c r="Q780">
        <v>12.8</v>
      </c>
      <c r="R780" t="str" cm="1">
        <f t="array" ref="R7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0" t="e">
        <f>IF(Table13[[#This Row],[Category All]]="Category 1", "Yes",NA())</f>
        <v>#N/A</v>
      </c>
      <c r="T780" t="str">
        <f>IF(Table13[[#This Row],[Category All]]="Category 2", "Yes",NA())</f>
        <v>Yes</v>
      </c>
      <c r="U780" t="e">
        <f>IF(Table13[[#This Row],[Category All]]="Category 3", "Yes",NA())</f>
        <v>#N/A</v>
      </c>
      <c r="V780" s="3">
        <f>SUM(1,(1/3)*(Table13[[#This Row],[Length]]-0.5),(1/3)*(Table13[[#This Row],[Diameter]]-0.4),(1/3)*(Table13[[#This Row],[Height]]-0.4)*Table13[[#This Row],[Whole_weight]]*0.5)</f>
        <v>1.0153304166666666</v>
      </c>
      <c r="W780" s="3" cm="1">
        <f t="array" ref="W7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0.81226433333333325</v>
      </c>
      <c r="X780" s="3" t="e">
        <f>IF(Table13[[#This Row],[Category All]]="Category 1",Table13[[#This Row],[Base Abalone Value]]*1.5,NA())</f>
        <v>#N/A</v>
      </c>
      <c r="Y780" s="3">
        <f>IF(Table13[[#This Row],[Category All]]="Category 2",Table13[[#This Row],[Base Abalone Value]]*0.8,NA())</f>
        <v>0.81226433333333325</v>
      </c>
      <c r="Z780" s="3" t="e">
        <f>IF(Table13[[#This Row],[Category All]]="Category 3",Table13[[#This Row],[Base Abalone Value]],NA())</f>
        <v>#N/A</v>
      </c>
    </row>
    <row r="781" spans="1:26" x14ac:dyDescent="0.2">
      <c r="A781">
        <v>3688</v>
      </c>
      <c r="B781" t="s">
        <v>28</v>
      </c>
      <c r="C781">
        <v>0.625</v>
      </c>
      <c r="D781">
        <v>0.48499999999999999</v>
      </c>
      <c r="E781">
        <v>0.16</v>
      </c>
      <c r="F781">
        <v>1.1499999999999999</v>
      </c>
      <c r="G781">
        <v>0.52549999999999997</v>
      </c>
      <c r="H781">
        <v>0.25700000000000001</v>
      </c>
      <c r="I781">
        <v>0.33150000000000002</v>
      </c>
      <c r="J781">
        <v>11</v>
      </c>
      <c r="K781">
        <v>12</v>
      </c>
      <c r="L781" t="s">
        <v>18</v>
      </c>
      <c r="M781" t="s">
        <v>19</v>
      </c>
      <c r="N781" t="s">
        <v>20</v>
      </c>
      <c r="O781">
        <v>8</v>
      </c>
      <c r="P781" t="s">
        <v>36</v>
      </c>
      <c r="Q781">
        <v>12.3</v>
      </c>
      <c r="R781" t="str" cm="1">
        <f t="array" ref="R7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1" t="e">
        <f>IF(Table13[[#This Row],[Category All]]="Category 1", "Yes",NA())</f>
        <v>#N/A</v>
      </c>
      <c r="T781" t="e">
        <f>IF(Table13[[#This Row],[Category All]]="Category 2", "Yes",NA())</f>
        <v>#N/A</v>
      </c>
      <c r="U781" t="str">
        <f>IF(Table13[[#This Row],[Category All]]="Category 3", "Yes",NA())</f>
        <v>Yes</v>
      </c>
      <c r="V781" s="3">
        <f>SUM(1,(1/3)*(Table13[[#This Row],[Length]]-0.5),(1/3)*(Table13[[#This Row],[Diameter]]-0.4),(1/3)*(Table13[[#This Row],[Height]]-0.4)*Table13[[#This Row],[Whole_weight]]*0.5)</f>
        <v>1.024</v>
      </c>
      <c r="W781" s="3" cm="1">
        <f t="array" ref="W7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</v>
      </c>
      <c r="X781" s="3" t="e">
        <f>IF(Table13[[#This Row],[Category All]]="Category 1",Table13[[#This Row],[Base Abalone Value]]*1.5,NA())</f>
        <v>#N/A</v>
      </c>
      <c r="Y781" s="3" t="e">
        <f>IF(Table13[[#This Row],[Category All]]="Category 2",Table13[[#This Row],[Base Abalone Value]]*0.8,NA())</f>
        <v>#N/A</v>
      </c>
      <c r="Z781" s="3">
        <f>IF(Table13[[#This Row],[Category All]]="Category 3",Table13[[#This Row],[Base Abalone Value]],NA())</f>
        <v>1.024</v>
      </c>
    </row>
    <row r="782" spans="1:26" x14ac:dyDescent="0.2">
      <c r="A782">
        <v>297</v>
      </c>
      <c r="B782" t="s">
        <v>28</v>
      </c>
      <c r="C782">
        <v>0.27500000000000002</v>
      </c>
      <c r="D782">
        <v>0.20499999999999999</v>
      </c>
      <c r="E782">
        <v>7.4999999999999997E-2</v>
      </c>
      <c r="F782">
        <v>0.1105</v>
      </c>
      <c r="G782">
        <v>4.4999999999999998E-2</v>
      </c>
      <c r="H782">
        <v>2.8500000000000001E-2</v>
      </c>
      <c r="I782">
        <v>3.5000000000000003E-2</v>
      </c>
      <c r="J782">
        <v>6</v>
      </c>
      <c r="K782">
        <v>3</v>
      </c>
      <c r="L782" t="s">
        <v>60</v>
      </c>
      <c r="M782" t="s">
        <v>61</v>
      </c>
      <c r="N782" t="s">
        <v>62</v>
      </c>
      <c r="O782">
        <v>7</v>
      </c>
      <c r="P782" t="s">
        <v>59</v>
      </c>
      <c r="Q782">
        <v>2.5</v>
      </c>
      <c r="R782" t="str" cm="1">
        <f t="array" ref="R7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2" t="e">
        <f>IF(Table13[[#This Row],[Category All]]="Category 1", "Yes",NA())</f>
        <v>#N/A</v>
      </c>
      <c r="T782" t="str">
        <f>IF(Table13[[#This Row],[Category All]]="Category 2", "Yes",NA())</f>
        <v>Yes</v>
      </c>
      <c r="U782" t="e">
        <f>IF(Table13[[#This Row],[Category All]]="Category 3", "Yes",NA())</f>
        <v>#N/A</v>
      </c>
      <c r="V782" s="3">
        <f>SUM(1,(1/3)*(Table13[[#This Row],[Length]]-0.5),(1/3)*(Table13[[#This Row],[Diameter]]-0.4),(1/3)*(Table13[[#This Row],[Height]]-0.4)*Table13[[#This Row],[Whole_weight]]*0.5)</f>
        <v>0.85401458333333347</v>
      </c>
      <c r="W782" s="3" cm="1">
        <f t="array" ref="W7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0.68321166666666677</v>
      </c>
      <c r="X782" s="3" t="e">
        <f>IF(Table13[[#This Row],[Category All]]="Category 1",Table13[[#This Row],[Base Abalone Value]]*1.5,NA())</f>
        <v>#N/A</v>
      </c>
      <c r="Y782" s="3">
        <f>IF(Table13[[#This Row],[Category All]]="Category 2",Table13[[#This Row],[Base Abalone Value]]*0.8,NA())</f>
        <v>0.68321166666666677</v>
      </c>
      <c r="Z782" s="3" t="e">
        <f>IF(Table13[[#This Row],[Category All]]="Category 3",Table13[[#This Row],[Base Abalone Value]],NA())</f>
        <v>#N/A</v>
      </c>
    </row>
    <row r="783" spans="1:26" x14ac:dyDescent="0.2">
      <c r="A783">
        <v>1153</v>
      </c>
      <c r="B783" t="s">
        <v>32</v>
      </c>
      <c r="C783">
        <v>0.59</v>
      </c>
      <c r="D783">
        <v>0.47</v>
      </c>
      <c r="E783">
        <v>0.15</v>
      </c>
      <c r="F783">
        <v>0.99550000000000005</v>
      </c>
      <c r="G783">
        <v>0.48099999999999998</v>
      </c>
      <c r="H783">
        <v>0.23200000000000001</v>
      </c>
      <c r="I783">
        <v>0.24</v>
      </c>
      <c r="J783">
        <v>8</v>
      </c>
      <c r="K783">
        <v>14</v>
      </c>
      <c r="L783" t="s">
        <v>40</v>
      </c>
      <c r="M783" t="s">
        <v>41</v>
      </c>
      <c r="N783" t="s">
        <v>42</v>
      </c>
      <c r="O783">
        <v>10</v>
      </c>
      <c r="P783" t="s">
        <v>55</v>
      </c>
      <c r="Q783">
        <v>24.1</v>
      </c>
      <c r="R783" t="str" cm="1">
        <f t="array" ref="R7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3" t="e">
        <f>IF(Table13[[#This Row],[Category All]]="Category 1", "Yes",NA())</f>
        <v>#N/A</v>
      </c>
      <c r="T783" t="e">
        <f>IF(Table13[[#This Row],[Category All]]="Category 2", "Yes",NA())</f>
        <v>#N/A</v>
      </c>
      <c r="U783" t="str">
        <f>IF(Table13[[#This Row],[Category All]]="Category 3", "Yes",NA())</f>
        <v>Yes</v>
      </c>
      <c r="V783" s="3">
        <f>SUM(1,(1/3)*(Table13[[#This Row],[Length]]-0.5),(1/3)*(Table13[[#This Row],[Diameter]]-0.4),(1/3)*(Table13[[#This Row],[Height]]-0.4)*Table13[[#This Row],[Whole_weight]]*0.5)</f>
        <v>1.0118541666666665</v>
      </c>
      <c r="W783" s="3" cm="1">
        <f t="array" ref="W7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1.0118541666666665</v>
      </c>
      <c r="X783" s="3" t="e">
        <f>IF(Table13[[#This Row],[Category All]]="Category 1",Table13[[#This Row],[Base Abalone Value]]*1.5,NA())</f>
        <v>#N/A</v>
      </c>
      <c r="Y783" s="3" t="e">
        <f>IF(Table13[[#This Row],[Category All]]="Category 2",Table13[[#This Row],[Base Abalone Value]]*0.8,NA())</f>
        <v>#N/A</v>
      </c>
      <c r="Z783" s="3">
        <f>IF(Table13[[#This Row],[Category All]]="Category 3",Table13[[#This Row],[Base Abalone Value]],NA())</f>
        <v>1.0118541666666665</v>
      </c>
    </row>
    <row r="784" spans="1:26" x14ac:dyDescent="0.2">
      <c r="A784">
        <v>3718</v>
      </c>
      <c r="B784" t="s">
        <v>28</v>
      </c>
      <c r="C784">
        <v>0.35</v>
      </c>
      <c r="D784">
        <v>0.25</v>
      </c>
      <c r="E784">
        <v>0.1</v>
      </c>
      <c r="F784">
        <v>0.40150000000000002</v>
      </c>
      <c r="G784">
        <v>0.17249999999999999</v>
      </c>
      <c r="H784">
        <v>6.3E-2</v>
      </c>
      <c r="I784">
        <v>0.1255</v>
      </c>
      <c r="J784">
        <v>7</v>
      </c>
      <c r="K784">
        <v>9</v>
      </c>
      <c r="L784" t="s">
        <v>37</v>
      </c>
      <c r="M784" t="s">
        <v>38</v>
      </c>
      <c r="N784" t="s">
        <v>39</v>
      </c>
      <c r="O784">
        <v>2</v>
      </c>
      <c r="P784" t="s">
        <v>24</v>
      </c>
      <c r="Q784">
        <v>18</v>
      </c>
      <c r="R784" t="str" cm="1">
        <f t="array" ref="R7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4" t="e">
        <f>IF(Table13[[#This Row],[Category All]]="Category 1", "Yes",NA())</f>
        <v>#N/A</v>
      </c>
      <c r="T784" t="str">
        <f>IF(Table13[[#This Row],[Category All]]="Category 2", "Yes",NA())</f>
        <v>Yes</v>
      </c>
      <c r="U784" t="e">
        <f>IF(Table13[[#This Row],[Category All]]="Category 3", "Yes",NA())</f>
        <v>#N/A</v>
      </c>
      <c r="V784" s="3">
        <f>SUM(1,(1/3)*(Table13[[#This Row],[Length]]-0.5),(1/3)*(Table13[[#This Row],[Diameter]]-0.4),(1/3)*(Table13[[#This Row],[Height]]-0.4)*Table13[[#This Row],[Whole_weight]]*0.5)</f>
        <v>0.87992499999999996</v>
      </c>
      <c r="W784" s="3" cm="1">
        <f t="array" ref="W7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0.70394000000000001</v>
      </c>
      <c r="X784" s="3" t="e">
        <f>IF(Table13[[#This Row],[Category All]]="Category 1",Table13[[#This Row],[Base Abalone Value]]*1.5,NA())</f>
        <v>#N/A</v>
      </c>
      <c r="Y784" s="3">
        <f>IF(Table13[[#This Row],[Category All]]="Category 2",Table13[[#This Row],[Base Abalone Value]]*0.8,NA())</f>
        <v>0.70394000000000001</v>
      </c>
      <c r="Z784" s="3" t="e">
        <f>IF(Table13[[#This Row],[Category All]]="Category 3",Table13[[#This Row],[Base Abalone Value]],NA())</f>
        <v>#N/A</v>
      </c>
    </row>
    <row r="785" spans="1:26" x14ac:dyDescent="0.2">
      <c r="A785">
        <v>3642</v>
      </c>
      <c r="B785" t="s">
        <v>28</v>
      </c>
      <c r="C785">
        <v>0.46500000000000002</v>
      </c>
      <c r="D785">
        <v>0.37</v>
      </c>
      <c r="E785">
        <v>0.115</v>
      </c>
      <c r="F785">
        <v>0.40749999999999997</v>
      </c>
      <c r="G785">
        <v>0.1515</v>
      </c>
      <c r="H785">
        <v>9.35E-2</v>
      </c>
      <c r="I785">
        <v>0.14549999999999999</v>
      </c>
      <c r="J785">
        <v>9</v>
      </c>
      <c r="K785">
        <v>9</v>
      </c>
      <c r="L785" t="s">
        <v>37</v>
      </c>
      <c r="M785" t="s">
        <v>38</v>
      </c>
      <c r="N785" t="s">
        <v>39</v>
      </c>
      <c r="O785">
        <v>9</v>
      </c>
      <c r="P785" t="s">
        <v>63</v>
      </c>
      <c r="Q785">
        <v>1.9</v>
      </c>
      <c r="R785" t="str" cm="1">
        <f t="array" ref="R7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5" t="e">
        <f>IF(Table13[[#This Row],[Category All]]="Category 1", "Yes",NA())</f>
        <v>#N/A</v>
      </c>
      <c r="T785" t="str">
        <f>IF(Table13[[#This Row],[Category All]]="Category 2", "Yes",NA())</f>
        <v>Yes</v>
      </c>
      <c r="U785" t="e">
        <f>IF(Table13[[#This Row],[Category All]]="Category 3", "Yes",NA())</f>
        <v>#N/A</v>
      </c>
      <c r="V785" s="3">
        <f>SUM(1,(1/3)*(Table13[[#This Row],[Length]]-0.5),(1/3)*(Table13[[#This Row],[Diameter]]-0.4),(1/3)*(Table13[[#This Row],[Height]]-0.4)*Table13[[#This Row],[Whole_weight]]*0.5)</f>
        <v>0.95897708333333331</v>
      </c>
      <c r="W785" s="3" cm="1">
        <f t="array" ref="W7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0.76718166666666665</v>
      </c>
      <c r="X785" s="3" t="e">
        <f>IF(Table13[[#This Row],[Category All]]="Category 1",Table13[[#This Row],[Base Abalone Value]]*1.5,NA())</f>
        <v>#N/A</v>
      </c>
      <c r="Y785" s="3">
        <f>IF(Table13[[#This Row],[Category All]]="Category 2",Table13[[#This Row],[Base Abalone Value]]*0.8,NA())</f>
        <v>0.76718166666666665</v>
      </c>
      <c r="Z785" s="3" t="e">
        <f>IF(Table13[[#This Row],[Category All]]="Category 3",Table13[[#This Row],[Base Abalone Value]],NA())</f>
        <v>#N/A</v>
      </c>
    </row>
    <row r="786" spans="1:26" x14ac:dyDescent="0.2">
      <c r="A786">
        <v>678</v>
      </c>
      <c r="B786" t="s">
        <v>17</v>
      </c>
      <c r="C786">
        <v>0.5</v>
      </c>
      <c r="D786">
        <v>0.375</v>
      </c>
      <c r="E786">
        <v>0.115</v>
      </c>
      <c r="F786">
        <v>0.59450000000000003</v>
      </c>
      <c r="G786">
        <v>0.185</v>
      </c>
      <c r="H786">
        <v>0.14799999999999999</v>
      </c>
      <c r="I786">
        <v>0.19</v>
      </c>
      <c r="J786">
        <v>11</v>
      </c>
      <c r="K786">
        <v>3</v>
      </c>
      <c r="L786" t="s">
        <v>60</v>
      </c>
      <c r="M786" t="s">
        <v>61</v>
      </c>
      <c r="N786" t="s">
        <v>62</v>
      </c>
      <c r="O786">
        <v>7</v>
      </c>
      <c r="P786" t="s">
        <v>59</v>
      </c>
      <c r="Q786">
        <v>2.5</v>
      </c>
      <c r="R786" t="str" cm="1">
        <f t="array" ref="R7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6" t="e">
        <f>IF(Table13[[#This Row],[Category All]]="Category 1", "Yes",NA())</f>
        <v>#N/A</v>
      </c>
      <c r="T786" t="str">
        <f>IF(Table13[[#This Row],[Category All]]="Category 2", "Yes",NA())</f>
        <v>Yes</v>
      </c>
      <c r="U786" t="e">
        <f>IF(Table13[[#This Row],[Category All]]="Category 3", "Yes",NA())</f>
        <v>#N/A</v>
      </c>
      <c r="V786" s="3">
        <f>SUM(1,(1/3)*(Table13[[#This Row],[Length]]-0.5),(1/3)*(Table13[[#This Row],[Diameter]]-0.4),(1/3)*(Table13[[#This Row],[Height]]-0.4)*Table13[[#This Row],[Whole_weight]]*0.5)</f>
        <v>0.96342791666666672</v>
      </c>
      <c r="W786" s="3" cm="1">
        <f t="array" ref="W7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0.77074233333333342</v>
      </c>
      <c r="X786" s="3" t="e">
        <f>IF(Table13[[#This Row],[Category All]]="Category 1",Table13[[#This Row],[Base Abalone Value]]*1.5,NA())</f>
        <v>#N/A</v>
      </c>
      <c r="Y786" s="3">
        <f>IF(Table13[[#This Row],[Category All]]="Category 2",Table13[[#This Row],[Base Abalone Value]]*0.8,NA())</f>
        <v>0.77074233333333342</v>
      </c>
      <c r="Z786" s="3" t="e">
        <f>IF(Table13[[#This Row],[Category All]]="Category 3",Table13[[#This Row],[Base Abalone Value]],NA())</f>
        <v>#N/A</v>
      </c>
    </row>
    <row r="787" spans="1:26" x14ac:dyDescent="0.2">
      <c r="A787">
        <v>1252</v>
      </c>
      <c r="B787" t="s">
        <v>28</v>
      </c>
      <c r="C787">
        <v>0.40500000000000003</v>
      </c>
      <c r="D787">
        <v>0.28499999999999998</v>
      </c>
      <c r="E787">
        <v>0.09</v>
      </c>
      <c r="F787">
        <v>0.26450000000000001</v>
      </c>
      <c r="G787">
        <v>0.1265</v>
      </c>
      <c r="H787">
        <v>5.0500000000000003E-2</v>
      </c>
      <c r="I787">
        <v>7.4999999999999997E-2</v>
      </c>
      <c r="J787">
        <v>6</v>
      </c>
      <c r="K787">
        <v>13</v>
      </c>
      <c r="L787" t="s">
        <v>29</v>
      </c>
      <c r="M787" t="s">
        <v>30</v>
      </c>
      <c r="N787" t="s">
        <v>20</v>
      </c>
      <c r="O787">
        <v>1</v>
      </c>
      <c r="P787" t="s">
        <v>21</v>
      </c>
      <c r="Q787">
        <v>22.1</v>
      </c>
      <c r="R787" t="str" cm="1">
        <f t="array" ref="R7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7" t="e">
        <f>IF(Table13[[#This Row],[Category All]]="Category 1", "Yes",NA())</f>
        <v>#N/A</v>
      </c>
      <c r="T787" t="str">
        <f>IF(Table13[[#This Row],[Category All]]="Category 2", "Yes",NA())</f>
        <v>Yes</v>
      </c>
      <c r="U787" t="e">
        <f>IF(Table13[[#This Row],[Category All]]="Category 3", "Yes",NA())</f>
        <v>#N/A</v>
      </c>
      <c r="V787" s="3">
        <f>SUM(1,(1/3)*(Table13[[#This Row],[Length]]-0.5),(1/3)*(Table13[[#This Row],[Diameter]]-0.4),(1/3)*(Table13[[#This Row],[Height]]-0.4)*Table13[[#This Row],[Whole_weight]]*0.5)</f>
        <v>0.91633416666666667</v>
      </c>
      <c r="W787" s="3" cm="1">
        <f t="array" ref="W7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0.7330673333333334</v>
      </c>
      <c r="X787" s="3" t="e">
        <f>IF(Table13[[#This Row],[Category All]]="Category 1",Table13[[#This Row],[Base Abalone Value]]*1.5,NA())</f>
        <v>#N/A</v>
      </c>
      <c r="Y787" s="3">
        <f>IF(Table13[[#This Row],[Category All]]="Category 2",Table13[[#This Row],[Base Abalone Value]]*0.8,NA())</f>
        <v>0.7330673333333334</v>
      </c>
      <c r="Z787" s="3" t="e">
        <f>IF(Table13[[#This Row],[Category All]]="Category 3",Table13[[#This Row],[Base Abalone Value]],NA())</f>
        <v>#N/A</v>
      </c>
    </row>
    <row r="788" spans="1:26" x14ac:dyDescent="0.2">
      <c r="A788">
        <v>2135</v>
      </c>
      <c r="B788" t="s">
        <v>17</v>
      </c>
      <c r="C788">
        <v>0.44</v>
      </c>
      <c r="D788">
        <v>0.33</v>
      </c>
      <c r="E788">
        <v>0.115</v>
      </c>
      <c r="F788">
        <v>0.40050000000000002</v>
      </c>
      <c r="G788">
        <v>0.14299999999999999</v>
      </c>
      <c r="H788">
        <v>0.113</v>
      </c>
      <c r="I788">
        <v>0.12</v>
      </c>
      <c r="J788">
        <v>8</v>
      </c>
      <c r="K788">
        <v>2</v>
      </c>
      <c r="L788" t="s">
        <v>49</v>
      </c>
      <c r="M788" t="s">
        <v>50</v>
      </c>
      <c r="N788" t="s">
        <v>51</v>
      </c>
      <c r="O788">
        <v>1</v>
      </c>
      <c r="P788" t="s">
        <v>21</v>
      </c>
      <c r="Q788">
        <v>22.1</v>
      </c>
      <c r="R788" t="str" cm="1">
        <f t="array" ref="R7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88" t="e">
        <f>IF(Table13[[#This Row],[Category All]]="Category 1", "Yes",NA())</f>
        <v>#N/A</v>
      </c>
      <c r="T788" t="str">
        <f>IF(Table13[[#This Row],[Category All]]="Category 2", "Yes",NA())</f>
        <v>Yes</v>
      </c>
      <c r="U788" t="e">
        <f>IF(Table13[[#This Row],[Category All]]="Category 3", "Yes",NA())</f>
        <v>#N/A</v>
      </c>
      <c r="V788" s="3">
        <f>SUM(1,(1/3)*(Table13[[#This Row],[Length]]-0.5),(1/3)*(Table13[[#This Row],[Diameter]]-0.4),(1/3)*(Table13[[#This Row],[Height]]-0.4)*Table13[[#This Row],[Whole_weight]]*0.5)</f>
        <v>0.93764291666666666</v>
      </c>
      <c r="W788" s="3" cm="1">
        <f t="array" ref="W7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0.75011433333333333</v>
      </c>
      <c r="X788" s="3" t="e">
        <f>IF(Table13[[#This Row],[Category All]]="Category 1",Table13[[#This Row],[Base Abalone Value]]*1.5,NA())</f>
        <v>#N/A</v>
      </c>
      <c r="Y788" s="3">
        <f>IF(Table13[[#This Row],[Category All]]="Category 2",Table13[[#This Row],[Base Abalone Value]]*0.8,NA())</f>
        <v>0.75011433333333333</v>
      </c>
      <c r="Z788" s="3" t="e">
        <f>IF(Table13[[#This Row],[Category All]]="Category 3",Table13[[#This Row],[Base Abalone Value]],NA())</f>
        <v>#N/A</v>
      </c>
    </row>
    <row r="789" spans="1:26" x14ac:dyDescent="0.2">
      <c r="A789">
        <v>2140</v>
      </c>
      <c r="B789" t="s">
        <v>32</v>
      </c>
      <c r="C789">
        <v>0.68</v>
      </c>
      <c r="D789">
        <v>0.53</v>
      </c>
      <c r="E789">
        <v>0.20499999999999999</v>
      </c>
      <c r="F789">
        <v>1.496</v>
      </c>
      <c r="G789">
        <v>0.58250000000000002</v>
      </c>
      <c r="H789">
        <v>0.33700000000000002</v>
      </c>
      <c r="I789">
        <v>0.46500000000000002</v>
      </c>
      <c r="J789">
        <v>14</v>
      </c>
      <c r="K789">
        <v>2</v>
      </c>
      <c r="L789" t="s">
        <v>49</v>
      </c>
      <c r="M789" t="s">
        <v>50</v>
      </c>
      <c r="N789" t="s">
        <v>51</v>
      </c>
      <c r="O789">
        <v>3</v>
      </c>
      <c r="P789" t="s">
        <v>65</v>
      </c>
      <c r="Q789">
        <v>3.6</v>
      </c>
      <c r="R789" t="str" cm="1">
        <f t="array" ref="R7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89" t="e">
        <f>IF(Table13[[#This Row],[Category All]]="Category 1", "Yes",NA())</f>
        <v>#N/A</v>
      </c>
      <c r="T789" t="e">
        <f>IF(Table13[[#This Row],[Category All]]="Category 2", "Yes",NA())</f>
        <v>#N/A</v>
      </c>
      <c r="U789" t="str">
        <f>IF(Table13[[#This Row],[Category All]]="Category 3", "Yes",NA())</f>
        <v>Yes</v>
      </c>
      <c r="V789" s="3">
        <f>SUM(1,(1/3)*(Table13[[#This Row],[Length]]-0.5),(1/3)*(Table13[[#This Row],[Diameter]]-0.4),(1/3)*(Table13[[#This Row],[Height]]-0.4)*Table13[[#This Row],[Whole_weight]]*0.5)</f>
        <v>1.0547133333333334</v>
      </c>
      <c r="W789" s="3" cm="1">
        <f t="array" ref="W7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1.0547133333333334</v>
      </c>
      <c r="X789" s="3" t="e">
        <f>IF(Table13[[#This Row],[Category All]]="Category 1",Table13[[#This Row],[Base Abalone Value]]*1.5,NA())</f>
        <v>#N/A</v>
      </c>
      <c r="Y789" s="3" t="e">
        <f>IF(Table13[[#This Row],[Category All]]="Category 2",Table13[[#This Row],[Base Abalone Value]]*0.8,NA())</f>
        <v>#N/A</v>
      </c>
      <c r="Z789" s="3">
        <f>IF(Table13[[#This Row],[Category All]]="Category 3",Table13[[#This Row],[Base Abalone Value]],NA())</f>
        <v>1.0547133333333334</v>
      </c>
    </row>
    <row r="790" spans="1:26" x14ac:dyDescent="0.2">
      <c r="A790">
        <v>247</v>
      </c>
      <c r="B790" t="s">
        <v>28</v>
      </c>
      <c r="C790">
        <v>0.32</v>
      </c>
      <c r="D790">
        <v>0.245</v>
      </c>
      <c r="E790">
        <v>0.08</v>
      </c>
      <c r="F790">
        <v>0.1585</v>
      </c>
      <c r="G790">
        <v>6.3500000000000001E-2</v>
      </c>
      <c r="H790">
        <v>3.2500000000000001E-2</v>
      </c>
      <c r="I790">
        <v>0.05</v>
      </c>
      <c r="J790">
        <v>13</v>
      </c>
      <c r="K790">
        <v>15</v>
      </c>
      <c r="L790" t="s">
        <v>66</v>
      </c>
      <c r="M790" t="s">
        <v>67</v>
      </c>
      <c r="N790" t="s">
        <v>20</v>
      </c>
      <c r="O790">
        <v>10</v>
      </c>
      <c r="P790" t="s">
        <v>55</v>
      </c>
      <c r="Q790">
        <v>24.1</v>
      </c>
      <c r="R790" t="str" cm="1">
        <f t="array" ref="R7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0" t="e">
        <f>IF(Table13[[#This Row],[Category All]]="Category 1", "Yes",NA())</f>
        <v>#N/A</v>
      </c>
      <c r="T790" t="str">
        <f>IF(Table13[[#This Row],[Category All]]="Category 2", "Yes",NA())</f>
        <v>Yes</v>
      </c>
      <c r="U790" t="e">
        <f>IF(Table13[[#This Row],[Category All]]="Category 3", "Yes",NA())</f>
        <v>#N/A</v>
      </c>
      <c r="V790" s="3">
        <f>SUM(1,(1/3)*(Table13[[#This Row],[Length]]-0.5),(1/3)*(Table13[[#This Row],[Diameter]]-0.4),(1/3)*(Table13[[#This Row],[Height]]-0.4)*Table13[[#This Row],[Whole_weight]]*0.5)</f>
        <v>0.87988</v>
      </c>
      <c r="W790" s="3" cm="1">
        <f t="array" ref="W7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0.70390400000000009</v>
      </c>
      <c r="X790" s="3" t="e">
        <f>IF(Table13[[#This Row],[Category All]]="Category 1",Table13[[#This Row],[Base Abalone Value]]*1.5,NA())</f>
        <v>#N/A</v>
      </c>
      <c r="Y790" s="3">
        <f>IF(Table13[[#This Row],[Category All]]="Category 2",Table13[[#This Row],[Base Abalone Value]]*0.8,NA())</f>
        <v>0.70390400000000009</v>
      </c>
      <c r="Z790" s="3" t="e">
        <f>IF(Table13[[#This Row],[Category All]]="Category 3",Table13[[#This Row],[Base Abalone Value]],NA())</f>
        <v>#N/A</v>
      </c>
    </row>
    <row r="791" spans="1:26" x14ac:dyDescent="0.2">
      <c r="A791">
        <v>3215</v>
      </c>
      <c r="B791" t="s">
        <v>17</v>
      </c>
      <c r="C791">
        <v>0.56999999999999995</v>
      </c>
      <c r="D791">
        <v>0.495</v>
      </c>
      <c r="E791">
        <v>0.16</v>
      </c>
      <c r="F791">
        <v>1.0914999999999999</v>
      </c>
      <c r="G791">
        <v>0.45200000000000001</v>
      </c>
      <c r="H791">
        <v>0.27500000000000002</v>
      </c>
      <c r="I791">
        <v>0.315</v>
      </c>
      <c r="J791">
        <v>14</v>
      </c>
      <c r="K791">
        <v>8</v>
      </c>
      <c r="L791" t="s">
        <v>46</v>
      </c>
      <c r="M791" t="s">
        <v>47</v>
      </c>
      <c r="N791" t="s">
        <v>48</v>
      </c>
      <c r="O791">
        <v>4</v>
      </c>
      <c r="P791" t="s">
        <v>27</v>
      </c>
      <c r="Q791">
        <v>6.1</v>
      </c>
      <c r="R791" t="str" cm="1">
        <f t="array" ref="R7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1" t="e">
        <f>IF(Table13[[#This Row],[Category All]]="Category 1", "Yes",NA())</f>
        <v>#N/A</v>
      </c>
      <c r="T791" t="e">
        <f>IF(Table13[[#This Row],[Category All]]="Category 2", "Yes",NA())</f>
        <v>#N/A</v>
      </c>
      <c r="U791" t="str">
        <f>IF(Table13[[#This Row],[Category All]]="Category 3", "Yes",NA())</f>
        <v>Yes</v>
      </c>
      <c r="V791" s="3">
        <f>SUM(1,(1/3)*(Table13[[#This Row],[Length]]-0.5),(1/3)*(Table13[[#This Row],[Diameter]]-0.4),(1/3)*(Table13[[#This Row],[Height]]-0.4)*Table13[[#This Row],[Whole_weight]]*0.5)</f>
        <v>1.0113400000000001</v>
      </c>
      <c r="W791" s="3" cm="1">
        <f t="array" ref="W7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1.0113400000000001</v>
      </c>
      <c r="X791" s="3" t="e">
        <f>IF(Table13[[#This Row],[Category All]]="Category 1",Table13[[#This Row],[Base Abalone Value]]*1.5,NA())</f>
        <v>#N/A</v>
      </c>
      <c r="Y791" s="3" t="e">
        <f>IF(Table13[[#This Row],[Category All]]="Category 2",Table13[[#This Row],[Base Abalone Value]]*0.8,NA())</f>
        <v>#N/A</v>
      </c>
      <c r="Z791" s="3">
        <f>IF(Table13[[#This Row],[Category All]]="Category 3",Table13[[#This Row],[Base Abalone Value]],NA())</f>
        <v>1.0113400000000001</v>
      </c>
    </row>
    <row r="792" spans="1:26" x14ac:dyDescent="0.2">
      <c r="A792">
        <v>1414</v>
      </c>
      <c r="B792" t="s">
        <v>32</v>
      </c>
      <c r="C792">
        <v>0.67500000000000004</v>
      </c>
      <c r="D792">
        <v>0.54500000000000004</v>
      </c>
      <c r="E792">
        <v>0.185</v>
      </c>
      <c r="F792">
        <v>1.7375</v>
      </c>
      <c r="G792">
        <v>0.876</v>
      </c>
      <c r="H792">
        <v>0.3135</v>
      </c>
      <c r="I792">
        <v>0.46899999999999997</v>
      </c>
      <c r="J792">
        <v>13</v>
      </c>
      <c r="K792">
        <v>10</v>
      </c>
      <c r="L792" t="s">
        <v>33</v>
      </c>
      <c r="M792" t="s">
        <v>34</v>
      </c>
      <c r="N792" t="s">
        <v>35</v>
      </c>
      <c r="O792">
        <v>8</v>
      </c>
      <c r="P792" t="s">
        <v>36</v>
      </c>
      <c r="Q792">
        <v>12.3</v>
      </c>
      <c r="R792" t="str" cm="1">
        <f t="array" ref="R7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2" t="e">
        <f>IF(Table13[[#This Row],[Category All]]="Category 1", "Yes",NA())</f>
        <v>#N/A</v>
      </c>
      <c r="T792" t="e">
        <f>IF(Table13[[#This Row],[Category All]]="Category 2", "Yes",NA())</f>
        <v>#N/A</v>
      </c>
      <c r="U792" t="str">
        <f>IF(Table13[[#This Row],[Category All]]="Category 3", "Yes",NA())</f>
        <v>Yes</v>
      </c>
      <c r="V792" s="3">
        <f>SUM(1,(1/3)*(Table13[[#This Row],[Length]]-0.5),(1/3)*(Table13[[#This Row],[Diameter]]-0.4),(1/3)*(Table13[[#This Row],[Height]]-0.4)*Table13[[#This Row],[Whole_weight]]*0.5)</f>
        <v>1.04440625</v>
      </c>
      <c r="W792" s="3" cm="1">
        <f t="array" ref="W7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1.04440625</v>
      </c>
      <c r="X792" s="3" t="e">
        <f>IF(Table13[[#This Row],[Category All]]="Category 1",Table13[[#This Row],[Base Abalone Value]]*1.5,NA())</f>
        <v>#N/A</v>
      </c>
      <c r="Y792" s="3" t="e">
        <f>IF(Table13[[#This Row],[Category All]]="Category 2",Table13[[#This Row],[Base Abalone Value]]*0.8,NA())</f>
        <v>#N/A</v>
      </c>
      <c r="Z792" s="3">
        <f>IF(Table13[[#This Row],[Category All]]="Category 3",Table13[[#This Row],[Base Abalone Value]],NA())</f>
        <v>1.04440625</v>
      </c>
    </row>
    <row r="793" spans="1:26" x14ac:dyDescent="0.2">
      <c r="A793">
        <v>904</v>
      </c>
      <c r="B793" t="s">
        <v>28</v>
      </c>
      <c r="C793">
        <v>0.315</v>
      </c>
      <c r="D793">
        <v>0.23499999999999999</v>
      </c>
      <c r="E793">
        <v>7.4999999999999997E-2</v>
      </c>
      <c r="F793">
        <v>0.14849999999999999</v>
      </c>
      <c r="G793">
        <v>5.8500000000000003E-2</v>
      </c>
      <c r="H793">
        <v>3.7499999999999999E-2</v>
      </c>
      <c r="I793">
        <v>4.2500000000000003E-2</v>
      </c>
      <c r="J793">
        <v>6</v>
      </c>
      <c r="K793">
        <v>15</v>
      </c>
      <c r="L793" t="s">
        <v>66</v>
      </c>
      <c r="M793" t="s">
        <v>67</v>
      </c>
      <c r="N793" t="s">
        <v>20</v>
      </c>
      <c r="O793">
        <v>6</v>
      </c>
      <c r="P793" t="s">
        <v>64</v>
      </c>
      <c r="Q793">
        <v>14.1</v>
      </c>
      <c r="R793" t="str" cm="1">
        <f t="array" ref="R7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3" t="e">
        <f>IF(Table13[[#This Row],[Category All]]="Category 1", "Yes",NA())</f>
        <v>#N/A</v>
      </c>
      <c r="T793" t="str">
        <f>IF(Table13[[#This Row],[Category All]]="Category 2", "Yes",NA())</f>
        <v>Yes</v>
      </c>
      <c r="U793" t="e">
        <f>IF(Table13[[#This Row],[Category All]]="Category 3", "Yes",NA())</f>
        <v>#N/A</v>
      </c>
      <c r="V793" s="3">
        <f>SUM(1,(1/3)*(Table13[[#This Row],[Length]]-0.5),(1/3)*(Table13[[#This Row],[Diameter]]-0.4),(1/3)*(Table13[[#This Row],[Height]]-0.4)*Table13[[#This Row],[Whole_weight]]*0.5)</f>
        <v>0.87528958333333329</v>
      </c>
      <c r="W793" s="3" cm="1">
        <f t="array" ref="W7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0.7002316666666667</v>
      </c>
      <c r="X793" s="3" t="e">
        <f>IF(Table13[[#This Row],[Category All]]="Category 1",Table13[[#This Row],[Base Abalone Value]]*1.5,NA())</f>
        <v>#N/A</v>
      </c>
      <c r="Y793" s="3">
        <f>IF(Table13[[#This Row],[Category All]]="Category 2",Table13[[#This Row],[Base Abalone Value]]*0.8,NA())</f>
        <v>0.7002316666666667</v>
      </c>
      <c r="Z793" s="3" t="e">
        <f>IF(Table13[[#This Row],[Category All]]="Category 3",Table13[[#This Row],[Base Abalone Value]],NA())</f>
        <v>#N/A</v>
      </c>
    </row>
    <row r="794" spans="1:26" x14ac:dyDescent="0.2">
      <c r="A794">
        <v>3814</v>
      </c>
      <c r="B794" t="s">
        <v>28</v>
      </c>
      <c r="C794">
        <v>0.35</v>
      </c>
      <c r="D794">
        <v>0.26</v>
      </c>
      <c r="E794">
        <v>9.5000000000000001E-2</v>
      </c>
      <c r="F794">
        <v>0.221</v>
      </c>
      <c r="G794">
        <v>9.8500000000000004E-2</v>
      </c>
      <c r="H794">
        <v>4.2999999999999997E-2</v>
      </c>
      <c r="I794">
        <v>7.0000000000000007E-2</v>
      </c>
      <c r="J794">
        <v>8</v>
      </c>
      <c r="K794">
        <v>10</v>
      </c>
      <c r="L794" t="s">
        <v>33</v>
      </c>
      <c r="M794" t="s">
        <v>34</v>
      </c>
      <c r="N794" t="s">
        <v>35</v>
      </c>
      <c r="O794">
        <v>9</v>
      </c>
      <c r="P794" t="s">
        <v>63</v>
      </c>
      <c r="Q794">
        <v>1.9</v>
      </c>
      <c r="R794" t="str" cm="1">
        <f t="array" ref="R7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4" t="e">
        <f>IF(Table13[[#This Row],[Category All]]="Category 1", "Yes",NA())</f>
        <v>#N/A</v>
      </c>
      <c r="T794" t="str">
        <f>IF(Table13[[#This Row],[Category All]]="Category 2", "Yes",NA())</f>
        <v>Yes</v>
      </c>
      <c r="U794" t="e">
        <f>IF(Table13[[#This Row],[Category All]]="Category 3", "Yes",NA())</f>
        <v>#N/A</v>
      </c>
      <c r="V794" s="3">
        <f>SUM(1,(1/3)*(Table13[[#This Row],[Length]]-0.5),(1/3)*(Table13[[#This Row],[Diameter]]-0.4),(1/3)*(Table13[[#This Row],[Height]]-0.4)*Table13[[#This Row],[Whole_weight]]*0.5)</f>
        <v>0.89209916666666667</v>
      </c>
      <c r="W794" s="3" cm="1">
        <f t="array" ref="W7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0.71367933333333333</v>
      </c>
      <c r="X794" s="3" t="e">
        <f>IF(Table13[[#This Row],[Category All]]="Category 1",Table13[[#This Row],[Base Abalone Value]]*1.5,NA())</f>
        <v>#N/A</v>
      </c>
      <c r="Y794" s="3">
        <f>IF(Table13[[#This Row],[Category All]]="Category 2",Table13[[#This Row],[Base Abalone Value]]*0.8,NA())</f>
        <v>0.71367933333333333</v>
      </c>
      <c r="Z794" s="3" t="e">
        <f>IF(Table13[[#This Row],[Category All]]="Category 3",Table13[[#This Row],[Base Abalone Value]],NA())</f>
        <v>#N/A</v>
      </c>
    </row>
    <row r="795" spans="1:26" x14ac:dyDescent="0.2">
      <c r="A795">
        <v>4044</v>
      </c>
      <c r="B795" t="s">
        <v>17</v>
      </c>
      <c r="C795">
        <v>0.57999999999999996</v>
      </c>
      <c r="D795">
        <v>0.46</v>
      </c>
      <c r="E795">
        <v>0.13500000000000001</v>
      </c>
      <c r="F795">
        <v>0.92600000000000005</v>
      </c>
      <c r="G795">
        <v>0.40250000000000002</v>
      </c>
      <c r="H795">
        <v>0.20799999999999999</v>
      </c>
      <c r="I795">
        <v>0.27500000000000002</v>
      </c>
      <c r="J795">
        <v>8</v>
      </c>
      <c r="K795">
        <v>9</v>
      </c>
      <c r="L795" t="s">
        <v>37</v>
      </c>
      <c r="M795" t="s">
        <v>38</v>
      </c>
      <c r="N795" t="s">
        <v>39</v>
      </c>
      <c r="O795">
        <v>3</v>
      </c>
      <c r="P795" t="s">
        <v>65</v>
      </c>
      <c r="Q795">
        <v>3.6</v>
      </c>
      <c r="R795" t="str" cm="1">
        <f t="array" ref="R7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5" t="e">
        <f>IF(Table13[[#This Row],[Category All]]="Category 1", "Yes",NA())</f>
        <v>#N/A</v>
      </c>
      <c r="T795" t="e">
        <f>IF(Table13[[#This Row],[Category All]]="Category 2", "Yes",NA())</f>
        <v>#N/A</v>
      </c>
      <c r="U795" t="str">
        <f>IF(Table13[[#This Row],[Category All]]="Category 3", "Yes",NA())</f>
        <v>Yes</v>
      </c>
      <c r="V795" s="3">
        <f>SUM(1,(1/3)*(Table13[[#This Row],[Length]]-0.5),(1/3)*(Table13[[#This Row],[Diameter]]-0.4),(1/3)*(Table13[[#This Row],[Height]]-0.4)*Table13[[#This Row],[Whole_weight]]*0.5)</f>
        <v>1.0057683333333334</v>
      </c>
      <c r="W795" s="3" cm="1">
        <f t="array" ref="W7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1.0057683333333334</v>
      </c>
      <c r="X795" s="3" t="e">
        <f>IF(Table13[[#This Row],[Category All]]="Category 1",Table13[[#This Row],[Base Abalone Value]]*1.5,NA())</f>
        <v>#N/A</v>
      </c>
      <c r="Y795" s="3" t="e">
        <f>IF(Table13[[#This Row],[Category All]]="Category 2",Table13[[#This Row],[Base Abalone Value]]*0.8,NA())</f>
        <v>#N/A</v>
      </c>
      <c r="Z795" s="3">
        <f>IF(Table13[[#This Row],[Category All]]="Category 3",Table13[[#This Row],[Base Abalone Value]],NA())</f>
        <v>1.0057683333333334</v>
      </c>
    </row>
    <row r="796" spans="1:26" x14ac:dyDescent="0.2">
      <c r="A796">
        <v>3365</v>
      </c>
      <c r="B796" t="s">
        <v>32</v>
      </c>
      <c r="C796">
        <v>0.33</v>
      </c>
      <c r="D796">
        <v>0.245</v>
      </c>
      <c r="E796">
        <v>8.5000000000000006E-2</v>
      </c>
      <c r="F796">
        <v>0.17100000000000001</v>
      </c>
      <c r="G796">
        <v>6.5500000000000003E-2</v>
      </c>
      <c r="H796">
        <v>3.6499999999999998E-2</v>
      </c>
      <c r="I796">
        <v>5.5E-2</v>
      </c>
      <c r="J796">
        <v>11</v>
      </c>
      <c r="K796">
        <v>8</v>
      </c>
      <c r="L796" t="s">
        <v>46</v>
      </c>
      <c r="M796" t="s">
        <v>47</v>
      </c>
      <c r="N796" t="s">
        <v>48</v>
      </c>
      <c r="O796">
        <v>4</v>
      </c>
      <c r="P796" t="s">
        <v>27</v>
      </c>
      <c r="Q796">
        <v>6.1</v>
      </c>
      <c r="R796" t="str" cm="1">
        <f t="array" ref="R7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6" t="e">
        <f>IF(Table13[[#This Row],[Category All]]="Category 1", "Yes",NA())</f>
        <v>#N/A</v>
      </c>
      <c r="T796" t="str">
        <f>IF(Table13[[#This Row],[Category All]]="Category 2", "Yes",NA())</f>
        <v>Yes</v>
      </c>
      <c r="U796" t="e">
        <f>IF(Table13[[#This Row],[Category All]]="Category 3", "Yes",NA())</f>
        <v>#N/A</v>
      </c>
      <c r="V796" s="3">
        <f>SUM(1,(1/3)*(Table13[[#This Row],[Length]]-0.5),(1/3)*(Table13[[#This Row],[Diameter]]-0.4),(1/3)*(Table13[[#This Row],[Height]]-0.4)*Table13[[#This Row],[Whole_weight]]*0.5)</f>
        <v>0.88268916666666675</v>
      </c>
      <c r="W796" s="3" cm="1">
        <f t="array" ref="W7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0.70615133333333346</v>
      </c>
      <c r="X796" s="3" t="e">
        <f>IF(Table13[[#This Row],[Category All]]="Category 1",Table13[[#This Row],[Base Abalone Value]]*1.5,NA())</f>
        <v>#N/A</v>
      </c>
      <c r="Y796" s="3">
        <f>IF(Table13[[#This Row],[Category All]]="Category 2",Table13[[#This Row],[Base Abalone Value]]*0.8,NA())</f>
        <v>0.70615133333333346</v>
      </c>
      <c r="Z796" s="3" t="e">
        <f>IF(Table13[[#This Row],[Category All]]="Category 3",Table13[[#This Row],[Base Abalone Value]],NA())</f>
        <v>#N/A</v>
      </c>
    </row>
    <row r="797" spans="1:26" x14ac:dyDescent="0.2">
      <c r="A797">
        <v>3905</v>
      </c>
      <c r="B797" t="s">
        <v>32</v>
      </c>
      <c r="C797">
        <v>0.57499999999999996</v>
      </c>
      <c r="D797">
        <v>0.47</v>
      </c>
      <c r="E797">
        <v>0.16500000000000001</v>
      </c>
      <c r="F797">
        <v>0.85299999999999998</v>
      </c>
      <c r="G797">
        <v>0.29199999999999998</v>
      </c>
      <c r="H797">
        <v>0.17899999999999999</v>
      </c>
      <c r="I797">
        <v>0.35</v>
      </c>
      <c r="J797">
        <v>16</v>
      </c>
      <c r="K797">
        <v>3</v>
      </c>
      <c r="L797" t="s">
        <v>60</v>
      </c>
      <c r="M797" t="s">
        <v>61</v>
      </c>
      <c r="N797" t="s">
        <v>62</v>
      </c>
      <c r="O797">
        <v>7</v>
      </c>
      <c r="P797" t="s">
        <v>59</v>
      </c>
      <c r="Q797">
        <v>2.5</v>
      </c>
      <c r="R797" t="str" cm="1">
        <f t="array" ref="R7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7" t="e">
        <f>IF(Table13[[#This Row],[Category All]]="Category 1", "Yes",NA())</f>
        <v>#N/A</v>
      </c>
      <c r="T797" t="str">
        <f>IF(Table13[[#This Row],[Category All]]="Category 2", "Yes",NA())</f>
        <v>Yes</v>
      </c>
      <c r="U797" t="e">
        <f>IF(Table13[[#This Row],[Category All]]="Category 3", "Yes",NA())</f>
        <v>#N/A</v>
      </c>
      <c r="V797" s="3">
        <f>SUM(1,(1/3)*(Table13[[#This Row],[Length]]-0.5),(1/3)*(Table13[[#This Row],[Diameter]]-0.4),(1/3)*(Table13[[#This Row],[Height]]-0.4)*Table13[[#This Row],[Whole_weight]]*0.5)</f>
        <v>1.0149241666666666</v>
      </c>
      <c r="W797" s="3" cm="1">
        <f t="array" ref="W7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0.81193933333333335</v>
      </c>
      <c r="X797" s="3" t="e">
        <f>IF(Table13[[#This Row],[Category All]]="Category 1",Table13[[#This Row],[Base Abalone Value]]*1.5,NA())</f>
        <v>#N/A</v>
      </c>
      <c r="Y797" s="3">
        <f>IF(Table13[[#This Row],[Category All]]="Category 2",Table13[[#This Row],[Base Abalone Value]]*0.8,NA())</f>
        <v>0.81193933333333335</v>
      </c>
      <c r="Z797" s="3" t="e">
        <f>IF(Table13[[#This Row],[Category All]]="Category 3",Table13[[#This Row],[Base Abalone Value]],NA())</f>
        <v>#N/A</v>
      </c>
    </row>
    <row r="798" spans="1:26" x14ac:dyDescent="0.2">
      <c r="A798">
        <v>696</v>
      </c>
      <c r="B798" t="s">
        <v>28</v>
      </c>
      <c r="C798">
        <v>0.315</v>
      </c>
      <c r="D798">
        <v>0.23</v>
      </c>
      <c r="E798">
        <v>0.09</v>
      </c>
      <c r="F798">
        <v>0.1285</v>
      </c>
      <c r="G798">
        <v>4.2999999999999997E-2</v>
      </c>
      <c r="H798">
        <v>0.04</v>
      </c>
      <c r="I798">
        <v>0.04</v>
      </c>
      <c r="J798">
        <v>7</v>
      </c>
      <c r="K798">
        <v>14</v>
      </c>
      <c r="L798" t="s">
        <v>40</v>
      </c>
      <c r="M798" t="s">
        <v>41</v>
      </c>
      <c r="N798" t="s">
        <v>42</v>
      </c>
      <c r="O798">
        <v>5</v>
      </c>
      <c r="P798" t="s">
        <v>31</v>
      </c>
      <c r="Q798">
        <v>12.8</v>
      </c>
      <c r="R798" t="str" cm="1">
        <f t="array" ref="R7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798" t="e">
        <f>IF(Table13[[#This Row],[Category All]]="Category 1", "Yes",NA())</f>
        <v>#N/A</v>
      </c>
      <c r="T798" t="str">
        <f>IF(Table13[[#This Row],[Category All]]="Category 2", "Yes",NA())</f>
        <v>Yes</v>
      </c>
      <c r="U798" t="e">
        <f>IF(Table13[[#This Row],[Category All]]="Category 3", "Yes",NA())</f>
        <v>#N/A</v>
      </c>
      <c r="V798" s="3">
        <f>SUM(1,(1/3)*(Table13[[#This Row],[Length]]-0.5),(1/3)*(Table13[[#This Row],[Diameter]]-0.4),(1/3)*(Table13[[#This Row],[Height]]-0.4)*Table13[[#This Row],[Whole_weight]]*0.5)</f>
        <v>0.87502750000000007</v>
      </c>
      <c r="W798" s="3" cm="1">
        <f t="array" ref="W7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0.70002200000000014</v>
      </c>
      <c r="X798" s="3" t="e">
        <f>IF(Table13[[#This Row],[Category All]]="Category 1",Table13[[#This Row],[Base Abalone Value]]*1.5,NA())</f>
        <v>#N/A</v>
      </c>
      <c r="Y798" s="3">
        <f>IF(Table13[[#This Row],[Category All]]="Category 2",Table13[[#This Row],[Base Abalone Value]]*0.8,NA())</f>
        <v>0.70002200000000014</v>
      </c>
      <c r="Z798" s="3" t="e">
        <f>IF(Table13[[#This Row],[Category All]]="Category 3",Table13[[#This Row],[Base Abalone Value]],NA())</f>
        <v>#N/A</v>
      </c>
    </row>
    <row r="799" spans="1:26" x14ac:dyDescent="0.2">
      <c r="A799">
        <v>994</v>
      </c>
      <c r="B799" t="s">
        <v>32</v>
      </c>
      <c r="C799">
        <v>0.57999999999999996</v>
      </c>
      <c r="D799">
        <v>0.45500000000000002</v>
      </c>
      <c r="E799">
        <v>0.15</v>
      </c>
      <c r="F799">
        <v>1.012</v>
      </c>
      <c r="G799">
        <v>0.4985</v>
      </c>
      <c r="H799">
        <v>0.21149999999999999</v>
      </c>
      <c r="I799">
        <v>0.28349999999999997</v>
      </c>
      <c r="J799">
        <v>10</v>
      </c>
      <c r="K799">
        <v>11</v>
      </c>
      <c r="L799" t="s">
        <v>22</v>
      </c>
      <c r="M799" t="s">
        <v>23</v>
      </c>
      <c r="N799" t="s">
        <v>20</v>
      </c>
      <c r="O799">
        <v>6</v>
      </c>
      <c r="P799" t="s">
        <v>64</v>
      </c>
      <c r="Q799">
        <v>14.1</v>
      </c>
      <c r="R799" t="str" cm="1">
        <f t="array" ref="R7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799" t="e">
        <f>IF(Table13[[#This Row],[Category All]]="Category 1", "Yes",NA())</f>
        <v>#N/A</v>
      </c>
      <c r="T799" t="e">
        <f>IF(Table13[[#This Row],[Category All]]="Category 2", "Yes",NA())</f>
        <v>#N/A</v>
      </c>
      <c r="U799" t="str">
        <f>IF(Table13[[#This Row],[Category All]]="Category 3", "Yes",NA())</f>
        <v>Yes</v>
      </c>
      <c r="V799" s="3">
        <f>SUM(1,(1/3)*(Table13[[#This Row],[Length]]-0.5),(1/3)*(Table13[[#This Row],[Diameter]]-0.4),(1/3)*(Table13[[#This Row],[Height]]-0.4)*Table13[[#This Row],[Whole_weight]]*0.5)</f>
        <v>1.0028333333333332</v>
      </c>
      <c r="W799" s="3" cm="1">
        <f t="array" ref="W7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1.0028333333333332</v>
      </c>
      <c r="X799" s="3" t="e">
        <f>IF(Table13[[#This Row],[Category All]]="Category 1",Table13[[#This Row],[Base Abalone Value]]*1.5,NA())</f>
        <v>#N/A</v>
      </c>
      <c r="Y799" s="3" t="e">
        <f>IF(Table13[[#This Row],[Category All]]="Category 2",Table13[[#This Row],[Base Abalone Value]]*0.8,NA())</f>
        <v>#N/A</v>
      </c>
      <c r="Z799" s="3">
        <f>IF(Table13[[#This Row],[Category All]]="Category 3",Table13[[#This Row],[Base Abalone Value]],NA())</f>
        <v>1.0028333333333332</v>
      </c>
    </row>
    <row r="800" spans="1:26" x14ac:dyDescent="0.2">
      <c r="A800">
        <v>260</v>
      </c>
      <c r="B800" t="s">
        <v>17</v>
      </c>
      <c r="C800">
        <v>0.59</v>
      </c>
      <c r="D800">
        <v>0.47499999999999998</v>
      </c>
      <c r="E800">
        <v>0.16</v>
      </c>
      <c r="F800">
        <v>1.1014999999999999</v>
      </c>
      <c r="G800">
        <v>0.47749999999999998</v>
      </c>
      <c r="H800">
        <v>0.2555</v>
      </c>
      <c r="I800">
        <v>0.29499999999999998</v>
      </c>
      <c r="J800">
        <v>13</v>
      </c>
      <c r="K800">
        <v>8</v>
      </c>
      <c r="L800" t="s">
        <v>46</v>
      </c>
      <c r="M800" t="s">
        <v>47</v>
      </c>
      <c r="N800" t="s">
        <v>48</v>
      </c>
      <c r="O800">
        <v>8</v>
      </c>
      <c r="P800" t="s">
        <v>36</v>
      </c>
      <c r="Q800">
        <v>12.3</v>
      </c>
      <c r="R800" t="str" cm="1">
        <f t="array" ref="R8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0" t="e">
        <f>IF(Table13[[#This Row],[Category All]]="Category 1", "Yes",NA())</f>
        <v>#N/A</v>
      </c>
      <c r="T800" t="e">
        <f>IF(Table13[[#This Row],[Category All]]="Category 2", "Yes",NA())</f>
        <v>#N/A</v>
      </c>
      <c r="U800" t="str">
        <f>IF(Table13[[#This Row],[Category All]]="Category 3", "Yes",NA())</f>
        <v>Yes</v>
      </c>
      <c r="V800" s="3">
        <f>SUM(1,(1/3)*(Table13[[#This Row],[Length]]-0.5),(1/3)*(Table13[[#This Row],[Diameter]]-0.4),(1/3)*(Table13[[#This Row],[Height]]-0.4)*Table13[[#This Row],[Whole_weight]]*0.5)</f>
        <v>1.0109399999999999</v>
      </c>
      <c r="W800" s="3" cm="1">
        <f t="array" ref="W8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1.0109399999999999</v>
      </c>
      <c r="X800" s="3" t="e">
        <f>IF(Table13[[#This Row],[Category All]]="Category 1",Table13[[#This Row],[Base Abalone Value]]*1.5,NA())</f>
        <v>#N/A</v>
      </c>
      <c r="Y800" s="3" t="e">
        <f>IF(Table13[[#This Row],[Category All]]="Category 2",Table13[[#This Row],[Base Abalone Value]]*0.8,NA())</f>
        <v>#N/A</v>
      </c>
      <c r="Z800" s="3">
        <f>IF(Table13[[#This Row],[Category All]]="Category 3",Table13[[#This Row],[Base Abalone Value]],NA())</f>
        <v>1.0109399999999999</v>
      </c>
    </row>
    <row r="801" spans="1:26" x14ac:dyDescent="0.2">
      <c r="A801">
        <v>1204</v>
      </c>
      <c r="B801" t="s">
        <v>17</v>
      </c>
      <c r="C801">
        <v>0.73</v>
      </c>
      <c r="D801">
        <v>0.57499999999999996</v>
      </c>
      <c r="E801">
        <v>0.185</v>
      </c>
      <c r="F801">
        <v>1.8794999999999999</v>
      </c>
      <c r="G801">
        <v>0.93100000000000005</v>
      </c>
      <c r="H801">
        <v>0.38</v>
      </c>
      <c r="I801">
        <v>0.48249999999999998</v>
      </c>
      <c r="J801">
        <v>12</v>
      </c>
      <c r="K801">
        <v>1</v>
      </c>
      <c r="L801" t="s">
        <v>25</v>
      </c>
      <c r="M801" t="s">
        <v>26</v>
      </c>
      <c r="N801" t="s">
        <v>20</v>
      </c>
      <c r="O801">
        <v>9</v>
      </c>
      <c r="P801" t="s">
        <v>63</v>
      </c>
      <c r="Q801">
        <v>1.9</v>
      </c>
      <c r="R801" t="str" cm="1">
        <f t="array" ref="R8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01" t="e">
        <f>IF(Table13[[#This Row],[Category All]]="Category 1", "Yes",NA())</f>
        <v>#N/A</v>
      </c>
      <c r="T801" t="e">
        <f>IF(Table13[[#This Row],[Category All]]="Category 2", "Yes",NA())</f>
        <v>#N/A</v>
      </c>
      <c r="U801" t="str">
        <f>IF(Table13[[#This Row],[Category All]]="Category 3", "Yes",NA())</f>
        <v>Yes</v>
      </c>
      <c r="V801" s="3">
        <f>SUM(1,(1/3)*(Table13[[#This Row],[Length]]-0.5),(1/3)*(Table13[[#This Row],[Diameter]]-0.4),(1/3)*(Table13[[#This Row],[Height]]-0.4)*Table13[[#This Row],[Whole_weight]]*0.5)</f>
        <v>1.0676512499999999</v>
      </c>
      <c r="W801" s="3" cm="1">
        <f t="array" ref="W8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1.0676512499999999</v>
      </c>
      <c r="X801" s="3" t="e">
        <f>IF(Table13[[#This Row],[Category All]]="Category 1",Table13[[#This Row],[Base Abalone Value]]*1.5,NA())</f>
        <v>#N/A</v>
      </c>
      <c r="Y801" s="3" t="e">
        <f>IF(Table13[[#This Row],[Category All]]="Category 2",Table13[[#This Row],[Base Abalone Value]]*0.8,NA())</f>
        <v>#N/A</v>
      </c>
      <c r="Z801" s="3">
        <f>IF(Table13[[#This Row],[Category All]]="Category 3",Table13[[#This Row],[Base Abalone Value]],NA())</f>
        <v>1.0676512499999999</v>
      </c>
    </row>
    <row r="802" spans="1:26" x14ac:dyDescent="0.2">
      <c r="A802">
        <v>321</v>
      </c>
      <c r="B802" t="s">
        <v>28</v>
      </c>
      <c r="C802">
        <v>0.26500000000000001</v>
      </c>
      <c r="D802">
        <v>0.21</v>
      </c>
      <c r="E802">
        <v>0.06</v>
      </c>
      <c r="F802">
        <v>9.6500000000000002E-2</v>
      </c>
      <c r="G802">
        <v>4.2500000000000003E-2</v>
      </c>
      <c r="H802">
        <v>2.1999999999999999E-2</v>
      </c>
      <c r="I802">
        <v>0.03</v>
      </c>
      <c r="J802">
        <v>5</v>
      </c>
      <c r="K802">
        <v>5</v>
      </c>
      <c r="L802" t="s">
        <v>43</v>
      </c>
      <c r="M802" t="s">
        <v>44</v>
      </c>
      <c r="N802" t="s">
        <v>45</v>
      </c>
      <c r="O802">
        <v>10</v>
      </c>
      <c r="P802" t="s">
        <v>55</v>
      </c>
      <c r="Q802">
        <v>24.1</v>
      </c>
      <c r="R802" t="str" cm="1">
        <f t="array" ref="R8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2" t="e">
        <f>IF(Table13[[#This Row],[Category All]]="Category 1", "Yes",NA())</f>
        <v>#N/A</v>
      </c>
      <c r="T802" t="str">
        <f>IF(Table13[[#This Row],[Category All]]="Category 2", "Yes",NA())</f>
        <v>Yes</v>
      </c>
      <c r="U802" t="e">
        <f>IF(Table13[[#This Row],[Category All]]="Category 3", "Yes",NA())</f>
        <v>#N/A</v>
      </c>
      <c r="V802" s="3">
        <f>SUM(1,(1/3)*(Table13[[#This Row],[Length]]-0.5),(1/3)*(Table13[[#This Row],[Diameter]]-0.4),(1/3)*(Table13[[#This Row],[Height]]-0.4)*Table13[[#This Row],[Whole_weight]]*0.5)</f>
        <v>0.85286499999999998</v>
      </c>
      <c r="W802" s="3" cm="1">
        <f t="array" ref="W8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0.68229200000000001</v>
      </c>
      <c r="X802" s="3" t="e">
        <f>IF(Table13[[#This Row],[Category All]]="Category 1",Table13[[#This Row],[Base Abalone Value]]*1.5,NA())</f>
        <v>#N/A</v>
      </c>
      <c r="Y802" s="3">
        <f>IF(Table13[[#This Row],[Category All]]="Category 2",Table13[[#This Row],[Base Abalone Value]]*0.8,NA())</f>
        <v>0.68229200000000001</v>
      </c>
      <c r="Z802" s="3" t="e">
        <f>IF(Table13[[#This Row],[Category All]]="Category 3",Table13[[#This Row],[Base Abalone Value]],NA())</f>
        <v>#N/A</v>
      </c>
    </row>
    <row r="803" spans="1:26" x14ac:dyDescent="0.2">
      <c r="A803">
        <v>554</v>
      </c>
      <c r="B803" t="s">
        <v>28</v>
      </c>
      <c r="C803">
        <v>0.48</v>
      </c>
      <c r="D803">
        <v>0.37</v>
      </c>
      <c r="E803">
        <v>0.12</v>
      </c>
      <c r="F803">
        <v>0.51400000000000001</v>
      </c>
      <c r="G803">
        <v>0.20749999999999999</v>
      </c>
      <c r="H803">
        <v>0.13100000000000001</v>
      </c>
      <c r="I803">
        <v>0.155</v>
      </c>
      <c r="J803">
        <v>13</v>
      </c>
      <c r="K803">
        <v>3</v>
      </c>
      <c r="L803" t="s">
        <v>60</v>
      </c>
      <c r="M803" t="s">
        <v>61</v>
      </c>
      <c r="N803" t="s">
        <v>62</v>
      </c>
      <c r="O803">
        <v>1</v>
      </c>
      <c r="P803" t="s">
        <v>21</v>
      </c>
      <c r="Q803">
        <v>22.1</v>
      </c>
      <c r="R803" t="str" cm="1">
        <f t="array" ref="R8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3" t="e">
        <f>IF(Table13[[#This Row],[Category All]]="Category 1", "Yes",NA())</f>
        <v>#N/A</v>
      </c>
      <c r="T803" t="str">
        <f>IF(Table13[[#This Row],[Category All]]="Category 2", "Yes",NA())</f>
        <v>Yes</v>
      </c>
      <c r="U803" t="e">
        <f>IF(Table13[[#This Row],[Category All]]="Category 3", "Yes",NA())</f>
        <v>#N/A</v>
      </c>
      <c r="V803" s="3">
        <f>SUM(1,(1/3)*(Table13[[#This Row],[Length]]-0.5),(1/3)*(Table13[[#This Row],[Diameter]]-0.4),(1/3)*(Table13[[#This Row],[Height]]-0.4)*Table13[[#This Row],[Whole_weight]]*0.5)</f>
        <v>0.95934666666666657</v>
      </c>
      <c r="W803" s="3" cm="1">
        <f t="array" ref="W8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0.76747733333333334</v>
      </c>
      <c r="X803" s="3" t="e">
        <f>IF(Table13[[#This Row],[Category All]]="Category 1",Table13[[#This Row],[Base Abalone Value]]*1.5,NA())</f>
        <v>#N/A</v>
      </c>
      <c r="Y803" s="3">
        <f>IF(Table13[[#This Row],[Category All]]="Category 2",Table13[[#This Row],[Base Abalone Value]]*0.8,NA())</f>
        <v>0.76747733333333334</v>
      </c>
      <c r="Z803" s="3" t="e">
        <f>IF(Table13[[#This Row],[Category All]]="Category 3",Table13[[#This Row],[Base Abalone Value]],NA())</f>
        <v>#N/A</v>
      </c>
    </row>
    <row r="804" spans="1:26" x14ac:dyDescent="0.2">
      <c r="A804">
        <v>3644</v>
      </c>
      <c r="B804" t="s">
        <v>28</v>
      </c>
      <c r="C804">
        <v>0.47</v>
      </c>
      <c r="D804">
        <v>0.34499999999999997</v>
      </c>
      <c r="E804">
        <v>0.12</v>
      </c>
      <c r="F804">
        <v>0.36849999999999999</v>
      </c>
      <c r="G804">
        <v>0.1525</v>
      </c>
      <c r="H804">
        <v>6.1499999999999999E-2</v>
      </c>
      <c r="I804">
        <v>0.125</v>
      </c>
      <c r="J804">
        <v>8</v>
      </c>
      <c r="K804">
        <v>6</v>
      </c>
      <c r="L804" t="s">
        <v>56</v>
      </c>
      <c r="M804" t="s">
        <v>57</v>
      </c>
      <c r="N804" t="s">
        <v>58</v>
      </c>
      <c r="O804">
        <v>1</v>
      </c>
      <c r="P804" t="s">
        <v>21</v>
      </c>
      <c r="Q804">
        <v>22.1</v>
      </c>
      <c r="R804" t="str" cm="1">
        <f t="array" ref="R8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4" t="e">
        <f>IF(Table13[[#This Row],[Category All]]="Category 1", "Yes",NA())</f>
        <v>#N/A</v>
      </c>
      <c r="T804" t="str">
        <f>IF(Table13[[#This Row],[Category All]]="Category 2", "Yes",NA())</f>
        <v>Yes</v>
      </c>
      <c r="U804" t="e">
        <f>IF(Table13[[#This Row],[Category All]]="Category 3", "Yes",NA())</f>
        <v>#N/A</v>
      </c>
      <c r="V804" s="3">
        <f>SUM(1,(1/3)*(Table13[[#This Row],[Length]]-0.5),(1/3)*(Table13[[#This Row],[Diameter]]-0.4),(1/3)*(Table13[[#This Row],[Height]]-0.4)*Table13[[#This Row],[Whole_weight]]*0.5)</f>
        <v>0.95447000000000004</v>
      </c>
      <c r="W804" s="3" cm="1">
        <f t="array" ref="W8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0.76357600000000003</v>
      </c>
      <c r="X804" s="3" t="e">
        <f>IF(Table13[[#This Row],[Category All]]="Category 1",Table13[[#This Row],[Base Abalone Value]]*1.5,NA())</f>
        <v>#N/A</v>
      </c>
      <c r="Y804" s="3">
        <f>IF(Table13[[#This Row],[Category All]]="Category 2",Table13[[#This Row],[Base Abalone Value]]*0.8,NA())</f>
        <v>0.76357600000000003</v>
      </c>
      <c r="Z804" s="3" t="e">
        <f>IF(Table13[[#This Row],[Category All]]="Category 3",Table13[[#This Row],[Base Abalone Value]],NA())</f>
        <v>#N/A</v>
      </c>
    </row>
    <row r="805" spans="1:26" x14ac:dyDescent="0.2">
      <c r="A805">
        <v>3914</v>
      </c>
      <c r="B805" t="s">
        <v>28</v>
      </c>
      <c r="C805">
        <v>0.54</v>
      </c>
      <c r="D805">
        <v>0.4</v>
      </c>
      <c r="E805">
        <v>0.14499999999999999</v>
      </c>
      <c r="F805">
        <v>0.75700000000000001</v>
      </c>
      <c r="G805">
        <v>0.315</v>
      </c>
      <c r="H805">
        <v>0.18099999999999999</v>
      </c>
      <c r="I805">
        <v>0.215</v>
      </c>
      <c r="J805">
        <v>11</v>
      </c>
      <c r="K805">
        <v>8</v>
      </c>
      <c r="L805" t="s">
        <v>46</v>
      </c>
      <c r="M805" t="s">
        <v>47</v>
      </c>
      <c r="N805" t="s">
        <v>48</v>
      </c>
      <c r="O805">
        <v>8</v>
      </c>
      <c r="P805" t="s">
        <v>36</v>
      </c>
      <c r="Q805">
        <v>12.3</v>
      </c>
      <c r="R805" t="str" cm="1">
        <f t="array" ref="R8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5" t="e">
        <f>IF(Table13[[#This Row],[Category All]]="Category 1", "Yes",NA())</f>
        <v>#N/A</v>
      </c>
      <c r="T805" t="str">
        <f>IF(Table13[[#This Row],[Category All]]="Category 2", "Yes",NA())</f>
        <v>Yes</v>
      </c>
      <c r="U805" t="e">
        <f>IF(Table13[[#This Row],[Category All]]="Category 3", "Yes",NA())</f>
        <v>#N/A</v>
      </c>
      <c r="V805" s="3">
        <f>SUM(1,(1/3)*(Table13[[#This Row],[Length]]-0.5),(1/3)*(Table13[[#This Row],[Diameter]]-0.4),(1/3)*(Table13[[#This Row],[Height]]-0.4)*Table13[[#This Row],[Whole_weight]]*0.5)</f>
        <v>0.98116083333333337</v>
      </c>
      <c r="W805" s="3" cm="1">
        <f t="array" ref="W8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0.78492866666666672</v>
      </c>
      <c r="X805" s="3" t="e">
        <f>IF(Table13[[#This Row],[Category All]]="Category 1",Table13[[#This Row],[Base Abalone Value]]*1.5,NA())</f>
        <v>#N/A</v>
      </c>
      <c r="Y805" s="3">
        <f>IF(Table13[[#This Row],[Category All]]="Category 2",Table13[[#This Row],[Base Abalone Value]]*0.8,NA())</f>
        <v>0.78492866666666672</v>
      </c>
      <c r="Z805" s="3" t="e">
        <f>IF(Table13[[#This Row],[Category All]]="Category 3",Table13[[#This Row],[Base Abalone Value]],NA())</f>
        <v>#N/A</v>
      </c>
    </row>
    <row r="806" spans="1:26" x14ac:dyDescent="0.2">
      <c r="A806">
        <v>1867</v>
      </c>
      <c r="B806" t="s">
        <v>28</v>
      </c>
      <c r="C806">
        <v>0.52</v>
      </c>
      <c r="D806">
        <v>0.38500000000000001</v>
      </c>
      <c r="E806">
        <v>0.115</v>
      </c>
      <c r="F806">
        <v>0.58099999999999996</v>
      </c>
      <c r="G806">
        <v>0.2555</v>
      </c>
      <c r="H806">
        <v>0.156</v>
      </c>
      <c r="I806">
        <v>0.14299999999999999</v>
      </c>
      <c r="J806">
        <v>10</v>
      </c>
      <c r="K806">
        <v>9</v>
      </c>
      <c r="L806" t="s">
        <v>37</v>
      </c>
      <c r="M806" t="s">
        <v>38</v>
      </c>
      <c r="N806" t="s">
        <v>39</v>
      </c>
      <c r="O806">
        <v>9</v>
      </c>
      <c r="P806" t="s">
        <v>63</v>
      </c>
      <c r="Q806">
        <v>1.9</v>
      </c>
      <c r="R806" t="str" cm="1">
        <f t="array" ref="R8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6" t="e">
        <f>IF(Table13[[#This Row],[Category All]]="Category 1", "Yes",NA())</f>
        <v>#N/A</v>
      </c>
      <c r="T806" t="str">
        <f>IF(Table13[[#This Row],[Category All]]="Category 2", "Yes",NA())</f>
        <v>Yes</v>
      </c>
      <c r="U806" t="e">
        <f>IF(Table13[[#This Row],[Category All]]="Category 3", "Yes",NA())</f>
        <v>#N/A</v>
      </c>
      <c r="V806" s="3">
        <f>SUM(1,(1/3)*(Table13[[#This Row],[Length]]-0.5),(1/3)*(Table13[[#This Row],[Diameter]]-0.4),(1/3)*(Table13[[#This Row],[Height]]-0.4)*Table13[[#This Row],[Whole_weight]]*0.5)</f>
        <v>0.97406916666666654</v>
      </c>
      <c r="W806" s="3" cm="1">
        <f t="array" ref="W8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0.7792553333333333</v>
      </c>
      <c r="X806" s="3" t="e">
        <f>IF(Table13[[#This Row],[Category All]]="Category 1",Table13[[#This Row],[Base Abalone Value]]*1.5,NA())</f>
        <v>#N/A</v>
      </c>
      <c r="Y806" s="3">
        <f>IF(Table13[[#This Row],[Category All]]="Category 2",Table13[[#This Row],[Base Abalone Value]]*0.8,NA())</f>
        <v>0.7792553333333333</v>
      </c>
      <c r="Z806" s="3" t="e">
        <f>IF(Table13[[#This Row],[Category All]]="Category 3",Table13[[#This Row],[Base Abalone Value]],NA())</f>
        <v>#N/A</v>
      </c>
    </row>
    <row r="807" spans="1:26" x14ac:dyDescent="0.2">
      <c r="A807">
        <v>1287</v>
      </c>
      <c r="B807" t="s">
        <v>28</v>
      </c>
      <c r="C807">
        <v>0.5</v>
      </c>
      <c r="D807">
        <v>0.39500000000000002</v>
      </c>
      <c r="E807">
        <v>0.14000000000000001</v>
      </c>
      <c r="F807">
        <v>0.62150000000000005</v>
      </c>
      <c r="G807">
        <v>0.29249999999999998</v>
      </c>
      <c r="H807">
        <v>0.1205</v>
      </c>
      <c r="I807">
        <v>0.19500000000000001</v>
      </c>
      <c r="J807">
        <v>9</v>
      </c>
      <c r="K807">
        <v>8</v>
      </c>
      <c r="L807" t="s">
        <v>46</v>
      </c>
      <c r="M807" t="s">
        <v>47</v>
      </c>
      <c r="N807" t="s">
        <v>48</v>
      </c>
      <c r="O807">
        <v>3</v>
      </c>
      <c r="P807" t="s">
        <v>65</v>
      </c>
      <c r="Q807">
        <v>3.6</v>
      </c>
      <c r="R807" t="str" cm="1">
        <f t="array" ref="R8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7" t="e">
        <f>IF(Table13[[#This Row],[Category All]]="Category 1", "Yes",NA())</f>
        <v>#N/A</v>
      </c>
      <c r="T807" t="str">
        <f>IF(Table13[[#This Row],[Category All]]="Category 2", "Yes",NA())</f>
        <v>Yes</v>
      </c>
      <c r="U807" t="e">
        <f>IF(Table13[[#This Row],[Category All]]="Category 3", "Yes",NA())</f>
        <v>#N/A</v>
      </c>
      <c r="V807" s="3">
        <f>SUM(1,(1/3)*(Table13[[#This Row],[Length]]-0.5),(1/3)*(Table13[[#This Row],[Diameter]]-0.4),(1/3)*(Table13[[#This Row],[Height]]-0.4)*Table13[[#This Row],[Whole_weight]]*0.5)</f>
        <v>0.97140166666666661</v>
      </c>
      <c r="W807" s="3" cm="1">
        <f t="array" ref="W8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0.77712133333333333</v>
      </c>
      <c r="X807" s="3" t="e">
        <f>IF(Table13[[#This Row],[Category All]]="Category 1",Table13[[#This Row],[Base Abalone Value]]*1.5,NA())</f>
        <v>#N/A</v>
      </c>
      <c r="Y807" s="3">
        <f>IF(Table13[[#This Row],[Category All]]="Category 2",Table13[[#This Row],[Base Abalone Value]]*0.8,NA())</f>
        <v>0.77712133333333333</v>
      </c>
      <c r="Z807" s="3" t="e">
        <f>IF(Table13[[#This Row],[Category All]]="Category 3",Table13[[#This Row],[Base Abalone Value]],NA())</f>
        <v>#N/A</v>
      </c>
    </row>
    <row r="808" spans="1:26" x14ac:dyDescent="0.2">
      <c r="A808">
        <v>3281</v>
      </c>
      <c r="B808" t="s">
        <v>32</v>
      </c>
      <c r="C808">
        <v>0.69</v>
      </c>
      <c r="D808">
        <v>0.54</v>
      </c>
      <c r="E808">
        <v>0.185</v>
      </c>
      <c r="F808">
        <v>1.6194999999999999</v>
      </c>
      <c r="G808">
        <v>0.53300000000000003</v>
      </c>
      <c r="H808">
        <v>0.35299999999999998</v>
      </c>
      <c r="I808">
        <v>0.55500000000000005</v>
      </c>
      <c r="J808">
        <v>24</v>
      </c>
      <c r="K808">
        <v>5</v>
      </c>
      <c r="L808" t="s">
        <v>43</v>
      </c>
      <c r="M808" t="s">
        <v>44</v>
      </c>
      <c r="N808" t="s">
        <v>45</v>
      </c>
      <c r="O808">
        <v>5</v>
      </c>
      <c r="P808" t="s">
        <v>31</v>
      </c>
      <c r="Q808">
        <v>12.8</v>
      </c>
      <c r="R808" t="str" cm="1">
        <f t="array" ref="R8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8" t="e">
        <f>IF(Table13[[#This Row],[Category All]]="Category 1", "Yes",NA())</f>
        <v>#N/A</v>
      </c>
      <c r="T808" t="str">
        <f>IF(Table13[[#This Row],[Category All]]="Category 2", "Yes",NA())</f>
        <v>Yes</v>
      </c>
      <c r="U808" t="e">
        <f>IF(Table13[[#This Row],[Category All]]="Category 3", "Yes",NA())</f>
        <v>#N/A</v>
      </c>
      <c r="V808" s="3">
        <f>SUM(1,(1/3)*(Table13[[#This Row],[Length]]-0.5),(1/3)*(Table13[[#This Row],[Diameter]]-0.4),(1/3)*(Table13[[#This Row],[Height]]-0.4)*Table13[[#This Row],[Whole_weight]]*0.5)</f>
        <v>1.0519679166666664</v>
      </c>
      <c r="W808" s="3" cm="1">
        <f t="array" ref="W8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0.8415743333333332</v>
      </c>
      <c r="X808" s="3" t="e">
        <f>IF(Table13[[#This Row],[Category All]]="Category 1",Table13[[#This Row],[Base Abalone Value]]*1.5,NA())</f>
        <v>#N/A</v>
      </c>
      <c r="Y808" s="3">
        <f>IF(Table13[[#This Row],[Category All]]="Category 2",Table13[[#This Row],[Base Abalone Value]]*0.8,NA())</f>
        <v>0.8415743333333332</v>
      </c>
      <c r="Z808" s="3" t="e">
        <f>IF(Table13[[#This Row],[Category All]]="Category 3",Table13[[#This Row],[Base Abalone Value]],NA())</f>
        <v>#N/A</v>
      </c>
    </row>
    <row r="809" spans="1:26" x14ac:dyDescent="0.2">
      <c r="A809">
        <v>1856</v>
      </c>
      <c r="B809" t="s">
        <v>28</v>
      </c>
      <c r="C809">
        <v>0.5</v>
      </c>
      <c r="D809">
        <v>0.38</v>
      </c>
      <c r="E809">
        <v>0.11</v>
      </c>
      <c r="F809">
        <v>0.5605</v>
      </c>
      <c r="G809">
        <v>0.28000000000000003</v>
      </c>
      <c r="H809">
        <v>0.106</v>
      </c>
      <c r="I809">
        <v>0.15</v>
      </c>
      <c r="J809">
        <v>9</v>
      </c>
      <c r="K809">
        <v>7</v>
      </c>
      <c r="L809" t="s">
        <v>52</v>
      </c>
      <c r="M809" t="s">
        <v>53</v>
      </c>
      <c r="N809" t="s">
        <v>54</v>
      </c>
      <c r="O809">
        <v>10</v>
      </c>
      <c r="P809" t="s">
        <v>55</v>
      </c>
      <c r="Q809">
        <v>24.1</v>
      </c>
      <c r="R809" t="str" cm="1">
        <f t="array" ref="R8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09" t="e">
        <f>IF(Table13[[#This Row],[Category All]]="Category 1", "Yes",NA())</f>
        <v>#N/A</v>
      </c>
      <c r="T809" t="str">
        <f>IF(Table13[[#This Row],[Category All]]="Category 2", "Yes",NA())</f>
        <v>Yes</v>
      </c>
      <c r="U809" t="e">
        <f>IF(Table13[[#This Row],[Category All]]="Category 3", "Yes",NA())</f>
        <v>#N/A</v>
      </c>
      <c r="V809" s="3">
        <f>SUM(1,(1/3)*(Table13[[#This Row],[Length]]-0.5),(1/3)*(Table13[[#This Row],[Diameter]]-0.4),(1/3)*(Table13[[#This Row],[Height]]-0.4)*Table13[[#This Row],[Whole_weight]]*0.5)</f>
        <v>0.9662425</v>
      </c>
      <c r="W809" s="3" cm="1">
        <f t="array" ref="W8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0.77299400000000007</v>
      </c>
      <c r="X809" s="3" t="e">
        <f>IF(Table13[[#This Row],[Category All]]="Category 1",Table13[[#This Row],[Base Abalone Value]]*1.5,NA())</f>
        <v>#N/A</v>
      </c>
      <c r="Y809" s="3">
        <f>IF(Table13[[#This Row],[Category All]]="Category 2",Table13[[#This Row],[Base Abalone Value]]*0.8,NA())</f>
        <v>0.77299400000000007</v>
      </c>
      <c r="Z809" s="3" t="e">
        <f>IF(Table13[[#This Row],[Category All]]="Category 3",Table13[[#This Row],[Base Abalone Value]],NA())</f>
        <v>#N/A</v>
      </c>
    </row>
    <row r="810" spans="1:26" x14ac:dyDescent="0.2">
      <c r="A810">
        <v>198</v>
      </c>
      <c r="B810" t="s">
        <v>32</v>
      </c>
      <c r="C810">
        <v>0.64</v>
      </c>
      <c r="D810">
        <v>0.5</v>
      </c>
      <c r="E810">
        <v>0.185</v>
      </c>
      <c r="F810">
        <v>1.3035000000000001</v>
      </c>
      <c r="G810">
        <v>0.44450000000000001</v>
      </c>
      <c r="H810">
        <v>0.26350000000000001</v>
      </c>
      <c r="I810">
        <v>0.46500000000000002</v>
      </c>
      <c r="J810">
        <v>16</v>
      </c>
      <c r="K810">
        <v>6</v>
      </c>
      <c r="L810" t="s">
        <v>56</v>
      </c>
      <c r="M810" t="s">
        <v>57</v>
      </c>
      <c r="N810" t="s">
        <v>58</v>
      </c>
      <c r="O810">
        <v>6</v>
      </c>
      <c r="P810" t="s">
        <v>64</v>
      </c>
      <c r="Q810">
        <v>14.1</v>
      </c>
      <c r="R810" t="str" cm="1">
        <f t="array" ref="R8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0" t="e">
        <f>IF(Table13[[#This Row],[Category All]]="Category 1", "Yes",NA())</f>
        <v>#N/A</v>
      </c>
      <c r="T810" t="str">
        <f>IF(Table13[[#This Row],[Category All]]="Category 2", "Yes",NA())</f>
        <v>Yes</v>
      </c>
      <c r="U810" t="e">
        <f>IF(Table13[[#This Row],[Category All]]="Category 3", "Yes",NA())</f>
        <v>#N/A</v>
      </c>
      <c r="V810" s="3">
        <f>SUM(1,(1/3)*(Table13[[#This Row],[Length]]-0.5),(1/3)*(Table13[[#This Row],[Diameter]]-0.4),(1/3)*(Table13[[#This Row],[Height]]-0.4)*Table13[[#This Row],[Whole_weight]]*0.5)</f>
        <v>1.03329125</v>
      </c>
      <c r="W810" s="3" cm="1">
        <f t="array" ref="W8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0.82663300000000006</v>
      </c>
      <c r="X810" s="3" t="e">
        <f>IF(Table13[[#This Row],[Category All]]="Category 1",Table13[[#This Row],[Base Abalone Value]]*1.5,NA())</f>
        <v>#N/A</v>
      </c>
      <c r="Y810" s="3">
        <f>IF(Table13[[#This Row],[Category All]]="Category 2",Table13[[#This Row],[Base Abalone Value]]*0.8,NA())</f>
        <v>0.82663300000000006</v>
      </c>
      <c r="Z810" s="3" t="e">
        <f>IF(Table13[[#This Row],[Category All]]="Category 3",Table13[[#This Row],[Base Abalone Value]],NA())</f>
        <v>#N/A</v>
      </c>
    </row>
    <row r="811" spans="1:26" x14ac:dyDescent="0.2">
      <c r="A811">
        <v>1943</v>
      </c>
      <c r="B811" t="s">
        <v>32</v>
      </c>
      <c r="C811">
        <v>0.63</v>
      </c>
      <c r="D811">
        <v>0.49</v>
      </c>
      <c r="E811">
        <v>0.155</v>
      </c>
      <c r="F811">
        <v>1.2524999999999999</v>
      </c>
      <c r="G811">
        <v>0.63</v>
      </c>
      <c r="H811">
        <v>0.246</v>
      </c>
      <c r="I811">
        <v>0.28899999999999998</v>
      </c>
      <c r="J811">
        <v>9</v>
      </c>
      <c r="K811">
        <v>1</v>
      </c>
      <c r="L811" t="s">
        <v>25</v>
      </c>
      <c r="M811" t="s">
        <v>26</v>
      </c>
      <c r="N811" t="s">
        <v>20</v>
      </c>
      <c r="O811">
        <v>4</v>
      </c>
      <c r="P811" t="s">
        <v>27</v>
      </c>
      <c r="Q811">
        <v>6.1</v>
      </c>
      <c r="R811" t="str" cm="1">
        <f t="array" ref="R8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1" t="e">
        <f>IF(Table13[[#This Row],[Category All]]="Category 1", "Yes",NA())</f>
        <v>#N/A</v>
      </c>
      <c r="T811" t="e">
        <f>IF(Table13[[#This Row],[Category All]]="Category 2", "Yes",NA())</f>
        <v>#N/A</v>
      </c>
      <c r="U811" t="str">
        <f>IF(Table13[[#This Row],[Category All]]="Category 3", "Yes",NA())</f>
        <v>Yes</v>
      </c>
      <c r="V811" s="3">
        <f>SUM(1,(1/3)*(Table13[[#This Row],[Length]]-0.5),(1/3)*(Table13[[#This Row],[Diameter]]-0.4),(1/3)*(Table13[[#This Row],[Height]]-0.4)*Table13[[#This Row],[Whole_weight]]*0.5)</f>
        <v>1.0221895833333334</v>
      </c>
      <c r="W811" s="3" cm="1">
        <f t="array" ref="W8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1.0221895833333334</v>
      </c>
      <c r="X811" s="3" t="e">
        <f>IF(Table13[[#This Row],[Category All]]="Category 1",Table13[[#This Row],[Base Abalone Value]]*1.5,NA())</f>
        <v>#N/A</v>
      </c>
      <c r="Y811" s="3" t="e">
        <f>IF(Table13[[#This Row],[Category All]]="Category 2",Table13[[#This Row],[Base Abalone Value]]*0.8,NA())</f>
        <v>#N/A</v>
      </c>
      <c r="Z811" s="3">
        <f>IF(Table13[[#This Row],[Category All]]="Category 3",Table13[[#This Row],[Base Abalone Value]],NA())</f>
        <v>1.0221895833333334</v>
      </c>
    </row>
    <row r="812" spans="1:26" x14ac:dyDescent="0.2">
      <c r="A812">
        <v>2688</v>
      </c>
      <c r="B812" t="s">
        <v>32</v>
      </c>
      <c r="C812">
        <v>0.63</v>
      </c>
      <c r="D812">
        <v>0.51</v>
      </c>
      <c r="E812">
        <v>0.17499999999999999</v>
      </c>
      <c r="F812">
        <v>1.3414999999999999</v>
      </c>
      <c r="G812">
        <v>0.65749999999999997</v>
      </c>
      <c r="H812">
        <v>0.26200000000000001</v>
      </c>
      <c r="I812">
        <v>0.375</v>
      </c>
      <c r="J812">
        <v>10</v>
      </c>
      <c r="K812">
        <v>10</v>
      </c>
      <c r="L812" t="s">
        <v>33</v>
      </c>
      <c r="M812" t="s">
        <v>34</v>
      </c>
      <c r="N812" t="s">
        <v>35</v>
      </c>
      <c r="O812">
        <v>8</v>
      </c>
      <c r="P812" t="s">
        <v>36</v>
      </c>
      <c r="Q812">
        <v>12.3</v>
      </c>
      <c r="R812" t="str" cm="1">
        <f t="array" ref="R8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2" t="e">
        <f>IF(Table13[[#This Row],[Category All]]="Category 1", "Yes",NA())</f>
        <v>#N/A</v>
      </c>
      <c r="T812" t="e">
        <f>IF(Table13[[#This Row],[Category All]]="Category 2", "Yes",NA())</f>
        <v>#N/A</v>
      </c>
      <c r="U812" t="str">
        <f>IF(Table13[[#This Row],[Category All]]="Category 3", "Yes",NA())</f>
        <v>Yes</v>
      </c>
      <c r="V812" s="3">
        <f>SUM(1,(1/3)*(Table13[[#This Row],[Length]]-0.5),(1/3)*(Table13[[#This Row],[Diameter]]-0.4),(1/3)*(Table13[[#This Row],[Height]]-0.4)*Table13[[#This Row],[Whole_weight]]*0.5)</f>
        <v>1.0296937500000001</v>
      </c>
      <c r="W812" s="3" cm="1">
        <f t="array" ref="W8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1.0296937500000001</v>
      </c>
      <c r="X812" s="3" t="e">
        <f>IF(Table13[[#This Row],[Category All]]="Category 1",Table13[[#This Row],[Base Abalone Value]]*1.5,NA())</f>
        <v>#N/A</v>
      </c>
      <c r="Y812" s="3" t="e">
        <f>IF(Table13[[#This Row],[Category All]]="Category 2",Table13[[#This Row],[Base Abalone Value]]*0.8,NA())</f>
        <v>#N/A</v>
      </c>
      <c r="Z812" s="3">
        <f>IF(Table13[[#This Row],[Category All]]="Category 3",Table13[[#This Row],[Base Abalone Value]],NA())</f>
        <v>1.0296937500000001</v>
      </c>
    </row>
    <row r="813" spans="1:26" x14ac:dyDescent="0.2">
      <c r="A813">
        <v>3482</v>
      </c>
      <c r="B813" t="s">
        <v>28</v>
      </c>
      <c r="C813">
        <v>0.46500000000000002</v>
      </c>
      <c r="D813">
        <v>0.34499999999999997</v>
      </c>
      <c r="E813">
        <v>0.105</v>
      </c>
      <c r="F813">
        <v>0.40150000000000002</v>
      </c>
      <c r="G813">
        <v>0.24199999999999999</v>
      </c>
      <c r="H813">
        <v>3.4500000000000003E-2</v>
      </c>
      <c r="I813">
        <v>0.109</v>
      </c>
      <c r="J813">
        <v>6</v>
      </c>
      <c r="K813">
        <v>2</v>
      </c>
      <c r="L813" t="s">
        <v>49</v>
      </c>
      <c r="M813" t="s">
        <v>50</v>
      </c>
      <c r="N813" t="s">
        <v>51</v>
      </c>
      <c r="O813">
        <v>2</v>
      </c>
      <c r="P813" t="s">
        <v>24</v>
      </c>
      <c r="Q813">
        <v>18</v>
      </c>
      <c r="R813" t="str" cm="1">
        <f t="array" ref="R8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3" t="e">
        <f>IF(Table13[[#This Row],[Category All]]="Category 1", "Yes",NA())</f>
        <v>#N/A</v>
      </c>
      <c r="T813" t="str">
        <f>IF(Table13[[#This Row],[Category All]]="Category 2", "Yes",NA())</f>
        <v>Yes</v>
      </c>
      <c r="U813" t="e">
        <f>IF(Table13[[#This Row],[Category All]]="Category 3", "Yes",NA())</f>
        <v>#N/A</v>
      </c>
      <c r="V813" s="3">
        <f>SUM(1,(1/3)*(Table13[[#This Row],[Length]]-0.5),(1/3)*(Table13[[#This Row],[Diameter]]-0.4),(1/3)*(Table13[[#This Row],[Height]]-0.4)*Table13[[#This Row],[Whole_weight]]*0.5)</f>
        <v>0.95025958333333327</v>
      </c>
      <c r="W813" s="3" cm="1">
        <f t="array" ref="W8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0.76020766666666661</v>
      </c>
      <c r="X813" s="3" t="e">
        <f>IF(Table13[[#This Row],[Category All]]="Category 1",Table13[[#This Row],[Base Abalone Value]]*1.5,NA())</f>
        <v>#N/A</v>
      </c>
      <c r="Y813" s="3">
        <f>IF(Table13[[#This Row],[Category All]]="Category 2",Table13[[#This Row],[Base Abalone Value]]*0.8,NA())</f>
        <v>0.76020766666666661</v>
      </c>
      <c r="Z813" s="3" t="e">
        <f>IF(Table13[[#This Row],[Category All]]="Category 3",Table13[[#This Row],[Base Abalone Value]],NA())</f>
        <v>#N/A</v>
      </c>
    </row>
    <row r="814" spans="1:26" x14ac:dyDescent="0.2">
      <c r="A814">
        <v>4110</v>
      </c>
      <c r="B814" t="s">
        <v>32</v>
      </c>
      <c r="C814">
        <v>0.48</v>
      </c>
      <c r="D814">
        <v>0.36499999999999999</v>
      </c>
      <c r="E814">
        <v>0.13</v>
      </c>
      <c r="F814">
        <v>0.53049999999999997</v>
      </c>
      <c r="G814">
        <v>0.24049999999999999</v>
      </c>
      <c r="H814">
        <v>0.127</v>
      </c>
      <c r="I814">
        <v>0.13900000000000001</v>
      </c>
      <c r="J814">
        <v>8</v>
      </c>
      <c r="K814">
        <v>2</v>
      </c>
      <c r="L814" t="s">
        <v>49</v>
      </c>
      <c r="M814" t="s">
        <v>50</v>
      </c>
      <c r="N814" t="s">
        <v>51</v>
      </c>
      <c r="O814">
        <v>4</v>
      </c>
      <c r="P814" t="s">
        <v>27</v>
      </c>
      <c r="Q814">
        <v>6.1</v>
      </c>
      <c r="R814" t="str" cm="1">
        <f t="array" ref="R8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4" t="e">
        <f>IF(Table13[[#This Row],[Category All]]="Category 1", "Yes",NA())</f>
        <v>#N/A</v>
      </c>
      <c r="T814" t="str">
        <f>IF(Table13[[#This Row],[Category All]]="Category 2", "Yes",NA())</f>
        <v>Yes</v>
      </c>
      <c r="U814" t="e">
        <f>IF(Table13[[#This Row],[Category All]]="Category 3", "Yes",NA())</f>
        <v>#N/A</v>
      </c>
      <c r="V814" s="3">
        <f>SUM(1,(1/3)*(Table13[[#This Row],[Length]]-0.5),(1/3)*(Table13[[#This Row],[Diameter]]-0.4),(1/3)*(Table13[[#This Row],[Height]]-0.4)*Table13[[#This Row],[Whole_weight]]*0.5)</f>
        <v>0.95779416666666661</v>
      </c>
      <c r="W814" s="3" cm="1">
        <f t="array" ref="W8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0.76623533333333338</v>
      </c>
      <c r="X814" s="3" t="e">
        <f>IF(Table13[[#This Row],[Category All]]="Category 1",Table13[[#This Row],[Base Abalone Value]]*1.5,NA())</f>
        <v>#N/A</v>
      </c>
      <c r="Y814" s="3">
        <f>IF(Table13[[#This Row],[Category All]]="Category 2",Table13[[#This Row],[Base Abalone Value]]*0.8,NA())</f>
        <v>0.76623533333333338</v>
      </c>
      <c r="Z814" s="3" t="e">
        <f>IF(Table13[[#This Row],[Category All]]="Category 3",Table13[[#This Row],[Base Abalone Value]],NA())</f>
        <v>#N/A</v>
      </c>
    </row>
    <row r="815" spans="1:26" x14ac:dyDescent="0.2">
      <c r="A815">
        <v>2773</v>
      </c>
      <c r="B815" t="s">
        <v>32</v>
      </c>
      <c r="C815">
        <v>0.57999999999999996</v>
      </c>
      <c r="D815">
        <v>0.44</v>
      </c>
      <c r="E815">
        <v>0.17499999999999999</v>
      </c>
      <c r="F815">
        <v>1.2255</v>
      </c>
      <c r="G815">
        <v>0.54049999999999998</v>
      </c>
      <c r="H815">
        <v>0.27050000000000002</v>
      </c>
      <c r="I815">
        <v>0.32650000000000001</v>
      </c>
      <c r="J815">
        <v>10</v>
      </c>
      <c r="K815">
        <v>14</v>
      </c>
      <c r="L815" t="s">
        <v>40</v>
      </c>
      <c r="M815" t="s">
        <v>41</v>
      </c>
      <c r="N815" t="s">
        <v>42</v>
      </c>
      <c r="O815">
        <v>9</v>
      </c>
      <c r="P815" t="s">
        <v>63</v>
      </c>
      <c r="Q815">
        <v>1.9</v>
      </c>
      <c r="R815" t="str" cm="1">
        <f t="array" ref="R8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5" t="e">
        <f>IF(Table13[[#This Row],[Category All]]="Category 1", "Yes",NA())</f>
        <v>#N/A</v>
      </c>
      <c r="T815" t="e">
        <f>IF(Table13[[#This Row],[Category All]]="Category 2", "Yes",NA())</f>
        <v>#N/A</v>
      </c>
      <c r="U815" t="str">
        <f>IF(Table13[[#This Row],[Category All]]="Category 3", "Yes",NA())</f>
        <v>Yes</v>
      </c>
      <c r="V815" s="3">
        <f>SUM(1,(1/3)*(Table13[[#This Row],[Length]]-0.5),(1/3)*(Table13[[#This Row],[Diameter]]-0.4),(1/3)*(Table13[[#This Row],[Height]]-0.4)*Table13[[#This Row],[Whole_weight]]*0.5)</f>
        <v>0.99404375</v>
      </c>
      <c r="W815" s="3" cm="1">
        <f t="array" ref="W8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0.99404375</v>
      </c>
      <c r="X815" s="3" t="e">
        <f>IF(Table13[[#This Row],[Category All]]="Category 1",Table13[[#This Row],[Base Abalone Value]]*1.5,NA())</f>
        <v>#N/A</v>
      </c>
      <c r="Y815" s="3" t="e">
        <f>IF(Table13[[#This Row],[Category All]]="Category 2",Table13[[#This Row],[Base Abalone Value]]*0.8,NA())</f>
        <v>#N/A</v>
      </c>
      <c r="Z815" s="3">
        <f>IF(Table13[[#This Row],[Category All]]="Category 3",Table13[[#This Row],[Base Abalone Value]],NA())</f>
        <v>0.99404375</v>
      </c>
    </row>
    <row r="816" spans="1:26" x14ac:dyDescent="0.2">
      <c r="A816">
        <v>3525</v>
      </c>
      <c r="B816" t="s">
        <v>28</v>
      </c>
      <c r="C816">
        <v>0.32</v>
      </c>
      <c r="D816">
        <v>0.24</v>
      </c>
      <c r="E816">
        <v>8.5000000000000006E-2</v>
      </c>
      <c r="F816">
        <v>0.13100000000000001</v>
      </c>
      <c r="G816">
        <v>6.1499999999999999E-2</v>
      </c>
      <c r="H816">
        <v>2.6499999999999999E-2</v>
      </c>
      <c r="I816">
        <v>3.7999999999999999E-2</v>
      </c>
      <c r="J816">
        <v>6</v>
      </c>
      <c r="K816">
        <v>10</v>
      </c>
      <c r="L816" t="s">
        <v>33</v>
      </c>
      <c r="M816" t="s">
        <v>34</v>
      </c>
      <c r="N816" t="s">
        <v>35</v>
      </c>
      <c r="O816">
        <v>8</v>
      </c>
      <c r="P816" t="s">
        <v>36</v>
      </c>
      <c r="Q816">
        <v>12.3</v>
      </c>
      <c r="R816" t="str" cm="1">
        <f t="array" ref="R8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6" t="e">
        <f>IF(Table13[[#This Row],[Category All]]="Category 1", "Yes",NA())</f>
        <v>#N/A</v>
      </c>
      <c r="T816" t="str">
        <f>IF(Table13[[#This Row],[Category All]]="Category 2", "Yes",NA())</f>
        <v>Yes</v>
      </c>
      <c r="U816" t="e">
        <f>IF(Table13[[#This Row],[Category All]]="Category 3", "Yes",NA())</f>
        <v>#N/A</v>
      </c>
      <c r="V816" s="3">
        <f>SUM(1,(1/3)*(Table13[[#This Row],[Length]]-0.5),(1/3)*(Table13[[#This Row],[Diameter]]-0.4),(1/3)*(Table13[[#This Row],[Height]]-0.4)*Table13[[#This Row],[Whole_weight]]*0.5)</f>
        <v>0.87978916666666662</v>
      </c>
      <c r="W816" s="3" cm="1">
        <f t="array" ref="W8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0.70383133333333336</v>
      </c>
      <c r="X816" s="3" t="e">
        <f>IF(Table13[[#This Row],[Category All]]="Category 1",Table13[[#This Row],[Base Abalone Value]]*1.5,NA())</f>
        <v>#N/A</v>
      </c>
      <c r="Y816" s="3">
        <f>IF(Table13[[#This Row],[Category All]]="Category 2",Table13[[#This Row],[Base Abalone Value]]*0.8,NA())</f>
        <v>0.70383133333333336</v>
      </c>
      <c r="Z816" s="3" t="e">
        <f>IF(Table13[[#This Row],[Category All]]="Category 3",Table13[[#This Row],[Base Abalone Value]],NA())</f>
        <v>#N/A</v>
      </c>
    </row>
    <row r="817" spans="1:26" x14ac:dyDescent="0.2">
      <c r="A817">
        <v>927</v>
      </c>
      <c r="B817" t="s">
        <v>28</v>
      </c>
      <c r="C817">
        <v>0.43</v>
      </c>
      <c r="D817">
        <v>0.32500000000000001</v>
      </c>
      <c r="E817">
        <v>0.09</v>
      </c>
      <c r="F817">
        <v>0.42499999999999999</v>
      </c>
      <c r="G817">
        <v>0.217</v>
      </c>
      <c r="H817">
        <v>8.6999999999999994E-2</v>
      </c>
      <c r="I817">
        <v>9.5000000000000001E-2</v>
      </c>
      <c r="J817">
        <v>7</v>
      </c>
      <c r="K817">
        <v>2</v>
      </c>
      <c r="L817" t="s">
        <v>49</v>
      </c>
      <c r="M817" t="s">
        <v>50</v>
      </c>
      <c r="N817" t="s">
        <v>51</v>
      </c>
      <c r="O817">
        <v>9</v>
      </c>
      <c r="P817" t="s">
        <v>63</v>
      </c>
      <c r="Q817">
        <v>1.9</v>
      </c>
      <c r="R817" t="str" cm="1">
        <f t="array" ref="R8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7" t="e">
        <f>IF(Table13[[#This Row],[Category All]]="Category 1", "Yes",NA())</f>
        <v>#N/A</v>
      </c>
      <c r="T817" t="str">
        <f>IF(Table13[[#This Row],[Category All]]="Category 2", "Yes",NA())</f>
        <v>Yes</v>
      </c>
      <c r="U817" t="e">
        <f>IF(Table13[[#This Row],[Category All]]="Category 3", "Yes",NA())</f>
        <v>#N/A</v>
      </c>
      <c r="V817" s="3">
        <f>SUM(1,(1/3)*(Table13[[#This Row],[Length]]-0.5),(1/3)*(Table13[[#This Row],[Diameter]]-0.4),(1/3)*(Table13[[#This Row],[Height]]-0.4)*Table13[[#This Row],[Whole_weight]]*0.5)</f>
        <v>0.92970833333333336</v>
      </c>
      <c r="W817" s="3" cm="1">
        <f t="array" ref="W8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0.74376666666666669</v>
      </c>
      <c r="X817" s="3" t="e">
        <f>IF(Table13[[#This Row],[Category All]]="Category 1",Table13[[#This Row],[Base Abalone Value]]*1.5,NA())</f>
        <v>#N/A</v>
      </c>
      <c r="Y817" s="3">
        <f>IF(Table13[[#This Row],[Category All]]="Category 2",Table13[[#This Row],[Base Abalone Value]]*0.8,NA())</f>
        <v>0.74376666666666669</v>
      </c>
      <c r="Z817" s="3" t="e">
        <f>IF(Table13[[#This Row],[Category All]]="Category 3",Table13[[#This Row],[Base Abalone Value]],NA())</f>
        <v>#N/A</v>
      </c>
    </row>
    <row r="818" spans="1:26" x14ac:dyDescent="0.2">
      <c r="A818">
        <v>1293</v>
      </c>
      <c r="B818" t="s">
        <v>28</v>
      </c>
      <c r="C818">
        <v>0.51500000000000001</v>
      </c>
      <c r="D818">
        <v>0.4</v>
      </c>
      <c r="E818">
        <v>0.13500000000000001</v>
      </c>
      <c r="F818">
        <v>0.69650000000000001</v>
      </c>
      <c r="G818">
        <v>0.32</v>
      </c>
      <c r="H818">
        <v>0.1255</v>
      </c>
      <c r="I818">
        <v>0.17499999999999999</v>
      </c>
      <c r="J818">
        <v>9</v>
      </c>
      <c r="K818">
        <v>6</v>
      </c>
      <c r="L818" t="s">
        <v>56</v>
      </c>
      <c r="M818" t="s">
        <v>57</v>
      </c>
      <c r="N818" t="s">
        <v>58</v>
      </c>
      <c r="O818">
        <v>10</v>
      </c>
      <c r="P818" t="s">
        <v>55</v>
      </c>
      <c r="Q818">
        <v>24.1</v>
      </c>
      <c r="R818" t="str" cm="1">
        <f t="array" ref="R8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18" t="e">
        <f>IF(Table13[[#This Row],[Category All]]="Category 1", "Yes",NA())</f>
        <v>#N/A</v>
      </c>
      <c r="T818" t="str">
        <f>IF(Table13[[#This Row],[Category All]]="Category 2", "Yes",NA())</f>
        <v>Yes</v>
      </c>
      <c r="U818" t="e">
        <f>IF(Table13[[#This Row],[Category All]]="Category 3", "Yes",NA())</f>
        <v>#N/A</v>
      </c>
      <c r="V818" s="3">
        <f>SUM(1,(1/3)*(Table13[[#This Row],[Length]]-0.5),(1/3)*(Table13[[#This Row],[Diameter]]-0.4),(1/3)*(Table13[[#This Row],[Height]]-0.4)*Table13[[#This Row],[Whole_weight]]*0.5)</f>
        <v>0.97423791666666659</v>
      </c>
      <c r="W818" s="3" cm="1">
        <f t="array" ref="W8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0.7793903333333333</v>
      </c>
      <c r="X818" s="3" t="e">
        <f>IF(Table13[[#This Row],[Category All]]="Category 1",Table13[[#This Row],[Base Abalone Value]]*1.5,NA())</f>
        <v>#N/A</v>
      </c>
      <c r="Y818" s="3">
        <f>IF(Table13[[#This Row],[Category All]]="Category 2",Table13[[#This Row],[Base Abalone Value]]*0.8,NA())</f>
        <v>0.7793903333333333</v>
      </c>
      <c r="Z818" s="3" t="e">
        <f>IF(Table13[[#This Row],[Category All]]="Category 3",Table13[[#This Row],[Base Abalone Value]],NA())</f>
        <v>#N/A</v>
      </c>
    </row>
    <row r="819" spans="1:26" x14ac:dyDescent="0.2">
      <c r="A819">
        <v>4143</v>
      </c>
      <c r="B819" t="s">
        <v>32</v>
      </c>
      <c r="C819">
        <v>0.65500000000000003</v>
      </c>
      <c r="D819">
        <v>0.52500000000000002</v>
      </c>
      <c r="E819">
        <v>0.18</v>
      </c>
      <c r="F819">
        <v>1.4019999999999999</v>
      </c>
      <c r="G819">
        <v>0.624</v>
      </c>
      <c r="H819">
        <v>0.29349999999999998</v>
      </c>
      <c r="I819">
        <v>0.36499999999999999</v>
      </c>
      <c r="J819">
        <v>13</v>
      </c>
      <c r="K819">
        <v>7</v>
      </c>
      <c r="L819" t="s">
        <v>52</v>
      </c>
      <c r="M819" t="s">
        <v>53</v>
      </c>
      <c r="N819" t="s">
        <v>54</v>
      </c>
      <c r="O819">
        <v>3</v>
      </c>
      <c r="P819" t="s">
        <v>65</v>
      </c>
      <c r="Q819">
        <v>3.6</v>
      </c>
      <c r="R819" t="str" cm="1">
        <f t="array" ref="R8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19" t="e">
        <f>IF(Table13[[#This Row],[Category All]]="Category 1", "Yes",NA())</f>
        <v>#N/A</v>
      </c>
      <c r="T819" t="e">
        <f>IF(Table13[[#This Row],[Category All]]="Category 2", "Yes",NA())</f>
        <v>#N/A</v>
      </c>
      <c r="U819" t="str">
        <f>IF(Table13[[#This Row],[Category All]]="Category 3", "Yes",NA())</f>
        <v>Yes</v>
      </c>
      <c r="V819" s="3">
        <f>SUM(1,(1/3)*(Table13[[#This Row],[Length]]-0.5),(1/3)*(Table13[[#This Row],[Diameter]]-0.4),(1/3)*(Table13[[#This Row],[Height]]-0.4)*Table13[[#This Row],[Whole_weight]]*0.5)</f>
        <v>1.0419266666666669</v>
      </c>
      <c r="W819" s="3" cm="1">
        <f t="array" ref="W8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1.0419266666666669</v>
      </c>
      <c r="X819" s="3" t="e">
        <f>IF(Table13[[#This Row],[Category All]]="Category 1",Table13[[#This Row],[Base Abalone Value]]*1.5,NA())</f>
        <v>#N/A</v>
      </c>
      <c r="Y819" s="3" t="e">
        <f>IF(Table13[[#This Row],[Category All]]="Category 2",Table13[[#This Row],[Base Abalone Value]]*0.8,NA())</f>
        <v>#N/A</v>
      </c>
      <c r="Z819" s="3">
        <f>IF(Table13[[#This Row],[Category All]]="Category 3",Table13[[#This Row],[Base Abalone Value]],NA())</f>
        <v>1.0419266666666669</v>
      </c>
    </row>
    <row r="820" spans="1:26" x14ac:dyDescent="0.2">
      <c r="A820">
        <v>3529</v>
      </c>
      <c r="B820" t="s">
        <v>28</v>
      </c>
      <c r="C820">
        <v>0.35</v>
      </c>
      <c r="D820">
        <v>0.26500000000000001</v>
      </c>
      <c r="E820">
        <v>8.5000000000000006E-2</v>
      </c>
      <c r="F820">
        <v>0.17349999999999999</v>
      </c>
      <c r="G820">
        <v>7.7499999999999999E-2</v>
      </c>
      <c r="H820">
        <v>3.4000000000000002E-2</v>
      </c>
      <c r="I820">
        <v>5.6000000000000001E-2</v>
      </c>
      <c r="J820">
        <v>6</v>
      </c>
      <c r="K820">
        <v>9</v>
      </c>
      <c r="L820" t="s">
        <v>37</v>
      </c>
      <c r="M820" t="s">
        <v>38</v>
      </c>
      <c r="N820" t="s">
        <v>39</v>
      </c>
      <c r="O820">
        <v>10</v>
      </c>
      <c r="P820" t="s">
        <v>55</v>
      </c>
      <c r="Q820">
        <v>24.1</v>
      </c>
      <c r="R820" t="str" cm="1">
        <f t="array" ref="R8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0" t="e">
        <f>IF(Table13[[#This Row],[Category All]]="Category 1", "Yes",NA())</f>
        <v>#N/A</v>
      </c>
      <c r="T820" t="str">
        <f>IF(Table13[[#This Row],[Category All]]="Category 2", "Yes",NA())</f>
        <v>Yes</v>
      </c>
      <c r="U820" t="e">
        <f>IF(Table13[[#This Row],[Category All]]="Category 3", "Yes",NA())</f>
        <v>#N/A</v>
      </c>
      <c r="V820" s="3">
        <f>SUM(1,(1/3)*(Table13[[#This Row],[Length]]-0.5),(1/3)*(Table13[[#This Row],[Diameter]]-0.4),(1/3)*(Table13[[#This Row],[Height]]-0.4)*Table13[[#This Row],[Whole_weight]]*0.5)</f>
        <v>0.89589124999999992</v>
      </c>
      <c r="W820" s="3" cm="1">
        <f t="array" ref="W8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0.71671299999999993</v>
      </c>
      <c r="X820" s="3" t="e">
        <f>IF(Table13[[#This Row],[Category All]]="Category 1",Table13[[#This Row],[Base Abalone Value]]*1.5,NA())</f>
        <v>#N/A</v>
      </c>
      <c r="Y820" s="3">
        <f>IF(Table13[[#This Row],[Category All]]="Category 2",Table13[[#This Row],[Base Abalone Value]]*0.8,NA())</f>
        <v>0.71671299999999993</v>
      </c>
      <c r="Z820" s="3" t="e">
        <f>IF(Table13[[#This Row],[Category All]]="Category 3",Table13[[#This Row],[Base Abalone Value]],NA())</f>
        <v>#N/A</v>
      </c>
    </row>
    <row r="821" spans="1:26" x14ac:dyDescent="0.2">
      <c r="A821">
        <v>3992</v>
      </c>
      <c r="B821" t="s">
        <v>32</v>
      </c>
      <c r="C821">
        <v>0.68500000000000005</v>
      </c>
      <c r="D821">
        <v>0.51</v>
      </c>
      <c r="E821">
        <v>0.18</v>
      </c>
      <c r="F821">
        <v>1.4544999999999999</v>
      </c>
      <c r="G821">
        <v>0.63149999999999995</v>
      </c>
      <c r="H821">
        <v>0.3105</v>
      </c>
      <c r="I821">
        <v>0.3725</v>
      </c>
      <c r="J821">
        <v>9</v>
      </c>
      <c r="K821">
        <v>2</v>
      </c>
      <c r="L821" t="s">
        <v>49</v>
      </c>
      <c r="M821" t="s">
        <v>50</v>
      </c>
      <c r="N821" t="s">
        <v>51</v>
      </c>
      <c r="O821">
        <v>2</v>
      </c>
      <c r="P821" t="s">
        <v>24</v>
      </c>
      <c r="Q821">
        <v>18</v>
      </c>
      <c r="R821" t="str" cm="1">
        <f t="array" ref="R8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1" t="e">
        <f>IF(Table13[[#This Row],[Category All]]="Category 1", "Yes",NA())</f>
        <v>#N/A</v>
      </c>
      <c r="T821" t="e">
        <f>IF(Table13[[#This Row],[Category All]]="Category 2", "Yes",NA())</f>
        <v>#N/A</v>
      </c>
      <c r="U821" t="str">
        <f>IF(Table13[[#This Row],[Category All]]="Category 3", "Yes",NA())</f>
        <v>Yes</v>
      </c>
      <c r="V821" s="3">
        <f>SUM(1,(1/3)*(Table13[[#This Row],[Length]]-0.5),(1/3)*(Table13[[#This Row],[Diameter]]-0.4),(1/3)*(Table13[[#This Row],[Height]]-0.4)*Table13[[#This Row],[Whole_weight]]*0.5)</f>
        <v>1.0450016666666668</v>
      </c>
      <c r="W821" s="3" cm="1">
        <f t="array" ref="W8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1.0450016666666668</v>
      </c>
      <c r="X821" s="3" t="e">
        <f>IF(Table13[[#This Row],[Category All]]="Category 1",Table13[[#This Row],[Base Abalone Value]]*1.5,NA())</f>
        <v>#N/A</v>
      </c>
      <c r="Y821" s="3" t="e">
        <f>IF(Table13[[#This Row],[Category All]]="Category 2",Table13[[#This Row],[Base Abalone Value]]*0.8,NA())</f>
        <v>#N/A</v>
      </c>
      <c r="Z821" s="3">
        <f>IF(Table13[[#This Row],[Category All]]="Category 3",Table13[[#This Row],[Base Abalone Value]],NA())</f>
        <v>1.0450016666666668</v>
      </c>
    </row>
    <row r="822" spans="1:26" x14ac:dyDescent="0.2">
      <c r="A822">
        <v>967</v>
      </c>
      <c r="B822" t="s">
        <v>28</v>
      </c>
      <c r="C822">
        <v>0.51</v>
      </c>
      <c r="D822">
        <v>0.375</v>
      </c>
      <c r="E822">
        <v>0.1</v>
      </c>
      <c r="F822">
        <v>0.57850000000000001</v>
      </c>
      <c r="G822">
        <v>0.23799999999999999</v>
      </c>
      <c r="H822">
        <v>0.1225</v>
      </c>
      <c r="I822">
        <v>0.17499999999999999</v>
      </c>
      <c r="J822">
        <v>7</v>
      </c>
      <c r="K822">
        <v>11</v>
      </c>
      <c r="L822" t="s">
        <v>22</v>
      </c>
      <c r="M822" t="s">
        <v>23</v>
      </c>
      <c r="N822" t="s">
        <v>20</v>
      </c>
      <c r="O822">
        <v>7</v>
      </c>
      <c r="P822" t="s">
        <v>59</v>
      </c>
      <c r="Q822">
        <v>2.5</v>
      </c>
      <c r="R822" t="str" cm="1">
        <f t="array" ref="R8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2" t="e">
        <f>IF(Table13[[#This Row],[Category All]]="Category 1", "Yes",NA())</f>
        <v>#N/A</v>
      </c>
      <c r="T822" t="str">
        <f>IF(Table13[[#This Row],[Category All]]="Category 2", "Yes",NA())</f>
        <v>Yes</v>
      </c>
      <c r="U822" t="e">
        <f>IF(Table13[[#This Row],[Category All]]="Category 3", "Yes",NA())</f>
        <v>#N/A</v>
      </c>
      <c r="V822" s="3">
        <f>SUM(1,(1/3)*(Table13[[#This Row],[Length]]-0.5),(1/3)*(Table13[[#This Row],[Diameter]]-0.4),(1/3)*(Table13[[#This Row],[Height]]-0.4)*Table13[[#This Row],[Whole_weight]]*0.5)</f>
        <v>0.96607500000000013</v>
      </c>
      <c r="W822" s="3" cm="1">
        <f t="array" ref="W8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0.7728600000000001</v>
      </c>
      <c r="X822" s="3" t="e">
        <f>IF(Table13[[#This Row],[Category All]]="Category 1",Table13[[#This Row],[Base Abalone Value]]*1.5,NA())</f>
        <v>#N/A</v>
      </c>
      <c r="Y822" s="3">
        <f>IF(Table13[[#This Row],[Category All]]="Category 2",Table13[[#This Row],[Base Abalone Value]]*0.8,NA())</f>
        <v>0.7728600000000001</v>
      </c>
      <c r="Z822" s="3" t="e">
        <f>IF(Table13[[#This Row],[Category All]]="Category 3",Table13[[#This Row],[Base Abalone Value]],NA())</f>
        <v>#N/A</v>
      </c>
    </row>
    <row r="823" spans="1:26" x14ac:dyDescent="0.2">
      <c r="A823">
        <v>592</v>
      </c>
      <c r="B823" t="s">
        <v>17</v>
      </c>
      <c r="C823">
        <v>0.37</v>
      </c>
      <c r="D823">
        <v>0.28999999999999998</v>
      </c>
      <c r="E823">
        <v>0.115</v>
      </c>
      <c r="F823">
        <v>0.25</v>
      </c>
      <c r="G823">
        <v>0.111</v>
      </c>
      <c r="H823">
        <v>5.7000000000000002E-2</v>
      </c>
      <c r="I823">
        <v>7.4999999999999997E-2</v>
      </c>
      <c r="J823">
        <v>9</v>
      </c>
      <c r="K823">
        <v>2</v>
      </c>
      <c r="L823" t="s">
        <v>49</v>
      </c>
      <c r="M823" t="s">
        <v>50</v>
      </c>
      <c r="N823" t="s">
        <v>51</v>
      </c>
      <c r="O823">
        <v>7</v>
      </c>
      <c r="P823" t="s">
        <v>59</v>
      </c>
      <c r="Q823">
        <v>2.5</v>
      </c>
      <c r="R823" t="str" cm="1">
        <f t="array" ref="R8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3" t="e">
        <f>IF(Table13[[#This Row],[Category All]]="Category 1", "Yes",NA())</f>
        <v>#N/A</v>
      </c>
      <c r="T823" t="str">
        <f>IF(Table13[[#This Row],[Category All]]="Category 2", "Yes",NA())</f>
        <v>Yes</v>
      </c>
      <c r="U823" t="e">
        <f>IF(Table13[[#This Row],[Category All]]="Category 3", "Yes",NA())</f>
        <v>#N/A</v>
      </c>
      <c r="V823" s="3">
        <f>SUM(1,(1/3)*(Table13[[#This Row],[Length]]-0.5),(1/3)*(Table13[[#This Row],[Diameter]]-0.4),(1/3)*(Table13[[#This Row],[Height]]-0.4)*Table13[[#This Row],[Whole_weight]]*0.5)</f>
        <v>0.90812499999999996</v>
      </c>
      <c r="W823" s="3" cm="1">
        <f t="array" ref="W8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0.72650000000000003</v>
      </c>
      <c r="X823" s="3" t="e">
        <f>IF(Table13[[#This Row],[Category All]]="Category 1",Table13[[#This Row],[Base Abalone Value]]*1.5,NA())</f>
        <v>#N/A</v>
      </c>
      <c r="Y823" s="3">
        <f>IF(Table13[[#This Row],[Category All]]="Category 2",Table13[[#This Row],[Base Abalone Value]]*0.8,NA())</f>
        <v>0.72650000000000003</v>
      </c>
      <c r="Z823" s="3" t="e">
        <f>IF(Table13[[#This Row],[Category All]]="Category 3",Table13[[#This Row],[Base Abalone Value]],NA())</f>
        <v>#N/A</v>
      </c>
    </row>
    <row r="824" spans="1:26" x14ac:dyDescent="0.2">
      <c r="A824">
        <v>4168</v>
      </c>
      <c r="B824" t="s">
        <v>32</v>
      </c>
      <c r="C824">
        <v>0.5</v>
      </c>
      <c r="D824">
        <v>0.38</v>
      </c>
      <c r="E824">
        <v>0.125</v>
      </c>
      <c r="F824">
        <v>0.57699999999999996</v>
      </c>
      <c r="G824">
        <v>0.26900000000000002</v>
      </c>
      <c r="H824">
        <v>0.1265</v>
      </c>
      <c r="I824">
        <v>0.1535</v>
      </c>
      <c r="J824">
        <v>9</v>
      </c>
      <c r="K824">
        <v>7</v>
      </c>
      <c r="L824" t="s">
        <v>52</v>
      </c>
      <c r="M824" t="s">
        <v>53</v>
      </c>
      <c r="N824" t="s">
        <v>54</v>
      </c>
      <c r="O824">
        <v>3</v>
      </c>
      <c r="P824" t="s">
        <v>65</v>
      </c>
      <c r="Q824">
        <v>3.6</v>
      </c>
      <c r="R824" t="str" cm="1">
        <f t="array" ref="R8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4" t="e">
        <f>IF(Table13[[#This Row],[Category All]]="Category 1", "Yes",NA())</f>
        <v>#N/A</v>
      </c>
      <c r="T824" t="str">
        <f>IF(Table13[[#This Row],[Category All]]="Category 2", "Yes",NA())</f>
        <v>Yes</v>
      </c>
      <c r="U824" t="e">
        <f>IF(Table13[[#This Row],[Category All]]="Category 3", "Yes",NA())</f>
        <v>#N/A</v>
      </c>
      <c r="V824" s="3">
        <f>SUM(1,(1/3)*(Table13[[#This Row],[Length]]-0.5),(1/3)*(Table13[[#This Row],[Diameter]]-0.4),(1/3)*(Table13[[#This Row],[Height]]-0.4)*Table13[[#This Row],[Whole_weight]]*0.5)</f>
        <v>0.9668874999999999</v>
      </c>
      <c r="W824" s="3" cm="1">
        <f t="array" ref="W8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0.77350999999999992</v>
      </c>
      <c r="X824" s="3" t="e">
        <f>IF(Table13[[#This Row],[Category All]]="Category 1",Table13[[#This Row],[Base Abalone Value]]*1.5,NA())</f>
        <v>#N/A</v>
      </c>
      <c r="Y824" s="3">
        <f>IF(Table13[[#This Row],[Category All]]="Category 2",Table13[[#This Row],[Base Abalone Value]]*0.8,NA())</f>
        <v>0.77350999999999992</v>
      </c>
      <c r="Z824" s="3" t="e">
        <f>IF(Table13[[#This Row],[Category All]]="Category 3",Table13[[#This Row],[Base Abalone Value]],NA())</f>
        <v>#N/A</v>
      </c>
    </row>
    <row r="825" spans="1:26" x14ac:dyDescent="0.2">
      <c r="A825">
        <v>2692</v>
      </c>
      <c r="B825" t="s">
        <v>17</v>
      </c>
      <c r="C825">
        <v>0.64500000000000002</v>
      </c>
      <c r="D825">
        <v>0.52</v>
      </c>
      <c r="E825">
        <v>0.18</v>
      </c>
      <c r="F825">
        <v>1.2849999999999999</v>
      </c>
      <c r="G825">
        <v>0.57750000000000001</v>
      </c>
      <c r="H825">
        <v>0.35199999999999998</v>
      </c>
      <c r="I825">
        <v>0.317</v>
      </c>
      <c r="J825">
        <v>9</v>
      </c>
      <c r="K825">
        <v>10</v>
      </c>
      <c r="L825" t="s">
        <v>33</v>
      </c>
      <c r="M825" t="s">
        <v>34</v>
      </c>
      <c r="N825" t="s">
        <v>35</v>
      </c>
      <c r="O825">
        <v>5</v>
      </c>
      <c r="P825" t="s">
        <v>31</v>
      </c>
      <c r="Q825">
        <v>12.8</v>
      </c>
      <c r="R825" t="str" cm="1">
        <f t="array" ref="R8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5" t="e">
        <f>IF(Table13[[#This Row],[Category All]]="Category 1", "Yes",NA())</f>
        <v>#N/A</v>
      </c>
      <c r="T825" t="e">
        <f>IF(Table13[[#This Row],[Category All]]="Category 2", "Yes",NA())</f>
        <v>#N/A</v>
      </c>
      <c r="U825" t="str">
        <f>IF(Table13[[#This Row],[Category All]]="Category 3", "Yes",NA())</f>
        <v>Yes</v>
      </c>
      <c r="V825" s="3">
        <f>SUM(1,(1/3)*(Table13[[#This Row],[Length]]-0.5),(1/3)*(Table13[[#This Row],[Diameter]]-0.4),(1/3)*(Table13[[#This Row],[Height]]-0.4)*Table13[[#This Row],[Whole_weight]]*0.5)</f>
        <v>1.0412166666666667</v>
      </c>
      <c r="W825" s="3" cm="1">
        <f t="array" ref="W8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1.0412166666666667</v>
      </c>
      <c r="X825" s="3" t="e">
        <f>IF(Table13[[#This Row],[Category All]]="Category 1",Table13[[#This Row],[Base Abalone Value]]*1.5,NA())</f>
        <v>#N/A</v>
      </c>
      <c r="Y825" s="3" t="e">
        <f>IF(Table13[[#This Row],[Category All]]="Category 2",Table13[[#This Row],[Base Abalone Value]]*0.8,NA())</f>
        <v>#N/A</v>
      </c>
      <c r="Z825" s="3">
        <f>IF(Table13[[#This Row],[Category All]]="Category 3",Table13[[#This Row],[Base Abalone Value]],NA())</f>
        <v>1.0412166666666667</v>
      </c>
    </row>
    <row r="826" spans="1:26" x14ac:dyDescent="0.2">
      <c r="A826">
        <v>467</v>
      </c>
      <c r="B826" t="s">
        <v>17</v>
      </c>
      <c r="C826">
        <v>0.67</v>
      </c>
      <c r="D826">
        <v>0.55000000000000004</v>
      </c>
      <c r="E826">
        <v>0.19</v>
      </c>
      <c r="F826">
        <v>1.3905000000000001</v>
      </c>
      <c r="G826">
        <v>0.54249999999999998</v>
      </c>
      <c r="H826">
        <v>0.30349999999999999</v>
      </c>
      <c r="I826">
        <v>0.4</v>
      </c>
      <c r="J826">
        <v>12</v>
      </c>
      <c r="K826">
        <v>14</v>
      </c>
      <c r="L826" t="s">
        <v>40</v>
      </c>
      <c r="M826" t="s">
        <v>41</v>
      </c>
      <c r="N826" t="s">
        <v>42</v>
      </c>
      <c r="O826">
        <v>4</v>
      </c>
      <c r="P826" t="s">
        <v>27</v>
      </c>
      <c r="Q826">
        <v>6.1</v>
      </c>
      <c r="R826" t="str" cm="1">
        <f t="array" ref="R8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6" t="e">
        <f>IF(Table13[[#This Row],[Category All]]="Category 1", "Yes",NA())</f>
        <v>#N/A</v>
      </c>
      <c r="T826" t="e">
        <f>IF(Table13[[#This Row],[Category All]]="Category 2", "Yes",NA())</f>
        <v>#N/A</v>
      </c>
      <c r="U826" t="str">
        <f>IF(Table13[[#This Row],[Category All]]="Category 3", "Yes",NA())</f>
        <v>Yes</v>
      </c>
      <c r="V826" s="3">
        <f>SUM(1,(1/3)*(Table13[[#This Row],[Length]]-0.5),(1/3)*(Table13[[#This Row],[Diameter]]-0.4),(1/3)*(Table13[[#This Row],[Height]]-0.4)*Table13[[#This Row],[Whole_weight]]*0.5)</f>
        <v>1.0579991666666666</v>
      </c>
      <c r="W826" s="3" cm="1">
        <f t="array" ref="W8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1.0579991666666666</v>
      </c>
      <c r="X826" s="3" t="e">
        <f>IF(Table13[[#This Row],[Category All]]="Category 1",Table13[[#This Row],[Base Abalone Value]]*1.5,NA())</f>
        <v>#N/A</v>
      </c>
      <c r="Y826" s="3" t="e">
        <f>IF(Table13[[#This Row],[Category All]]="Category 2",Table13[[#This Row],[Base Abalone Value]]*0.8,NA())</f>
        <v>#N/A</v>
      </c>
      <c r="Z826" s="3">
        <f>IF(Table13[[#This Row],[Category All]]="Category 3",Table13[[#This Row],[Base Abalone Value]],NA())</f>
        <v>1.0579991666666666</v>
      </c>
    </row>
    <row r="827" spans="1:26" x14ac:dyDescent="0.2">
      <c r="A827">
        <v>3047</v>
      </c>
      <c r="B827" t="s">
        <v>32</v>
      </c>
      <c r="C827">
        <v>0.58499999999999996</v>
      </c>
      <c r="D827">
        <v>0.45</v>
      </c>
      <c r="E827">
        <v>0.17499999999999999</v>
      </c>
      <c r="F827">
        <v>1.1274999999999999</v>
      </c>
      <c r="G827">
        <v>0.49249999999999999</v>
      </c>
      <c r="H827">
        <v>0.26200000000000001</v>
      </c>
      <c r="I827">
        <v>0.33500000000000002</v>
      </c>
      <c r="J827">
        <v>11</v>
      </c>
      <c r="K827">
        <v>13</v>
      </c>
      <c r="L827" t="s">
        <v>29</v>
      </c>
      <c r="M827" t="s">
        <v>30</v>
      </c>
      <c r="N827" t="s">
        <v>20</v>
      </c>
      <c r="O827">
        <v>10</v>
      </c>
      <c r="P827" t="s">
        <v>55</v>
      </c>
      <c r="Q827">
        <v>24.1</v>
      </c>
      <c r="R827" t="str" cm="1">
        <f t="array" ref="R8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7" t="e">
        <f>IF(Table13[[#This Row],[Category All]]="Category 1", "Yes",NA())</f>
        <v>#N/A</v>
      </c>
      <c r="T827" t="e">
        <f>IF(Table13[[#This Row],[Category All]]="Category 2", "Yes",NA())</f>
        <v>#N/A</v>
      </c>
      <c r="U827" t="str">
        <f>IF(Table13[[#This Row],[Category All]]="Category 3", "Yes",NA())</f>
        <v>Yes</v>
      </c>
      <c r="V827" s="3">
        <f>SUM(1,(1/3)*(Table13[[#This Row],[Length]]-0.5),(1/3)*(Table13[[#This Row],[Diameter]]-0.4),(1/3)*(Table13[[#This Row],[Height]]-0.4)*Table13[[#This Row],[Whole_weight]]*0.5)</f>
        <v>1.0027187499999999</v>
      </c>
      <c r="W827" s="3" cm="1">
        <f t="array" ref="W8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1.0027187499999999</v>
      </c>
      <c r="X827" s="3" t="e">
        <f>IF(Table13[[#This Row],[Category All]]="Category 1",Table13[[#This Row],[Base Abalone Value]]*1.5,NA())</f>
        <v>#N/A</v>
      </c>
      <c r="Y827" s="3" t="e">
        <f>IF(Table13[[#This Row],[Category All]]="Category 2",Table13[[#This Row],[Base Abalone Value]]*0.8,NA())</f>
        <v>#N/A</v>
      </c>
      <c r="Z827" s="3">
        <f>IF(Table13[[#This Row],[Category All]]="Category 3",Table13[[#This Row],[Base Abalone Value]],NA())</f>
        <v>1.0027187499999999</v>
      </c>
    </row>
    <row r="828" spans="1:26" x14ac:dyDescent="0.2">
      <c r="A828">
        <v>3110</v>
      </c>
      <c r="B828" t="s">
        <v>28</v>
      </c>
      <c r="C828">
        <v>0.38</v>
      </c>
      <c r="D828">
        <v>0.28999999999999998</v>
      </c>
      <c r="E828">
        <v>8.5000000000000006E-2</v>
      </c>
      <c r="F828">
        <v>0.22850000000000001</v>
      </c>
      <c r="G828">
        <v>8.7999999999999995E-2</v>
      </c>
      <c r="H828">
        <v>4.65E-2</v>
      </c>
      <c r="I828">
        <v>7.4999999999999997E-2</v>
      </c>
      <c r="J828">
        <v>7</v>
      </c>
      <c r="K828">
        <v>14</v>
      </c>
      <c r="L828" t="s">
        <v>40</v>
      </c>
      <c r="M828" t="s">
        <v>41</v>
      </c>
      <c r="N828" t="s">
        <v>42</v>
      </c>
      <c r="O828">
        <v>8</v>
      </c>
      <c r="P828" t="s">
        <v>36</v>
      </c>
      <c r="Q828">
        <v>12.3</v>
      </c>
      <c r="R828" t="str" cm="1">
        <f t="array" ref="R8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28" t="e">
        <f>IF(Table13[[#This Row],[Category All]]="Category 1", "Yes",NA())</f>
        <v>#N/A</v>
      </c>
      <c r="T828" t="str">
        <f>IF(Table13[[#This Row],[Category All]]="Category 2", "Yes",NA())</f>
        <v>Yes</v>
      </c>
      <c r="U828" t="e">
        <f>IF(Table13[[#This Row],[Category All]]="Category 3", "Yes",NA())</f>
        <v>#N/A</v>
      </c>
      <c r="V828" s="3">
        <f>SUM(1,(1/3)*(Table13[[#This Row],[Length]]-0.5),(1/3)*(Table13[[#This Row],[Diameter]]-0.4),(1/3)*(Table13[[#This Row],[Height]]-0.4)*Table13[[#This Row],[Whole_weight]]*0.5)</f>
        <v>0.9113370833333333</v>
      </c>
      <c r="W828" s="3" cm="1">
        <f t="array" ref="W8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0.72906966666666673</v>
      </c>
      <c r="X828" s="3" t="e">
        <f>IF(Table13[[#This Row],[Category All]]="Category 1",Table13[[#This Row],[Base Abalone Value]]*1.5,NA())</f>
        <v>#N/A</v>
      </c>
      <c r="Y828" s="3">
        <f>IF(Table13[[#This Row],[Category All]]="Category 2",Table13[[#This Row],[Base Abalone Value]]*0.8,NA())</f>
        <v>0.72906966666666673</v>
      </c>
      <c r="Z828" s="3" t="e">
        <f>IF(Table13[[#This Row],[Category All]]="Category 3",Table13[[#This Row],[Base Abalone Value]],NA())</f>
        <v>#N/A</v>
      </c>
    </row>
    <row r="829" spans="1:26" x14ac:dyDescent="0.2">
      <c r="A829">
        <v>1643</v>
      </c>
      <c r="B829" t="s">
        <v>32</v>
      </c>
      <c r="C829">
        <v>0.57499999999999996</v>
      </c>
      <c r="D829">
        <v>0.44</v>
      </c>
      <c r="E829">
        <v>0.16</v>
      </c>
      <c r="F829">
        <v>0.96150000000000002</v>
      </c>
      <c r="G829">
        <v>0.48299999999999998</v>
      </c>
      <c r="H829">
        <v>0.16600000000000001</v>
      </c>
      <c r="I829">
        <v>0.27500000000000002</v>
      </c>
      <c r="J829">
        <v>13</v>
      </c>
      <c r="K829">
        <v>2</v>
      </c>
      <c r="L829" t="s">
        <v>49</v>
      </c>
      <c r="M829" t="s">
        <v>50</v>
      </c>
      <c r="N829" t="s">
        <v>51</v>
      </c>
      <c r="O829">
        <v>4</v>
      </c>
      <c r="P829" t="s">
        <v>27</v>
      </c>
      <c r="Q829">
        <v>6.1</v>
      </c>
      <c r="R829" t="str" cm="1">
        <f t="array" ref="R8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29" t="e">
        <f>IF(Table13[[#This Row],[Category All]]="Category 1", "Yes",NA())</f>
        <v>#N/A</v>
      </c>
      <c r="T829" t="e">
        <f>IF(Table13[[#This Row],[Category All]]="Category 2", "Yes",NA())</f>
        <v>#N/A</v>
      </c>
      <c r="U829" t="str">
        <f>IF(Table13[[#This Row],[Category All]]="Category 3", "Yes",NA())</f>
        <v>Yes</v>
      </c>
      <c r="V829" s="3">
        <f>SUM(1,(1/3)*(Table13[[#This Row],[Length]]-0.5),(1/3)*(Table13[[#This Row],[Diameter]]-0.4),(1/3)*(Table13[[#This Row],[Height]]-0.4)*Table13[[#This Row],[Whole_weight]]*0.5)</f>
        <v>0.99987333333333328</v>
      </c>
      <c r="W829" s="3" cm="1">
        <f t="array" ref="W8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0.99987333333333328</v>
      </c>
      <c r="X829" s="3" t="e">
        <f>IF(Table13[[#This Row],[Category All]]="Category 1",Table13[[#This Row],[Base Abalone Value]]*1.5,NA())</f>
        <v>#N/A</v>
      </c>
      <c r="Y829" s="3" t="e">
        <f>IF(Table13[[#This Row],[Category All]]="Category 2",Table13[[#This Row],[Base Abalone Value]]*0.8,NA())</f>
        <v>#N/A</v>
      </c>
      <c r="Z829" s="3">
        <f>IF(Table13[[#This Row],[Category All]]="Category 3",Table13[[#This Row],[Base Abalone Value]],NA())</f>
        <v>0.99987333333333328</v>
      </c>
    </row>
    <row r="830" spans="1:26" x14ac:dyDescent="0.2">
      <c r="A830">
        <v>288</v>
      </c>
      <c r="B830" t="s">
        <v>17</v>
      </c>
      <c r="C830">
        <v>0.495</v>
      </c>
      <c r="D830">
        <v>0.4</v>
      </c>
      <c r="E830">
        <v>0.155</v>
      </c>
      <c r="F830">
        <v>0.64449999999999996</v>
      </c>
      <c r="G830">
        <v>0.24199999999999999</v>
      </c>
      <c r="H830">
        <v>0.13250000000000001</v>
      </c>
      <c r="I830">
        <v>0.20499999999999999</v>
      </c>
      <c r="J830">
        <v>17</v>
      </c>
      <c r="K830">
        <v>8</v>
      </c>
      <c r="L830" t="s">
        <v>46</v>
      </c>
      <c r="M830" t="s">
        <v>47</v>
      </c>
      <c r="N830" t="s">
        <v>48</v>
      </c>
      <c r="O830">
        <v>4</v>
      </c>
      <c r="P830" t="s">
        <v>27</v>
      </c>
      <c r="Q830">
        <v>6.1</v>
      </c>
      <c r="R830" t="str" cm="1">
        <f t="array" ref="R8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0" t="e">
        <f>IF(Table13[[#This Row],[Category All]]="Category 1", "Yes",NA())</f>
        <v>#N/A</v>
      </c>
      <c r="T830" t="str">
        <f>IF(Table13[[#This Row],[Category All]]="Category 2", "Yes",NA())</f>
        <v>Yes</v>
      </c>
      <c r="U830" t="e">
        <f>IF(Table13[[#This Row],[Category All]]="Category 3", "Yes",NA())</f>
        <v>#N/A</v>
      </c>
      <c r="V830" s="3">
        <f>SUM(1,(1/3)*(Table13[[#This Row],[Length]]-0.5),(1/3)*(Table13[[#This Row],[Diameter]]-0.4),(1/3)*(Table13[[#This Row],[Height]]-0.4)*Table13[[#This Row],[Whole_weight]]*0.5)</f>
        <v>0.97201624999999992</v>
      </c>
      <c r="W830" s="3" cm="1">
        <f t="array" ref="W8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0.777613</v>
      </c>
      <c r="X830" s="3" t="e">
        <f>IF(Table13[[#This Row],[Category All]]="Category 1",Table13[[#This Row],[Base Abalone Value]]*1.5,NA())</f>
        <v>#N/A</v>
      </c>
      <c r="Y830" s="3">
        <f>IF(Table13[[#This Row],[Category All]]="Category 2",Table13[[#This Row],[Base Abalone Value]]*0.8,NA())</f>
        <v>0.777613</v>
      </c>
      <c r="Z830" s="3" t="e">
        <f>IF(Table13[[#This Row],[Category All]]="Category 3",Table13[[#This Row],[Base Abalone Value]],NA())</f>
        <v>#N/A</v>
      </c>
    </row>
    <row r="831" spans="1:26" x14ac:dyDescent="0.2">
      <c r="A831">
        <v>188</v>
      </c>
      <c r="B831" t="s">
        <v>17</v>
      </c>
      <c r="C831">
        <v>0.63</v>
      </c>
      <c r="D831">
        <v>0.5</v>
      </c>
      <c r="E831">
        <v>0.185</v>
      </c>
      <c r="F831">
        <v>1.383</v>
      </c>
      <c r="G831">
        <v>0.54</v>
      </c>
      <c r="H831">
        <v>0.33150000000000002</v>
      </c>
      <c r="I831">
        <v>0.38</v>
      </c>
      <c r="J831">
        <v>10</v>
      </c>
      <c r="K831">
        <v>14</v>
      </c>
      <c r="L831" t="s">
        <v>40</v>
      </c>
      <c r="M831" t="s">
        <v>41</v>
      </c>
      <c r="N831" t="s">
        <v>42</v>
      </c>
      <c r="O831">
        <v>5</v>
      </c>
      <c r="P831" t="s">
        <v>31</v>
      </c>
      <c r="Q831">
        <v>12.8</v>
      </c>
      <c r="R831" t="str" cm="1">
        <f t="array" ref="R8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1" t="e">
        <f>IF(Table13[[#This Row],[Category All]]="Category 1", "Yes",NA())</f>
        <v>#N/A</v>
      </c>
      <c r="T831" t="e">
        <f>IF(Table13[[#This Row],[Category All]]="Category 2", "Yes",NA())</f>
        <v>#N/A</v>
      </c>
      <c r="U831" t="str">
        <f>IF(Table13[[#This Row],[Category All]]="Category 3", "Yes",NA())</f>
        <v>Yes</v>
      </c>
      <c r="V831" s="3">
        <f>SUM(1,(1/3)*(Table13[[#This Row],[Length]]-0.5),(1/3)*(Table13[[#This Row],[Diameter]]-0.4),(1/3)*(Table13[[#This Row],[Height]]-0.4)*Table13[[#This Row],[Whole_weight]]*0.5)</f>
        <v>1.0271091666666667</v>
      </c>
      <c r="W831" s="3" cm="1">
        <f t="array" ref="W8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1.0271091666666667</v>
      </c>
      <c r="X831" s="3" t="e">
        <f>IF(Table13[[#This Row],[Category All]]="Category 1",Table13[[#This Row],[Base Abalone Value]]*1.5,NA())</f>
        <v>#N/A</v>
      </c>
      <c r="Y831" s="3" t="e">
        <f>IF(Table13[[#This Row],[Category All]]="Category 2",Table13[[#This Row],[Base Abalone Value]]*0.8,NA())</f>
        <v>#N/A</v>
      </c>
      <c r="Z831" s="3">
        <f>IF(Table13[[#This Row],[Category All]]="Category 3",Table13[[#This Row],[Base Abalone Value]],NA())</f>
        <v>1.0271091666666667</v>
      </c>
    </row>
    <row r="832" spans="1:26" x14ac:dyDescent="0.2">
      <c r="A832">
        <v>2462</v>
      </c>
      <c r="B832" t="s">
        <v>17</v>
      </c>
      <c r="C832">
        <v>0.5</v>
      </c>
      <c r="D832">
        <v>0.38500000000000001</v>
      </c>
      <c r="E832">
        <v>0.13</v>
      </c>
      <c r="F832">
        <v>0.76800000000000002</v>
      </c>
      <c r="G832">
        <v>0.26250000000000001</v>
      </c>
      <c r="H832">
        <v>9.5000000000000001E-2</v>
      </c>
      <c r="I832">
        <v>0.27</v>
      </c>
      <c r="J832">
        <v>13</v>
      </c>
      <c r="K832">
        <v>6</v>
      </c>
      <c r="L832" t="s">
        <v>56</v>
      </c>
      <c r="M832" t="s">
        <v>57</v>
      </c>
      <c r="N832" t="s">
        <v>58</v>
      </c>
      <c r="O832">
        <v>6</v>
      </c>
      <c r="P832" t="s">
        <v>64</v>
      </c>
      <c r="Q832">
        <v>14.1</v>
      </c>
      <c r="R832" t="str" cm="1">
        <f t="array" ref="R8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2" t="e">
        <f>IF(Table13[[#This Row],[Category All]]="Category 1", "Yes",NA())</f>
        <v>#N/A</v>
      </c>
      <c r="T832" t="str">
        <f>IF(Table13[[#This Row],[Category All]]="Category 2", "Yes",NA())</f>
        <v>Yes</v>
      </c>
      <c r="U832" t="e">
        <f>IF(Table13[[#This Row],[Category All]]="Category 3", "Yes",NA())</f>
        <v>#N/A</v>
      </c>
      <c r="V832" s="3">
        <f>SUM(1,(1/3)*(Table13[[#This Row],[Length]]-0.5),(1/3)*(Table13[[#This Row],[Diameter]]-0.4),(1/3)*(Table13[[#This Row],[Height]]-0.4)*Table13[[#This Row],[Whole_weight]]*0.5)</f>
        <v>0.96043999999999996</v>
      </c>
      <c r="W832" s="3" cm="1">
        <f t="array" ref="W8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0.76835200000000003</v>
      </c>
      <c r="X832" s="3" t="e">
        <f>IF(Table13[[#This Row],[Category All]]="Category 1",Table13[[#This Row],[Base Abalone Value]]*1.5,NA())</f>
        <v>#N/A</v>
      </c>
      <c r="Y832" s="3">
        <f>IF(Table13[[#This Row],[Category All]]="Category 2",Table13[[#This Row],[Base Abalone Value]]*0.8,NA())</f>
        <v>0.76835200000000003</v>
      </c>
      <c r="Z832" s="3" t="e">
        <f>IF(Table13[[#This Row],[Category All]]="Category 3",Table13[[#This Row],[Base Abalone Value]],NA())</f>
        <v>#N/A</v>
      </c>
    </row>
    <row r="833" spans="1:26" x14ac:dyDescent="0.2">
      <c r="A833">
        <v>1591</v>
      </c>
      <c r="B833" t="s">
        <v>28</v>
      </c>
      <c r="C833">
        <v>0.52</v>
      </c>
      <c r="D833">
        <v>0.39</v>
      </c>
      <c r="E833">
        <v>0.13</v>
      </c>
      <c r="F833">
        <v>0.55449999999999999</v>
      </c>
      <c r="G833">
        <v>0.23549999999999999</v>
      </c>
      <c r="H833">
        <v>0.1095</v>
      </c>
      <c r="I833">
        <v>0.1895</v>
      </c>
      <c r="J833">
        <v>7</v>
      </c>
      <c r="K833">
        <v>12</v>
      </c>
      <c r="L833" t="s">
        <v>18</v>
      </c>
      <c r="M833" t="s">
        <v>19</v>
      </c>
      <c r="N833" t="s">
        <v>20</v>
      </c>
      <c r="O833">
        <v>6</v>
      </c>
      <c r="P833" t="s">
        <v>64</v>
      </c>
      <c r="Q833">
        <v>14.1</v>
      </c>
      <c r="R833" t="str" cm="1">
        <f t="array" ref="R8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3" t="e">
        <f>IF(Table13[[#This Row],[Category All]]="Category 1", "Yes",NA())</f>
        <v>#N/A</v>
      </c>
      <c r="T833" t="str">
        <f>IF(Table13[[#This Row],[Category All]]="Category 2", "Yes",NA())</f>
        <v>Yes</v>
      </c>
      <c r="U833" t="e">
        <f>IF(Table13[[#This Row],[Category All]]="Category 3", "Yes",NA())</f>
        <v>#N/A</v>
      </c>
      <c r="V833" s="3">
        <f>SUM(1,(1/3)*(Table13[[#This Row],[Length]]-0.5),(1/3)*(Table13[[#This Row],[Diameter]]-0.4),(1/3)*(Table13[[#This Row],[Height]]-0.4)*Table13[[#This Row],[Whole_weight]]*0.5)</f>
        <v>0.97838083333333314</v>
      </c>
      <c r="W833" s="3" cm="1">
        <f t="array" ref="W8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0.7827046666666666</v>
      </c>
      <c r="X833" s="3" t="e">
        <f>IF(Table13[[#This Row],[Category All]]="Category 1",Table13[[#This Row],[Base Abalone Value]]*1.5,NA())</f>
        <v>#N/A</v>
      </c>
      <c r="Y833" s="3">
        <f>IF(Table13[[#This Row],[Category All]]="Category 2",Table13[[#This Row],[Base Abalone Value]]*0.8,NA())</f>
        <v>0.7827046666666666</v>
      </c>
      <c r="Z833" s="3" t="e">
        <f>IF(Table13[[#This Row],[Category All]]="Category 3",Table13[[#This Row],[Base Abalone Value]],NA())</f>
        <v>#N/A</v>
      </c>
    </row>
    <row r="834" spans="1:26" x14ac:dyDescent="0.2">
      <c r="A834">
        <v>938</v>
      </c>
      <c r="B834" t="s">
        <v>28</v>
      </c>
      <c r="C834">
        <v>0.45500000000000002</v>
      </c>
      <c r="D834">
        <v>0.35499999999999998</v>
      </c>
      <c r="E834">
        <v>0.125</v>
      </c>
      <c r="F834">
        <v>0.53249999999999997</v>
      </c>
      <c r="G834">
        <v>0.22500000000000001</v>
      </c>
      <c r="H834">
        <v>0.126</v>
      </c>
      <c r="I834">
        <v>0.14649999999999999</v>
      </c>
      <c r="J834">
        <v>7</v>
      </c>
      <c r="K834">
        <v>14</v>
      </c>
      <c r="L834" t="s">
        <v>40</v>
      </c>
      <c r="M834" t="s">
        <v>41</v>
      </c>
      <c r="N834" t="s">
        <v>42</v>
      </c>
      <c r="O834">
        <v>6</v>
      </c>
      <c r="P834" t="s">
        <v>64</v>
      </c>
      <c r="Q834">
        <v>14.1</v>
      </c>
      <c r="R834" t="str" cm="1">
        <f t="array" ref="R8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4" t="e">
        <f>IF(Table13[[#This Row],[Category All]]="Category 1", "Yes",NA())</f>
        <v>#N/A</v>
      </c>
      <c r="T834" t="str">
        <f>IF(Table13[[#This Row],[Category All]]="Category 2", "Yes",NA())</f>
        <v>Yes</v>
      </c>
      <c r="U834" t="e">
        <f>IF(Table13[[#This Row],[Category All]]="Category 3", "Yes",NA())</f>
        <v>#N/A</v>
      </c>
      <c r="V834" s="3">
        <f>SUM(1,(1/3)*(Table13[[#This Row],[Length]]-0.5),(1/3)*(Table13[[#This Row],[Diameter]]-0.4),(1/3)*(Table13[[#This Row],[Height]]-0.4)*Table13[[#This Row],[Whole_weight]]*0.5)</f>
        <v>0.94559375000000001</v>
      </c>
      <c r="W834" s="3" cm="1">
        <f t="array" ref="W8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0.75647500000000001</v>
      </c>
      <c r="X834" s="3" t="e">
        <f>IF(Table13[[#This Row],[Category All]]="Category 1",Table13[[#This Row],[Base Abalone Value]]*1.5,NA())</f>
        <v>#N/A</v>
      </c>
      <c r="Y834" s="3">
        <f>IF(Table13[[#This Row],[Category All]]="Category 2",Table13[[#This Row],[Base Abalone Value]]*0.8,NA())</f>
        <v>0.75647500000000001</v>
      </c>
      <c r="Z834" s="3" t="e">
        <f>IF(Table13[[#This Row],[Category All]]="Category 3",Table13[[#This Row],[Base Abalone Value]],NA())</f>
        <v>#N/A</v>
      </c>
    </row>
    <row r="835" spans="1:26" x14ac:dyDescent="0.2">
      <c r="A835">
        <v>2063</v>
      </c>
      <c r="B835" t="s">
        <v>32</v>
      </c>
      <c r="C835">
        <v>0.505</v>
      </c>
      <c r="D835">
        <v>0.38500000000000001</v>
      </c>
      <c r="E835">
        <v>0.13</v>
      </c>
      <c r="F835">
        <v>0.64349999999999996</v>
      </c>
      <c r="G835">
        <v>0.3135</v>
      </c>
      <c r="H835">
        <v>0.14899999999999999</v>
      </c>
      <c r="I835">
        <v>0.1515</v>
      </c>
      <c r="J835">
        <v>7</v>
      </c>
      <c r="K835">
        <v>6</v>
      </c>
      <c r="L835" t="s">
        <v>56</v>
      </c>
      <c r="M835" t="s">
        <v>57</v>
      </c>
      <c r="N835" t="s">
        <v>58</v>
      </c>
      <c r="O835">
        <v>7</v>
      </c>
      <c r="P835" t="s">
        <v>59</v>
      </c>
      <c r="Q835">
        <v>2.5</v>
      </c>
      <c r="R835" t="str" cm="1">
        <f t="array" ref="R8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5" t="e">
        <f>IF(Table13[[#This Row],[Category All]]="Category 1", "Yes",NA())</f>
        <v>#N/A</v>
      </c>
      <c r="T835" t="str">
        <f>IF(Table13[[#This Row],[Category All]]="Category 2", "Yes",NA())</f>
        <v>Yes</v>
      </c>
      <c r="U835" t="e">
        <f>IF(Table13[[#This Row],[Category All]]="Category 3", "Yes",NA())</f>
        <v>#N/A</v>
      </c>
      <c r="V835" s="3">
        <f>SUM(1,(1/3)*(Table13[[#This Row],[Length]]-0.5),(1/3)*(Table13[[#This Row],[Diameter]]-0.4),(1/3)*(Table13[[#This Row],[Height]]-0.4)*Table13[[#This Row],[Whole_weight]]*0.5)</f>
        <v>0.96770916666666673</v>
      </c>
      <c r="W835" s="3" cm="1">
        <f t="array" ref="W8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0.77416733333333343</v>
      </c>
      <c r="X835" s="3" t="e">
        <f>IF(Table13[[#This Row],[Category All]]="Category 1",Table13[[#This Row],[Base Abalone Value]]*1.5,NA())</f>
        <v>#N/A</v>
      </c>
      <c r="Y835" s="3">
        <f>IF(Table13[[#This Row],[Category All]]="Category 2",Table13[[#This Row],[Base Abalone Value]]*0.8,NA())</f>
        <v>0.77416733333333343</v>
      </c>
      <c r="Z835" s="3" t="e">
        <f>IF(Table13[[#This Row],[Category All]]="Category 3",Table13[[#This Row],[Base Abalone Value]],NA())</f>
        <v>#N/A</v>
      </c>
    </row>
    <row r="836" spans="1:26" x14ac:dyDescent="0.2">
      <c r="A836">
        <v>381</v>
      </c>
      <c r="B836" t="s">
        <v>32</v>
      </c>
      <c r="C836">
        <v>0.60499999999999998</v>
      </c>
      <c r="D836">
        <v>0.47</v>
      </c>
      <c r="E836">
        <v>0.18</v>
      </c>
      <c r="F836">
        <v>1.1405000000000001</v>
      </c>
      <c r="G836">
        <v>0.3755</v>
      </c>
      <c r="H836">
        <v>0.28050000000000003</v>
      </c>
      <c r="I836">
        <v>0.38500000000000001</v>
      </c>
      <c r="J836">
        <v>15</v>
      </c>
      <c r="K836">
        <v>6</v>
      </c>
      <c r="L836" t="s">
        <v>56</v>
      </c>
      <c r="M836" t="s">
        <v>57</v>
      </c>
      <c r="N836" t="s">
        <v>58</v>
      </c>
      <c r="O836">
        <v>9</v>
      </c>
      <c r="P836" t="s">
        <v>63</v>
      </c>
      <c r="Q836">
        <v>1.9</v>
      </c>
      <c r="R836" t="str" cm="1">
        <f t="array" ref="R8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6" t="e">
        <f>IF(Table13[[#This Row],[Category All]]="Category 1", "Yes",NA())</f>
        <v>#N/A</v>
      </c>
      <c r="T836" t="str">
        <f>IF(Table13[[#This Row],[Category All]]="Category 2", "Yes",NA())</f>
        <v>Yes</v>
      </c>
      <c r="U836" t="e">
        <f>IF(Table13[[#This Row],[Category All]]="Category 3", "Yes",NA())</f>
        <v>#N/A</v>
      </c>
      <c r="V836" s="3">
        <f>SUM(1,(1/3)*(Table13[[#This Row],[Length]]-0.5),(1/3)*(Table13[[#This Row],[Diameter]]-0.4),(1/3)*(Table13[[#This Row],[Height]]-0.4)*Table13[[#This Row],[Whole_weight]]*0.5)</f>
        <v>1.0165149999999998</v>
      </c>
      <c r="W836" s="3" cm="1">
        <f t="array" ref="W8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0.81321199999999993</v>
      </c>
      <c r="X836" s="3" t="e">
        <f>IF(Table13[[#This Row],[Category All]]="Category 1",Table13[[#This Row],[Base Abalone Value]]*1.5,NA())</f>
        <v>#N/A</v>
      </c>
      <c r="Y836" s="3">
        <f>IF(Table13[[#This Row],[Category All]]="Category 2",Table13[[#This Row],[Base Abalone Value]]*0.8,NA())</f>
        <v>0.81321199999999993</v>
      </c>
      <c r="Z836" s="3" t="e">
        <f>IF(Table13[[#This Row],[Category All]]="Category 3",Table13[[#This Row],[Base Abalone Value]],NA())</f>
        <v>#N/A</v>
      </c>
    </row>
    <row r="837" spans="1:26" x14ac:dyDescent="0.2">
      <c r="A837">
        <v>3204</v>
      </c>
      <c r="B837" t="s">
        <v>17</v>
      </c>
      <c r="C837">
        <v>0.63500000000000001</v>
      </c>
      <c r="D837">
        <v>0.505</v>
      </c>
      <c r="E837">
        <v>0.185</v>
      </c>
      <c r="F837">
        <v>1.3035000000000001</v>
      </c>
      <c r="G837">
        <v>0.501</v>
      </c>
      <c r="H837">
        <v>0.29499999999999998</v>
      </c>
      <c r="I837">
        <v>0.41</v>
      </c>
      <c r="J837">
        <v>17</v>
      </c>
      <c r="K837">
        <v>5</v>
      </c>
      <c r="L837" t="s">
        <v>43</v>
      </c>
      <c r="M837" t="s">
        <v>44</v>
      </c>
      <c r="N837" t="s">
        <v>45</v>
      </c>
      <c r="O837">
        <v>4</v>
      </c>
      <c r="P837" t="s">
        <v>27</v>
      </c>
      <c r="Q837">
        <v>6.1</v>
      </c>
      <c r="R837" t="str" cm="1">
        <f t="array" ref="R8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37" t="e">
        <f>IF(Table13[[#This Row],[Category All]]="Category 1", "Yes",NA())</f>
        <v>#N/A</v>
      </c>
      <c r="T837" t="e">
        <f>IF(Table13[[#This Row],[Category All]]="Category 2", "Yes",NA())</f>
        <v>#N/A</v>
      </c>
      <c r="U837" t="str">
        <f>IF(Table13[[#This Row],[Category All]]="Category 3", "Yes",NA())</f>
        <v>Yes</v>
      </c>
      <c r="V837" s="3">
        <f>SUM(1,(1/3)*(Table13[[#This Row],[Length]]-0.5),(1/3)*(Table13[[#This Row],[Diameter]]-0.4),(1/3)*(Table13[[#This Row],[Height]]-0.4)*Table13[[#This Row],[Whole_weight]]*0.5)</f>
        <v>1.0332912499999998</v>
      </c>
      <c r="W837" s="3" cm="1">
        <f t="array" ref="W8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1.0332912499999998</v>
      </c>
      <c r="X837" s="3" t="e">
        <f>IF(Table13[[#This Row],[Category All]]="Category 1",Table13[[#This Row],[Base Abalone Value]]*1.5,NA())</f>
        <v>#N/A</v>
      </c>
      <c r="Y837" s="3" t="e">
        <f>IF(Table13[[#This Row],[Category All]]="Category 2",Table13[[#This Row],[Base Abalone Value]]*0.8,NA())</f>
        <v>#N/A</v>
      </c>
      <c r="Z837" s="3">
        <f>IF(Table13[[#This Row],[Category All]]="Category 3",Table13[[#This Row],[Base Abalone Value]],NA())</f>
        <v>1.0332912499999998</v>
      </c>
    </row>
    <row r="838" spans="1:26" x14ac:dyDescent="0.2">
      <c r="A838">
        <v>394</v>
      </c>
      <c r="B838" t="s">
        <v>28</v>
      </c>
      <c r="C838">
        <v>0.36499999999999999</v>
      </c>
      <c r="D838">
        <v>0.29499999999999998</v>
      </c>
      <c r="E838">
        <v>9.5000000000000001E-2</v>
      </c>
      <c r="F838">
        <v>0.25</v>
      </c>
      <c r="G838">
        <v>0.1075</v>
      </c>
      <c r="H838">
        <v>5.45E-2</v>
      </c>
      <c r="I838">
        <v>0.08</v>
      </c>
      <c r="J838">
        <v>9</v>
      </c>
      <c r="K838">
        <v>2</v>
      </c>
      <c r="L838" t="s">
        <v>49</v>
      </c>
      <c r="M838" t="s">
        <v>50</v>
      </c>
      <c r="N838" t="s">
        <v>51</v>
      </c>
      <c r="O838">
        <v>8</v>
      </c>
      <c r="P838" t="s">
        <v>36</v>
      </c>
      <c r="Q838">
        <v>12.3</v>
      </c>
      <c r="R838" t="str" cm="1">
        <f t="array" ref="R8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8" t="e">
        <f>IF(Table13[[#This Row],[Category All]]="Category 1", "Yes",NA())</f>
        <v>#N/A</v>
      </c>
      <c r="T838" t="str">
        <f>IF(Table13[[#This Row],[Category All]]="Category 2", "Yes",NA())</f>
        <v>Yes</v>
      </c>
      <c r="U838" t="e">
        <f>IF(Table13[[#This Row],[Category All]]="Category 3", "Yes",NA())</f>
        <v>#N/A</v>
      </c>
      <c r="V838" s="3">
        <f>SUM(1,(1/3)*(Table13[[#This Row],[Length]]-0.5),(1/3)*(Table13[[#This Row],[Diameter]]-0.4),(1/3)*(Table13[[#This Row],[Height]]-0.4)*Table13[[#This Row],[Whole_weight]]*0.5)</f>
        <v>0.90729166666666661</v>
      </c>
      <c r="W838" s="3" cm="1">
        <f t="array" ref="W8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0.72583333333333333</v>
      </c>
      <c r="X838" s="3" t="e">
        <f>IF(Table13[[#This Row],[Category All]]="Category 1",Table13[[#This Row],[Base Abalone Value]]*1.5,NA())</f>
        <v>#N/A</v>
      </c>
      <c r="Y838" s="3">
        <f>IF(Table13[[#This Row],[Category All]]="Category 2",Table13[[#This Row],[Base Abalone Value]]*0.8,NA())</f>
        <v>0.72583333333333333</v>
      </c>
      <c r="Z838" s="3" t="e">
        <f>IF(Table13[[#This Row],[Category All]]="Category 3",Table13[[#This Row],[Base Abalone Value]],NA())</f>
        <v>#N/A</v>
      </c>
    </row>
    <row r="839" spans="1:26" x14ac:dyDescent="0.2">
      <c r="A839">
        <v>4166</v>
      </c>
      <c r="B839" t="s">
        <v>28</v>
      </c>
      <c r="C839">
        <v>0.40500000000000003</v>
      </c>
      <c r="D839">
        <v>0.3</v>
      </c>
      <c r="E839">
        <v>8.5000000000000006E-2</v>
      </c>
      <c r="F839">
        <v>0.30349999999999999</v>
      </c>
      <c r="G839">
        <v>0.15</v>
      </c>
      <c r="H839">
        <v>5.0500000000000003E-2</v>
      </c>
      <c r="I839">
        <v>8.7999999999999995E-2</v>
      </c>
      <c r="J839">
        <v>7</v>
      </c>
      <c r="K839">
        <v>15</v>
      </c>
      <c r="L839" t="s">
        <v>66</v>
      </c>
      <c r="M839" t="s">
        <v>67</v>
      </c>
      <c r="N839" t="s">
        <v>20</v>
      </c>
      <c r="O839">
        <v>3</v>
      </c>
      <c r="P839" t="s">
        <v>65</v>
      </c>
      <c r="Q839">
        <v>3.6</v>
      </c>
      <c r="R839" t="str" cm="1">
        <f t="array" ref="R8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39" t="e">
        <f>IF(Table13[[#This Row],[Category All]]="Category 1", "Yes",NA())</f>
        <v>#N/A</v>
      </c>
      <c r="T839" t="str">
        <f>IF(Table13[[#This Row],[Category All]]="Category 2", "Yes",NA())</f>
        <v>Yes</v>
      </c>
      <c r="U839" t="e">
        <f>IF(Table13[[#This Row],[Category All]]="Category 3", "Yes",NA())</f>
        <v>#N/A</v>
      </c>
      <c r="V839" s="3">
        <f>SUM(1,(1/3)*(Table13[[#This Row],[Length]]-0.5),(1/3)*(Table13[[#This Row],[Diameter]]-0.4),(1/3)*(Table13[[#This Row],[Height]]-0.4)*Table13[[#This Row],[Whole_weight]]*0.5)</f>
        <v>0.91906625000000008</v>
      </c>
      <c r="W839" s="3" cm="1">
        <f t="array" ref="W8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0.73525300000000016</v>
      </c>
      <c r="X839" s="3" t="e">
        <f>IF(Table13[[#This Row],[Category All]]="Category 1",Table13[[#This Row],[Base Abalone Value]]*1.5,NA())</f>
        <v>#N/A</v>
      </c>
      <c r="Y839" s="3">
        <f>IF(Table13[[#This Row],[Category All]]="Category 2",Table13[[#This Row],[Base Abalone Value]]*0.8,NA())</f>
        <v>0.73525300000000016</v>
      </c>
      <c r="Z839" s="3" t="e">
        <f>IF(Table13[[#This Row],[Category All]]="Category 3",Table13[[#This Row],[Base Abalone Value]],NA())</f>
        <v>#N/A</v>
      </c>
    </row>
    <row r="840" spans="1:26" x14ac:dyDescent="0.2">
      <c r="A840">
        <v>2663</v>
      </c>
      <c r="B840" t="s">
        <v>17</v>
      </c>
      <c r="C840">
        <v>0.56999999999999995</v>
      </c>
      <c r="D840">
        <v>0.45</v>
      </c>
      <c r="E840">
        <v>0.18</v>
      </c>
      <c r="F840">
        <v>0.90800000000000003</v>
      </c>
      <c r="G840">
        <v>0.40150000000000002</v>
      </c>
      <c r="H840">
        <v>0.217</v>
      </c>
      <c r="I840">
        <v>0.255</v>
      </c>
      <c r="J840">
        <v>9</v>
      </c>
      <c r="K840">
        <v>1</v>
      </c>
      <c r="L840" t="s">
        <v>25</v>
      </c>
      <c r="M840" t="s">
        <v>26</v>
      </c>
      <c r="N840" t="s">
        <v>20</v>
      </c>
      <c r="O840">
        <v>3</v>
      </c>
      <c r="P840" t="s">
        <v>65</v>
      </c>
      <c r="Q840">
        <v>3.6</v>
      </c>
      <c r="R840" t="str" cm="1">
        <f t="array" ref="R8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0" t="e">
        <f>IF(Table13[[#This Row],[Category All]]="Category 1", "Yes",NA())</f>
        <v>#N/A</v>
      </c>
      <c r="T840" t="e">
        <f>IF(Table13[[#This Row],[Category All]]="Category 2", "Yes",NA())</f>
        <v>#N/A</v>
      </c>
      <c r="U840" t="str">
        <f>IF(Table13[[#This Row],[Category All]]="Category 3", "Yes",NA())</f>
        <v>Yes</v>
      </c>
      <c r="V840" s="3">
        <f>SUM(1,(1/3)*(Table13[[#This Row],[Length]]-0.5),(1/3)*(Table13[[#This Row],[Diameter]]-0.4),(1/3)*(Table13[[#This Row],[Height]]-0.4)*Table13[[#This Row],[Whole_weight]]*0.5)</f>
        <v>1.0067066666666666</v>
      </c>
      <c r="W840" s="3" cm="1">
        <f t="array" ref="W8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1.0067066666666666</v>
      </c>
      <c r="X840" s="3" t="e">
        <f>IF(Table13[[#This Row],[Category All]]="Category 1",Table13[[#This Row],[Base Abalone Value]]*1.5,NA())</f>
        <v>#N/A</v>
      </c>
      <c r="Y840" s="3" t="e">
        <f>IF(Table13[[#This Row],[Category All]]="Category 2",Table13[[#This Row],[Base Abalone Value]]*0.8,NA())</f>
        <v>#N/A</v>
      </c>
      <c r="Z840" s="3">
        <f>IF(Table13[[#This Row],[Category All]]="Category 3",Table13[[#This Row],[Base Abalone Value]],NA())</f>
        <v>1.0067066666666666</v>
      </c>
    </row>
    <row r="841" spans="1:26" x14ac:dyDescent="0.2">
      <c r="A841">
        <v>2303</v>
      </c>
      <c r="B841" t="s">
        <v>32</v>
      </c>
      <c r="C841">
        <v>0.46</v>
      </c>
      <c r="D841">
        <v>0.375</v>
      </c>
      <c r="E841">
        <v>0.13</v>
      </c>
      <c r="F841">
        <v>0.57350000000000001</v>
      </c>
      <c r="G841">
        <v>0.2505</v>
      </c>
      <c r="H841">
        <v>0.11899999999999999</v>
      </c>
      <c r="I841">
        <v>0.19500000000000001</v>
      </c>
      <c r="J841">
        <v>9</v>
      </c>
      <c r="K841">
        <v>6</v>
      </c>
      <c r="L841" t="s">
        <v>56</v>
      </c>
      <c r="M841" t="s">
        <v>57</v>
      </c>
      <c r="N841" t="s">
        <v>58</v>
      </c>
      <c r="O841">
        <v>2</v>
      </c>
      <c r="P841" t="s">
        <v>24</v>
      </c>
      <c r="Q841">
        <v>18</v>
      </c>
      <c r="R841" t="str" cm="1">
        <f t="array" ref="R8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1" t="e">
        <f>IF(Table13[[#This Row],[Category All]]="Category 1", "Yes",NA())</f>
        <v>#N/A</v>
      </c>
      <c r="T841" t="str">
        <f>IF(Table13[[#This Row],[Category All]]="Category 2", "Yes",NA())</f>
        <v>Yes</v>
      </c>
      <c r="U841" t="e">
        <f>IF(Table13[[#This Row],[Category All]]="Category 3", "Yes",NA())</f>
        <v>#N/A</v>
      </c>
      <c r="V841" s="3">
        <f>SUM(1,(1/3)*(Table13[[#This Row],[Length]]-0.5),(1/3)*(Table13[[#This Row],[Diameter]]-0.4),(1/3)*(Table13[[#This Row],[Height]]-0.4)*Table13[[#This Row],[Whole_weight]]*0.5)</f>
        <v>0.9525258333333334</v>
      </c>
      <c r="W841" s="3" cm="1">
        <f t="array" ref="W8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0.76202066666666679</v>
      </c>
      <c r="X841" s="3" t="e">
        <f>IF(Table13[[#This Row],[Category All]]="Category 1",Table13[[#This Row],[Base Abalone Value]]*1.5,NA())</f>
        <v>#N/A</v>
      </c>
      <c r="Y841" s="3">
        <f>IF(Table13[[#This Row],[Category All]]="Category 2",Table13[[#This Row],[Base Abalone Value]]*0.8,NA())</f>
        <v>0.76202066666666679</v>
      </c>
      <c r="Z841" s="3" t="e">
        <f>IF(Table13[[#This Row],[Category All]]="Category 3",Table13[[#This Row],[Base Abalone Value]],NA())</f>
        <v>#N/A</v>
      </c>
    </row>
    <row r="842" spans="1:26" x14ac:dyDescent="0.2">
      <c r="A842">
        <v>1023</v>
      </c>
      <c r="B842" t="s">
        <v>17</v>
      </c>
      <c r="C842">
        <v>0.64</v>
      </c>
      <c r="D842">
        <v>0.5</v>
      </c>
      <c r="E842">
        <v>0.17</v>
      </c>
      <c r="F842">
        <v>1.5175000000000001</v>
      </c>
      <c r="G842">
        <v>0.69299999999999995</v>
      </c>
      <c r="H842">
        <v>0.32600000000000001</v>
      </c>
      <c r="I842">
        <v>0.40899999999999997</v>
      </c>
      <c r="J842">
        <v>11</v>
      </c>
      <c r="K842">
        <v>15</v>
      </c>
      <c r="L842" t="s">
        <v>66</v>
      </c>
      <c r="M842" t="s">
        <v>67</v>
      </c>
      <c r="N842" t="s">
        <v>20</v>
      </c>
      <c r="O842">
        <v>1</v>
      </c>
      <c r="P842" t="s">
        <v>21</v>
      </c>
      <c r="Q842">
        <v>22.1</v>
      </c>
      <c r="R842" t="str" cm="1">
        <f t="array" ref="R8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2" t="e">
        <f>IF(Table13[[#This Row],[Category All]]="Category 1", "Yes",NA())</f>
        <v>#N/A</v>
      </c>
      <c r="T842" t="e">
        <f>IF(Table13[[#This Row],[Category All]]="Category 2", "Yes",NA())</f>
        <v>#N/A</v>
      </c>
      <c r="U842" t="str">
        <f>IF(Table13[[#This Row],[Category All]]="Category 3", "Yes",NA())</f>
        <v>Yes</v>
      </c>
      <c r="V842" s="3">
        <f>SUM(1,(1/3)*(Table13[[#This Row],[Length]]-0.5),(1/3)*(Table13[[#This Row],[Diameter]]-0.4),(1/3)*(Table13[[#This Row],[Height]]-0.4)*Table13[[#This Row],[Whole_weight]]*0.5)</f>
        <v>1.0218291666666668</v>
      </c>
      <c r="W842" s="3" cm="1">
        <f t="array" ref="W8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1.0218291666666668</v>
      </c>
      <c r="X842" s="3" t="e">
        <f>IF(Table13[[#This Row],[Category All]]="Category 1",Table13[[#This Row],[Base Abalone Value]]*1.5,NA())</f>
        <v>#N/A</v>
      </c>
      <c r="Y842" s="3" t="e">
        <f>IF(Table13[[#This Row],[Category All]]="Category 2",Table13[[#This Row],[Base Abalone Value]]*0.8,NA())</f>
        <v>#N/A</v>
      </c>
      <c r="Z842" s="3">
        <f>IF(Table13[[#This Row],[Category All]]="Category 3",Table13[[#This Row],[Base Abalone Value]],NA())</f>
        <v>1.0218291666666668</v>
      </c>
    </row>
    <row r="843" spans="1:26" x14ac:dyDescent="0.2">
      <c r="A843">
        <v>3825</v>
      </c>
      <c r="B843" t="s">
        <v>32</v>
      </c>
      <c r="C843">
        <v>0.62</v>
      </c>
      <c r="D843">
        <v>0.46</v>
      </c>
      <c r="E843">
        <v>0.17</v>
      </c>
      <c r="F843">
        <v>1.127</v>
      </c>
      <c r="G843">
        <v>0.53500000000000003</v>
      </c>
      <c r="H843">
        <v>0.26350000000000001</v>
      </c>
      <c r="I843">
        <v>0.29599999999999999</v>
      </c>
      <c r="J843">
        <v>7</v>
      </c>
      <c r="K843">
        <v>12</v>
      </c>
      <c r="L843" t="s">
        <v>18</v>
      </c>
      <c r="M843" t="s">
        <v>19</v>
      </c>
      <c r="N843" t="s">
        <v>20</v>
      </c>
      <c r="O843">
        <v>7</v>
      </c>
      <c r="P843" t="s">
        <v>59</v>
      </c>
      <c r="Q843">
        <v>2.5</v>
      </c>
      <c r="R843" t="str" cm="1">
        <f t="array" ref="R8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3" t="e">
        <f>IF(Table13[[#This Row],[Category All]]="Category 1", "Yes",NA())</f>
        <v>#N/A</v>
      </c>
      <c r="T843" t="e">
        <f>IF(Table13[[#This Row],[Category All]]="Category 2", "Yes",NA())</f>
        <v>#N/A</v>
      </c>
      <c r="U843" t="str">
        <f>IF(Table13[[#This Row],[Category All]]="Category 3", "Yes",NA())</f>
        <v>Yes</v>
      </c>
      <c r="V843" s="3">
        <f>SUM(1,(1/3)*(Table13[[#This Row],[Length]]-0.5),(1/3)*(Table13[[#This Row],[Diameter]]-0.4),(1/3)*(Table13[[#This Row],[Height]]-0.4)*Table13[[#This Row],[Whole_weight]]*0.5)</f>
        <v>1.0167983333333335</v>
      </c>
      <c r="W843" s="3" cm="1">
        <f t="array" ref="W8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1.0167983333333335</v>
      </c>
      <c r="X843" s="3" t="e">
        <f>IF(Table13[[#This Row],[Category All]]="Category 1",Table13[[#This Row],[Base Abalone Value]]*1.5,NA())</f>
        <v>#N/A</v>
      </c>
      <c r="Y843" s="3" t="e">
        <f>IF(Table13[[#This Row],[Category All]]="Category 2",Table13[[#This Row],[Base Abalone Value]]*0.8,NA())</f>
        <v>#N/A</v>
      </c>
      <c r="Z843" s="3">
        <f>IF(Table13[[#This Row],[Category All]]="Category 3",Table13[[#This Row],[Base Abalone Value]],NA())</f>
        <v>1.0167983333333335</v>
      </c>
    </row>
    <row r="844" spans="1:26" x14ac:dyDescent="0.2">
      <c r="A844">
        <v>925</v>
      </c>
      <c r="B844" t="s">
        <v>28</v>
      </c>
      <c r="C844">
        <v>0.42499999999999999</v>
      </c>
      <c r="D844">
        <v>0.315</v>
      </c>
      <c r="E844">
        <v>0.1</v>
      </c>
      <c r="F844">
        <v>0.377</v>
      </c>
      <c r="G844">
        <v>0.16450000000000001</v>
      </c>
      <c r="H844">
        <v>7.1999999999999995E-2</v>
      </c>
      <c r="I844">
        <v>0.105</v>
      </c>
      <c r="J844">
        <v>6</v>
      </c>
      <c r="K844">
        <v>8</v>
      </c>
      <c r="L844" t="s">
        <v>46</v>
      </c>
      <c r="M844" t="s">
        <v>47</v>
      </c>
      <c r="N844" t="s">
        <v>48</v>
      </c>
      <c r="O844">
        <v>10</v>
      </c>
      <c r="P844" t="s">
        <v>55</v>
      </c>
      <c r="Q844">
        <v>24.1</v>
      </c>
      <c r="R844" t="str" cm="1">
        <f t="array" ref="R8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4" t="e">
        <f>IF(Table13[[#This Row],[Category All]]="Category 1", "Yes",NA())</f>
        <v>#N/A</v>
      </c>
      <c r="T844" t="str">
        <f>IF(Table13[[#This Row],[Category All]]="Category 2", "Yes",NA())</f>
        <v>Yes</v>
      </c>
      <c r="U844" t="e">
        <f>IF(Table13[[#This Row],[Category All]]="Category 3", "Yes",NA())</f>
        <v>#N/A</v>
      </c>
      <c r="V844" s="3">
        <f>SUM(1,(1/3)*(Table13[[#This Row],[Length]]-0.5),(1/3)*(Table13[[#This Row],[Diameter]]-0.4),(1/3)*(Table13[[#This Row],[Height]]-0.4)*Table13[[#This Row],[Whole_weight]]*0.5)</f>
        <v>0.92781666666666662</v>
      </c>
      <c r="W844" s="3" cm="1">
        <f t="array" ref="W8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0.74225333333333332</v>
      </c>
      <c r="X844" s="3" t="e">
        <f>IF(Table13[[#This Row],[Category All]]="Category 1",Table13[[#This Row],[Base Abalone Value]]*1.5,NA())</f>
        <v>#N/A</v>
      </c>
      <c r="Y844" s="3">
        <f>IF(Table13[[#This Row],[Category All]]="Category 2",Table13[[#This Row],[Base Abalone Value]]*0.8,NA())</f>
        <v>0.74225333333333332</v>
      </c>
      <c r="Z844" s="3" t="e">
        <f>IF(Table13[[#This Row],[Category All]]="Category 3",Table13[[#This Row],[Base Abalone Value]],NA())</f>
        <v>#N/A</v>
      </c>
    </row>
    <row r="845" spans="1:26" x14ac:dyDescent="0.2">
      <c r="A845">
        <v>2365</v>
      </c>
      <c r="B845" t="s">
        <v>17</v>
      </c>
      <c r="C845">
        <v>0.6</v>
      </c>
      <c r="D845">
        <v>0.47</v>
      </c>
      <c r="E845">
        <v>0.2</v>
      </c>
      <c r="F845">
        <v>1.0309999999999999</v>
      </c>
      <c r="G845">
        <v>0.39200000000000002</v>
      </c>
      <c r="H845">
        <v>0.20349999999999999</v>
      </c>
      <c r="I845">
        <v>0.28999999999999998</v>
      </c>
      <c r="J845">
        <v>15</v>
      </c>
      <c r="K845">
        <v>14</v>
      </c>
      <c r="L845" t="s">
        <v>40</v>
      </c>
      <c r="M845" t="s">
        <v>41</v>
      </c>
      <c r="N845" t="s">
        <v>42</v>
      </c>
      <c r="O845">
        <v>10</v>
      </c>
      <c r="P845" t="s">
        <v>55</v>
      </c>
      <c r="Q845">
        <v>24.1</v>
      </c>
      <c r="R845" t="str" cm="1">
        <f t="array" ref="R8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5" t="e">
        <f>IF(Table13[[#This Row],[Category All]]="Category 1", "Yes",NA())</f>
        <v>#N/A</v>
      </c>
      <c r="T845" t="str">
        <f>IF(Table13[[#This Row],[Category All]]="Category 2", "Yes",NA())</f>
        <v>Yes</v>
      </c>
      <c r="U845" t="e">
        <f>IF(Table13[[#This Row],[Category All]]="Category 3", "Yes",NA())</f>
        <v>#N/A</v>
      </c>
      <c r="V845" s="3">
        <f>SUM(1,(1/3)*(Table13[[#This Row],[Length]]-0.5),(1/3)*(Table13[[#This Row],[Diameter]]-0.4),(1/3)*(Table13[[#This Row],[Height]]-0.4)*Table13[[#This Row],[Whole_weight]]*0.5)</f>
        <v>1.0223</v>
      </c>
      <c r="W845" s="3" cm="1">
        <f t="array" ref="W8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0.81784000000000001</v>
      </c>
      <c r="X845" s="3" t="e">
        <f>IF(Table13[[#This Row],[Category All]]="Category 1",Table13[[#This Row],[Base Abalone Value]]*1.5,NA())</f>
        <v>#N/A</v>
      </c>
      <c r="Y845" s="3">
        <f>IF(Table13[[#This Row],[Category All]]="Category 2",Table13[[#This Row],[Base Abalone Value]]*0.8,NA())</f>
        <v>0.81784000000000001</v>
      </c>
      <c r="Z845" s="3" t="e">
        <f>IF(Table13[[#This Row],[Category All]]="Category 3",Table13[[#This Row],[Base Abalone Value]],NA())</f>
        <v>#N/A</v>
      </c>
    </row>
    <row r="846" spans="1:26" x14ac:dyDescent="0.2">
      <c r="A846">
        <v>2094</v>
      </c>
      <c r="B846" t="s">
        <v>17</v>
      </c>
      <c r="C846">
        <v>0.505</v>
      </c>
      <c r="D846">
        <v>0.38500000000000001</v>
      </c>
      <c r="E846">
        <v>0.115</v>
      </c>
      <c r="F846">
        <v>0.61599999999999999</v>
      </c>
      <c r="G846">
        <v>0.24299999999999999</v>
      </c>
      <c r="H846">
        <v>0.1075</v>
      </c>
      <c r="I846">
        <v>0.21</v>
      </c>
      <c r="J846">
        <v>11</v>
      </c>
      <c r="K846">
        <v>12</v>
      </c>
      <c r="L846" t="s">
        <v>18</v>
      </c>
      <c r="M846" t="s">
        <v>19</v>
      </c>
      <c r="N846" t="s">
        <v>20</v>
      </c>
      <c r="O846">
        <v>4</v>
      </c>
      <c r="P846" t="s">
        <v>27</v>
      </c>
      <c r="Q846">
        <v>6.1</v>
      </c>
      <c r="R846" t="str" cm="1">
        <f t="array" ref="R8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6" t="e">
        <f>IF(Table13[[#This Row],[Category All]]="Category 1", "Yes",NA())</f>
        <v>#N/A</v>
      </c>
      <c r="T846" t="str">
        <f>IF(Table13[[#This Row],[Category All]]="Category 2", "Yes",NA())</f>
        <v>Yes</v>
      </c>
      <c r="U846" t="e">
        <f>IF(Table13[[#This Row],[Category All]]="Category 3", "Yes",NA())</f>
        <v>#N/A</v>
      </c>
      <c r="V846" s="3">
        <f>SUM(1,(1/3)*(Table13[[#This Row],[Length]]-0.5),(1/3)*(Table13[[#This Row],[Diameter]]-0.4),(1/3)*(Table13[[#This Row],[Height]]-0.4)*Table13[[#This Row],[Whole_weight]]*0.5)</f>
        <v>0.96740666666666675</v>
      </c>
      <c r="W846" s="3" cm="1">
        <f t="array" ref="W8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0.77392533333333347</v>
      </c>
      <c r="X846" s="3" t="e">
        <f>IF(Table13[[#This Row],[Category All]]="Category 1",Table13[[#This Row],[Base Abalone Value]]*1.5,NA())</f>
        <v>#N/A</v>
      </c>
      <c r="Y846" s="3">
        <f>IF(Table13[[#This Row],[Category All]]="Category 2",Table13[[#This Row],[Base Abalone Value]]*0.8,NA())</f>
        <v>0.77392533333333347</v>
      </c>
      <c r="Z846" s="3" t="e">
        <f>IF(Table13[[#This Row],[Category All]]="Category 3",Table13[[#This Row],[Base Abalone Value]],NA())</f>
        <v>#N/A</v>
      </c>
    </row>
    <row r="847" spans="1:26" x14ac:dyDescent="0.2">
      <c r="A847">
        <v>2150</v>
      </c>
      <c r="B847" t="s">
        <v>32</v>
      </c>
      <c r="C847">
        <v>0.27</v>
      </c>
      <c r="D847">
        <v>0.19500000000000001</v>
      </c>
      <c r="E847">
        <v>7.0000000000000007E-2</v>
      </c>
      <c r="F847">
        <v>0.106</v>
      </c>
      <c r="G847">
        <v>4.65E-2</v>
      </c>
      <c r="H847">
        <v>1.7999999999999999E-2</v>
      </c>
      <c r="I847">
        <v>3.5999999999999997E-2</v>
      </c>
      <c r="J847">
        <v>7</v>
      </c>
      <c r="K847">
        <v>3</v>
      </c>
      <c r="L847" t="s">
        <v>60</v>
      </c>
      <c r="M847" t="s">
        <v>61</v>
      </c>
      <c r="N847" t="s">
        <v>62</v>
      </c>
      <c r="O847">
        <v>5</v>
      </c>
      <c r="P847" t="s">
        <v>31</v>
      </c>
      <c r="Q847">
        <v>12.8</v>
      </c>
      <c r="R847" t="str" cm="1">
        <f t="array" ref="R8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7" t="e">
        <f>IF(Table13[[#This Row],[Category All]]="Category 1", "Yes",NA())</f>
        <v>#N/A</v>
      </c>
      <c r="T847" t="str">
        <f>IF(Table13[[#This Row],[Category All]]="Category 2", "Yes",NA())</f>
        <v>Yes</v>
      </c>
      <c r="U847" t="e">
        <f>IF(Table13[[#This Row],[Category All]]="Category 3", "Yes",NA())</f>
        <v>#N/A</v>
      </c>
      <c r="V847" s="3">
        <f>SUM(1,(1/3)*(Table13[[#This Row],[Length]]-0.5),(1/3)*(Table13[[#This Row],[Diameter]]-0.4),(1/3)*(Table13[[#This Row],[Height]]-0.4)*Table13[[#This Row],[Whole_weight]]*0.5)</f>
        <v>0.84916999999999998</v>
      </c>
      <c r="W847" s="3" cm="1">
        <f t="array" ref="W8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0.67933600000000005</v>
      </c>
      <c r="X847" s="3" t="e">
        <f>IF(Table13[[#This Row],[Category All]]="Category 1",Table13[[#This Row],[Base Abalone Value]]*1.5,NA())</f>
        <v>#N/A</v>
      </c>
      <c r="Y847" s="3">
        <f>IF(Table13[[#This Row],[Category All]]="Category 2",Table13[[#This Row],[Base Abalone Value]]*0.8,NA())</f>
        <v>0.67933600000000005</v>
      </c>
      <c r="Z847" s="3" t="e">
        <f>IF(Table13[[#This Row],[Category All]]="Category 3",Table13[[#This Row],[Base Abalone Value]],NA())</f>
        <v>#N/A</v>
      </c>
    </row>
    <row r="848" spans="1:26" x14ac:dyDescent="0.2">
      <c r="A848">
        <v>3667</v>
      </c>
      <c r="B848" t="s">
        <v>28</v>
      </c>
      <c r="C848">
        <v>0.57499999999999996</v>
      </c>
      <c r="D848">
        <v>0.44</v>
      </c>
      <c r="E848">
        <v>0.15</v>
      </c>
      <c r="F848">
        <v>0.98299999999999998</v>
      </c>
      <c r="G848">
        <v>0.48599999999999999</v>
      </c>
      <c r="H848">
        <v>0.215</v>
      </c>
      <c r="I848">
        <v>0.23899999999999999</v>
      </c>
      <c r="J848">
        <v>8</v>
      </c>
      <c r="K848">
        <v>1</v>
      </c>
      <c r="L848" t="s">
        <v>25</v>
      </c>
      <c r="M848" t="s">
        <v>26</v>
      </c>
      <c r="N848" t="s">
        <v>20</v>
      </c>
      <c r="O848">
        <v>9</v>
      </c>
      <c r="P848" t="s">
        <v>63</v>
      </c>
      <c r="Q848">
        <v>1.9</v>
      </c>
      <c r="R848" t="str" cm="1">
        <f t="array" ref="R8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48" t="e">
        <f>IF(Table13[[#This Row],[Category All]]="Category 1", "Yes",NA())</f>
        <v>#N/A</v>
      </c>
      <c r="T848" t="e">
        <f>IF(Table13[[#This Row],[Category All]]="Category 2", "Yes",NA())</f>
        <v>#N/A</v>
      </c>
      <c r="U848" t="str">
        <f>IF(Table13[[#This Row],[Category All]]="Category 3", "Yes",NA())</f>
        <v>Yes</v>
      </c>
      <c r="V848" s="3">
        <f>SUM(1,(1/3)*(Table13[[#This Row],[Length]]-0.5),(1/3)*(Table13[[#This Row],[Diameter]]-0.4),(1/3)*(Table13[[#This Row],[Height]]-0.4)*Table13[[#This Row],[Whole_weight]]*0.5)</f>
        <v>0.99737500000000001</v>
      </c>
      <c r="W848" s="3" cm="1">
        <f t="array" ref="W8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0.99737500000000001</v>
      </c>
      <c r="X848" s="3" t="e">
        <f>IF(Table13[[#This Row],[Category All]]="Category 1",Table13[[#This Row],[Base Abalone Value]]*1.5,NA())</f>
        <v>#N/A</v>
      </c>
      <c r="Y848" s="3" t="e">
        <f>IF(Table13[[#This Row],[Category All]]="Category 2",Table13[[#This Row],[Base Abalone Value]]*0.8,NA())</f>
        <v>#N/A</v>
      </c>
      <c r="Z848" s="3">
        <f>IF(Table13[[#This Row],[Category All]]="Category 3",Table13[[#This Row],[Base Abalone Value]],NA())</f>
        <v>0.99737500000000001</v>
      </c>
    </row>
    <row r="849" spans="1:26" x14ac:dyDescent="0.2">
      <c r="A849">
        <v>3430</v>
      </c>
      <c r="B849" t="s">
        <v>28</v>
      </c>
      <c r="C849">
        <v>0.28000000000000003</v>
      </c>
      <c r="D849">
        <v>0.21</v>
      </c>
      <c r="E849">
        <v>6.5000000000000002E-2</v>
      </c>
      <c r="F849">
        <v>0.111</v>
      </c>
      <c r="G849">
        <v>4.2500000000000003E-2</v>
      </c>
      <c r="H849">
        <v>2.8500000000000001E-2</v>
      </c>
      <c r="I849">
        <v>0.03</v>
      </c>
      <c r="J849">
        <v>6</v>
      </c>
      <c r="K849">
        <v>14</v>
      </c>
      <c r="L849" t="s">
        <v>40</v>
      </c>
      <c r="M849" t="s">
        <v>41</v>
      </c>
      <c r="N849" t="s">
        <v>42</v>
      </c>
      <c r="O849">
        <v>1</v>
      </c>
      <c r="P849" t="s">
        <v>21</v>
      </c>
      <c r="Q849">
        <v>22.1</v>
      </c>
      <c r="R849" t="str" cm="1">
        <f t="array" ref="R8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49" t="e">
        <f>IF(Table13[[#This Row],[Category All]]="Category 1", "Yes",NA())</f>
        <v>#N/A</v>
      </c>
      <c r="T849" t="str">
        <f>IF(Table13[[#This Row],[Category All]]="Category 2", "Yes",NA())</f>
        <v>Yes</v>
      </c>
      <c r="U849" t="e">
        <f>IF(Table13[[#This Row],[Category All]]="Category 3", "Yes",NA())</f>
        <v>#N/A</v>
      </c>
      <c r="V849" s="3">
        <f>SUM(1,(1/3)*(Table13[[#This Row],[Length]]-0.5),(1/3)*(Table13[[#This Row],[Diameter]]-0.4),(1/3)*(Table13[[#This Row],[Height]]-0.4)*Table13[[#This Row],[Whole_weight]]*0.5)</f>
        <v>0.85713583333333332</v>
      </c>
      <c r="W849" s="3" cm="1">
        <f t="array" ref="W8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0.68570866666666674</v>
      </c>
      <c r="X849" s="3" t="e">
        <f>IF(Table13[[#This Row],[Category All]]="Category 1",Table13[[#This Row],[Base Abalone Value]]*1.5,NA())</f>
        <v>#N/A</v>
      </c>
      <c r="Y849" s="3">
        <f>IF(Table13[[#This Row],[Category All]]="Category 2",Table13[[#This Row],[Base Abalone Value]]*0.8,NA())</f>
        <v>0.68570866666666674</v>
      </c>
      <c r="Z849" s="3" t="e">
        <f>IF(Table13[[#This Row],[Category All]]="Category 3",Table13[[#This Row],[Base Abalone Value]],NA())</f>
        <v>#N/A</v>
      </c>
    </row>
    <row r="850" spans="1:26" x14ac:dyDescent="0.2">
      <c r="A850">
        <v>3715</v>
      </c>
      <c r="B850" t="s">
        <v>17</v>
      </c>
      <c r="C850">
        <v>0.72499999999999998</v>
      </c>
      <c r="D850">
        <v>0.56000000000000005</v>
      </c>
      <c r="E850">
        <v>0.185</v>
      </c>
      <c r="F850">
        <v>1.792</v>
      </c>
      <c r="G850">
        <v>0.873</v>
      </c>
      <c r="H850">
        <v>0.36699999999999999</v>
      </c>
      <c r="I850">
        <v>0.435</v>
      </c>
      <c r="J850">
        <v>11</v>
      </c>
      <c r="K850">
        <v>5</v>
      </c>
      <c r="L850" t="s">
        <v>43</v>
      </c>
      <c r="M850" t="s">
        <v>44</v>
      </c>
      <c r="N850" t="s">
        <v>45</v>
      </c>
      <c r="O850">
        <v>3</v>
      </c>
      <c r="P850" t="s">
        <v>65</v>
      </c>
      <c r="Q850">
        <v>3.6</v>
      </c>
      <c r="R850" t="str" cm="1">
        <f t="array" ref="R8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0" t="e">
        <f>IF(Table13[[#This Row],[Category All]]="Category 1", "Yes",NA())</f>
        <v>#N/A</v>
      </c>
      <c r="T850" t="e">
        <f>IF(Table13[[#This Row],[Category All]]="Category 2", "Yes",NA())</f>
        <v>#N/A</v>
      </c>
      <c r="U850" t="str">
        <f>IF(Table13[[#This Row],[Category All]]="Category 3", "Yes",NA())</f>
        <v>Yes</v>
      </c>
      <c r="V850" s="3">
        <f>SUM(1,(1/3)*(Table13[[#This Row],[Length]]-0.5),(1/3)*(Table13[[#This Row],[Diameter]]-0.4),(1/3)*(Table13[[#This Row],[Height]]-0.4)*Table13[[#This Row],[Whole_weight]]*0.5)</f>
        <v>1.06412</v>
      </c>
      <c r="W850" s="3" cm="1">
        <f t="array" ref="W8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1.06412</v>
      </c>
      <c r="X850" s="3" t="e">
        <f>IF(Table13[[#This Row],[Category All]]="Category 1",Table13[[#This Row],[Base Abalone Value]]*1.5,NA())</f>
        <v>#N/A</v>
      </c>
      <c r="Y850" s="3" t="e">
        <f>IF(Table13[[#This Row],[Category All]]="Category 2",Table13[[#This Row],[Base Abalone Value]]*0.8,NA())</f>
        <v>#N/A</v>
      </c>
      <c r="Z850" s="3">
        <f>IF(Table13[[#This Row],[Category All]]="Category 3",Table13[[#This Row],[Base Abalone Value]],NA())</f>
        <v>1.06412</v>
      </c>
    </row>
    <row r="851" spans="1:26" x14ac:dyDescent="0.2">
      <c r="A851">
        <v>2179</v>
      </c>
      <c r="B851" t="s">
        <v>17</v>
      </c>
      <c r="C851">
        <v>0.59499999999999997</v>
      </c>
      <c r="D851">
        <v>0.48</v>
      </c>
      <c r="E851">
        <v>0.2</v>
      </c>
      <c r="F851">
        <v>0.97499999999999998</v>
      </c>
      <c r="G851">
        <v>0.35799999999999998</v>
      </c>
      <c r="H851">
        <v>0.20349999999999999</v>
      </c>
      <c r="I851">
        <v>0.34</v>
      </c>
      <c r="J851">
        <v>15</v>
      </c>
      <c r="K851">
        <v>13</v>
      </c>
      <c r="L851" t="s">
        <v>29</v>
      </c>
      <c r="M851" t="s">
        <v>30</v>
      </c>
      <c r="N851" t="s">
        <v>20</v>
      </c>
      <c r="O851">
        <v>5</v>
      </c>
      <c r="P851" t="s">
        <v>31</v>
      </c>
      <c r="Q851">
        <v>12.8</v>
      </c>
      <c r="R851" t="str" cm="1">
        <f t="array" ref="R8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1" t="e">
        <f>IF(Table13[[#This Row],[Category All]]="Category 1", "Yes",NA())</f>
        <v>#N/A</v>
      </c>
      <c r="T851" t="str">
        <f>IF(Table13[[#This Row],[Category All]]="Category 2", "Yes",NA())</f>
        <v>Yes</v>
      </c>
      <c r="U851" t="e">
        <f>IF(Table13[[#This Row],[Category All]]="Category 3", "Yes",NA())</f>
        <v>#N/A</v>
      </c>
      <c r="V851" s="3">
        <f>SUM(1,(1/3)*(Table13[[#This Row],[Length]]-0.5),(1/3)*(Table13[[#This Row],[Diameter]]-0.4),(1/3)*(Table13[[#This Row],[Height]]-0.4)*Table13[[#This Row],[Whole_weight]]*0.5)</f>
        <v>1.0258333333333334</v>
      </c>
      <c r="W851" s="3" cm="1">
        <f t="array" ref="W8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0.82066666666666677</v>
      </c>
      <c r="X851" s="3" t="e">
        <f>IF(Table13[[#This Row],[Category All]]="Category 1",Table13[[#This Row],[Base Abalone Value]]*1.5,NA())</f>
        <v>#N/A</v>
      </c>
      <c r="Y851" s="3">
        <f>IF(Table13[[#This Row],[Category All]]="Category 2",Table13[[#This Row],[Base Abalone Value]]*0.8,NA())</f>
        <v>0.82066666666666677</v>
      </c>
      <c r="Z851" s="3" t="e">
        <f>IF(Table13[[#This Row],[Category All]]="Category 3",Table13[[#This Row],[Base Abalone Value]],NA())</f>
        <v>#N/A</v>
      </c>
    </row>
    <row r="852" spans="1:26" x14ac:dyDescent="0.2">
      <c r="A852">
        <v>3609</v>
      </c>
      <c r="B852" t="s">
        <v>32</v>
      </c>
      <c r="C852">
        <v>0.54500000000000004</v>
      </c>
      <c r="D852">
        <v>0.43</v>
      </c>
      <c r="E852">
        <v>0.155</v>
      </c>
      <c r="F852">
        <v>0.80349999999999999</v>
      </c>
      <c r="G852">
        <v>0.40899999999999997</v>
      </c>
      <c r="H852">
        <v>0.14399999999999999</v>
      </c>
      <c r="I852">
        <v>0.22800000000000001</v>
      </c>
      <c r="J852">
        <v>7</v>
      </c>
      <c r="K852">
        <v>2</v>
      </c>
      <c r="L852" t="s">
        <v>49</v>
      </c>
      <c r="M852" t="s">
        <v>50</v>
      </c>
      <c r="N852" t="s">
        <v>51</v>
      </c>
      <c r="O852">
        <v>3</v>
      </c>
      <c r="P852" t="s">
        <v>65</v>
      </c>
      <c r="Q852">
        <v>3.6</v>
      </c>
      <c r="R852" t="str" cm="1">
        <f t="array" ref="R8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2" t="e">
        <f>IF(Table13[[#This Row],[Category All]]="Category 1", "Yes",NA())</f>
        <v>#N/A</v>
      </c>
      <c r="T852" t="e">
        <f>IF(Table13[[#This Row],[Category All]]="Category 2", "Yes",NA())</f>
        <v>#N/A</v>
      </c>
      <c r="U852" t="str">
        <f>IF(Table13[[#This Row],[Category All]]="Category 3", "Yes",NA())</f>
        <v>Yes</v>
      </c>
      <c r="V852" s="3">
        <f>SUM(1,(1/3)*(Table13[[#This Row],[Length]]-0.5),(1/3)*(Table13[[#This Row],[Diameter]]-0.4),(1/3)*(Table13[[#This Row],[Height]]-0.4)*Table13[[#This Row],[Whole_weight]]*0.5)</f>
        <v>0.99219041666666685</v>
      </c>
      <c r="W852" s="3" cm="1">
        <f t="array" ref="W8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0.99219041666666685</v>
      </c>
      <c r="X852" s="3" t="e">
        <f>IF(Table13[[#This Row],[Category All]]="Category 1",Table13[[#This Row],[Base Abalone Value]]*1.5,NA())</f>
        <v>#N/A</v>
      </c>
      <c r="Y852" s="3" t="e">
        <f>IF(Table13[[#This Row],[Category All]]="Category 2",Table13[[#This Row],[Base Abalone Value]]*0.8,NA())</f>
        <v>#N/A</v>
      </c>
      <c r="Z852" s="3">
        <f>IF(Table13[[#This Row],[Category All]]="Category 3",Table13[[#This Row],[Base Abalone Value]],NA())</f>
        <v>0.99219041666666685</v>
      </c>
    </row>
    <row r="853" spans="1:26" x14ac:dyDescent="0.2">
      <c r="A853">
        <v>769</v>
      </c>
      <c r="B853" t="s">
        <v>17</v>
      </c>
      <c r="C853">
        <v>0.55000000000000004</v>
      </c>
      <c r="D853">
        <v>0.43</v>
      </c>
      <c r="E853">
        <v>0.155</v>
      </c>
      <c r="F853">
        <v>0.78500000000000003</v>
      </c>
      <c r="G853">
        <v>0.28899999999999998</v>
      </c>
      <c r="H853">
        <v>0.22700000000000001</v>
      </c>
      <c r="I853">
        <v>0.23300000000000001</v>
      </c>
      <c r="J853">
        <v>11</v>
      </c>
      <c r="K853">
        <v>3</v>
      </c>
      <c r="L853" t="s">
        <v>60</v>
      </c>
      <c r="M853" t="s">
        <v>61</v>
      </c>
      <c r="N853" t="s">
        <v>62</v>
      </c>
      <c r="O853">
        <v>3</v>
      </c>
      <c r="P853" t="s">
        <v>65</v>
      </c>
      <c r="Q853">
        <v>3.6</v>
      </c>
      <c r="R853" t="str" cm="1">
        <f t="array" ref="R8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3" t="e">
        <f>IF(Table13[[#This Row],[Category All]]="Category 1", "Yes",NA())</f>
        <v>#N/A</v>
      </c>
      <c r="T853" t="str">
        <f>IF(Table13[[#This Row],[Category All]]="Category 2", "Yes",NA())</f>
        <v>Yes</v>
      </c>
      <c r="U853" t="e">
        <f>IF(Table13[[#This Row],[Category All]]="Category 3", "Yes",NA())</f>
        <v>#N/A</v>
      </c>
      <c r="V853" s="3">
        <f>SUM(1,(1/3)*(Table13[[#This Row],[Length]]-0.5),(1/3)*(Table13[[#This Row],[Diameter]]-0.4),(1/3)*(Table13[[#This Row],[Height]]-0.4)*Table13[[#This Row],[Whole_weight]]*0.5)</f>
        <v>0.9946124999999999</v>
      </c>
      <c r="W853" s="3" cm="1">
        <f t="array" ref="W8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0.79569000000000001</v>
      </c>
      <c r="X853" s="3" t="e">
        <f>IF(Table13[[#This Row],[Category All]]="Category 1",Table13[[#This Row],[Base Abalone Value]]*1.5,NA())</f>
        <v>#N/A</v>
      </c>
      <c r="Y853" s="3">
        <f>IF(Table13[[#This Row],[Category All]]="Category 2",Table13[[#This Row],[Base Abalone Value]]*0.8,NA())</f>
        <v>0.79569000000000001</v>
      </c>
      <c r="Z853" s="3" t="e">
        <f>IF(Table13[[#This Row],[Category All]]="Category 3",Table13[[#This Row],[Base Abalone Value]],NA())</f>
        <v>#N/A</v>
      </c>
    </row>
    <row r="854" spans="1:26" x14ac:dyDescent="0.2">
      <c r="A854">
        <v>4092</v>
      </c>
      <c r="B854" t="s">
        <v>32</v>
      </c>
      <c r="C854">
        <v>0.625</v>
      </c>
      <c r="D854">
        <v>0.5</v>
      </c>
      <c r="E854">
        <v>0.18</v>
      </c>
      <c r="F854">
        <v>1.3705000000000001</v>
      </c>
      <c r="G854">
        <v>0.64500000000000002</v>
      </c>
      <c r="H854">
        <v>0.30299999999999999</v>
      </c>
      <c r="I854">
        <v>0.3705</v>
      </c>
      <c r="J854">
        <v>12</v>
      </c>
      <c r="K854">
        <v>2</v>
      </c>
      <c r="L854" t="s">
        <v>49</v>
      </c>
      <c r="M854" t="s">
        <v>50</v>
      </c>
      <c r="N854" t="s">
        <v>51</v>
      </c>
      <c r="O854">
        <v>8</v>
      </c>
      <c r="P854" t="s">
        <v>36</v>
      </c>
      <c r="Q854">
        <v>12.3</v>
      </c>
      <c r="R854" t="str" cm="1">
        <f t="array" ref="R8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4" t="e">
        <f>IF(Table13[[#This Row],[Category All]]="Category 1", "Yes",NA())</f>
        <v>#N/A</v>
      </c>
      <c r="T854" t="e">
        <f>IF(Table13[[#This Row],[Category All]]="Category 2", "Yes",NA())</f>
        <v>#N/A</v>
      </c>
      <c r="U854" t="str">
        <f>IF(Table13[[#This Row],[Category All]]="Category 3", "Yes",NA())</f>
        <v>Yes</v>
      </c>
      <c r="V854" s="3">
        <f>SUM(1,(1/3)*(Table13[[#This Row],[Length]]-0.5),(1/3)*(Table13[[#This Row],[Diameter]]-0.4),(1/3)*(Table13[[#This Row],[Height]]-0.4)*Table13[[#This Row],[Whole_weight]]*0.5)</f>
        <v>1.0247483333333336</v>
      </c>
      <c r="W854" s="3" cm="1">
        <f t="array" ref="W8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1.0247483333333336</v>
      </c>
      <c r="X854" s="3" t="e">
        <f>IF(Table13[[#This Row],[Category All]]="Category 1",Table13[[#This Row],[Base Abalone Value]]*1.5,NA())</f>
        <v>#N/A</v>
      </c>
      <c r="Y854" s="3" t="e">
        <f>IF(Table13[[#This Row],[Category All]]="Category 2",Table13[[#This Row],[Base Abalone Value]]*0.8,NA())</f>
        <v>#N/A</v>
      </c>
      <c r="Z854" s="3">
        <f>IF(Table13[[#This Row],[Category All]]="Category 3",Table13[[#This Row],[Base Abalone Value]],NA())</f>
        <v>1.0247483333333336</v>
      </c>
    </row>
    <row r="855" spans="1:26" x14ac:dyDescent="0.2">
      <c r="A855">
        <v>1946</v>
      </c>
      <c r="B855" t="s">
        <v>17</v>
      </c>
      <c r="C855">
        <v>0.63500000000000001</v>
      </c>
      <c r="D855">
        <v>0.505</v>
      </c>
      <c r="E855">
        <v>0.155</v>
      </c>
      <c r="F855">
        <v>1.2895000000000001</v>
      </c>
      <c r="G855">
        <v>0.59399999999999997</v>
      </c>
      <c r="H855">
        <v>0.314</v>
      </c>
      <c r="I855">
        <v>0.34499999999999997</v>
      </c>
      <c r="J855">
        <v>11</v>
      </c>
      <c r="K855">
        <v>10</v>
      </c>
      <c r="L855" t="s">
        <v>33</v>
      </c>
      <c r="M855" t="s">
        <v>34</v>
      </c>
      <c r="N855" t="s">
        <v>35</v>
      </c>
      <c r="O855">
        <v>5</v>
      </c>
      <c r="P855" t="s">
        <v>31</v>
      </c>
      <c r="Q855">
        <v>12.8</v>
      </c>
      <c r="R855" t="str" cm="1">
        <f t="array" ref="R8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5" t="e">
        <f>IF(Table13[[#This Row],[Category All]]="Category 1", "Yes",NA())</f>
        <v>#N/A</v>
      </c>
      <c r="T855" t="e">
        <f>IF(Table13[[#This Row],[Category All]]="Category 2", "Yes",NA())</f>
        <v>#N/A</v>
      </c>
      <c r="U855" t="str">
        <f>IF(Table13[[#This Row],[Category All]]="Category 3", "Yes",NA())</f>
        <v>Yes</v>
      </c>
      <c r="V855" s="3">
        <f>SUM(1,(1/3)*(Table13[[#This Row],[Length]]-0.5),(1/3)*(Table13[[#This Row],[Diameter]]-0.4),(1/3)*(Table13[[#This Row],[Height]]-0.4)*Table13[[#This Row],[Whole_weight]]*0.5)</f>
        <v>1.0273454166666665</v>
      </c>
      <c r="W855" s="3" cm="1">
        <f t="array" ref="W8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1.0273454166666665</v>
      </c>
      <c r="X855" s="3" t="e">
        <f>IF(Table13[[#This Row],[Category All]]="Category 1",Table13[[#This Row],[Base Abalone Value]]*1.5,NA())</f>
        <v>#N/A</v>
      </c>
      <c r="Y855" s="3" t="e">
        <f>IF(Table13[[#This Row],[Category All]]="Category 2",Table13[[#This Row],[Base Abalone Value]]*0.8,NA())</f>
        <v>#N/A</v>
      </c>
      <c r="Z855" s="3">
        <f>IF(Table13[[#This Row],[Category All]]="Category 3",Table13[[#This Row],[Base Abalone Value]],NA())</f>
        <v>1.0273454166666665</v>
      </c>
    </row>
    <row r="856" spans="1:26" x14ac:dyDescent="0.2">
      <c r="A856">
        <v>4121</v>
      </c>
      <c r="B856" t="s">
        <v>32</v>
      </c>
      <c r="C856">
        <v>0.35</v>
      </c>
      <c r="D856">
        <v>0.26500000000000001</v>
      </c>
      <c r="E856">
        <v>0.09</v>
      </c>
      <c r="F856">
        <v>0.19700000000000001</v>
      </c>
      <c r="G856">
        <v>7.2999999999999995E-2</v>
      </c>
      <c r="H856">
        <v>3.6499999999999998E-2</v>
      </c>
      <c r="I856">
        <v>7.6999999999999999E-2</v>
      </c>
      <c r="J856">
        <v>7</v>
      </c>
      <c r="K856">
        <v>2</v>
      </c>
      <c r="L856" t="s">
        <v>49</v>
      </c>
      <c r="M856" t="s">
        <v>50</v>
      </c>
      <c r="N856" t="s">
        <v>51</v>
      </c>
      <c r="O856">
        <v>10</v>
      </c>
      <c r="P856" t="s">
        <v>55</v>
      </c>
      <c r="Q856">
        <v>24.1</v>
      </c>
      <c r="R856" t="str" cm="1">
        <f t="array" ref="R8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6" t="e">
        <f>IF(Table13[[#This Row],[Category All]]="Category 1", "Yes",NA())</f>
        <v>#N/A</v>
      </c>
      <c r="T856" t="str">
        <f>IF(Table13[[#This Row],[Category All]]="Category 2", "Yes",NA())</f>
        <v>Yes</v>
      </c>
      <c r="U856" t="e">
        <f>IF(Table13[[#This Row],[Category All]]="Category 3", "Yes",NA())</f>
        <v>#N/A</v>
      </c>
      <c r="V856" s="3">
        <f>SUM(1,(1/3)*(Table13[[#This Row],[Length]]-0.5),(1/3)*(Table13[[#This Row],[Diameter]]-0.4),(1/3)*(Table13[[#This Row],[Height]]-0.4)*Table13[[#This Row],[Whole_weight]]*0.5)</f>
        <v>0.89482166666666663</v>
      </c>
      <c r="W856" s="3" cm="1">
        <f t="array" ref="W8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0.71585733333333335</v>
      </c>
      <c r="X856" s="3" t="e">
        <f>IF(Table13[[#This Row],[Category All]]="Category 1",Table13[[#This Row],[Base Abalone Value]]*1.5,NA())</f>
        <v>#N/A</v>
      </c>
      <c r="Y856" s="3">
        <f>IF(Table13[[#This Row],[Category All]]="Category 2",Table13[[#This Row],[Base Abalone Value]]*0.8,NA())</f>
        <v>0.71585733333333335</v>
      </c>
      <c r="Z856" s="3" t="e">
        <f>IF(Table13[[#This Row],[Category All]]="Category 3",Table13[[#This Row],[Base Abalone Value]],NA())</f>
        <v>#N/A</v>
      </c>
    </row>
    <row r="857" spans="1:26" x14ac:dyDescent="0.2">
      <c r="A857">
        <v>939</v>
      </c>
      <c r="B857" t="s">
        <v>28</v>
      </c>
      <c r="C857">
        <v>0.45500000000000002</v>
      </c>
      <c r="D857">
        <v>0.375</v>
      </c>
      <c r="E857">
        <v>0.12</v>
      </c>
      <c r="F857">
        <v>0.497</v>
      </c>
      <c r="G857">
        <v>0.23549999999999999</v>
      </c>
      <c r="H857">
        <v>0.1055</v>
      </c>
      <c r="I857">
        <v>0.1295</v>
      </c>
      <c r="J857">
        <v>6</v>
      </c>
      <c r="K857">
        <v>10</v>
      </c>
      <c r="L857" t="s">
        <v>33</v>
      </c>
      <c r="M857" t="s">
        <v>34</v>
      </c>
      <c r="N857" t="s">
        <v>35</v>
      </c>
      <c r="O857">
        <v>4</v>
      </c>
      <c r="P857" t="s">
        <v>27</v>
      </c>
      <c r="Q857">
        <v>6.1</v>
      </c>
      <c r="R857" t="str" cm="1">
        <f t="array" ref="R8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7" t="e">
        <f>IF(Table13[[#This Row],[Category All]]="Category 1", "Yes",NA())</f>
        <v>#N/A</v>
      </c>
      <c r="T857" t="str">
        <f>IF(Table13[[#This Row],[Category All]]="Category 2", "Yes",NA())</f>
        <v>Yes</v>
      </c>
      <c r="U857" t="e">
        <f>IF(Table13[[#This Row],[Category All]]="Category 3", "Yes",NA())</f>
        <v>#N/A</v>
      </c>
      <c r="V857" s="3">
        <f>SUM(1,(1/3)*(Table13[[#This Row],[Length]]-0.5),(1/3)*(Table13[[#This Row],[Diameter]]-0.4),(1/3)*(Table13[[#This Row],[Height]]-0.4)*Table13[[#This Row],[Whole_weight]]*0.5)</f>
        <v>0.95347333333333339</v>
      </c>
      <c r="W857" s="3" cm="1">
        <f t="array" ref="W8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0.76277866666666672</v>
      </c>
      <c r="X857" s="3" t="e">
        <f>IF(Table13[[#This Row],[Category All]]="Category 1",Table13[[#This Row],[Base Abalone Value]]*1.5,NA())</f>
        <v>#N/A</v>
      </c>
      <c r="Y857" s="3">
        <f>IF(Table13[[#This Row],[Category All]]="Category 2",Table13[[#This Row],[Base Abalone Value]]*0.8,NA())</f>
        <v>0.76277866666666672</v>
      </c>
      <c r="Z857" s="3" t="e">
        <f>IF(Table13[[#This Row],[Category All]]="Category 3",Table13[[#This Row],[Base Abalone Value]],NA())</f>
        <v>#N/A</v>
      </c>
    </row>
    <row r="858" spans="1:26" x14ac:dyDescent="0.2">
      <c r="A858">
        <v>2933</v>
      </c>
      <c r="B858" t="s">
        <v>32</v>
      </c>
      <c r="C858">
        <v>0.61499999999999999</v>
      </c>
      <c r="D858">
        <v>0.45500000000000002</v>
      </c>
      <c r="E858">
        <v>0.15</v>
      </c>
      <c r="F858">
        <v>0.9335</v>
      </c>
      <c r="G858">
        <v>0.38200000000000001</v>
      </c>
      <c r="H858">
        <v>0.247</v>
      </c>
      <c r="I858">
        <v>0.26150000000000001</v>
      </c>
      <c r="J858">
        <v>10</v>
      </c>
      <c r="K858">
        <v>8</v>
      </c>
      <c r="L858" t="s">
        <v>46</v>
      </c>
      <c r="M858" t="s">
        <v>47</v>
      </c>
      <c r="N858" t="s">
        <v>48</v>
      </c>
      <c r="O858">
        <v>10</v>
      </c>
      <c r="P858" t="s">
        <v>55</v>
      </c>
      <c r="Q858">
        <v>24.1</v>
      </c>
      <c r="R858" t="str" cm="1">
        <f t="array" ref="R8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58" t="e">
        <f>IF(Table13[[#This Row],[Category All]]="Category 1", "Yes",NA())</f>
        <v>#N/A</v>
      </c>
      <c r="T858" t="str">
        <f>IF(Table13[[#This Row],[Category All]]="Category 2", "Yes",NA())</f>
        <v>Yes</v>
      </c>
      <c r="U858" t="e">
        <f>IF(Table13[[#This Row],[Category All]]="Category 3", "Yes",NA())</f>
        <v>#N/A</v>
      </c>
      <c r="V858" s="3">
        <f>SUM(1,(1/3)*(Table13[[#This Row],[Length]]-0.5),(1/3)*(Table13[[#This Row],[Diameter]]-0.4),(1/3)*(Table13[[#This Row],[Height]]-0.4)*Table13[[#This Row],[Whole_weight]]*0.5)</f>
        <v>1.0177708333333333</v>
      </c>
      <c r="W858" s="3" cm="1">
        <f t="array" ref="W8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0.8142166666666667</v>
      </c>
      <c r="X858" s="3" t="e">
        <f>IF(Table13[[#This Row],[Category All]]="Category 1",Table13[[#This Row],[Base Abalone Value]]*1.5,NA())</f>
        <v>#N/A</v>
      </c>
      <c r="Y858" s="3">
        <f>IF(Table13[[#This Row],[Category All]]="Category 2",Table13[[#This Row],[Base Abalone Value]]*0.8,NA())</f>
        <v>0.8142166666666667</v>
      </c>
      <c r="Z858" s="3" t="e">
        <f>IF(Table13[[#This Row],[Category All]]="Category 3",Table13[[#This Row],[Base Abalone Value]],NA())</f>
        <v>#N/A</v>
      </c>
    </row>
    <row r="859" spans="1:26" x14ac:dyDescent="0.2">
      <c r="A859">
        <v>2260</v>
      </c>
      <c r="B859" t="s">
        <v>17</v>
      </c>
      <c r="C859">
        <v>0.59</v>
      </c>
      <c r="D859">
        <v>0.46500000000000002</v>
      </c>
      <c r="E859">
        <v>0.16</v>
      </c>
      <c r="F859">
        <v>1.1005</v>
      </c>
      <c r="G859">
        <v>0.50600000000000001</v>
      </c>
      <c r="H859">
        <v>0.2525</v>
      </c>
      <c r="I859">
        <v>0.29499999999999998</v>
      </c>
      <c r="J859">
        <v>13</v>
      </c>
      <c r="K859">
        <v>15</v>
      </c>
      <c r="L859" t="s">
        <v>66</v>
      </c>
      <c r="M859" t="s">
        <v>67</v>
      </c>
      <c r="N859" t="s">
        <v>20</v>
      </c>
      <c r="O859">
        <v>5</v>
      </c>
      <c r="P859" t="s">
        <v>31</v>
      </c>
      <c r="Q859">
        <v>12.8</v>
      </c>
      <c r="R859" t="str" cm="1">
        <f t="array" ref="R8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59" t="e">
        <f>IF(Table13[[#This Row],[Category All]]="Category 1", "Yes",NA())</f>
        <v>#N/A</v>
      </c>
      <c r="T859" t="e">
        <f>IF(Table13[[#This Row],[Category All]]="Category 2", "Yes",NA())</f>
        <v>#N/A</v>
      </c>
      <c r="U859" t="str">
        <f>IF(Table13[[#This Row],[Category All]]="Category 3", "Yes",NA())</f>
        <v>Yes</v>
      </c>
      <c r="V859" s="3">
        <f>SUM(1,(1/3)*(Table13[[#This Row],[Length]]-0.5),(1/3)*(Table13[[#This Row],[Diameter]]-0.4),(1/3)*(Table13[[#This Row],[Height]]-0.4)*Table13[[#This Row],[Whole_weight]]*0.5)</f>
        <v>1.0076466666666668</v>
      </c>
      <c r="W859" s="3" cm="1">
        <f t="array" ref="W8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1.0076466666666668</v>
      </c>
      <c r="X859" s="3" t="e">
        <f>IF(Table13[[#This Row],[Category All]]="Category 1",Table13[[#This Row],[Base Abalone Value]]*1.5,NA())</f>
        <v>#N/A</v>
      </c>
      <c r="Y859" s="3" t="e">
        <f>IF(Table13[[#This Row],[Category All]]="Category 2",Table13[[#This Row],[Base Abalone Value]]*0.8,NA())</f>
        <v>#N/A</v>
      </c>
      <c r="Z859" s="3">
        <f>IF(Table13[[#This Row],[Category All]]="Category 3",Table13[[#This Row],[Base Abalone Value]],NA())</f>
        <v>1.0076466666666668</v>
      </c>
    </row>
    <row r="860" spans="1:26" x14ac:dyDescent="0.2">
      <c r="A860">
        <v>147</v>
      </c>
      <c r="B860" t="s">
        <v>32</v>
      </c>
      <c r="C860">
        <v>0.46</v>
      </c>
      <c r="D860">
        <v>0.35</v>
      </c>
      <c r="E860">
        <v>0.12</v>
      </c>
      <c r="F860">
        <v>0.51500000000000001</v>
      </c>
      <c r="G860">
        <v>0.224</v>
      </c>
      <c r="H860">
        <v>0.108</v>
      </c>
      <c r="I860">
        <v>0.1565</v>
      </c>
      <c r="J860">
        <v>10</v>
      </c>
      <c r="K860">
        <v>1</v>
      </c>
      <c r="L860" t="s">
        <v>25</v>
      </c>
      <c r="M860" t="s">
        <v>26</v>
      </c>
      <c r="N860" t="s">
        <v>20</v>
      </c>
      <c r="O860">
        <v>6</v>
      </c>
      <c r="P860" t="s">
        <v>64</v>
      </c>
      <c r="Q860">
        <v>14.1</v>
      </c>
      <c r="R860" t="str" cm="1">
        <f t="array" ref="R8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0" t="e">
        <f>IF(Table13[[#This Row],[Category All]]="Category 1", "Yes",NA())</f>
        <v>#N/A</v>
      </c>
      <c r="T860" t="str">
        <f>IF(Table13[[#This Row],[Category All]]="Category 2", "Yes",NA())</f>
        <v>Yes</v>
      </c>
      <c r="U860" t="e">
        <f>IF(Table13[[#This Row],[Category All]]="Category 3", "Yes",NA())</f>
        <v>#N/A</v>
      </c>
      <c r="V860" s="3">
        <f>SUM(1,(1/3)*(Table13[[#This Row],[Length]]-0.5),(1/3)*(Table13[[#This Row],[Diameter]]-0.4),(1/3)*(Table13[[#This Row],[Height]]-0.4)*Table13[[#This Row],[Whole_weight]]*0.5)</f>
        <v>0.94596666666666662</v>
      </c>
      <c r="W860" s="3" cm="1">
        <f t="array" ref="W8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0.7567733333333333</v>
      </c>
      <c r="X860" s="3" t="e">
        <f>IF(Table13[[#This Row],[Category All]]="Category 1",Table13[[#This Row],[Base Abalone Value]]*1.5,NA())</f>
        <v>#N/A</v>
      </c>
      <c r="Y860" s="3">
        <f>IF(Table13[[#This Row],[Category All]]="Category 2",Table13[[#This Row],[Base Abalone Value]]*0.8,NA())</f>
        <v>0.7567733333333333</v>
      </c>
      <c r="Z860" s="3" t="e">
        <f>IF(Table13[[#This Row],[Category All]]="Category 3",Table13[[#This Row],[Base Abalone Value]],NA())</f>
        <v>#N/A</v>
      </c>
    </row>
    <row r="861" spans="1:26" x14ac:dyDescent="0.2">
      <c r="A861">
        <v>1110</v>
      </c>
      <c r="B861" t="s">
        <v>32</v>
      </c>
      <c r="C861">
        <v>0.52</v>
      </c>
      <c r="D861">
        <v>0.4</v>
      </c>
      <c r="E861">
        <v>0.14499999999999999</v>
      </c>
      <c r="F861">
        <v>0.77649999999999997</v>
      </c>
      <c r="G861">
        <v>0.35249999999999998</v>
      </c>
      <c r="H861">
        <v>0.1845</v>
      </c>
      <c r="I861">
        <v>0.185</v>
      </c>
      <c r="J861">
        <v>9</v>
      </c>
      <c r="K861">
        <v>4</v>
      </c>
      <c r="L861" t="s">
        <v>69</v>
      </c>
      <c r="M861" t="s">
        <v>70</v>
      </c>
      <c r="N861" t="s">
        <v>71</v>
      </c>
      <c r="O861">
        <v>5</v>
      </c>
      <c r="P861" t="s">
        <v>31</v>
      </c>
      <c r="Q861">
        <v>12.8</v>
      </c>
      <c r="R861" t="str" cm="1">
        <f t="array" ref="R8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1" t="e">
        <f>IF(Table13[[#This Row],[Category All]]="Category 1", "Yes",NA())</f>
        <v>#N/A</v>
      </c>
      <c r="T861" t="str">
        <f>IF(Table13[[#This Row],[Category All]]="Category 2", "Yes",NA())</f>
        <v>Yes</v>
      </c>
      <c r="U861" t="e">
        <f>IF(Table13[[#This Row],[Category All]]="Category 3", "Yes",NA())</f>
        <v>#N/A</v>
      </c>
      <c r="V861" s="3">
        <f>SUM(1,(1/3)*(Table13[[#This Row],[Length]]-0.5),(1/3)*(Table13[[#This Row],[Diameter]]-0.4),(1/3)*(Table13[[#This Row],[Height]]-0.4)*Table13[[#This Row],[Whole_weight]]*0.5)</f>
        <v>0.97366541666666662</v>
      </c>
      <c r="W861" s="3" cm="1">
        <f t="array" ref="W8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0.77893233333333334</v>
      </c>
      <c r="X861" s="3" t="e">
        <f>IF(Table13[[#This Row],[Category All]]="Category 1",Table13[[#This Row],[Base Abalone Value]]*1.5,NA())</f>
        <v>#N/A</v>
      </c>
      <c r="Y861" s="3">
        <f>IF(Table13[[#This Row],[Category All]]="Category 2",Table13[[#This Row],[Base Abalone Value]]*0.8,NA())</f>
        <v>0.77893233333333334</v>
      </c>
      <c r="Z861" s="3" t="e">
        <f>IF(Table13[[#This Row],[Category All]]="Category 3",Table13[[#This Row],[Base Abalone Value]],NA())</f>
        <v>#N/A</v>
      </c>
    </row>
    <row r="862" spans="1:26" x14ac:dyDescent="0.2">
      <c r="A862">
        <v>1289</v>
      </c>
      <c r="B862" t="s">
        <v>28</v>
      </c>
      <c r="C862">
        <v>0.505</v>
      </c>
      <c r="D862">
        <v>0.38</v>
      </c>
      <c r="E862">
        <v>0.12</v>
      </c>
      <c r="F862">
        <v>0.59399999999999997</v>
      </c>
      <c r="G862">
        <v>0.25950000000000001</v>
      </c>
      <c r="H862">
        <v>0.14349999999999999</v>
      </c>
      <c r="I862">
        <v>0.18</v>
      </c>
      <c r="J862">
        <v>7</v>
      </c>
      <c r="K862">
        <v>2</v>
      </c>
      <c r="L862" t="s">
        <v>49</v>
      </c>
      <c r="M862" t="s">
        <v>50</v>
      </c>
      <c r="N862" t="s">
        <v>51</v>
      </c>
      <c r="O862">
        <v>7</v>
      </c>
      <c r="P862" t="s">
        <v>59</v>
      </c>
      <c r="Q862">
        <v>2.5</v>
      </c>
      <c r="R862" t="str" cm="1">
        <f t="array" ref="R8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2" t="e">
        <f>IF(Table13[[#This Row],[Category All]]="Category 1", "Yes",NA())</f>
        <v>#N/A</v>
      </c>
      <c r="T862" t="str">
        <f>IF(Table13[[#This Row],[Category All]]="Category 2", "Yes",NA())</f>
        <v>Yes</v>
      </c>
      <c r="U862" t="e">
        <f>IF(Table13[[#This Row],[Category All]]="Category 3", "Yes",NA())</f>
        <v>#N/A</v>
      </c>
      <c r="V862" s="3">
        <f>SUM(1,(1/3)*(Table13[[#This Row],[Length]]-0.5),(1/3)*(Table13[[#This Row],[Diameter]]-0.4),(1/3)*(Table13[[#This Row],[Height]]-0.4)*Table13[[#This Row],[Whole_weight]]*0.5)</f>
        <v>0.96728000000000003</v>
      </c>
      <c r="W862" s="3" cm="1">
        <f t="array" ref="W8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0.77382400000000007</v>
      </c>
      <c r="X862" s="3" t="e">
        <f>IF(Table13[[#This Row],[Category All]]="Category 1",Table13[[#This Row],[Base Abalone Value]]*1.5,NA())</f>
        <v>#N/A</v>
      </c>
      <c r="Y862" s="3">
        <f>IF(Table13[[#This Row],[Category All]]="Category 2",Table13[[#This Row],[Base Abalone Value]]*0.8,NA())</f>
        <v>0.77382400000000007</v>
      </c>
      <c r="Z862" s="3" t="e">
        <f>IF(Table13[[#This Row],[Category All]]="Category 3",Table13[[#This Row],[Base Abalone Value]],NA())</f>
        <v>#N/A</v>
      </c>
    </row>
    <row r="863" spans="1:26" x14ac:dyDescent="0.2">
      <c r="A863">
        <v>447</v>
      </c>
      <c r="B863" t="s">
        <v>32</v>
      </c>
      <c r="C863">
        <v>0.56499999999999995</v>
      </c>
      <c r="D863">
        <v>0.435</v>
      </c>
      <c r="E863">
        <v>0.185</v>
      </c>
      <c r="F863">
        <v>0.98150000000000004</v>
      </c>
      <c r="G863">
        <v>0.32900000000000001</v>
      </c>
      <c r="H863">
        <v>0.13600000000000001</v>
      </c>
      <c r="I863">
        <v>0.39</v>
      </c>
      <c r="J863">
        <v>13</v>
      </c>
      <c r="K863">
        <v>4</v>
      </c>
      <c r="L863" t="s">
        <v>69</v>
      </c>
      <c r="M863" t="s">
        <v>70</v>
      </c>
      <c r="N863" t="s">
        <v>71</v>
      </c>
      <c r="O863">
        <v>5</v>
      </c>
      <c r="P863" t="s">
        <v>31</v>
      </c>
      <c r="Q863">
        <v>12.8</v>
      </c>
      <c r="R863" t="str" cm="1">
        <f t="array" ref="R8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3" t="e">
        <f>IF(Table13[[#This Row],[Category All]]="Category 1", "Yes",NA())</f>
        <v>#N/A</v>
      </c>
      <c r="T863" t="str">
        <f>IF(Table13[[#This Row],[Category All]]="Category 2", "Yes",NA())</f>
        <v>Yes</v>
      </c>
      <c r="U863" t="e">
        <f>IF(Table13[[#This Row],[Category All]]="Category 3", "Yes",NA())</f>
        <v>#N/A</v>
      </c>
      <c r="V863" s="3">
        <f>SUM(1,(1/3)*(Table13[[#This Row],[Length]]-0.5),(1/3)*(Table13[[#This Row],[Diameter]]-0.4),(1/3)*(Table13[[#This Row],[Height]]-0.4)*Table13[[#This Row],[Whole_weight]]*0.5)</f>
        <v>0.99816291666666679</v>
      </c>
      <c r="W863" s="3" cm="1">
        <f t="array" ref="W8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0.79853033333333345</v>
      </c>
      <c r="X863" s="3" t="e">
        <f>IF(Table13[[#This Row],[Category All]]="Category 1",Table13[[#This Row],[Base Abalone Value]]*1.5,NA())</f>
        <v>#N/A</v>
      </c>
      <c r="Y863" s="3">
        <f>IF(Table13[[#This Row],[Category All]]="Category 2",Table13[[#This Row],[Base Abalone Value]]*0.8,NA())</f>
        <v>0.79853033333333345</v>
      </c>
      <c r="Z863" s="3" t="e">
        <f>IF(Table13[[#This Row],[Category All]]="Category 3",Table13[[#This Row],[Base Abalone Value]],NA())</f>
        <v>#N/A</v>
      </c>
    </row>
    <row r="864" spans="1:26" x14ac:dyDescent="0.2">
      <c r="A864">
        <v>1762</v>
      </c>
      <c r="B864" t="s">
        <v>32</v>
      </c>
      <c r="C864">
        <v>0.75</v>
      </c>
      <c r="D864">
        <v>0.59499999999999997</v>
      </c>
      <c r="E864">
        <v>0.20499999999999999</v>
      </c>
      <c r="F864">
        <v>2.2204999999999999</v>
      </c>
      <c r="G864">
        <v>1.083</v>
      </c>
      <c r="H864">
        <v>0.42099999999999999</v>
      </c>
      <c r="I864">
        <v>0.63</v>
      </c>
      <c r="J864">
        <v>12</v>
      </c>
      <c r="K864">
        <v>13</v>
      </c>
      <c r="L864" t="s">
        <v>29</v>
      </c>
      <c r="M864" t="s">
        <v>30</v>
      </c>
      <c r="N864" t="s">
        <v>20</v>
      </c>
      <c r="O864">
        <v>3</v>
      </c>
      <c r="P864" t="s">
        <v>65</v>
      </c>
      <c r="Q864">
        <v>3.6</v>
      </c>
      <c r="R864" t="str" cm="1">
        <f t="array" ref="R8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4" t="e">
        <f>IF(Table13[[#This Row],[Category All]]="Category 1", "Yes",NA())</f>
        <v>#N/A</v>
      </c>
      <c r="T864" t="e">
        <f>IF(Table13[[#This Row],[Category All]]="Category 2", "Yes",NA())</f>
        <v>#N/A</v>
      </c>
      <c r="U864" t="str">
        <f>IF(Table13[[#This Row],[Category All]]="Category 3", "Yes",NA())</f>
        <v>Yes</v>
      </c>
      <c r="V864" s="3">
        <f>SUM(1,(1/3)*(Table13[[#This Row],[Length]]-0.5),(1/3)*(Table13[[#This Row],[Diameter]]-0.4),(1/3)*(Table13[[#This Row],[Height]]-0.4)*Table13[[#This Row],[Whole_weight]]*0.5)</f>
        <v>1.0761670833333332</v>
      </c>
      <c r="W864" s="3" cm="1">
        <f t="array" ref="W8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1.0761670833333332</v>
      </c>
      <c r="X864" s="3" t="e">
        <f>IF(Table13[[#This Row],[Category All]]="Category 1",Table13[[#This Row],[Base Abalone Value]]*1.5,NA())</f>
        <v>#N/A</v>
      </c>
      <c r="Y864" s="3" t="e">
        <f>IF(Table13[[#This Row],[Category All]]="Category 2",Table13[[#This Row],[Base Abalone Value]]*0.8,NA())</f>
        <v>#N/A</v>
      </c>
      <c r="Z864" s="3">
        <f>IF(Table13[[#This Row],[Category All]]="Category 3",Table13[[#This Row],[Base Abalone Value]],NA())</f>
        <v>1.0761670833333332</v>
      </c>
    </row>
    <row r="865" spans="1:26" x14ac:dyDescent="0.2">
      <c r="A865">
        <v>1261</v>
      </c>
      <c r="B865" t="s">
        <v>28</v>
      </c>
      <c r="C865">
        <v>0.44</v>
      </c>
      <c r="D865">
        <v>0.34</v>
      </c>
      <c r="E865">
        <v>0.12</v>
      </c>
      <c r="F865">
        <v>0.438</v>
      </c>
      <c r="G865">
        <v>0.21149999999999999</v>
      </c>
      <c r="H865">
        <v>8.3000000000000004E-2</v>
      </c>
      <c r="I865">
        <v>0.12</v>
      </c>
      <c r="J865">
        <v>9</v>
      </c>
      <c r="K865">
        <v>1</v>
      </c>
      <c r="L865" t="s">
        <v>25</v>
      </c>
      <c r="M865" t="s">
        <v>26</v>
      </c>
      <c r="N865" t="s">
        <v>20</v>
      </c>
      <c r="O865">
        <v>6</v>
      </c>
      <c r="P865" t="s">
        <v>64</v>
      </c>
      <c r="Q865">
        <v>14.1</v>
      </c>
      <c r="R865" t="str" cm="1">
        <f t="array" ref="R8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5" t="e">
        <f>IF(Table13[[#This Row],[Category All]]="Category 1", "Yes",NA())</f>
        <v>#N/A</v>
      </c>
      <c r="T865" t="str">
        <f>IF(Table13[[#This Row],[Category All]]="Category 2", "Yes",NA())</f>
        <v>Yes</v>
      </c>
      <c r="U865" t="e">
        <f>IF(Table13[[#This Row],[Category All]]="Category 3", "Yes",NA())</f>
        <v>#N/A</v>
      </c>
      <c r="V865" s="3">
        <f>SUM(1,(1/3)*(Table13[[#This Row],[Length]]-0.5),(1/3)*(Table13[[#This Row],[Diameter]]-0.4),(1/3)*(Table13[[#This Row],[Height]]-0.4)*Table13[[#This Row],[Whole_weight]]*0.5)</f>
        <v>0.93955999999999995</v>
      </c>
      <c r="W865" s="3" cm="1">
        <f t="array" ref="W8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0.75164799999999998</v>
      </c>
      <c r="X865" s="3" t="e">
        <f>IF(Table13[[#This Row],[Category All]]="Category 1",Table13[[#This Row],[Base Abalone Value]]*1.5,NA())</f>
        <v>#N/A</v>
      </c>
      <c r="Y865" s="3">
        <f>IF(Table13[[#This Row],[Category All]]="Category 2",Table13[[#This Row],[Base Abalone Value]]*0.8,NA())</f>
        <v>0.75164799999999998</v>
      </c>
      <c r="Z865" s="3" t="e">
        <f>IF(Table13[[#This Row],[Category All]]="Category 3",Table13[[#This Row],[Base Abalone Value]],NA())</f>
        <v>#N/A</v>
      </c>
    </row>
    <row r="866" spans="1:26" x14ac:dyDescent="0.2">
      <c r="A866">
        <v>1907</v>
      </c>
      <c r="B866" t="s">
        <v>28</v>
      </c>
      <c r="C866">
        <v>0.57499999999999996</v>
      </c>
      <c r="D866">
        <v>0.45</v>
      </c>
      <c r="E866">
        <v>0.13500000000000001</v>
      </c>
      <c r="F866">
        <v>0.82450000000000001</v>
      </c>
      <c r="G866">
        <v>0.33750000000000002</v>
      </c>
      <c r="H866">
        <v>0.21149999999999999</v>
      </c>
      <c r="I866">
        <v>0.23899999999999999</v>
      </c>
      <c r="J866">
        <v>11</v>
      </c>
      <c r="K866">
        <v>1</v>
      </c>
      <c r="L866" t="s">
        <v>25</v>
      </c>
      <c r="M866" t="s">
        <v>26</v>
      </c>
      <c r="N866" t="s">
        <v>20</v>
      </c>
      <c r="O866">
        <v>8</v>
      </c>
      <c r="P866" t="s">
        <v>36</v>
      </c>
      <c r="Q866">
        <v>12.3</v>
      </c>
      <c r="R866" t="str" cm="1">
        <f t="array" ref="R8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6" t="e">
        <f>IF(Table13[[#This Row],[Category All]]="Category 1", "Yes",NA())</f>
        <v>#N/A</v>
      </c>
      <c r="T866" t="str">
        <f>IF(Table13[[#This Row],[Category All]]="Category 2", "Yes",NA())</f>
        <v>Yes</v>
      </c>
      <c r="U866" t="e">
        <f>IF(Table13[[#This Row],[Category All]]="Category 3", "Yes",NA())</f>
        <v>#N/A</v>
      </c>
      <c r="V866" s="3">
        <f>SUM(1,(1/3)*(Table13[[#This Row],[Length]]-0.5),(1/3)*(Table13[[#This Row],[Diameter]]-0.4),(1/3)*(Table13[[#This Row],[Height]]-0.4)*Table13[[#This Row],[Whole_weight]]*0.5)</f>
        <v>1.0052512499999999</v>
      </c>
      <c r="W866" s="3" cm="1">
        <f t="array" ref="W8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0.80420099999999994</v>
      </c>
      <c r="X866" s="3" t="e">
        <f>IF(Table13[[#This Row],[Category All]]="Category 1",Table13[[#This Row],[Base Abalone Value]]*1.5,NA())</f>
        <v>#N/A</v>
      </c>
      <c r="Y866" s="3">
        <f>IF(Table13[[#This Row],[Category All]]="Category 2",Table13[[#This Row],[Base Abalone Value]]*0.8,NA())</f>
        <v>0.80420099999999994</v>
      </c>
      <c r="Z866" s="3" t="e">
        <f>IF(Table13[[#This Row],[Category All]]="Category 3",Table13[[#This Row],[Base Abalone Value]],NA())</f>
        <v>#N/A</v>
      </c>
    </row>
    <row r="867" spans="1:26" x14ac:dyDescent="0.2">
      <c r="A867">
        <v>3380</v>
      </c>
      <c r="B867" t="s">
        <v>28</v>
      </c>
      <c r="C867">
        <v>0.29499999999999998</v>
      </c>
      <c r="D867">
        <v>0.21</v>
      </c>
      <c r="E867">
        <v>0.08</v>
      </c>
      <c r="F867">
        <v>0.1</v>
      </c>
      <c r="G867">
        <v>3.7999999999999999E-2</v>
      </c>
      <c r="H867">
        <v>2.5999999999999999E-2</v>
      </c>
      <c r="I867">
        <v>3.1E-2</v>
      </c>
      <c r="J867">
        <v>8</v>
      </c>
      <c r="K867">
        <v>2</v>
      </c>
      <c r="L867" t="s">
        <v>49</v>
      </c>
      <c r="M867" t="s">
        <v>50</v>
      </c>
      <c r="N867" t="s">
        <v>51</v>
      </c>
      <c r="O867">
        <v>2</v>
      </c>
      <c r="P867" t="s">
        <v>24</v>
      </c>
      <c r="Q867">
        <v>18</v>
      </c>
      <c r="R867" t="str" cm="1">
        <f t="array" ref="R8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7" t="e">
        <f>IF(Table13[[#This Row],[Category All]]="Category 1", "Yes",NA())</f>
        <v>#N/A</v>
      </c>
      <c r="T867" t="str">
        <f>IF(Table13[[#This Row],[Category All]]="Category 2", "Yes",NA())</f>
        <v>Yes</v>
      </c>
      <c r="U867" t="e">
        <f>IF(Table13[[#This Row],[Category All]]="Category 3", "Yes",NA())</f>
        <v>#N/A</v>
      </c>
      <c r="V867" s="3">
        <f>SUM(1,(1/3)*(Table13[[#This Row],[Length]]-0.5),(1/3)*(Table13[[#This Row],[Diameter]]-0.4),(1/3)*(Table13[[#This Row],[Height]]-0.4)*Table13[[#This Row],[Whole_weight]]*0.5)</f>
        <v>0.86299999999999999</v>
      </c>
      <c r="W867" s="3" cm="1">
        <f t="array" ref="W8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0.69040000000000001</v>
      </c>
      <c r="X867" s="3" t="e">
        <f>IF(Table13[[#This Row],[Category All]]="Category 1",Table13[[#This Row],[Base Abalone Value]]*1.5,NA())</f>
        <v>#N/A</v>
      </c>
      <c r="Y867" s="3">
        <f>IF(Table13[[#This Row],[Category All]]="Category 2",Table13[[#This Row],[Base Abalone Value]]*0.8,NA())</f>
        <v>0.69040000000000001</v>
      </c>
      <c r="Z867" s="3" t="e">
        <f>IF(Table13[[#This Row],[Category All]]="Category 3",Table13[[#This Row],[Base Abalone Value]],NA())</f>
        <v>#N/A</v>
      </c>
    </row>
    <row r="868" spans="1:26" x14ac:dyDescent="0.2">
      <c r="A868">
        <v>1864</v>
      </c>
      <c r="B868" t="s">
        <v>28</v>
      </c>
      <c r="C868">
        <v>0.52</v>
      </c>
      <c r="D868">
        <v>0.41499999999999998</v>
      </c>
      <c r="E868">
        <v>0.14000000000000001</v>
      </c>
      <c r="F868">
        <v>0.63749999999999996</v>
      </c>
      <c r="G868">
        <v>0.308</v>
      </c>
      <c r="H868">
        <v>0.13350000000000001</v>
      </c>
      <c r="I868">
        <v>0.16800000000000001</v>
      </c>
      <c r="J868">
        <v>9</v>
      </c>
      <c r="K868">
        <v>15</v>
      </c>
      <c r="L868" t="s">
        <v>66</v>
      </c>
      <c r="M868" t="s">
        <v>67</v>
      </c>
      <c r="N868" t="s">
        <v>20</v>
      </c>
      <c r="O868">
        <v>7</v>
      </c>
      <c r="P868" t="s">
        <v>59</v>
      </c>
      <c r="Q868">
        <v>2.5</v>
      </c>
      <c r="R868" t="str" cm="1">
        <f t="array" ref="R8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68" t="e">
        <f>IF(Table13[[#This Row],[Category All]]="Category 1", "Yes",NA())</f>
        <v>#N/A</v>
      </c>
      <c r="T868" t="str">
        <f>IF(Table13[[#This Row],[Category All]]="Category 2", "Yes",NA())</f>
        <v>Yes</v>
      </c>
      <c r="U868" t="e">
        <f>IF(Table13[[#This Row],[Category All]]="Category 3", "Yes",NA())</f>
        <v>#N/A</v>
      </c>
      <c r="V868" s="3">
        <f>SUM(1,(1/3)*(Table13[[#This Row],[Length]]-0.5),(1/3)*(Table13[[#This Row],[Diameter]]-0.4),(1/3)*(Table13[[#This Row],[Height]]-0.4)*Table13[[#This Row],[Whole_weight]]*0.5)</f>
        <v>0.98404166666666648</v>
      </c>
      <c r="W868" s="3" cm="1">
        <f t="array" ref="W8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0.78723333333333323</v>
      </c>
      <c r="X868" s="3" t="e">
        <f>IF(Table13[[#This Row],[Category All]]="Category 1",Table13[[#This Row],[Base Abalone Value]]*1.5,NA())</f>
        <v>#N/A</v>
      </c>
      <c r="Y868" s="3">
        <f>IF(Table13[[#This Row],[Category All]]="Category 2",Table13[[#This Row],[Base Abalone Value]]*0.8,NA())</f>
        <v>0.78723333333333323</v>
      </c>
      <c r="Z868" s="3" t="e">
        <f>IF(Table13[[#This Row],[Category All]]="Category 3",Table13[[#This Row],[Base Abalone Value]],NA())</f>
        <v>#N/A</v>
      </c>
    </row>
    <row r="869" spans="1:26" x14ac:dyDescent="0.2">
      <c r="A869">
        <v>1962</v>
      </c>
      <c r="B869" t="s">
        <v>17</v>
      </c>
      <c r="C869">
        <v>0.65500000000000003</v>
      </c>
      <c r="D869">
        <v>0.51500000000000001</v>
      </c>
      <c r="E869">
        <v>0.18</v>
      </c>
      <c r="F869">
        <v>1.4119999999999999</v>
      </c>
      <c r="G869">
        <v>0.61950000000000005</v>
      </c>
      <c r="H869">
        <v>0.2485</v>
      </c>
      <c r="I869">
        <v>0.497</v>
      </c>
      <c r="J869">
        <v>11</v>
      </c>
      <c r="K869">
        <v>14</v>
      </c>
      <c r="L869" t="s">
        <v>40</v>
      </c>
      <c r="M869" t="s">
        <v>41</v>
      </c>
      <c r="N869" t="s">
        <v>42</v>
      </c>
      <c r="O869">
        <v>1</v>
      </c>
      <c r="P869" t="s">
        <v>21</v>
      </c>
      <c r="Q869">
        <v>22.1</v>
      </c>
      <c r="R869" t="str" cm="1">
        <f t="array" ref="R8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69" t="e">
        <f>IF(Table13[[#This Row],[Category All]]="Category 1", "Yes",NA())</f>
        <v>#N/A</v>
      </c>
      <c r="T869" t="e">
        <f>IF(Table13[[#This Row],[Category All]]="Category 2", "Yes",NA())</f>
        <v>#N/A</v>
      </c>
      <c r="U869" t="str">
        <f>IF(Table13[[#This Row],[Category All]]="Category 3", "Yes",NA())</f>
        <v>Yes</v>
      </c>
      <c r="V869" s="3">
        <f>SUM(1,(1/3)*(Table13[[#This Row],[Length]]-0.5),(1/3)*(Table13[[#This Row],[Diameter]]-0.4),(1/3)*(Table13[[#This Row],[Height]]-0.4)*Table13[[#This Row],[Whole_weight]]*0.5)</f>
        <v>1.0382266666666669</v>
      </c>
      <c r="W869" s="3" cm="1">
        <f t="array" ref="W8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1.0382266666666669</v>
      </c>
      <c r="X869" s="3" t="e">
        <f>IF(Table13[[#This Row],[Category All]]="Category 1",Table13[[#This Row],[Base Abalone Value]]*1.5,NA())</f>
        <v>#N/A</v>
      </c>
      <c r="Y869" s="3" t="e">
        <f>IF(Table13[[#This Row],[Category All]]="Category 2",Table13[[#This Row],[Base Abalone Value]]*0.8,NA())</f>
        <v>#N/A</v>
      </c>
      <c r="Z869" s="3">
        <f>IF(Table13[[#This Row],[Category All]]="Category 3",Table13[[#This Row],[Base Abalone Value]],NA())</f>
        <v>1.0382266666666669</v>
      </c>
    </row>
    <row r="870" spans="1:26" x14ac:dyDescent="0.2">
      <c r="A870">
        <v>3707</v>
      </c>
      <c r="B870" t="s">
        <v>17</v>
      </c>
      <c r="C870">
        <v>0.67500000000000004</v>
      </c>
      <c r="D870">
        <v>0.53500000000000003</v>
      </c>
      <c r="E870">
        <v>0.185</v>
      </c>
      <c r="F870">
        <v>1.5575000000000001</v>
      </c>
      <c r="G870">
        <v>0.70350000000000001</v>
      </c>
      <c r="H870">
        <v>0.40200000000000002</v>
      </c>
      <c r="I870">
        <v>0.4</v>
      </c>
      <c r="J870">
        <v>11</v>
      </c>
      <c r="K870">
        <v>7</v>
      </c>
      <c r="L870" t="s">
        <v>52</v>
      </c>
      <c r="M870" t="s">
        <v>53</v>
      </c>
      <c r="N870" t="s">
        <v>54</v>
      </c>
      <c r="O870">
        <v>4</v>
      </c>
      <c r="P870" t="s">
        <v>27</v>
      </c>
      <c r="Q870">
        <v>6.1</v>
      </c>
      <c r="R870" t="str" cm="1">
        <f t="array" ref="R8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0" t="e">
        <f>IF(Table13[[#This Row],[Category All]]="Category 1", "Yes",NA())</f>
        <v>#N/A</v>
      </c>
      <c r="T870" t="e">
        <f>IF(Table13[[#This Row],[Category All]]="Category 2", "Yes",NA())</f>
        <v>#N/A</v>
      </c>
      <c r="U870" t="str">
        <f>IF(Table13[[#This Row],[Category All]]="Category 3", "Yes",NA())</f>
        <v>Yes</v>
      </c>
      <c r="V870" s="3">
        <f>SUM(1,(1/3)*(Table13[[#This Row],[Length]]-0.5),(1/3)*(Table13[[#This Row],[Diameter]]-0.4),(1/3)*(Table13[[#This Row],[Height]]-0.4)*Table13[[#This Row],[Whole_weight]]*0.5)</f>
        <v>1.0475229166666666</v>
      </c>
      <c r="W870" s="3" cm="1">
        <f t="array" ref="W8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1.0475229166666666</v>
      </c>
      <c r="X870" s="3" t="e">
        <f>IF(Table13[[#This Row],[Category All]]="Category 1",Table13[[#This Row],[Base Abalone Value]]*1.5,NA())</f>
        <v>#N/A</v>
      </c>
      <c r="Y870" s="3" t="e">
        <f>IF(Table13[[#This Row],[Category All]]="Category 2",Table13[[#This Row],[Base Abalone Value]]*0.8,NA())</f>
        <v>#N/A</v>
      </c>
      <c r="Z870" s="3">
        <f>IF(Table13[[#This Row],[Category All]]="Category 3",Table13[[#This Row],[Base Abalone Value]],NA())</f>
        <v>1.0475229166666666</v>
      </c>
    </row>
    <row r="871" spans="1:26" x14ac:dyDescent="0.2">
      <c r="A871">
        <v>276</v>
      </c>
      <c r="B871" t="s">
        <v>32</v>
      </c>
      <c r="C871">
        <v>0.65500000000000003</v>
      </c>
      <c r="D871">
        <v>0.54</v>
      </c>
      <c r="E871">
        <v>0.215</v>
      </c>
      <c r="F871">
        <v>1.8440000000000001</v>
      </c>
      <c r="G871">
        <v>0.74250000000000005</v>
      </c>
      <c r="H871">
        <v>0.32700000000000001</v>
      </c>
      <c r="I871">
        <v>0.58499999999999996</v>
      </c>
      <c r="J871">
        <v>22</v>
      </c>
      <c r="K871">
        <v>3</v>
      </c>
      <c r="L871" t="s">
        <v>60</v>
      </c>
      <c r="M871" t="s">
        <v>61</v>
      </c>
      <c r="N871" t="s">
        <v>62</v>
      </c>
      <c r="O871">
        <v>8</v>
      </c>
      <c r="P871" t="s">
        <v>36</v>
      </c>
      <c r="Q871">
        <v>12.3</v>
      </c>
      <c r="R871" t="str" cm="1">
        <f t="array" ref="R8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1" t="e">
        <f>IF(Table13[[#This Row],[Category All]]="Category 1", "Yes",NA())</f>
        <v>#N/A</v>
      </c>
      <c r="T871" t="str">
        <f>IF(Table13[[#This Row],[Category All]]="Category 2", "Yes",NA())</f>
        <v>Yes</v>
      </c>
      <c r="U871" t="e">
        <f>IF(Table13[[#This Row],[Category All]]="Category 3", "Yes",NA())</f>
        <v>#N/A</v>
      </c>
      <c r="V871" s="3">
        <f>SUM(1,(1/3)*(Table13[[#This Row],[Length]]-0.5),(1/3)*(Table13[[#This Row],[Diameter]]-0.4),(1/3)*(Table13[[#This Row],[Height]]-0.4)*Table13[[#This Row],[Whole_weight]]*0.5)</f>
        <v>1.0414766666666666</v>
      </c>
      <c r="W871" s="3" cm="1">
        <f t="array" ref="W8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0.83318133333333333</v>
      </c>
      <c r="X871" s="3" t="e">
        <f>IF(Table13[[#This Row],[Category All]]="Category 1",Table13[[#This Row],[Base Abalone Value]]*1.5,NA())</f>
        <v>#N/A</v>
      </c>
      <c r="Y871" s="3">
        <f>IF(Table13[[#This Row],[Category All]]="Category 2",Table13[[#This Row],[Base Abalone Value]]*0.8,NA())</f>
        <v>0.83318133333333333</v>
      </c>
      <c r="Z871" s="3" t="e">
        <f>IF(Table13[[#This Row],[Category All]]="Category 3",Table13[[#This Row],[Base Abalone Value]],NA())</f>
        <v>#N/A</v>
      </c>
    </row>
    <row r="872" spans="1:26" x14ac:dyDescent="0.2">
      <c r="A872">
        <v>699</v>
      </c>
      <c r="B872" t="s">
        <v>17</v>
      </c>
      <c r="C872">
        <v>0.43</v>
      </c>
      <c r="D872">
        <v>0.33500000000000002</v>
      </c>
      <c r="E872">
        <v>0.12</v>
      </c>
      <c r="F872">
        <v>0.44400000000000001</v>
      </c>
      <c r="G872">
        <v>0.155</v>
      </c>
      <c r="H872">
        <v>0.1145</v>
      </c>
      <c r="I872">
        <v>0.14000000000000001</v>
      </c>
      <c r="J872">
        <v>13</v>
      </c>
      <c r="K872">
        <v>3</v>
      </c>
      <c r="L872" t="s">
        <v>60</v>
      </c>
      <c r="M872" t="s">
        <v>61</v>
      </c>
      <c r="N872" t="s">
        <v>62</v>
      </c>
      <c r="O872">
        <v>3</v>
      </c>
      <c r="P872" t="s">
        <v>65</v>
      </c>
      <c r="Q872">
        <v>3.6</v>
      </c>
      <c r="R872" t="str" cm="1">
        <f t="array" ref="R8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2" t="e">
        <f>IF(Table13[[#This Row],[Category All]]="Category 1", "Yes",NA())</f>
        <v>#N/A</v>
      </c>
      <c r="T872" t="str">
        <f>IF(Table13[[#This Row],[Category All]]="Category 2", "Yes",NA())</f>
        <v>Yes</v>
      </c>
      <c r="U872" t="e">
        <f>IF(Table13[[#This Row],[Category All]]="Category 3", "Yes",NA())</f>
        <v>#N/A</v>
      </c>
      <c r="V872" s="3">
        <f>SUM(1,(1/3)*(Table13[[#This Row],[Length]]-0.5),(1/3)*(Table13[[#This Row],[Diameter]]-0.4),(1/3)*(Table13[[#This Row],[Height]]-0.4)*Table13[[#This Row],[Whole_weight]]*0.5)</f>
        <v>0.93428000000000011</v>
      </c>
      <c r="W872" s="3" cm="1">
        <f t="array" ref="W8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0.74742400000000009</v>
      </c>
      <c r="X872" s="3" t="e">
        <f>IF(Table13[[#This Row],[Category All]]="Category 1",Table13[[#This Row],[Base Abalone Value]]*1.5,NA())</f>
        <v>#N/A</v>
      </c>
      <c r="Y872" s="3">
        <f>IF(Table13[[#This Row],[Category All]]="Category 2",Table13[[#This Row],[Base Abalone Value]]*0.8,NA())</f>
        <v>0.74742400000000009</v>
      </c>
      <c r="Z872" s="3" t="e">
        <f>IF(Table13[[#This Row],[Category All]]="Category 3",Table13[[#This Row],[Base Abalone Value]],NA())</f>
        <v>#N/A</v>
      </c>
    </row>
    <row r="873" spans="1:26" x14ac:dyDescent="0.2">
      <c r="A873">
        <v>2669</v>
      </c>
      <c r="B873" t="s">
        <v>17</v>
      </c>
      <c r="C873">
        <v>0.58499999999999996</v>
      </c>
      <c r="D873">
        <v>0.435</v>
      </c>
      <c r="E873">
        <v>0.14000000000000001</v>
      </c>
      <c r="F873">
        <v>0.69550000000000001</v>
      </c>
      <c r="G873">
        <v>0.3085</v>
      </c>
      <c r="H873">
        <v>0.129</v>
      </c>
      <c r="I873">
        <v>0.22450000000000001</v>
      </c>
      <c r="J873">
        <v>8</v>
      </c>
      <c r="K873">
        <v>9</v>
      </c>
      <c r="L873" t="s">
        <v>37</v>
      </c>
      <c r="M873" t="s">
        <v>38</v>
      </c>
      <c r="N873" t="s">
        <v>39</v>
      </c>
      <c r="O873">
        <v>7</v>
      </c>
      <c r="P873" t="s">
        <v>59</v>
      </c>
      <c r="Q873">
        <v>2.5</v>
      </c>
      <c r="R873" t="str" cm="1">
        <f t="array" ref="R8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3" t="e">
        <f>IF(Table13[[#This Row],[Category All]]="Category 1", "Yes",NA())</f>
        <v>#N/A</v>
      </c>
      <c r="T873" t="str">
        <f>IF(Table13[[#This Row],[Category All]]="Category 2", "Yes",NA())</f>
        <v>Yes</v>
      </c>
      <c r="U873" t="e">
        <f>IF(Table13[[#This Row],[Category All]]="Category 3", "Yes",NA())</f>
        <v>#N/A</v>
      </c>
      <c r="V873" s="3">
        <f>SUM(1,(1/3)*(Table13[[#This Row],[Length]]-0.5),(1/3)*(Table13[[#This Row],[Diameter]]-0.4),(1/3)*(Table13[[#This Row],[Height]]-0.4)*Table13[[#This Row],[Whole_weight]]*0.5)</f>
        <v>1.0098616666666667</v>
      </c>
      <c r="W873" s="3" cm="1">
        <f t="array" ref="W8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0.80788933333333335</v>
      </c>
      <c r="X873" s="3" t="e">
        <f>IF(Table13[[#This Row],[Category All]]="Category 1",Table13[[#This Row],[Base Abalone Value]]*1.5,NA())</f>
        <v>#N/A</v>
      </c>
      <c r="Y873" s="3">
        <f>IF(Table13[[#This Row],[Category All]]="Category 2",Table13[[#This Row],[Base Abalone Value]]*0.8,NA())</f>
        <v>0.80788933333333335</v>
      </c>
      <c r="Z873" s="3" t="e">
        <f>IF(Table13[[#This Row],[Category All]]="Category 3",Table13[[#This Row],[Base Abalone Value]],NA())</f>
        <v>#N/A</v>
      </c>
    </row>
    <row r="874" spans="1:26" x14ac:dyDescent="0.2">
      <c r="A874">
        <v>990</v>
      </c>
      <c r="B874" t="s">
        <v>32</v>
      </c>
      <c r="C874">
        <v>0.57499999999999996</v>
      </c>
      <c r="D874">
        <v>0.47499999999999998</v>
      </c>
      <c r="E874">
        <v>0.16</v>
      </c>
      <c r="F874">
        <v>1.1140000000000001</v>
      </c>
      <c r="G874">
        <v>0.4955</v>
      </c>
      <c r="H874">
        <v>0.27450000000000002</v>
      </c>
      <c r="I874">
        <v>0.28999999999999998</v>
      </c>
      <c r="J874">
        <v>9</v>
      </c>
      <c r="K874">
        <v>5</v>
      </c>
      <c r="L874" t="s">
        <v>43</v>
      </c>
      <c r="M874" t="s">
        <v>44</v>
      </c>
      <c r="N874" t="s">
        <v>45</v>
      </c>
      <c r="O874">
        <v>7</v>
      </c>
      <c r="P874" t="s">
        <v>59</v>
      </c>
      <c r="Q874">
        <v>2.5</v>
      </c>
      <c r="R874" t="str" cm="1">
        <f t="array" ref="R8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4" t="e">
        <f>IF(Table13[[#This Row],[Category All]]="Category 1", "Yes",NA())</f>
        <v>#N/A</v>
      </c>
      <c r="T874" t="e">
        <f>IF(Table13[[#This Row],[Category All]]="Category 2", "Yes",NA())</f>
        <v>#N/A</v>
      </c>
      <c r="U874" t="str">
        <f>IF(Table13[[#This Row],[Category All]]="Category 3", "Yes",NA())</f>
        <v>Yes</v>
      </c>
      <c r="V874" s="3">
        <f>SUM(1,(1/3)*(Table13[[#This Row],[Length]]-0.5),(1/3)*(Table13[[#This Row],[Diameter]]-0.4),(1/3)*(Table13[[#This Row],[Height]]-0.4)*Table13[[#This Row],[Whole_weight]]*0.5)</f>
        <v>1.0054399999999999</v>
      </c>
      <c r="W874" s="3" cm="1">
        <f t="array" ref="W8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1.0054399999999999</v>
      </c>
      <c r="X874" s="3" t="e">
        <f>IF(Table13[[#This Row],[Category All]]="Category 1",Table13[[#This Row],[Base Abalone Value]]*1.5,NA())</f>
        <v>#N/A</v>
      </c>
      <c r="Y874" s="3" t="e">
        <f>IF(Table13[[#This Row],[Category All]]="Category 2",Table13[[#This Row],[Base Abalone Value]]*0.8,NA())</f>
        <v>#N/A</v>
      </c>
      <c r="Z874" s="3">
        <f>IF(Table13[[#This Row],[Category All]]="Category 3",Table13[[#This Row],[Base Abalone Value]],NA())</f>
        <v>1.0054399999999999</v>
      </c>
    </row>
    <row r="875" spans="1:26" x14ac:dyDescent="0.2">
      <c r="A875">
        <v>1386</v>
      </c>
      <c r="B875" t="s">
        <v>28</v>
      </c>
      <c r="C875">
        <v>0.63</v>
      </c>
      <c r="D875">
        <v>0.505</v>
      </c>
      <c r="E875">
        <v>0.18</v>
      </c>
      <c r="F875">
        <v>1.272</v>
      </c>
      <c r="G875">
        <v>0.60250000000000004</v>
      </c>
      <c r="H875">
        <v>0.29499999999999998</v>
      </c>
      <c r="I875">
        <v>0.315</v>
      </c>
      <c r="J875">
        <v>11</v>
      </c>
      <c r="K875">
        <v>13</v>
      </c>
      <c r="L875" t="s">
        <v>29</v>
      </c>
      <c r="M875" t="s">
        <v>30</v>
      </c>
      <c r="N875" t="s">
        <v>20</v>
      </c>
      <c r="O875">
        <v>1</v>
      </c>
      <c r="P875" t="s">
        <v>21</v>
      </c>
      <c r="Q875">
        <v>22.1</v>
      </c>
      <c r="R875" t="str" cm="1">
        <f t="array" ref="R8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5" t="e">
        <f>IF(Table13[[#This Row],[Category All]]="Category 1", "Yes",NA())</f>
        <v>#N/A</v>
      </c>
      <c r="T875" t="e">
        <f>IF(Table13[[#This Row],[Category All]]="Category 2", "Yes",NA())</f>
        <v>#N/A</v>
      </c>
      <c r="U875" t="str">
        <f>IF(Table13[[#This Row],[Category All]]="Category 3", "Yes",NA())</f>
        <v>Yes</v>
      </c>
      <c r="V875" s="3">
        <f>SUM(1,(1/3)*(Table13[[#This Row],[Length]]-0.5),(1/3)*(Table13[[#This Row],[Diameter]]-0.4),(1/3)*(Table13[[#This Row],[Height]]-0.4)*Table13[[#This Row],[Whole_weight]]*0.5)</f>
        <v>1.0316933333333334</v>
      </c>
      <c r="W875" s="3" cm="1">
        <f t="array" ref="W8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1.0316933333333334</v>
      </c>
      <c r="X875" s="3" t="e">
        <f>IF(Table13[[#This Row],[Category All]]="Category 1",Table13[[#This Row],[Base Abalone Value]]*1.5,NA())</f>
        <v>#N/A</v>
      </c>
      <c r="Y875" s="3" t="e">
        <f>IF(Table13[[#This Row],[Category All]]="Category 2",Table13[[#This Row],[Base Abalone Value]]*0.8,NA())</f>
        <v>#N/A</v>
      </c>
      <c r="Z875" s="3">
        <f>IF(Table13[[#This Row],[Category All]]="Category 3",Table13[[#This Row],[Base Abalone Value]],NA())</f>
        <v>1.0316933333333334</v>
      </c>
    </row>
    <row r="876" spans="1:26" x14ac:dyDescent="0.2">
      <c r="A876">
        <v>1909</v>
      </c>
      <c r="B876" t="s">
        <v>32</v>
      </c>
      <c r="C876">
        <v>0.57499999999999996</v>
      </c>
      <c r="D876">
        <v>0.47499999999999998</v>
      </c>
      <c r="E876">
        <v>0.14499999999999999</v>
      </c>
      <c r="F876">
        <v>0.85699999999999998</v>
      </c>
      <c r="G876">
        <v>0.36649999999999999</v>
      </c>
      <c r="H876">
        <v>0.17299999999999999</v>
      </c>
      <c r="I876">
        <v>0.26900000000000002</v>
      </c>
      <c r="J876">
        <v>9</v>
      </c>
      <c r="K876">
        <v>1</v>
      </c>
      <c r="L876" t="s">
        <v>25</v>
      </c>
      <c r="M876" t="s">
        <v>26</v>
      </c>
      <c r="N876" t="s">
        <v>20</v>
      </c>
      <c r="O876">
        <v>7</v>
      </c>
      <c r="P876" t="s">
        <v>59</v>
      </c>
      <c r="Q876">
        <v>2.5</v>
      </c>
      <c r="R876" t="str" cm="1">
        <f t="array" ref="R8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6" t="e">
        <f>IF(Table13[[#This Row],[Category All]]="Category 1", "Yes",NA())</f>
        <v>#N/A</v>
      </c>
      <c r="T876" t="str">
        <f>IF(Table13[[#This Row],[Category All]]="Category 2", "Yes",NA())</f>
        <v>Yes</v>
      </c>
      <c r="U876" t="e">
        <f>IF(Table13[[#This Row],[Category All]]="Category 3", "Yes",NA())</f>
        <v>#N/A</v>
      </c>
      <c r="V876" s="3">
        <f>SUM(1,(1/3)*(Table13[[#This Row],[Length]]-0.5),(1/3)*(Table13[[#This Row],[Diameter]]-0.4),(1/3)*(Table13[[#This Row],[Height]]-0.4)*Table13[[#This Row],[Whole_weight]]*0.5)</f>
        <v>1.0135774999999998</v>
      </c>
      <c r="W876" s="3" cm="1">
        <f t="array" ref="W8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0.81086199999999986</v>
      </c>
      <c r="X876" s="3" t="e">
        <f>IF(Table13[[#This Row],[Category All]]="Category 1",Table13[[#This Row],[Base Abalone Value]]*1.5,NA())</f>
        <v>#N/A</v>
      </c>
      <c r="Y876" s="3">
        <f>IF(Table13[[#This Row],[Category All]]="Category 2",Table13[[#This Row],[Base Abalone Value]]*0.8,NA())</f>
        <v>0.81086199999999986</v>
      </c>
      <c r="Z876" s="3" t="e">
        <f>IF(Table13[[#This Row],[Category All]]="Category 3",Table13[[#This Row],[Base Abalone Value]],NA())</f>
        <v>#N/A</v>
      </c>
    </row>
    <row r="877" spans="1:26" x14ac:dyDescent="0.2">
      <c r="A877">
        <v>3761</v>
      </c>
      <c r="B877" t="s">
        <v>32</v>
      </c>
      <c r="C877">
        <v>0.53</v>
      </c>
      <c r="D877">
        <v>0.42499999999999999</v>
      </c>
      <c r="E877">
        <v>0.13</v>
      </c>
      <c r="F877">
        <v>0.70199999999999996</v>
      </c>
      <c r="G877">
        <v>0.29749999999999999</v>
      </c>
      <c r="H877">
        <v>0.13950000000000001</v>
      </c>
      <c r="I877">
        <v>0.22</v>
      </c>
      <c r="J877">
        <v>9</v>
      </c>
      <c r="K877">
        <v>2</v>
      </c>
      <c r="L877" t="s">
        <v>49</v>
      </c>
      <c r="M877" t="s">
        <v>50</v>
      </c>
      <c r="N877" t="s">
        <v>51</v>
      </c>
      <c r="O877">
        <v>10</v>
      </c>
      <c r="P877" t="s">
        <v>55</v>
      </c>
      <c r="Q877">
        <v>24.1</v>
      </c>
      <c r="R877" t="str" cm="1">
        <f t="array" ref="R8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7" t="e">
        <f>IF(Table13[[#This Row],[Category All]]="Category 1", "Yes",NA())</f>
        <v>#N/A</v>
      </c>
      <c r="T877" t="str">
        <f>IF(Table13[[#This Row],[Category All]]="Category 2", "Yes",NA())</f>
        <v>Yes</v>
      </c>
      <c r="U877" t="e">
        <f>IF(Table13[[#This Row],[Category All]]="Category 3", "Yes",NA())</f>
        <v>#N/A</v>
      </c>
      <c r="V877" s="3">
        <f>SUM(1,(1/3)*(Table13[[#This Row],[Length]]-0.5),(1/3)*(Table13[[#This Row],[Diameter]]-0.4),(1/3)*(Table13[[#This Row],[Height]]-0.4)*Table13[[#This Row],[Whole_weight]]*0.5)</f>
        <v>0.98674333333333331</v>
      </c>
      <c r="W877" s="3" cm="1">
        <f t="array" ref="W8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0.78939466666666669</v>
      </c>
      <c r="X877" s="3" t="e">
        <f>IF(Table13[[#This Row],[Category All]]="Category 1",Table13[[#This Row],[Base Abalone Value]]*1.5,NA())</f>
        <v>#N/A</v>
      </c>
      <c r="Y877" s="3">
        <f>IF(Table13[[#This Row],[Category All]]="Category 2",Table13[[#This Row],[Base Abalone Value]]*0.8,NA())</f>
        <v>0.78939466666666669</v>
      </c>
      <c r="Z877" s="3" t="e">
        <f>IF(Table13[[#This Row],[Category All]]="Category 3",Table13[[#This Row],[Base Abalone Value]],NA())</f>
        <v>#N/A</v>
      </c>
    </row>
    <row r="878" spans="1:26" x14ac:dyDescent="0.2">
      <c r="A878">
        <v>4153</v>
      </c>
      <c r="B878" t="s">
        <v>28</v>
      </c>
      <c r="C878">
        <v>0.37</v>
      </c>
      <c r="D878">
        <v>0.28000000000000003</v>
      </c>
      <c r="E878">
        <v>0.09</v>
      </c>
      <c r="F878">
        <v>0.218</v>
      </c>
      <c r="G878">
        <v>9.9500000000000005E-2</v>
      </c>
      <c r="H878">
        <v>5.45E-2</v>
      </c>
      <c r="I878">
        <v>6.1499999999999999E-2</v>
      </c>
      <c r="J878">
        <v>7</v>
      </c>
      <c r="K878">
        <v>8</v>
      </c>
      <c r="L878" t="s">
        <v>46</v>
      </c>
      <c r="M878" t="s">
        <v>47</v>
      </c>
      <c r="N878" t="s">
        <v>48</v>
      </c>
      <c r="O878">
        <v>8</v>
      </c>
      <c r="P878" t="s">
        <v>36</v>
      </c>
      <c r="Q878">
        <v>12.3</v>
      </c>
      <c r="R878" t="str" cm="1">
        <f t="array" ref="R8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78" t="e">
        <f>IF(Table13[[#This Row],[Category All]]="Category 1", "Yes",NA())</f>
        <v>#N/A</v>
      </c>
      <c r="T878" t="str">
        <f>IF(Table13[[#This Row],[Category All]]="Category 2", "Yes",NA())</f>
        <v>Yes</v>
      </c>
      <c r="U878" t="e">
        <f>IF(Table13[[#This Row],[Category All]]="Category 3", "Yes",NA())</f>
        <v>#N/A</v>
      </c>
      <c r="V878" s="3">
        <f>SUM(1,(1/3)*(Table13[[#This Row],[Length]]-0.5),(1/3)*(Table13[[#This Row],[Diameter]]-0.4),(1/3)*(Table13[[#This Row],[Height]]-0.4)*Table13[[#This Row],[Whole_weight]]*0.5)</f>
        <v>0.90540333333333334</v>
      </c>
      <c r="W878" s="3" cm="1">
        <f t="array" ref="W8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0.72432266666666667</v>
      </c>
      <c r="X878" s="3" t="e">
        <f>IF(Table13[[#This Row],[Category All]]="Category 1",Table13[[#This Row],[Base Abalone Value]]*1.5,NA())</f>
        <v>#N/A</v>
      </c>
      <c r="Y878" s="3">
        <f>IF(Table13[[#This Row],[Category All]]="Category 2",Table13[[#This Row],[Base Abalone Value]]*0.8,NA())</f>
        <v>0.72432266666666667</v>
      </c>
      <c r="Z878" s="3" t="e">
        <f>IF(Table13[[#This Row],[Category All]]="Category 3",Table13[[#This Row],[Base Abalone Value]],NA())</f>
        <v>#N/A</v>
      </c>
    </row>
    <row r="879" spans="1:26" x14ac:dyDescent="0.2">
      <c r="A879">
        <v>2934</v>
      </c>
      <c r="B879" t="s">
        <v>17</v>
      </c>
      <c r="C879">
        <v>0.61499999999999999</v>
      </c>
      <c r="D879">
        <v>0.495</v>
      </c>
      <c r="E879">
        <v>0.16500000000000001</v>
      </c>
      <c r="F879">
        <v>1.198</v>
      </c>
      <c r="G879">
        <v>0.54149999999999998</v>
      </c>
      <c r="H879">
        <v>0.28649999999999998</v>
      </c>
      <c r="I879">
        <v>0.31850000000000001</v>
      </c>
      <c r="J879">
        <v>10</v>
      </c>
      <c r="K879">
        <v>6</v>
      </c>
      <c r="L879" t="s">
        <v>56</v>
      </c>
      <c r="M879" t="s">
        <v>57</v>
      </c>
      <c r="N879" t="s">
        <v>58</v>
      </c>
      <c r="O879">
        <v>9</v>
      </c>
      <c r="P879" t="s">
        <v>63</v>
      </c>
      <c r="Q879">
        <v>1.9</v>
      </c>
      <c r="R879" t="str" cm="1">
        <f t="array" ref="R8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79" t="e">
        <f>IF(Table13[[#This Row],[Category All]]="Category 1", "Yes",NA())</f>
        <v>#N/A</v>
      </c>
      <c r="T879" t="e">
        <f>IF(Table13[[#This Row],[Category All]]="Category 2", "Yes",NA())</f>
        <v>#N/A</v>
      </c>
      <c r="U879" t="str">
        <f>IF(Table13[[#This Row],[Category All]]="Category 3", "Yes",NA())</f>
        <v>Yes</v>
      </c>
      <c r="V879" s="3">
        <f>SUM(1,(1/3)*(Table13[[#This Row],[Length]]-0.5),(1/3)*(Table13[[#This Row],[Diameter]]-0.4),(1/3)*(Table13[[#This Row],[Height]]-0.4)*Table13[[#This Row],[Whole_weight]]*0.5)</f>
        <v>1.0230783333333333</v>
      </c>
      <c r="W879" s="3" cm="1">
        <f t="array" ref="W8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1.0230783333333333</v>
      </c>
      <c r="X879" s="3" t="e">
        <f>IF(Table13[[#This Row],[Category All]]="Category 1",Table13[[#This Row],[Base Abalone Value]]*1.5,NA())</f>
        <v>#N/A</v>
      </c>
      <c r="Y879" s="3" t="e">
        <f>IF(Table13[[#This Row],[Category All]]="Category 2",Table13[[#This Row],[Base Abalone Value]]*0.8,NA())</f>
        <v>#N/A</v>
      </c>
      <c r="Z879" s="3">
        <f>IF(Table13[[#This Row],[Category All]]="Category 3",Table13[[#This Row],[Base Abalone Value]],NA())</f>
        <v>1.0230783333333333</v>
      </c>
    </row>
    <row r="880" spans="1:26" x14ac:dyDescent="0.2">
      <c r="A880">
        <v>92</v>
      </c>
      <c r="B880" t="s">
        <v>32</v>
      </c>
      <c r="C880">
        <v>0.55500000000000005</v>
      </c>
      <c r="D880">
        <v>0.44</v>
      </c>
      <c r="E880">
        <v>0.15</v>
      </c>
      <c r="F880">
        <v>0.755</v>
      </c>
      <c r="G880">
        <v>0.307</v>
      </c>
      <c r="H880">
        <v>0.1525</v>
      </c>
      <c r="I880">
        <v>0.26</v>
      </c>
      <c r="J880">
        <v>12</v>
      </c>
      <c r="K880">
        <v>5</v>
      </c>
      <c r="L880" t="s">
        <v>43</v>
      </c>
      <c r="M880" t="s">
        <v>44</v>
      </c>
      <c r="N880" t="s">
        <v>45</v>
      </c>
      <c r="O880">
        <v>4</v>
      </c>
      <c r="P880" t="s">
        <v>27</v>
      </c>
      <c r="Q880">
        <v>6.1</v>
      </c>
      <c r="R880" t="str" cm="1">
        <f t="array" ref="R8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0" t="e">
        <f>IF(Table13[[#This Row],[Category All]]="Category 1", "Yes",NA())</f>
        <v>#N/A</v>
      </c>
      <c r="T880" t="str">
        <f>IF(Table13[[#This Row],[Category All]]="Category 2", "Yes",NA())</f>
        <v>Yes</v>
      </c>
      <c r="U880" t="e">
        <f>IF(Table13[[#This Row],[Category All]]="Category 3", "Yes",NA())</f>
        <v>#N/A</v>
      </c>
      <c r="V880" s="3">
        <f>SUM(1,(1/3)*(Table13[[#This Row],[Length]]-0.5),(1/3)*(Table13[[#This Row],[Diameter]]-0.4),(1/3)*(Table13[[#This Row],[Height]]-0.4)*Table13[[#This Row],[Whole_weight]]*0.5)</f>
        <v>1.0002083333333334</v>
      </c>
      <c r="W880" s="3" cm="1">
        <f t="array" ref="W8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0.80016666666666669</v>
      </c>
      <c r="X880" s="3" t="e">
        <f>IF(Table13[[#This Row],[Category All]]="Category 1",Table13[[#This Row],[Base Abalone Value]]*1.5,NA())</f>
        <v>#N/A</v>
      </c>
      <c r="Y880" s="3">
        <f>IF(Table13[[#This Row],[Category All]]="Category 2",Table13[[#This Row],[Base Abalone Value]]*0.8,NA())</f>
        <v>0.80016666666666669</v>
      </c>
      <c r="Z880" s="3" t="e">
        <f>IF(Table13[[#This Row],[Category All]]="Category 3",Table13[[#This Row],[Base Abalone Value]],NA())</f>
        <v>#N/A</v>
      </c>
    </row>
    <row r="881" spans="1:26" x14ac:dyDescent="0.2">
      <c r="A881">
        <v>1817</v>
      </c>
      <c r="B881" t="s">
        <v>17</v>
      </c>
      <c r="C881">
        <v>0.67500000000000004</v>
      </c>
      <c r="D881">
        <v>0.53</v>
      </c>
      <c r="E881">
        <v>0.17499999999999999</v>
      </c>
      <c r="F881">
        <v>1.4464999999999999</v>
      </c>
      <c r="G881">
        <v>0.67749999999999999</v>
      </c>
      <c r="H881">
        <v>0.33</v>
      </c>
      <c r="I881">
        <v>0.38900000000000001</v>
      </c>
      <c r="J881">
        <v>10</v>
      </c>
      <c r="K881">
        <v>1</v>
      </c>
      <c r="L881" t="s">
        <v>25</v>
      </c>
      <c r="M881" t="s">
        <v>26</v>
      </c>
      <c r="N881" t="s">
        <v>20</v>
      </c>
      <c r="O881">
        <v>6</v>
      </c>
      <c r="P881" t="s">
        <v>64</v>
      </c>
      <c r="Q881">
        <v>14.1</v>
      </c>
      <c r="R881" t="str" cm="1">
        <f t="array" ref="R8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1" t="e">
        <f>IF(Table13[[#This Row],[Category All]]="Category 1", "Yes",NA())</f>
        <v>#N/A</v>
      </c>
      <c r="T881" t="e">
        <f>IF(Table13[[#This Row],[Category All]]="Category 2", "Yes",NA())</f>
        <v>#N/A</v>
      </c>
      <c r="U881" t="str">
        <f>IF(Table13[[#This Row],[Category All]]="Category 3", "Yes",NA())</f>
        <v>Yes</v>
      </c>
      <c r="V881" s="3">
        <f>SUM(1,(1/3)*(Table13[[#This Row],[Length]]-0.5),(1/3)*(Table13[[#This Row],[Diameter]]-0.4),(1/3)*(Table13[[#This Row],[Height]]-0.4)*Table13[[#This Row],[Whole_weight]]*0.5)</f>
        <v>1.0474229166666666</v>
      </c>
      <c r="W881" s="3" cm="1">
        <f t="array" ref="W8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1.0474229166666666</v>
      </c>
      <c r="X881" s="3" t="e">
        <f>IF(Table13[[#This Row],[Category All]]="Category 1",Table13[[#This Row],[Base Abalone Value]]*1.5,NA())</f>
        <v>#N/A</v>
      </c>
      <c r="Y881" s="3" t="e">
        <f>IF(Table13[[#This Row],[Category All]]="Category 2",Table13[[#This Row],[Base Abalone Value]]*0.8,NA())</f>
        <v>#N/A</v>
      </c>
      <c r="Z881" s="3">
        <f>IF(Table13[[#This Row],[Category All]]="Category 3",Table13[[#This Row],[Base Abalone Value]],NA())</f>
        <v>1.0474229166666666</v>
      </c>
    </row>
    <row r="882" spans="1:26" x14ac:dyDescent="0.2">
      <c r="A882">
        <v>1154</v>
      </c>
      <c r="B882" t="s">
        <v>17</v>
      </c>
      <c r="C882">
        <v>0.6</v>
      </c>
      <c r="D882">
        <v>0.47499999999999998</v>
      </c>
      <c r="E882">
        <v>0.16</v>
      </c>
      <c r="F882">
        <v>1.0265</v>
      </c>
      <c r="G882">
        <v>0.48499999999999999</v>
      </c>
      <c r="H882">
        <v>0.2495</v>
      </c>
      <c r="I882">
        <v>0.25650000000000001</v>
      </c>
      <c r="J882">
        <v>9</v>
      </c>
      <c r="K882">
        <v>14</v>
      </c>
      <c r="L882" t="s">
        <v>40</v>
      </c>
      <c r="M882" t="s">
        <v>41</v>
      </c>
      <c r="N882" t="s">
        <v>42</v>
      </c>
      <c r="O882">
        <v>7</v>
      </c>
      <c r="P882" t="s">
        <v>59</v>
      </c>
      <c r="Q882">
        <v>2.5</v>
      </c>
      <c r="R882" t="str" cm="1">
        <f t="array" ref="R8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2" t="e">
        <f>IF(Table13[[#This Row],[Category All]]="Category 1", "Yes",NA())</f>
        <v>#N/A</v>
      </c>
      <c r="T882" t="e">
        <f>IF(Table13[[#This Row],[Category All]]="Category 2", "Yes",NA())</f>
        <v>#N/A</v>
      </c>
      <c r="U882" t="str">
        <f>IF(Table13[[#This Row],[Category All]]="Category 3", "Yes",NA())</f>
        <v>Yes</v>
      </c>
      <c r="V882" s="3">
        <f>SUM(1,(1/3)*(Table13[[#This Row],[Length]]-0.5),(1/3)*(Table13[[#This Row],[Diameter]]-0.4),(1/3)*(Table13[[#This Row],[Height]]-0.4)*Table13[[#This Row],[Whole_weight]]*0.5)</f>
        <v>1.017273333333333</v>
      </c>
      <c r="W882" s="3" cm="1">
        <f t="array" ref="W8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1.017273333333333</v>
      </c>
      <c r="X882" s="3" t="e">
        <f>IF(Table13[[#This Row],[Category All]]="Category 1",Table13[[#This Row],[Base Abalone Value]]*1.5,NA())</f>
        <v>#N/A</v>
      </c>
      <c r="Y882" s="3" t="e">
        <f>IF(Table13[[#This Row],[Category All]]="Category 2",Table13[[#This Row],[Base Abalone Value]]*0.8,NA())</f>
        <v>#N/A</v>
      </c>
      <c r="Z882" s="3">
        <f>IF(Table13[[#This Row],[Category All]]="Category 3",Table13[[#This Row],[Base Abalone Value]],NA())</f>
        <v>1.017273333333333</v>
      </c>
    </row>
    <row r="883" spans="1:26" x14ac:dyDescent="0.2">
      <c r="A883">
        <v>1415</v>
      </c>
      <c r="B883" t="s">
        <v>32</v>
      </c>
      <c r="C883">
        <v>0.68500000000000005</v>
      </c>
      <c r="D883">
        <v>0.54500000000000004</v>
      </c>
      <c r="E883">
        <v>0.20499999999999999</v>
      </c>
      <c r="F883">
        <v>1.7925</v>
      </c>
      <c r="G883">
        <v>0.8145</v>
      </c>
      <c r="H883">
        <v>0.41599999999999998</v>
      </c>
      <c r="I883">
        <v>0.46100000000000002</v>
      </c>
      <c r="J883">
        <v>9</v>
      </c>
      <c r="K883">
        <v>4</v>
      </c>
      <c r="L883" t="s">
        <v>69</v>
      </c>
      <c r="M883" t="s">
        <v>70</v>
      </c>
      <c r="N883" t="s">
        <v>71</v>
      </c>
      <c r="O883">
        <v>9</v>
      </c>
      <c r="P883" t="s">
        <v>63</v>
      </c>
      <c r="Q883">
        <v>1.9</v>
      </c>
      <c r="R883" t="str" cm="1">
        <f t="array" ref="R8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3" t="e">
        <f>IF(Table13[[#This Row],[Category All]]="Category 1", "Yes",NA())</f>
        <v>#N/A</v>
      </c>
      <c r="T883" t="e">
        <f>IF(Table13[[#This Row],[Category All]]="Category 2", "Yes",NA())</f>
        <v>#N/A</v>
      </c>
      <c r="U883" t="str">
        <f>IF(Table13[[#This Row],[Category All]]="Category 3", "Yes",NA())</f>
        <v>Yes</v>
      </c>
      <c r="V883" s="3">
        <f>SUM(1,(1/3)*(Table13[[#This Row],[Length]]-0.5),(1/3)*(Table13[[#This Row],[Diameter]]-0.4),(1/3)*(Table13[[#This Row],[Height]]-0.4)*Table13[[#This Row],[Whole_weight]]*0.5)</f>
        <v>1.0517437500000002</v>
      </c>
      <c r="W883" s="3" cm="1">
        <f t="array" ref="W8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1.0517437500000002</v>
      </c>
      <c r="X883" s="3" t="e">
        <f>IF(Table13[[#This Row],[Category All]]="Category 1",Table13[[#This Row],[Base Abalone Value]]*1.5,NA())</f>
        <v>#N/A</v>
      </c>
      <c r="Y883" s="3" t="e">
        <f>IF(Table13[[#This Row],[Category All]]="Category 2",Table13[[#This Row],[Base Abalone Value]]*0.8,NA())</f>
        <v>#N/A</v>
      </c>
      <c r="Z883" s="3">
        <f>IF(Table13[[#This Row],[Category All]]="Category 3",Table13[[#This Row],[Base Abalone Value]],NA())</f>
        <v>1.0517437500000002</v>
      </c>
    </row>
    <row r="884" spans="1:26" x14ac:dyDescent="0.2">
      <c r="A884">
        <v>2643</v>
      </c>
      <c r="B884" t="s">
        <v>28</v>
      </c>
      <c r="C884">
        <v>0.47499999999999998</v>
      </c>
      <c r="D884">
        <v>0.375</v>
      </c>
      <c r="E884">
        <v>0.115</v>
      </c>
      <c r="F884">
        <v>0.52049999999999996</v>
      </c>
      <c r="G884">
        <v>0.23300000000000001</v>
      </c>
      <c r="H884">
        <v>0.11899999999999999</v>
      </c>
      <c r="I884">
        <v>0.14549999999999999</v>
      </c>
      <c r="J884">
        <v>7</v>
      </c>
      <c r="K884">
        <v>11</v>
      </c>
      <c r="L884" t="s">
        <v>22</v>
      </c>
      <c r="M884" t="s">
        <v>23</v>
      </c>
      <c r="N884" t="s">
        <v>20</v>
      </c>
      <c r="O884">
        <v>1</v>
      </c>
      <c r="P884" t="s">
        <v>21</v>
      </c>
      <c r="Q884">
        <v>22.1</v>
      </c>
      <c r="R884" t="str" cm="1">
        <f t="array" ref="R8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4" t="e">
        <f>IF(Table13[[#This Row],[Category All]]="Category 1", "Yes",NA())</f>
        <v>#N/A</v>
      </c>
      <c r="T884" t="str">
        <f>IF(Table13[[#This Row],[Category All]]="Category 2", "Yes",NA())</f>
        <v>Yes</v>
      </c>
      <c r="U884" t="e">
        <f>IF(Table13[[#This Row],[Category All]]="Category 3", "Yes",NA())</f>
        <v>#N/A</v>
      </c>
      <c r="V884" s="3">
        <f>SUM(1,(1/3)*(Table13[[#This Row],[Length]]-0.5),(1/3)*(Table13[[#This Row],[Diameter]]-0.4),(1/3)*(Table13[[#This Row],[Height]]-0.4)*Table13[[#This Row],[Whole_weight]]*0.5)</f>
        <v>0.95860958333333335</v>
      </c>
      <c r="W884" s="3" cm="1">
        <f t="array" ref="W8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0.76688766666666675</v>
      </c>
      <c r="X884" s="3" t="e">
        <f>IF(Table13[[#This Row],[Category All]]="Category 1",Table13[[#This Row],[Base Abalone Value]]*1.5,NA())</f>
        <v>#N/A</v>
      </c>
      <c r="Y884" s="3">
        <f>IF(Table13[[#This Row],[Category All]]="Category 2",Table13[[#This Row],[Base Abalone Value]]*0.8,NA())</f>
        <v>0.76688766666666675</v>
      </c>
      <c r="Z884" s="3" t="e">
        <f>IF(Table13[[#This Row],[Category All]]="Category 3",Table13[[#This Row],[Base Abalone Value]],NA())</f>
        <v>#N/A</v>
      </c>
    </row>
    <row r="885" spans="1:26" x14ac:dyDescent="0.2">
      <c r="A885">
        <v>2431</v>
      </c>
      <c r="B885" t="s">
        <v>28</v>
      </c>
      <c r="C885">
        <v>0.52</v>
      </c>
      <c r="D885">
        <v>0.38</v>
      </c>
      <c r="E885">
        <v>0.14000000000000001</v>
      </c>
      <c r="F885">
        <v>0.52500000000000002</v>
      </c>
      <c r="G885">
        <v>0.17749999999999999</v>
      </c>
      <c r="H885">
        <v>0.115</v>
      </c>
      <c r="I885">
        <v>0.185</v>
      </c>
      <c r="J885">
        <v>11</v>
      </c>
      <c r="K885">
        <v>10</v>
      </c>
      <c r="L885" t="s">
        <v>33</v>
      </c>
      <c r="M885" t="s">
        <v>34</v>
      </c>
      <c r="N885" t="s">
        <v>35</v>
      </c>
      <c r="O885">
        <v>2</v>
      </c>
      <c r="P885" t="s">
        <v>24</v>
      </c>
      <c r="Q885">
        <v>18</v>
      </c>
      <c r="R885" t="str" cm="1">
        <f t="array" ref="R8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5" t="e">
        <f>IF(Table13[[#This Row],[Category All]]="Category 1", "Yes",NA())</f>
        <v>#N/A</v>
      </c>
      <c r="T885" t="str">
        <f>IF(Table13[[#This Row],[Category All]]="Category 2", "Yes",NA())</f>
        <v>Yes</v>
      </c>
      <c r="U885" t="e">
        <f>IF(Table13[[#This Row],[Category All]]="Category 3", "Yes",NA())</f>
        <v>#N/A</v>
      </c>
      <c r="V885" s="3">
        <f>SUM(1,(1/3)*(Table13[[#This Row],[Length]]-0.5),(1/3)*(Table13[[#This Row],[Diameter]]-0.4),(1/3)*(Table13[[#This Row],[Height]]-0.4)*Table13[[#This Row],[Whole_weight]]*0.5)</f>
        <v>0.97724999999999984</v>
      </c>
      <c r="W885" s="3" cm="1">
        <f t="array" ref="W8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0.78179999999999994</v>
      </c>
      <c r="X885" s="3" t="e">
        <f>IF(Table13[[#This Row],[Category All]]="Category 1",Table13[[#This Row],[Base Abalone Value]]*1.5,NA())</f>
        <v>#N/A</v>
      </c>
      <c r="Y885" s="3">
        <f>IF(Table13[[#This Row],[Category All]]="Category 2",Table13[[#This Row],[Base Abalone Value]]*0.8,NA())</f>
        <v>0.78179999999999994</v>
      </c>
      <c r="Z885" s="3" t="e">
        <f>IF(Table13[[#This Row],[Category All]]="Category 3",Table13[[#This Row],[Base Abalone Value]],NA())</f>
        <v>#N/A</v>
      </c>
    </row>
    <row r="886" spans="1:26" x14ac:dyDescent="0.2">
      <c r="A886">
        <v>62</v>
      </c>
      <c r="B886" t="s">
        <v>32</v>
      </c>
      <c r="C886">
        <v>0.505</v>
      </c>
      <c r="D886">
        <v>0.40500000000000003</v>
      </c>
      <c r="E886">
        <v>0.11</v>
      </c>
      <c r="F886">
        <v>0.625</v>
      </c>
      <c r="G886">
        <v>0.30499999999999999</v>
      </c>
      <c r="H886">
        <v>0.16</v>
      </c>
      <c r="I886">
        <v>0.17499999999999999</v>
      </c>
      <c r="J886">
        <v>9</v>
      </c>
      <c r="K886">
        <v>15</v>
      </c>
      <c r="L886" t="s">
        <v>66</v>
      </c>
      <c r="M886" t="s">
        <v>67</v>
      </c>
      <c r="N886" t="s">
        <v>20</v>
      </c>
      <c r="O886">
        <v>2</v>
      </c>
      <c r="P886" t="s">
        <v>24</v>
      </c>
      <c r="Q886">
        <v>18</v>
      </c>
      <c r="R886" t="str" cm="1">
        <f t="array" ref="R8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6" t="e">
        <f>IF(Table13[[#This Row],[Category All]]="Category 1", "Yes",NA())</f>
        <v>#N/A</v>
      </c>
      <c r="T886" t="str">
        <f>IF(Table13[[#This Row],[Category All]]="Category 2", "Yes",NA())</f>
        <v>Yes</v>
      </c>
      <c r="U886" t="e">
        <f>IF(Table13[[#This Row],[Category All]]="Category 3", "Yes",NA())</f>
        <v>#N/A</v>
      </c>
      <c r="V886" s="3">
        <f>SUM(1,(1/3)*(Table13[[#This Row],[Length]]-0.5),(1/3)*(Table13[[#This Row],[Diameter]]-0.4),(1/3)*(Table13[[#This Row],[Height]]-0.4)*Table13[[#This Row],[Whole_weight]]*0.5)</f>
        <v>0.97312500000000002</v>
      </c>
      <c r="W886" s="3" cm="1">
        <f t="array" ref="W8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0.77850000000000008</v>
      </c>
      <c r="X886" s="3" t="e">
        <f>IF(Table13[[#This Row],[Category All]]="Category 1",Table13[[#This Row],[Base Abalone Value]]*1.5,NA())</f>
        <v>#N/A</v>
      </c>
      <c r="Y886" s="3">
        <f>IF(Table13[[#This Row],[Category All]]="Category 2",Table13[[#This Row],[Base Abalone Value]]*0.8,NA())</f>
        <v>0.77850000000000008</v>
      </c>
      <c r="Z886" s="3" t="e">
        <f>IF(Table13[[#This Row],[Category All]]="Category 3",Table13[[#This Row],[Base Abalone Value]],NA())</f>
        <v>#N/A</v>
      </c>
    </row>
    <row r="887" spans="1:26" x14ac:dyDescent="0.2">
      <c r="A887">
        <v>526</v>
      </c>
      <c r="B887" t="s">
        <v>32</v>
      </c>
      <c r="C887">
        <v>0.17499999999999999</v>
      </c>
      <c r="D887">
        <v>0.125</v>
      </c>
      <c r="E887">
        <v>0.04</v>
      </c>
      <c r="F887">
        <v>2.4E-2</v>
      </c>
      <c r="G887">
        <v>9.4999999999999998E-3</v>
      </c>
      <c r="H887">
        <v>6.0000000000000001E-3</v>
      </c>
      <c r="I887">
        <v>5.0000000000000001E-3</v>
      </c>
      <c r="J887">
        <v>4</v>
      </c>
      <c r="K887">
        <v>8</v>
      </c>
      <c r="L887" t="s">
        <v>46</v>
      </c>
      <c r="M887" t="s">
        <v>47</v>
      </c>
      <c r="N887" t="s">
        <v>48</v>
      </c>
      <c r="O887">
        <v>1</v>
      </c>
      <c r="P887" t="s">
        <v>21</v>
      </c>
      <c r="Q887">
        <v>22.1</v>
      </c>
      <c r="R887" t="str" cm="1">
        <f t="array" ref="R8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7" t="e">
        <f>IF(Table13[[#This Row],[Category All]]="Category 1", "Yes",NA())</f>
        <v>#N/A</v>
      </c>
      <c r="T887" t="str">
        <f>IF(Table13[[#This Row],[Category All]]="Category 2", "Yes",NA())</f>
        <v>Yes</v>
      </c>
      <c r="U887" t="e">
        <f>IF(Table13[[#This Row],[Category All]]="Category 3", "Yes",NA())</f>
        <v>#N/A</v>
      </c>
      <c r="V887" s="3">
        <f>SUM(1,(1/3)*(Table13[[#This Row],[Length]]-0.5),(1/3)*(Table13[[#This Row],[Diameter]]-0.4),(1/3)*(Table13[[#This Row],[Height]]-0.4)*Table13[[#This Row],[Whole_weight]]*0.5)</f>
        <v>0.79855999999999994</v>
      </c>
      <c r="W887" s="3" cm="1">
        <f t="array" ref="W8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0.63884799999999997</v>
      </c>
      <c r="X887" s="3" t="e">
        <f>IF(Table13[[#This Row],[Category All]]="Category 1",Table13[[#This Row],[Base Abalone Value]]*1.5,NA())</f>
        <v>#N/A</v>
      </c>
      <c r="Y887" s="3">
        <f>IF(Table13[[#This Row],[Category All]]="Category 2",Table13[[#This Row],[Base Abalone Value]]*0.8,NA())</f>
        <v>0.63884799999999997</v>
      </c>
      <c r="Z887" s="3" t="e">
        <f>IF(Table13[[#This Row],[Category All]]="Category 3",Table13[[#This Row],[Base Abalone Value]],NA())</f>
        <v>#N/A</v>
      </c>
    </row>
    <row r="888" spans="1:26" x14ac:dyDescent="0.2">
      <c r="A888">
        <v>2698</v>
      </c>
      <c r="B888" t="s">
        <v>32</v>
      </c>
      <c r="C888">
        <v>0.66</v>
      </c>
      <c r="D888">
        <v>0.51500000000000001</v>
      </c>
      <c r="E888">
        <v>0.16500000000000001</v>
      </c>
      <c r="F888">
        <v>1.4464999999999999</v>
      </c>
      <c r="G888">
        <v>0.69399999999999995</v>
      </c>
      <c r="H888">
        <v>0.29799999999999999</v>
      </c>
      <c r="I888">
        <v>0.3755</v>
      </c>
      <c r="J888">
        <v>10</v>
      </c>
      <c r="K888">
        <v>15</v>
      </c>
      <c r="L888" t="s">
        <v>66</v>
      </c>
      <c r="M888" t="s">
        <v>67</v>
      </c>
      <c r="N888" t="s">
        <v>20</v>
      </c>
      <c r="O888">
        <v>10</v>
      </c>
      <c r="P888" t="s">
        <v>55</v>
      </c>
      <c r="Q888">
        <v>24.1</v>
      </c>
      <c r="R888" t="str" cm="1">
        <f t="array" ref="R8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88" t="e">
        <f>IF(Table13[[#This Row],[Category All]]="Category 1", "Yes",NA())</f>
        <v>#N/A</v>
      </c>
      <c r="T888" t="e">
        <f>IF(Table13[[#This Row],[Category All]]="Category 2", "Yes",NA())</f>
        <v>#N/A</v>
      </c>
      <c r="U888" t="str">
        <f>IF(Table13[[#This Row],[Category All]]="Category 3", "Yes",NA())</f>
        <v>Yes</v>
      </c>
      <c r="V888" s="3">
        <f>SUM(1,(1/3)*(Table13[[#This Row],[Length]]-0.5),(1/3)*(Table13[[#This Row],[Diameter]]-0.4),(1/3)*(Table13[[#This Row],[Height]]-0.4)*Table13[[#This Row],[Whole_weight]]*0.5)</f>
        <v>1.0350120833333332</v>
      </c>
      <c r="W888" s="3" cm="1">
        <f t="array" ref="W8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1.0350120833333332</v>
      </c>
      <c r="X888" s="3" t="e">
        <f>IF(Table13[[#This Row],[Category All]]="Category 1",Table13[[#This Row],[Base Abalone Value]]*1.5,NA())</f>
        <v>#N/A</v>
      </c>
      <c r="Y888" s="3" t="e">
        <f>IF(Table13[[#This Row],[Category All]]="Category 2",Table13[[#This Row],[Base Abalone Value]]*0.8,NA())</f>
        <v>#N/A</v>
      </c>
      <c r="Z888" s="3">
        <f>IF(Table13[[#This Row],[Category All]]="Category 3",Table13[[#This Row],[Base Abalone Value]],NA())</f>
        <v>1.0350120833333332</v>
      </c>
    </row>
    <row r="889" spans="1:26" x14ac:dyDescent="0.2">
      <c r="A889">
        <v>1620</v>
      </c>
      <c r="B889" t="s">
        <v>28</v>
      </c>
      <c r="C889">
        <v>0.56000000000000005</v>
      </c>
      <c r="D889">
        <v>0.44500000000000001</v>
      </c>
      <c r="E889">
        <v>0.15</v>
      </c>
      <c r="F889">
        <v>0.82250000000000001</v>
      </c>
      <c r="G889">
        <v>0.36849999999999999</v>
      </c>
      <c r="H889">
        <v>0.187</v>
      </c>
      <c r="I889">
        <v>0.23599999999999999</v>
      </c>
      <c r="J889">
        <v>10</v>
      </c>
      <c r="K889">
        <v>12</v>
      </c>
      <c r="L889" t="s">
        <v>18</v>
      </c>
      <c r="M889" t="s">
        <v>19</v>
      </c>
      <c r="N889" t="s">
        <v>20</v>
      </c>
      <c r="O889">
        <v>3</v>
      </c>
      <c r="P889" t="s">
        <v>65</v>
      </c>
      <c r="Q889">
        <v>3.6</v>
      </c>
      <c r="R889" t="str" cm="1">
        <f t="array" ref="R8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89" t="e">
        <f>IF(Table13[[#This Row],[Category All]]="Category 1", "Yes",NA())</f>
        <v>#N/A</v>
      </c>
      <c r="T889" t="str">
        <f>IF(Table13[[#This Row],[Category All]]="Category 2", "Yes",NA())</f>
        <v>Yes</v>
      </c>
      <c r="U889" t="e">
        <f>IF(Table13[[#This Row],[Category All]]="Category 3", "Yes",NA())</f>
        <v>#N/A</v>
      </c>
      <c r="V889" s="3">
        <f>SUM(1,(1/3)*(Table13[[#This Row],[Length]]-0.5),(1/3)*(Table13[[#This Row],[Diameter]]-0.4),(1/3)*(Table13[[#This Row],[Height]]-0.4)*Table13[[#This Row],[Whole_weight]]*0.5)</f>
        <v>1.0007291666666667</v>
      </c>
      <c r="W889" s="3" cm="1">
        <f t="array" ref="W8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0.80058333333333342</v>
      </c>
      <c r="X889" s="3" t="e">
        <f>IF(Table13[[#This Row],[Category All]]="Category 1",Table13[[#This Row],[Base Abalone Value]]*1.5,NA())</f>
        <v>#N/A</v>
      </c>
      <c r="Y889" s="3">
        <f>IF(Table13[[#This Row],[Category All]]="Category 2",Table13[[#This Row],[Base Abalone Value]]*0.8,NA())</f>
        <v>0.80058333333333342</v>
      </c>
      <c r="Z889" s="3" t="e">
        <f>IF(Table13[[#This Row],[Category All]]="Category 3",Table13[[#This Row],[Base Abalone Value]],NA())</f>
        <v>#N/A</v>
      </c>
    </row>
    <row r="890" spans="1:26" x14ac:dyDescent="0.2">
      <c r="A890">
        <v>794</v>
      </c>
      <c r="B890" t="s">
        <v>32</v>
      </c>
      <c r="C890">
        <v>0.57499999999999996</v>
      </c>
      <c r="D890">
        <v>0.45</v>
      </c>
      <c r="E890">
        <v>0.16500000000000001</v>
      </c>
      <c r="F890">
        <v>0.92149999999999999</v>
      </c>
      <c r="G890">
        <v>0.32750000000000001</v>
      </c>
      <c r="H890">
        <v>0.22500000000000001</v>
      </c>
      <c r="I890">
        <v>0.25600000000000001</v>
      </c>
      <c r="J890">
        <v>12</v>
      </c>
      <c r="K890">
        <v>14</v>
      </c>
      <c r="L890" t="s">
        <v>40</v>
      </c>
      <c r="M890" t="s">
        <v>41</v>
      </c>
      <c r="N890" t="s">
        <v>42</v>
      </c>
      <c r="O890">
        <v>1</v>
      </c>
      <c r="P890" t="s">
        <v>21</v>
      </c>
      <c r="Q890">
        <v>22.1</v>
      </c>
      <c r="R890" t="str" cm="1">
        <f t="array" ref="R8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0" t="e">
        <f>IF(Table13[[#This Row],[Category All]]="Category 1", "Yes",NA())</f>
        <v>#N/A</v>
      </c>
      <c r="T890" t="str">
        <f>IF(Table13[[#This Row],[Category All]]="Category 2", "Yes",NA())</f>
        <v>Yes</v>
      </c>
      <c r="U890" t="e">
        <f>IF(Table13[[#This Row],[Category All]]="Category 3", "Yes",NA())</f>
        <v>#N/A</v>
      </c>
      <c r="V890" s="3">
        <f>SUM(1,(1/3)*(Table13[[#This Row],[Length]]-0.5),(1/3)*(Table13[[#This Row],[Diameter]]-0.4),(1/3)*(Table13[[#This Row],[Height]]-0.4)*Table13[[#This Row],[Whole_weight]]*0.5)</f>
        <v>1.0055745833333332</v>
      </c>
      <c r="W890" s="3" cm="1">
        <f t="array" ref="W8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0.80445966666666657</v>
      </c>
      <c r="X890" s="3" t="e">
        <f>IF(Table13[[#This Row],[Category All]]="Category 1",Table13[[#This Row],[Base Abalone Value]]*1.5,NA())</f>
        <v>#N/A</v>
      </c>
      <c r="Y890" s="3">
        <f>IF(Table13[[#This Row],[Category All]]="Category 2",Table13[[#This Row],[Base Abalone Value]]*0.8,NA())</f>
        <v>0.80445966666666657</v>
      </c>
      <c r="Z890" s="3" t="e">
        <f>IF(Table13[[#This Row],[Category All]]="Category 3",Table13[[#This Row],[Base Abalone Value]],NA())</f>
        <v>#N/A</v>
      </c>
    </row>
    <row r="891" spans="1:26" x14ac:dyDescent="0.2">
      <c r="A891">
        <v>1397</v>
      </c>
      <c r="B891" t="s">
        <v>32</v>
      </c>
      <c r="C891">
        <v>0.64500000000000002</v>
      </c>
      <c r="D891">
        <v>0.51</v>
      </c>
      <c r="E891">
        <v>0.16</v>
      </c>
      <c r="F891">
        <v>1.1835</v>
      </c>
      <c r="G891">
        <v>0.55600000000000005</v>
      </c>
      <c r="H891">
        <v>0.23849999999999999</v>
      </c>
      <c r="I891">
        <v>0.34499999999999997</v>
      </c>
      <c r="J891">
        <v>11</v>
      </c>
      <c r="K891">
        <v>13</v>
      </c>
      <c r="L891" t="s">
        <v>29</v>
      </c>
      <c r="M891" t="s">
        <v>30</v>
      </c>
      <c r="N891" t="s">
        <v>20</v>
      </c>
      <c r="O891">
        <v>7</v>
      </c>
      <c r="P891" t="s">
        <v>59</v>
      </c>
      <c r="Q891">
        <v>2.5</v>
      </c>
      <c r="R891" t="str" cm="1">
        <f t="array" ref="R8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1" t="e">
        <f>IF(Table13[[#This Row],[Category All]]="Category 1", "Yes",NA())</f>
        <v>#N/A</v>
      </c>
      <c r="T891" t="e">
        <f>IF(Table13[[#This Row],[Category All]]="Category 2", "Yes",NA())</f>
        <v>#N/A</v>
      </c>
      <c r="U891" t="str">
        <f>IF(Table13[[#This Row],[Category All]]="Category 3", "Yes",NA())</f>
        <v>Yes</v>
      </c>
      <c r="V891" s="3">
        <f>SUM(1,(1/3)*(Table13[[#This Row],[Length]]-0.5),(1/3)*(Table13[[#This Row],[Diameter]]-0.4),(1/3)*(Table13[[#This Row],[Height]]-0.4)*Table13[[#This Row],[Whole_weight]]*0.5)</f>
        <v>1.03766</v>
      </c>
      <c r="W891" s="3" cm="1">
        <f t="array" ref="W8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1.03766</v>
      </c>
      <c r="X891" s="3" t="e">
        <f>IF(Table13[[#This Row],[Category All]]="Category 1",Table13[[#This Row],[Base Abalone Value]]*1.5,NA())</f>
        <v>#N/A</v>
      </c>
      <c r="Y891" s="3" t="e">
        <f>IF(Table13[[#This Row],[Category All]]="Category 2",Table13[[#This Row],[Base Abalone Value]]*0.8,NA())</f>
        <v>#N/A</v>
      </c>
      <c r="Z891" s="3">
        <f>IF(Table13[[#This Row],[Category All]]="Category 3",Table13[[#This Row],[Base Abalone Value]],NA())</f>
        <v>1.03766</v>
      </c>
    </row>
    <row r="892" spans="1:26" x14ac:dyDescent="0.2">
      <c r="A892">
        <v>1099</v>
      </c>
      <c r="B892" t="s">
        <v>32</v>
      </c>
      <c r="C892">
        <v>0.49</v>
      </c>
      <c r="D892">
        <v>0.46500000000000002</v>
      </c>
      <c r="E892">
        <v>0.125</v>
      </c>
      <c r="F892">
        <v>0.52249999999999996</v>
      </c>
      <c r="G892">
        <v>0.23499999999999999</v>
      </c>
      <c r="H892">
        <v>0.13</v>
      </c>
      <c r="I892">
        <v>0.14099999999999999</v>
      </c>
      <c r="J892">
        <v>7</v>
      </c>
      <c r="K892">
        <v>13</v>
      </c>
      <c r="L892" t="s">
        <v>29</v>
      </c>
      <c r="M892" t="s">
        <v>30</v>
      </c>
      <c r="N892" t="s">
        <v>20</v>
      </c>
      <c r="O892">
        <v>3</v>
      </c>
      <c r="P892" t="s">
        <v>65</v>
      </c>
      <c r="Q892">
        <v>3.6</v>
      </c>
      <c r="R892" t="str" cm="1">
        <f t="array" ref="R8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2" t="e">
        <f>IF(Table13[[#This Row],[Category All]]="Category 1", "Yes",NA())</f>
        <v>#N/A</v>
      </c>
      <c r="T892" t="str">
        <f>IF(Table13[[#This Row],[Category All]]="Category 2", "Yes",NA())</f>
        <v>Yes</v>
      </c>
      <c r="U892" t="e">
        <f>IF(Table13[[#This Row],[Category All]]="Category 3", "Yes",NA())</f>
        <v>#N/A</v>
      </c>
      <c r="V892" s="3">
        <f>SUM(1,(1/3)*(Table13[[#This Row],[Length]]-0.5),(1/3)*(Table13[[#This Row],[Diameter]]-0.4),(1/3)*(Table13[[#This Row],[Height]]-0.4)*Table13[[#This Row],[Whole_weight]]*0.5)</f>
        <v>0.99438541666666669</v>
      </c>
      <c r="W892" s="3" cm="1">
        <f t="array" ref="W8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0.79550833333333337</v>
      </c>
      <c r="X892" s="3" t="e">
        <f>IF(Table13[[#This Row],[Category All]]="Category 1",Table13[[#This Row],[Base Abalone Value]]*1.5,NA())</f>
        <v>#N/A</v>
      </c>
      <c r="Y892" s="3">
        <f>IF(Table13[[#This Row],[Category All]]="Category 2",Table13[[#This Row],[Base Abalone Value]]*0.8,NA())</f>
        <v>0.79550833333333337</v>
      </c>
      <c r="Z892" s="3" t="e">
        <f>IF(Table13[[#This Row],[Category All]]="Category 3",Table13[[#This Row],[Base Abalone Value]],NA())</f>
        <v>#N/A</v>
      </c>
    </row>
    <row r="893" spans="1:26" x14ac:dyDescent="0.2">
      <c r="A893">
        <v>2350</v>
      </c>
      <c r="B893" t="s">
        <v>17</v>
      </c>
      <c r="C893">
        <v>0.45</v>
      </c>
      <c r="D893">
        <v>0.36</v>
      </c>
      <c r="E893">
        <v>0.105</v>
      </c>
      <c r="F893">
        <v>0.47149999999999997</v>
      </c>
      <c r="G893">
        <v>0.20349999999999999</v>
      </c>
      <c r="H893">
        <v>9.35E-2</v>
      </c>
      <c r="I893">
        <v>0.14899999999999999</v>
      </c>
      <c r="J893">
        <v>9</v>
      </c>
      <c r="K893">
        <v>13</v>
      </c>
      <c r="L893" t="s">
        <v>29</v>
      </c>
      <c r="M893" t="s">
        <v>30</v>
      </c>
      <c r="N893" t="s">
        <v>20</v>
      </c>
      <c r="O893">
        <v>3</v>
      </c>
      <c r="P893" t="s">
        <v>65</v>
      </c>
      <c r="Q893">
        <v>3.6</v>
      </c>
      <c r="R893" t="str" cm="1">
        <f t="array" ref="R8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3" t="e">
        <f>IF(Table13[[#This Row],[Category All]]="Category 1", "Yes",NA())</f>
        <v>#N/A</v>
      </c>
      <c r="T893" t="str">
        <f>IF(Table13[[#This Row],[Category All]]="Category 2", "Yes",NA())</f>
        <v>Yes</v>
      </c>
      <c r="U893" t="e">
        <f>IF(Table13[[#This Row],[Category All]]="Category 3", "Yes",NA())</f>
        <v>#N/A</v>
      </c>
      <c r="V893" s="3">
        <f>SUM(1,(1/3)*(Table13[[#This Row],[Length]]-0.5),(1/3)*(Table13[[#This Row],[Diameter]]-0.4),(1/3)*(Table13[[#This Row],[Height]]-0.4)*Table13[[#This Row],[Whole_weight]]*0.5)</f>
        <v>0.9468179166666667</v>
      </c>
      <c r="W893" s="3" cm="1">
        <f t="array" ref="W8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0.75745433333333345</v>
      </c>
      <c r="X893" s="3" t="e">
        <f>IF(Table13[[#This Row],[Category All]]="Category 1",Table13[[#This Row],[Base Abalone Value]]*1.5,NA())</f>
        <v>#N/A</v>
      </c>
      <c r="Y893" s="3">
        <f>IF(Table13[[#This Row],[Category All]]="Category 2",Table13[[#This Row],[Base Abalone Value]]*0.8,NA())</f>
        <v>0.75745433333333345</v>
      </c>
      <c r="Z893" s="3" t="e">
        <f>IF(Table13[[#This Row],[Category All]]="Category 3",Table13[[#This Row],[Base Abalone Value]],NA())</f>
        <v>#N/A</v>
      </c>
    </row>
    <row r="894" spans="1:26" x14ac:dyDescent="0.2">
      <c r="A894">
        <v>3308</v>
      </c>
      <c r="B894" t="s">
        <v>17</v>
      </c>
      <c r="C894">
        <v>0.45</v>
      </c>
      <c r="D894">
        <v>0.32500000000000001</v>
      </c>
      <c r="E894">
        <v>0.13500000000000001</v>
      </c>
      <c r="F894">
        <v>0.438</v>
      </c>
      <c r="G894">
        <v>0.18049999999999999</v>
      </c>
      <c r="H894">
        <v>0.11650000000000001</v>
      </c>
      <c r="I894">
        <v>0.11</v>
      </c>
      <c r="J894">
        <v>9</v>
      </c>
      <c r="K894">
        <v>2</v>
      </c>
      <c r="L894" t="s">
        <v>49</v>
      </c>
      <c r="M894" t="s">
        <v>50</v>
      </c>
      <c r="N894" t="s">
        <v>51</v>
      </c>
      <c r="O894">
        <v>4</v>
      </c>
      <c r="P894" t="s">
        <v>27</v>
      </c>
      <c r="Q894">
        <v>6.1</v>
      </c>
      <c r="R894" t="str" cm="1">
        <f t="array" ref="R8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4" t="e">
        <f>IF(Table13[[#This Row],[Category All]]="Category 1", "Yes",NA())</f>
        <v>#N/A</v>
      </c>
      <c r="T894" t="str">
        <f>IF(Table13[[#This Row],[Category All]]="Category 2", "Yes",NA())</f>
        <v>Yes</v>
      </c>
      <c r="U894" t="e">
        <f>IF(Table13[[#This Row],[Category All]]="Category 3", "Yes",NA())</f>
        <v>#N/A</v>
      </c>
      <c r="V894" s="3">
        <f>SUM(1,(1/3)*(Table13[[#This Row],[Length]]-0.5),(1/3)*(Table13[[#This Row],[Diameter]]-0.4),(1/3)*(Table13[[#This Row],[Height]]-0.4)*Table13[[#This Row],[Whole_weight]]*0.5)</f>
        <v>0.93898833333333331</v>
      </c>
      <c r="W894" s="3" cm="1">
        <f t="array" ref="W8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0.75119066666666667</v>
      </c>
      <c r="X894" s="3" t="e">
        <f>IF(Table13[[#This Row],[Category All]]="Category 1",Table13[[#This Row],[Base Abalone Value]]*1.5,NA())</f>
        <v>#N/A</v>
      </c>
      <c r="Y894" s="3">
        <f>IF(Table13[[#This Row],[Category All]]="Category 2",Table13[[#This Row],[Base Abalone Value]]*0.8,NA())</f>
        <v>0.75119066666666667</v>
      </c>
      <c r="Z894" s="3" t="e">
        <f>IF(Table13[[#This Row],[Category All]]="Category 3",Table13[[#This Row],[Base Abalone Value]],NA())</f>
        <v>#N/A</v>
      </c>
    </row>
    <row r="895" spans="1:26" x14ac:dyDescent="0.2">
      <c r="A895">
        <v>380</v>
      </c>
      <c r="B895" t="s">
        <v>17</v>
      </c>
      <c r="C895">
        <v>0.61</v>
      </c>
      <c r="D895">
        <v>0.495</v>
      </c>
      <c r="E895">
        <v>0.185</v>
      </c>
      <c r="F895">
        <v>1.1085</v>
      </c>
      <c r="G895">
        <v>0.3705</v>
      </c>
      <c r="H895">
        <v>0.3135</v>
      </c>
      <c r="I895">
        <v>0.33</v>
      </c>
      <c r="J895">
        <v>12</v>
      </c>
      <c r="K895">
        <v>5</v>
      </c>
      <c r="L895" t="s">
        <v>43</v>
      </c>
      <c r="M895" t="s">
        <v>44</v>
      </c>
      <c r="N895" t="s">
        <v>45</v>
      </c>
      <c r="O895">
        <v>2</v>
      </c>
      <c r="P895" t="s">
        <v>24</v>
      </c>
      <c r="Q895">
        <v>18</v>
      </c>
      <c r="R895" t="str" cm="1">
        <f t="array" ref="R8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5" t="e">
        <f>IF(Table13[[#This Row],[Category All]]="Category 1", "Yes",NA())</f>
        <v>#N/A</v>
      </c>
      <c r="T895" t="str">
        <f>IF(Table13[[#This Row],[Category All]]="Category 2", "Yes",NA())</f>
        <v>Yes</v>
      </c>
      <c r="U895" t="e">
        <f>IF(Table13[[#This Row],[Category All]]="Category 3", "Yes",NA())</f>
        <v>#N/A</v>
      </c>
      <c r="V895" s="3">
        <f>SUM(1,(1/3)*(Table13[[#This Row],[Length]]-0.5),(1/3)*(Table13[[#This Row],[Diameter]]-0.4),(1/3)*(Table13[[#This Row],[Height]]-0.4)*Table13[[#This Row],[Whole_weight]]*0.5)</f>
        <v>1.0286120833333334</v>
      </c>
      <c r="W895" s="3" cm="1">
        <f t="array" ref="W8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0.82288966666666674</v>
      </c>
      <c r="X895" s="3" t="e">
        <f>IF(Table13[[#This Row],[Category All]]="Category 1",Table13[[#This Row],[Base Abalone Value]]*1.5,NA())</f>
        <v>#N/A</v>
      </c>
      <c r="Y895" s="3">
        <f>IF(Table13[[#This Row],[Category All]]="Category 2",Table13[[#This Row],[Base Abalone Value]]*0.8,NA())</f>
        <v>0.82288966666666674</v>
      </c>
      <c r="Z895" s="3" t="e">
        <f>IF(Table13[[#This Row],[Category All]]="Category 3",Table13[[#This Row],[Base Abalone Value]],NA())</f>
        <v>#N/A</v>
      </c>
    </row>
    <row r="896" spans="1:26" x14ac:dyDescent="0.2">
      <c r="A896">
        <v>3373</v>
      </c>
      <c r="B896" t="s">
        <v>28</v>
      </c>
      <c r="C896">
        <v>0.44</v>
      </c>
      <c r="D896">
        <v>0.33</v>
      </c>
      <c r="E896">
        <v>0.13500000000000001</v>
      </c>
      <c r="F896">
        <v>0.52200000000000002</v>
      </c>
      <c r="G896">
        <v>0.17</v>
      </c>
      <c r="H896">
        <v>9.0499999999999997E-2</v>
      </c>
      <c r="I896">
        <v>0.19500000000000001</v>
      </c>
      <c r="J896">
        <v>16</v>
      </c>
      <c r="K896">
        <v>9</v>
      </c>
      <c r="L896" t="s">
        <v>37</v>
      </c>
      <c r="M896" t="s">
        <v>38</v>
      </c>
      <c r="N896" t="s">
        <v>39</v>
      </c>
      <c r="O896">
        <v>8</v>
      </c>
      <c r="P896" t="s">
        <v>36</v>
      </c>
      <c r="Q896">
        <v>12.3</v>
      </c>
      <c r="R896" t="str" cm="1">
        <f t="array" ref="R8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6" t="str">
        <f>IF(Table13[[#This Row],[Category All]]="Category 1", "Yes",NA())</f>
        <v>Yes</v>
      </c>
      <c r="T896" t="e">
        <f>IF(Table13[[#This Row],[Category All]]="Category 2", "Yes",NA())</f>
        <v>#N/A</v>
      </c>
      <c r="U896" t="e">
        <f>IF(Table13[[#This Row],[Category All]]="Category 3", "Yes",NA())</f>
        <v>#N/A</v>
      </c>
      <c r="V896" s="3">
        <f>SUM(1,(1/3)*(Table13[[#This Row],[Length]]-0.5),(1/3)*(Table13[[#This Row],[Diameter]]-0.4),(1/3)*(Table13[[#This Row],[Height]]-0.4)*Table13[[#This Row],[Whole_weight]]*0.5)</f>
        <v>0.93361166666666662</v>
      </c>
      <c r="W896" s="3" cm="1">
        <f t="array" ref="W8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1.4004174999999999</v>
      </c>
      <c r="X896" s="3">
        <f>IF(Table13[[#This Row],[Category All]]="Category 1",Table13[[#This Row],[Base Abalone Value]]*1.5,NA())</f>
        <v>1.4004174999999999</v>
      </c>
      <c r="Y896" s="3" t="e">
        <f>IF(Table13[[#This Row],[Category All]]="Category 2",Table13[[#This Row],[Base Abalone Value]]*0.8,NA())</f>
        <v>#N/A</v>
      </c>
      <c r="Z896" s="3" t="e">
        <f>IF(Table13[[#This Row],[Category All]]="Category 3",Table13[[#This Row],[Base Abalone Value]],NA())</f>
        <v>#N/A</v>
      </c>
    </row>
    <row r="897" spans="1:26" x14ac:dyDescent="0.2">
      <c r="A897">
        <v>292</v>
      </c>
      <c r="B897" t="s">
        <v>17</v>
      </c>
      <c r="C897">
        <v>0.56499999999999995</v>
      </c>
      <c r="D897">
        <v>0.505</v>
      </c>
      <c r="E897">
        <v>0.21</v>
      </c>
      <c r="F897">
        <v>1.2765</v>
      </c>
      <c r="G897">
        <v>0.501</v>
      </c>
      <c r="H897">
        <v>0.27900000000000003</v>
      </c>
      <c r="I897">
        <v>0.35499999999999998</v>
      </c>
      <c r="J897">
        <v>12</v>
      </c>
      <c r="K897">
        <v>13</v>
      </c>
      <c r="L897" t="s">
        <v>29</v>
      </c>
      <c r="M897" t="s">
        <v>30</v>
      </c>
      <c r="N897" t="s">
        <v>20</v>
      </c>
      <c r="O897">
        <v>7</v>
      </c>
      <c r="P897" t="s">
        <v>59</v>
      </c>
      <c r="Q897">
        <v>2.5</v>
      </c>
      <c r="R897" t="str" cm="1">
        <f t="array" ref="R8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897" t="e">
        <f>IF(Table13[[#This Row],[Category All]]="Category 1", "Yes",NA())</f>
        <v>#N/A</v>
      </c>
      <c r="T897" t="e">
        <f>IF(Table13[[#This Row],[Category All]]="Category 2", "Yes",NA())</f>
        <v>#N/A</v>
      </c>
      <c r="U897" t="str">
        <f>IF(Table13[[#This Row],[Category All]]="Category 3", "Yes",NA())</f>
        <v>Yes</v>
      </c>
      <c r="V897" s="3">
        <f>SUM(1,(1/3)*(Table13[[#This Row],[Length]]-0.5),(1/3)*(Table13[[#This Row],[Diameter]]-0.4),(1/3)*(Table13[[#This Row],[Height]]-0.4)*Table13[[#This Row],[Whole_weight]]*0.5)</f>
        <v>1.0162441666666666</v>
      </c>
      <c r="W897" s="3" cm="1">
        <f t="array" ref="W8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1.0162441666666666</v>
      </c>
      <c r="X897" s="3" t="e">
        <f>IF(Table13[[#This Row],[Category All]]="Category 1",Table13[[#This Row],[Base Abalone Value]]*1.5,NA())</f>
        <v>#N/A</v>
      </c>
      <c r="Y897" s="3" t="e">
        <f>IF(Table13[[#This Row],[Category All]]="Category 2",Table13[[#This Row],[Base Abalone Value]]*0.8,NA())</f>
        <v>#N/A</v>
      </c>
      <c r="Z897" s="3">
        <f>IF(Table13[[#This Row],[Category All]]="Category 3",Table13[[#This Row],[Base Abalone Value]],NA())</f>
        <v>1.0162441666666666</v>
      </c>
    </row>
    <row r="898" spans="1:26" x14ac:dyDescent="0.2">
      <c r="A898">
        <v>3008</v>
      </c>
      <c r="B898" t="s">
        <v>32</v>
      </c>
      <c r="C898">
        <v>0.73</v>
      </c>
      <c r="D898">
        <v>0.58499999999999996</v>
      </c>
      <c r="E898">
        <v>0.22500000000000001</v>
      </c>
      <c r="F898">
        <v>2.2305000000000001</v>
      </c>
      <c r="G898">
        <v>1.2395</v>
      </c>
      <c r="H898">
        <v>0.42199999999999999</v>
      </c>
      <c r="I898">
        <v>0.56299999999999994</v>
      </c>
      <c r="J898">
        <v>14</v>
      </c>
      <c r="K898">
        <v>11</v>
      </c>
      <c r="L898" t="s">
        <v>22</v>
      </c>
      <c r="M898" t="s">
        <v>23</v>
      </c>
      <c r="N898" t="s">
        <v>20</v>
      </c>
      <c r="O898">
        <v>5</v>
      </c>
      <c r="P898" t="s">
        <v>31</v>
      </c>
      <c r="Q898">
        <v>12.8</v>
      </c>
      <c r="R898" t="str" cm="1">
        <f t="array" ref="R8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898" t="str">
        <f>IF(Table13[[#This Row],[Category All]]="Category 1", "Yes",NA())</f>
        <v>Yes</v>
      </c>
      <c r="T898" t="e">
        <f>IF(Table13[[#This Row],[Category All]]="Category 2", "Yes",NA())</f>
        <v>#N/A</v>
      </c>
      <c r="U898" t="e">
        <f>IF(Table13[[#This Row],[Category All]]="Category 3", "Yes",NA())</f>
        <v>#N/A</v>
      </c>
      <c r="V898" s="3">
        <f>SUM(1,(1/3)*(Table13[[#This Row],[Length]]-0.5),(1/3)*(Table13[[#This Row],[Diameter]]-0.4),(1/3)*(Table13[[#This Row],[Height]]-0.4)*Table13[[#This Row],[Whole_weight]]*0.5)</f>
        <v>1.0732770833333332</v>
      </c>
      <c r="W898" s="3" cm="1">
        <f t="array" ref="W8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1.6099156249999997</v>
      </c>
      <c r="X898" s="3">
        <f>IF(Table13[[#This Row],[Category All]]="Category 1",Table13[[#This Row],[Base Abalone Value]]*1.5,NA())</f>
        <v>1.6099156249999997</v>
      </c>
      <c r="Y898" s="3" t="e">
        <f>IF(Table13[[#This Row],[Category All]]="Category 2",Table13[[#This Row],[Base Abalone Value]]*0.8,NA())</f>
        <v>#N/A</v>
      </c>
      <c r="Z898" s="3" t="e">
        <f>IF(Table13[[#This Row],[Category All]]="Category 3",Table13[[#This Row],[Base Abalone Value]],NA())</f>
        <v>#N/A</v>
      </c>
    </row>
    <row r="899" spans="1:26" x14ac:dyDescent="0.2">
      <c r="A899">
        <v>1228</v>
      </c>
      <c r="B899" t="s">
        <v>28</v>
      </c>
      <c r="C899">
        <v>0.35</v>
      </c>
      <c r="D899">
        <v>0.255</v>
      </c>
      <c r="E899">
        <v>0.09</v>
      </c>
      <c r="F899">
        <v>0.17849999999999999</v>
      </c>
      <c r="G899">
        <v>8.5500000000000007E-2</v>
      </c>
      <c r="H899">
        <v>3.0499999999999999E-2</v>
      </c>
      <c r="I899">
        <v>5.2499999999999998E-2</v>
      </c>
      <c r="J899">
        <v>8</v>
      </c>
      <c r="K899">
        <v>1</v>
      </c>
      <c r="L899" t="s">
        <v>25</v>
      </c>
      <c r="M899" t="s">
        <v>26</v>
      </c>
      <c r="N899" t="s">
        <v>20</v>
      </c>
      <c r="O899">
        <v>8</v>
      </c>
      <c r="P899" t="s">
        <v>36</v>
      </c>
      <c r="Q899">
        <v>12.3</v>
      </c>
      <c r="R899" t="str" cm="1">
        <f t="array" ref="R8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899" t="e">
        <f>IF(Table13[[#This Row],[Category All]]="Category 1", "Yes",NA())</f>
        <v>#N/A</v>
      </c>
      <c r="T899" t="str">
        <f>IF(Table13[[#This Row],[Category All]]="Category 2", "Yes",NA())</f>
        <v>Yes</v>
      </c>
      <c r="U899" t="e">
        <f>IF(Table13[[#This Row],[Category All]]="Category 3", "Yes",NA())</f>
        <v>#N/A</v>
      </c>
      <c r="V899" s="3">
        <f>SUM(1,(1/3)*(Table13[[#This Row],[Length]]-0.5),(1/3)*(Table13[[#This Row],[Diameter]]-0.4),(1/3)*(Table13[[#This Row],[Height]]-0.4)*Table13[[#This Row],[Whole_weight]]*0.5)</f>
        <v>0.89244416666666659</v>
      </c>
      <c r="W899" s="3" cm="1">
        <f t="array" ref="W8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0.71395533333333328</v>
      </c>
      <c r="X899" s="3" t="e">
        <f>IF(Table13[[#This Row],[Category All]]="Category 1",Table13[[#This Row],[Base Abalone Value]]*1.5,NA())</f>
        <v>#N/A</v>
      </c>
      <c r="Y899" s="3">
        <f>IF(Table13[[#This Row],[Category All]]="Category 2",Table13[[#This Row],[Base Abalone Value]]*0.8,NA())</f>
        <v>0.71395533333333328</v>
      </c>
      <c r="Z899" s="3" t="e">
        <f>IF(Table13[[#This Row],[Category All]]="Category 3",Table13[[#This Row],[Base Abalone Value]],NA())</f>
        <v>#N/A</v>
      </c>
    </row>
    <row r="900" spans="1:26" x14ac:dyDescent="0.2">
      <c r="A900">
        <v>1541</v>
      </c>
      <c r="B900" t="s">
        <v>28</v>
      </c>
      <c r="C900">
        <v>0.36</v>
      </c>
      <c r="D900">
        <v>0.27</v>
      </c>
      <c r="E900">
        <v>9.5000000000000001E-2</v>
      </c>
      <c r="F900">
        <v>0.2</v>
      </c>
      <c r="G900">
        <v>7.2999999999999995E-2</v>
      </c>
      <c r="H900">
        <v>5.6000000000000001E-2</v>
      </c>
      <c r="I900">
        <v>6.0999999999999999E-2</v>
      </c>
      <c r="J900">
        <v>8</v>
      </c>
      <c r="K900">
        <v>14</v>
      </c>
      <c r="L900" t="s">
        <v>40</v>
      </c>
      <c r="M900" t="s">
        <v>41</v>
      </c>
      <c r="N900" t="s">
        <v>42</v>
      </c>
      <c r="O900">
        <v>3</v>
      </c>
      <c r="P900" t="s">
        <v>65</v>
      </c>
      <c r="Q900">
        <v>3.6</v>
      </c>
      <c r="R900" t="str" cm="1">
        <f t="array" ref="R9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0" t="e">
        <f>IF(Table13[[#This Row],[Category All]]="Category 1", "Yes",NA())</f>
        <v>#N/A</v>
      </c>
      <c r="T900" t="str">
        <f>IF(Table13[[#This Row],[Category All]]="Category 2", "Yes",NA())</f>
        <v>Yes</v>
      </c>
      <c r="U900" t="e">
        <f>IF(Table13[[#This Row],[Category All]]="Category 3", "Yes",NA())</f>
        <v>#N/A</v>
      </c>
      <c r="V900" s="3">
        <f>SUM(1,(1/3)*(Table13[[#This Row],[Length]]-0.5),(1/3)*(Table13[[#This Row],[Diameter]]-0.4),(1/3)*(Table13[[#This Row],[Height]]-0.4)*Table13[[#This Row],[Whole_weight]]*0.5)</f>
        <v>0.89983333333333337</v>
      </c>
      <c r="W900" s="3" cm="1">
        <f t="array" ref="W9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0.71986666666666677</v>
      </c>
      <c r="X900" s="3" t="e">
        <f>IF(Table13[[#This Row],[Category All]]="Category 1",Table13[[#This Row],[Base Abalone Value]]*1.5,NA())</f>
        <v>#N/A</v>
      </c>
      <c r="Y900" s="3">
        <f>IF(Table13[[#This Row],[Category All]]="Category 2",Table13[[#This Row],[Base Abalone Value]]*0.8,NA())</f>
        <v>0.71986666666666677</v>
      </c>
      <c r="Z900" s="3" t="e">
        <f>IF(Table13[[#This Row],[Category All]]="Category 3",Table13[[#This Row],[Base Abalone Value]],NA())</f>
        <v>#N/A</v>
      </c>
    </row>
    <row r="901" spans="1:26" x14ac:dyDescent="0.2">
      <c r="A901">
        <v>2386</v>
      </c>
      <c r="B901" t="s">
        <v>17</v>
      </c>
      <c r="C901">
        <v>0.45</v>
      </c>
      <c r="D901">
        <v>0.34499999999999997</v>
      </c>
      <c r="E901">
        <v>0.115</v>
      </c>
      <c r="F901">
        <v>0.496</v>
      </c>
      <c r="G901">
        <v>0.1905</v>
      </c>
      <c r="H901">
        <v>0.11700000000000001</v>
      </c>
      <c r="I901">
        <v>0.14000000000000001</v>
      </c>
      <c r="J901">
        <v>12</v>
      </c>
      <c r="K901">
        <v>7</v>
      </c>
      <c r="L901" t="s">
        <v>52</v>
      </c>
      <c r="M901" t="s">
        <v>53</v>
      </c>
      <c r="N901" t="s">
        <v>54</v>
      </c>
      <c r="O901">
        <v>7</v>
      </c>
      <c r="P901" t="s">
        <v>59</v>
      </c>
      <c r="Q901">
        <v>2.5</v>
      </c>
      <c r="R901" t="str" cm="1">
        <f t="array" ref="R9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1" t="e">
        <f>IF(Table13[[#This Row],[Category All]]="Category 1", "Yes",NA())</f>
        <v>#N/A</v>
      </c>
      <c r="T901" t="str">
        <f>IF(Table13[[#This Row],[Category All]]="Category 2", "Yes",NA())</f>
        <v>Yes</v>
      </c>
      <c r="U901" t="e">
        <f>IF(Table13[[#This Row],[Category All]]="Category 3", "Yes",NA())</f>
        <v>#N/A</v>
      </c>
      <c r="V901" s="3">
        <f>SUM(1,(1/3)*(Table13[[#This Row],[Length]]-0.5),(1/3)*(Table13[[#This Row],[Diameter]]-0.4),(1/3)*(Table13[[#This Row],[Height]]-0.4)*Table13[[#This Row],[Whole_weight]]*0.5)</f>
        <v>0.94144000000000005</v>
      </c>
      <c r="W901" s="3" cm="1">
        <f t="array" ref="W9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0.75315200000000004</v>
      </c>
      <c r="X901" s="3" t="e">
        <f>IF(Table13[[#This Row],[Category All]]="Category 1",Table13[[#This Row],[Base Abalone Value]]*1.5,NA())</f>
        <v>#N/A</v>
      </c>
      <c r="Y901" s="3">
        <f>IF(Table13[[#This Row],[Category All]]="Category 2",Table13[[#This Row],[Base Abalone Value]]*0.8,NA())</f>
        <v>0.75315200000000004</v>
      </c>
      <c r="Z901" s="3" t="e">
        <f>IF(Table13[[#This Row],[Category All]]="Category 3",Table13[[#This Row],[Base Abalone Value]],NA())</f>
        <v>#N/A</v>
      </c>
    </row>
    <row r="902" spans="1:26" x14ac:dyDescent="0.2">
      <c r="A902">
        <v>3034</v>
      </c>
      <c r="B902" t="s">
        <v>32</v>
      </c>
      <c r="C902">
        <v>0.53500000000000003</v>
      </c>
      <c r="D902">
        <v>0.41</v>
      </c>
      <c r="E902">
        <v>0.12</v>
      </c>
      <c r="F902">
        <v>0.6835</v>
      </c>
      <c r="G902">
        <v>0.3125</v>
      </c>
      <c r="H902">
        <v>0.16550000000000001</v>
      </c>
      <c r="I902">
        <v>0.159</v>
      </c>
      <c r="J902">
        <v>8</v>
      </c>
      <c r="K902">
        <v>11</v>
      </c>
      <c r="L902" t="s">
        <v>22</v>
      </c>
      <c r="M902" t="s">
        <v>23</v>
      </c>
      <c r="N902" t="s">
        <v>20</v>
      </c>
      <c r="O902">
        <v>4</v>
      </c>
      <c r="P902" t="s">
        <v>27</v>
      </c>
      <c r="Q902">
        <v>6.1</v>
      </c>
      <c r="R902" t="str" cm="1">
        <f t="array" ref="R90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2" t="e">
        <f>IF(Table13[[#This Row],[Category All]]="Category 1", "Yes",NA())</f>
        <v>#N/A</v>
      </c>
      <c r="T902" t="str">
        <f>IF(Table13[[#This Row],[Category All]]="Category 2", "Yes",NA())</f>
        <v>Yes</v>
      </c>
      <c r="U902" t="e">
        <f>IF(Table13[[#This Row],[Category All]]="Category 3", "Yes",NA())</f>
        <v>#N/A</v>
      </c>
      <c r="V902" s="3">
        <f>SUM(1,(1/3)*(Table13[[#This Row],[Length]]-0.5),(1/3)*(Table13[[#This Row],[Diameter]]-0.4),(1/3)*(Table13[[#This Row],[Height]]-0.4)*Table13[[#This Row],[Whole_weight]]*0.5)</f>
        <v>0.98310333333333344</v>
      </c>
      <c r="W902" s="3" cm="1">
        <f t="array" ref="W90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0.78648266666666677</v>
      </c>
      <c r="X902" s="3" t="e">
        <f>IF(Table13[[#This Row],[Category All]]="Category 1",Table13[[#This Row],[Base Abalone Value]]*1.5,NA())</f>
        <v>#N/A</v>
      </c>
      <c r="Y902" s="3">
        <f>IF(Table13[[#This Row],[Category All]]="Category 2",Table13[[#This Row],[Base Abalone Value]]*0.8,NA())</f>
        <v>0.78648266666666677</v>
      </c>
      <c r="Z902" s="3" t="e">
        <f>IF(Table13[[#This Row],[Category All]]="Category 3",Table13[[#This Row],[Base Abalone Value]],NA())</f>
        <v>#N/A</v>
      </c>
    </row>
    <row r="903" spans="1:26" x14ac:dyDescent="0.2">
      <c r="A903">
        <v>3786</v>
      </c>
      <c r="B903" t="s">
        <v>32</v>
      </c>
      <c r="C903">
        <v>0.625</v>
      </c>
      <c r="D903">
        <v>0.495</v>
      </c>
      <c r="E903">
        <v>0.155</v>
      </c>
      <c r="F903">
        <v>1.177</v>
      </c>
      <c r="G903">
        <v>0.50549999999999995</v>
      </c>
      <c r="H903">
        <v>0.27800000000000002</v>
      </c>
      <c r="I903">
        <v>0.34499999999999997</v>
      </c>
      <c r="J903">
        <v>9</v>
      </c>
      <c r="K903">
        <v>7</v>
      </c>
      <c r="L903" t="s">
        <v>52</v>
      </c>
      <c r="M903" t="s">
        <v>53</v>
      </c>
      <c r="N903" t="s">
        <v>54</v>
      </c>
      <c r="O903">
        <v>10</v>
      </c>
      <c r="P903" t="s">
        <v>55</v>
      </c>
      <c r="Q903">
        <v>24.1</v>
      </c>
      <c r="R903" t="str" cm="1">
        <f t="array" ref="R90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3" t="e">
        <f>IF(Table13[[#This Row],[Category All]]="Category 1", "Yes",NA())</f>
        <v>#N/A</v>
      </c>
      <c r="T903" t="e">
        <f>IF(Table13[[#This Row],[Category All]]="Category 2", "Yes",NA())</f>
        <v>#N/A</v>
      </c>
      <c r="U903" t="str">
        <f>IF(Table13[[#This Row],[Category All]]="Category 3", "Yes",NA())</f>
        <v>Yes</v>
      </c>
      <c r="V903" s="3">
        <f>SUM(1,(1/3)*(Table13[[#This Row],[Length]]-0.5),(1/3)*(Table13[[#This Row],[Diameter]]-0.4),(1/3)*(Table13[[#This Row],[Height]]-0.4)*Table13[[#This Row],[Whole_weight]]*0.5)</f>
        <v>1.0252725</v>
      </c>
      <c r="W903" s="3" cm="1">
        <f t="array" ref="W90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1.0252725</v>
      </c>
      <c r="X903" s="3" t="e">
        <f>IF(Table13[[#This Row],[Category All]]="Category 1",Table13[[#This Row],[Base Abalone Value]]*1.5,NA())</f>
        <v>#N/A</v>
      </c>
      <c r="Y903" s="3" t="e">
        <f>IF(Table13[[#This Row],[Category All]]="Category 2",Table13[[#This Row],[Base Abalone Value]]*0.8,NA())</f>
        <v>#N/A</v>
      </c>
      <c r="Z903" s="3">
        <f>IF(Table13[[#This Row],[Category All]]="Category 3",Table13[[#This Row],[Base Abalone Value]],NA())</f>
        <v>1.0252725</v>
      </c>
    </row>
    <row r="904" spans="1:26" x14ac:dyDescent="0.2">
      <c r="A904">
        <v>2022</v>
      </c>
      <c r="B904" t="s">
        <v>32</v>
      </c>
      <c r="C904">
        <v>0.52500000000000002</v>
      </c>
      <c r="D904">
        <v>0.41</v>
      </c>
      <c r="E904">
        <v>0.13</v>
      </c>
      <c r="F904">
        <v>0.6875</v>
      </c>
      <c r="G904">
        <v>0.34350000000000003</v>
      </c>
      <c r="H904">
        <v>0.14949999999999999</v>
      </c>
      <c r="I904">
        <v>0.17649999999999999</v>
      </c>
      <c r="J904">
        <v>9</v>
      </c>
      <c r="K904">
        <v>14</v>
      </c>
      <c r="L904" t="s">
        <v>40</v>
      </c>
      <c r="M904" t="s">
        <v>41</v>
      </c>
      <c r="N904" t="s">
        <v>42</v>
      </c>
      <c r="O904">
        <v>5</v>
      </c>
      <c r="P904" t="s">
        <v>31</v>
      </c>
      <c r="Q904">
        <v>12.8</v>
      </c>
      <c r="R904" t="str" cm="1">
        <f t="array" ref="R90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4" t="e">
        <f>IF(Table13[[#This Row],[Category All]]="Category 1", "Yes",NA())</f>
        <v>#N/A</v>
      </c>
      <c r="T904" t="str">
        <f>IF(Table13[[#This Row],[Category All]]="Category 2", "Yes",NA())</f>
        <v>Yes</v>
      </c>
      <c r="U904" t="e">
        <f>IF(Table13[[#This Row],[Category All]]="Category 3", "Yes",NA())</f>
        <v>#N/A</v>
      </c>
      <c r="V904" s="3">
        <f>SUM(1,(1/3)*(Table13[[#This Row],[Length]]-0.5),(1/3)*(Table13[[#This Row],[Diameter]]-0.4),(1/3)*(Table13[[#This Row],[Height]]-0.4)*Table13[[#This Row],[Whole_weight]]*0.5)</f>
        <v>0.98072916666666676</v>
      </c>
      <c r="W904" s="3" cm="1">
        <f t="array" ref="W90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0.78458333333333341</v>
      </c>
      <c r="X904" s="3" t="e">
        <f>IF(Table13[[#This Row],[Category All]]="Category 1",Table13[[#This Row],[Base Abalone Value]]*1.5,NA())</f>
        <v>#N/A</v>
      </c>
      <c r="Y904" s="3">
        <f>IF(Table13[[#This Row],[Category All]]="Category 2",Table13[[#This Row],[Base Abalone Value]]*0.8,NA())</f>
        <v>0.78458333333333341</v>
      </c>
      <c r="Z904" s="3" t="e">
        <f>IF(Table13[[#This Row],[Category All]]="Category 3",Table13[[#This Row],[Base Abalone Value]],NA())</f>
        <v>#N/A</v>
      </c>
    </row>
    <row r="905" spans="1:26" x14ac:dyDescent="0.2">
      <c r="A905">
        <v>2160</v>
      </c>
      <c r="B905" t="s">
        <v>17</v>
      </c>
      <c r="C905">
        <v>0.64</v>
      </c>
      <c r="D905">
        <v>0.51</v>
      </c>
      <c r="E905">
        <v>0.2</v>
      </c>
      <c r="F905">
        <v>1.3905000000000001</v>
      </c>
      <c r="G905">
        <v>0.61</v>
      </c>
      <c r="H905">
        <v>0.33150000000000002</v>
      </c>
      <c r="I905">
        <v>0.41</v>
      </c>
      <c r="J905">
        <v>12</v>
      </c>
      <c r="K905">
        <v>4</v>
      </c>
      <c r="L905" t="s">
        <v>69</v>
      </c>
      <c r="M905" t="s">
        <v>70</v>
      </c>
      <c r="N905" t="s">
        <v>71</v>
      </c>
      <c r="O905">
        <v>9</v>
      </c>
      <c r="P905" t="s">
        <v>63</v>
      </c>
      <c r="Q905">
        <v>1.9</v>
      </c>
      <c r="R905" t="str" cm="1">
        <f t="array" ref="R90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5" t="e">
        <f>IF(Table13[[#This Row],[Category All]]="Category 1", "Yes",NA())</f>
        <v>#N/A</v>
      </c>
      <c r="T905" t="e">
        <f>IF(Table13[[#This Row],[Category All]]="Category 2", "Yes",NA())</f>
        <v>#N/A</v>
      </c>
      <c r="U905" t="str">
        <f>IF(Table13[[#This Row],[Category All]]="Category 3", "Yes",NA())</f>
        <v>Yes</v>
      </c>
      <c r="V905" s="3">
        <f>SUM(1,(1/3)*(Table13[[#This Row],[Length]]-0.5),(1/3)*(Table13[[#This Row],[Diameter]]-0.4),(1/3)*(Table13[[#This Row],[Height]]-0.4)*Table13[[#This Row],[Whole_weight]]*0.5)</f>
        <v>1.0369833333333331</v>
      </c>
      <c r="W905" s="3" cm="1">
        <f t="array" ref="W90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1.0369833333333331</v>
      </c>
      <c r="X905" s="3" t="e">
        <f>IF(Table13[[#This Row],[Category All]]="Category 1",Table13[[#This Row],[Base Abalone Value]]*1.5,NA())</f>
        <v>#N/A</v>
      </c>
      <c r="Y905" s="3" t="e">
        <f>IF(Table13[[#This Row],[Category All]]="Category 2",Table13[[#This Row],[Base Abalone Value]]*0.8,NA())</f>
        <v>#N/A</v>
      </c>
      <c r="Z905" s="3">
        <f>IF(Table13[[#This Row],[Category All]]="Category 3",Table13[[#This Row],[Base Abalone Value]],NA())</f>
        <v>1.0369833333333331</v>
      </c>
    </row>
    <row r="906" spans="1:26" x14ac:dyDescent="0.2">
      <c r="A906">
        <v>921</v>
      </c>
      <c r="B906" t="s">
        <v>28</v>
      </c>
      <c r="C906">
        <v>0.41499999999999998</v>
      </c>
      <c r="D906">
        <v>0.33</v>
      </c>
      <c r="E906">
        <v>0.09</v>
      </c>
      <c r="F906">
        <v>0.35949999999999999</v>
      </c>
      <c r="G906">
        <v>0.17</v>
      </c>
      <c r="H906">
        <v>8.1000000000000003E-2</v>
      </c>
      <c r="I906">
        <v>0.09</v>
      </c>
      <c r="J906">
        <v>6</v>
      </c>
      <c r="K906">
        <v>14</v>
      </c>
      <c r="L906" t="s">
        <v>40</v>
      </c>
      <c r="M906" t="s">
        <v>41</v>
      </c>
      <c r="N906" t="s">
        <v>42</v>
      </c>
      <c r="O906">
        <v>8</v>
      </c>
      <c r="P906" t="s">
        <v>36</v>
      </c>
      <c r="Q906">
        <v>12.3</v>
      </c>
      <c r="R906" t="str" cm="1">
        <f t="array" ref="R90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6" t="e">
        <f>IF(Table13[[#This Row],[Category All]]="Category 1", "Yes",NA())</f>
        <v>#N/A</v>
      </c>
      <c r="T906" t="str">
        <f>IF(Table13[[#This Row],[Category All]]="Category 2", "Yes",NA())</f>
        <v>Yes</v>
      </c>
      <c r="U906" t="e">
        <f>IF(Table13[[#This Row],[Category All]]="Category 3", "Yes",NA())</f>
        <v>#N/A</v>
      </c>
      <c r="V906" s="3">
        <f>SUM(1,(1/3)*(Table13[[#This Row],[Length]]-0.5),(1/3)*(Table13[[#This Row],[Diameter]]-0.4),(1/3)*(Table13[[#This Row],[Height]]-0.4)*Table13[[#This Row],[Whole_weight]]*0.5)</f>
        <v>0.92975916666666669</v>
      </c>
      <c r="W906" s="3" cm="1">
        <f t="array" ref="W90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0.74380733333333338</v>
      </c>
      <c r="X906" s="3" t="e">
        <f>IF(Table13[[#This Row],[Category All]]="Category 1",Table13[[#This Row],[Base Abalone Value]]*1.5,NA())</f>
        <v>#N/A</v>
      </c>
      <c r="Y906" s="3">
        <f>IF(Table13[[#This Row],[Category All]]="Category 2",Table13[[#This Row],[Base Abalone Value]]*0.8,NA())</f>
        <v>0.74380733333333338</v>
      </c>
      <c r="Z906" s="3" t="e">
        <f>IF(Table13[[#This Row],[Category All]]="Category 3",Table13[[#This Row],[Base Abalone Value]],NA())</f>
        <v>#N/A</v>
      </c>
    </row>
    <row r="907" spans="1:26" x14ac:dyDescent="0.2">
      <c r="A907">
        <v>3540</v>
      </c>
      <c r="B907" t="s">
        <v>28</v>
      </c>
      <c r="C907">
        <v>0.435</v>
      </c>
      <c r="D907">
        <v>0.34</v>
      </c>
      <c r="E907">
        <v>0.12</v>
      </c>
      <c r="F907">
        <v>0.39600000000000002</v>
      </c>
      <c r="G907">
        <v>0.17749999999999999</v>
      </c>
      <c r="H907">
        <v>8.1000000000000003E-2</v>
      </c>
      <c r="I907">
        <v>0.125</v>
      </c>
      <c r="J907">
        <v>8</v>
      </c>
      <c r="K907">
        <v>10</v>
      </c>
      <c r="L907" t="s">
        <v>33</v>
      </c>
      <c r="M907" t="s">
        <v>34</v>
      </c>
      <c r="N907" t="s">
        <v>35</v>
      </c>
      <c r="O907">
        <v>3</v>
      </c>
      <c r="P907" t="s">
        <v>65</v>
      </c>
      <c r="Q907">
        <v>3.6</v>
      </c>
      <c r="R907" t="str" cm="1">
        <f t="array" ref="R90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7" t="e">
        <f>IF(Table13[[#This Row],[Category All]]="Category 1", "Yes",NA())</f>
        <v>#N/A</v>
      </c>
      <c r="T907" t="str">
        <f>IF(Table13[[#This Row],[Category All]]="Category 2", "Yes",NA())</f>
        <v>Yes</v>
      </c>
      <c r="U907" t="e">
        <f>IF(Table13[[#This Row],[Category All]]="Category 3", "Yes",NA())</f>
        <v>#N/A</v>
      </c>
      <c r="V907" s="3">
        <f>SUM(1,(1/3)*(Table13[[#This Row],[Length]]-0.5),(1/3)*(Table13[[#This Row],[Diameter]]-0.4),(1/3)*(Table13[[#This Row],[Height]]-0.4)*Table13[[#This Row],[Whole_weight]]*0.5)</f>
        <v>0.93985333333333321</v>
      </c>
      <c r="W907" s="3" cm="1">
        <f t="array" ref="W90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0.75188266666666659</v>
      </c>
      <c r="X907" s="3" t="e">
        <f>IF(Table13[[#This Row],[Category All]]="Category 1",Table13[[#This Row],[Base Abalone Value]]*1.5,NA())</f>
        <v>#N/A</v>
      </c>
      <c r="Y907" s="3">
        <f>IF(Table13[[#This Row],[Category All]]="Category 2",Table13[[#This Row],[Base Abalone Value]]*0.8,NA())</f>
        <v>0.75188266666666659</v>
      </c>
      <c r="Z907" s="3" t="e">
        <f>IF(Table13[[#This Row],[Category All]]="Category 3",Table13[[#This Row],[Base Abalone Value]],NA())</f>
        <v>#N/A</v>
      </c>
    </row>
    <row r="908" spans="1:26" x14ac:dyDescent="0.2">
      <c r="A908">
        <v>2590</v>
      </c>
      <c r="B908" t="s">
        <v>32</v>
      </c>
      <c r="C908">
        <v>0.57499999999999996</v>
      </c>
      <c r="D908">
        <v>0.45</v>
      </c>
      <c r="E908">
        <v>0.155</v>
      </c>
      <c r="F908">
        <v>0.94799999999999995</v>
      </c>
      <c r="G908">
        <v>0.42899999999999999</v>
      </c>
      <c r="H908">
        <v>0.20599999999999999</v>
      </c>
      <c r="I908">
        <v>0.25900000000000001</v>
      </c>
      <c r="J908">
        <v>7</v>
      </c>
      <c r="K908">
        <v>7</v>
      </c>
      <c r="L908" t="s">
        <v>52</v>
      </c>
      <c r="M908" t="s">
        <v>53</v>
      </c>
      <c r="N908" t="s">
        <v>54</v>
      </c>
      <c r="O908">
        <v>10</v>
      </c>
      <c r="P908" t="s">
        <v>55</v>
      </c>
      <c r="Q908">
        <v>24.1</v>
      </c>
      <c r="R908" t="str" cm="1">
        <f t="array" ref="R90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08" t="e">
        <f>IF(Table13[[#This Row],[Category All]]="Category 1", "Yes",NA())</f>
        <v>#N/A</v>
      </c>
      <c r="T908" t="e">
        <f>IF(Table13[[#This Row],[Category All]]="Category 2", "Yes",NA())</f>
        <v>#N/A</v>
      </c>
      <c r="U908" t="str">
        <f>IF(Table13[[#This Row],[Category All]]="Category 3", "Yes",NA())</f>
        <v>Yes</v>
      </c>
      <c r="V908" s="3">
        <f>SUM(1,(1/3)*(Table13[[#This Row],[Length]]-0.5),(1/3)*(Table13[[#This Row],[Diameter]]-0.4),(1/3)*(Table13[[#This Row],[Height]]-0.4)*Table13[[#This Row],[Whole_weight]]*0.5)</f>
        <v>1.0029566666666665</v>
      </c>
      <c r="W908" s="3" cm="1">
        <f t="array" ref="W90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1.0029566666666665</v>
      </c>
      <c r="X908" s="3" t="e">
        <f>IF(Table13[[#This Row],[Category All]]="Category 1",Table13[[#This Row],[Base Abalone Value]]*1.5,NA())</f>
        <v>#N/A</v>
      </c>
      <c r="Y908" s="3" t="e">
        <f>IF(Table13[[#This Row],[Category All]]="Category 2",Table13[[#This Row],[Base Abalone Value]]*0.8,NA())</f>
        <v>#N/A</v>
      </c>
      <c r="Z908" s="3">
        <f>IF(Table13[[#This Row],[Category All]]="Category 3",Table13[[#This Row],[Base Abalone Value]],NA())</f>
        <v>1.0029566666666665</v>
      </c>
    </row>
    <row r="909" spans="1:26" x14ac:dyDescent="0.2">
      <c r="A909">
        <v>3936</v>
      </c>
      <c r="B909" t="s">
        <v>32</v>
      </c>
      <c r="C909">
        <v>0.52</v>
      </c>
      <c r="D909">
        <v>0.41</v>
      </c>
      <c r="E909">
        <v>0.115</v>
      </c>
      <c r="F909">
        <v>0.77</v>
      </c>
      <c r="G909">
        <v>0.26300000000000001</v>
      </c>
      <c r="H909">
        <v>0.157</v>
      </c>
      <c r="I909">
        <v>0.26</v>
      </c>
      <c r="J909">
        <v>11</v>
      </c>
      <c r="K909">
        <v>5</v>
      </c>
      <c r="L909" t="s">
        <v>43</v>
      </c>
      <c r="M909" t="s">
        <v>44</v>
      </c>
      <c r="N909" t="s">
        <v>45</v>
      </c>
      <c r="O909">
        <v>6</v>
      </c>
      <c r="P909" t="s">
        <v>64</v>
      </c>
      <c r="Q909">
        <v>14.1</v>
      </c>
      <c r="R909" t="str" cm="1">
        <f t="array" ref="R90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09" t="e">
        <f>IF(Table13[[#This Row],[Category All]]="Category 1", "Yes",NA())</f>
        <v>#N/A</v>
      </c>
      <c r="T909" t="str">
        <f>IF(Table13[[#This Row],[Category All]]="Category 2", "Yes",NA())</f>
        <v>Yes</v>
      </c>
      <c r="U909" t="e">
        <f>IF(Table13[[#This Row],[Category All]]="Category 3", "Yes",NA())</f>
        <v>#N/A</v>
      </c>
      <c r="V909" s="3">
        <f>SUM(1,(1/3)*(Table13[[#This Row],[Length]]-0.5),(1/3)*(Table13[[#This Row],[Diameter]]-0.4),(1/3)*(Table13[[#This Row],[Height]]-0.4)*Table13[[#This Row],[Whole_weight]]*0.5)</f>
        <v>0.97342499999999998</v>
      </c>
      <c r="W909" s="3" cm="1">
        <f t="array" ref="W90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0.77873999999999999</v>
      </c>
      <c r="X909" s="3" t="e">
        <f>IF(Table13[[#This Row],[Category All]]="Category 1",Table13[[#This Row],[Base Abalone Value]]*1.5,NA())</f>
        <v>#N/A</v>
      </c>
      <c r="Y909" s="3">
        <f>IF(Table13[[#This Row],[Category All]]="Category 2",Table13[[#This Row],[Base Abalone Value]]*0.8,NA())</f>
        <v>0.77873999999999999</v>
      </c>
      <c r="Z909" s="3" t="e">
        <f>IF(Table13[[#This Row],[Category All]]="Category 3",Table13[[#This Row],[Base Abalone Value]],NA())</f>
        <v>#N/A</v>
      </c>
    </row>
    <row r="910" spans="1:26" x14ac:dyDescent="0.2">
      <c r="A910">
        <v>3001</v>
      </c>
      <c r="B910" t="s">
        <v>32</v>
      </c>
      <c r="C910">
        <v>0.64</v>
      </c>
      <c r="D910">
        <v>0.48499999999999999</v>
      </c>
      <c r="E910">
        <v>0.16</v>
      </c>
      <c r="F910">
        <v>1.006</v>
      </c>
      <c r="G910">
        <v>0.45600000000000002</v>
      </c>
      <c r="H910">
        <v>0.22450000000000001</v>
      </c>
      <c r="I910">
        <v>0.28349999999999997</v>
      </c>
      <c r="J910">
        <v>9</v>
      </c>
      <c r="K910">
        <v>3</v>
      </c>
      <c r="L910" t="s">
        <v>60</v>
      </c>
      <c r="M910" t="s">
        <v>61</v>
      </c>
      <c r="N910" t="s">
        <v>62</v>
      </c>
      <c r="O910">
        <v>6</v>
      </c>
      <c r="P910" t="s">
        <v>64</v>
      </c>
      <c r="Q910">
        <v>14.1</v>
      </c>
      <c r="R910" t="str" cm="1">
        <f t="array" ref="R91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0" t="e">
        <f>IF(Table13[[#This Row],[Category All]]="Category 1", "Yes",NA())</f>
        <v>#N/A</v>
      </c>
      <c r="T910" t="e">
        <f>IF(Table13[[#This Row],[Category All]]="Category 2", "Yes",NA())</f>
        <v>#N/A</v>
      </c>
      <c r="U910" t="str">
        <f>IF(Table13[[#This Row],[Category All]]="Category 3", "Yes",NA())</f>
        <v>Yes</v>
      </c>
      <c r="V910" s="3">
        <f>SUM(1,(1/3)*(Table13[[#This Row],[Length]]-0.5),(1/3)*(Table13[[#This Row],[Diameter]]-0.4),(1/3)*(Table13[[#This Row],[Height]]-0.4)*Table13[[#This Row],[Whole_weight]]*0.5)</f>
        <v>1.0347599999999999</v>
      </c>
      <c r="W910" s="3" cm="1">
        <f t="array" ref="W91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1.0347599999999999</v>
      </c>
      <c r="X910" s="3" t="e">
        <f>IF(Table13[[#This Row],[Category All]]="Category 1",Table13[[#This Row],[Base Abalone Value]]*1.5,NA())</f>
        <v>#N/A</v>
      </c>
      <c r="Y910" s="3" t="e">
        <f>IF(Table13[[#This Row],[Category All]]="Category 2",Table13[[#This Row],[Base Abalone Value]]*0.8,NA())</f>
        <v>#N/A</v>
      </c>
      <c r="Z910" s="3">
        <f>IF(Table13[[#This Row],[Category All]]="Category 3",Table13[[#This Row],[Base Abalone Value]],NA())</f>
        <v>1.0347599999999999</v>
      </c>
    </row>
    <row r="911" spans="1:26" x14ac:dyDescent="0.2">
      <c r="A911">
        <v>1740</v>
      </c>
      <c r="B911" t="s">
        <v>32</v>
      </c>
      <c r="C911">
        <v>0.67500000000000004</v>
      </c>
      <c r="D911">
        <v>0.52500000000000002</v>
      </c>
      <c r="E911">
        <v>0.16</v>
      </c>
      <c r="F911">
        <v>1.2835000000000001</v>
      </c>
      <c r="G911">
        <v>0.57199999999999995</v>
      </c>
      <c r="H911">
        <v>0.27550000000000002</v>
      </c>
      <c r="I911">
        <v>0.35449999999999998</v>
      </c>
      <c r="J911">
        <v>13</v>
      </c>
      <c r="K911">
        <v>6</v>
      </c>
      <c r="L911" t="s">
        <v>56</v>
      </c>
      <c r="M911" t="s">
        <v>57</v>
      </c>
      <c r="N911" t="s">
        <v>58</v>
      </c>
      <c r="O911">
        <v>7</v>
      </c>
      <c r="P911" t="s">
        <v>59</v>
      </c>
      <c r="Q911">
        <v>2.5</v>
      </c>
      <c r="R911" t="str" cm="1">
        <f t="array" ref="R91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1" t="e">
        <f>IF(Table13[[#This Row],[Category All]]="Category 1", "Yes",NA())</f>
        <v>#N/A</v>
      </c>
      <c r="T911" t="e">
        <f>IF(Table13[[#This Row],[Category All]]="Category 2", "Yes",NA())</f>
        <v>#N/A</v>
      </c>
      <c r="U911" t="str">
        <f>IF(Table13[[#This Row],[Category All]]="Category 3", "Yes",NA())</f>
        <v>Yes</v>
      </c>
      <c r="V911" s="3">
        <f>SUM(1,(1/3)*(Table13[[#This Row],[Length]]-0.5),(1/3)*(Table13[[#This Row],[Diameter]]-0.4),(1/3)*(Table13[[#This Row],[Height]]-0.4)*Table13[[#This Row],[Whole_weight]]*0.5)</f>
        <v>1.0486600000000001</v>
      </c>
      <c r="W911" s="3" cm="1">
        <f t="array" ref="W91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1.0486600000000001</v>
      </c>
      <c r="X911" s="3" t="e">
        <f>IF(Table13[[#This Row],[Category All]]="Category 1",Table13[[#This Row],[Base Abalone Value]]*1.5,NA())</f>
        <v>#N/A</v>
      </c>
      <c r="Y911" s="3" t="e">
        <f>IF(Table13[[#This Row],[Category All]]="Category 2",Table13[[#This Row],[Base Abalone Value]]*0.8,NA())</f>
        <v>#N/A</v>
      </c>
      <c r="Z911" s="3">
        <f>IF(Table13[[#This Row],[Category All]]="Category 3",Table13[[#This Row],[Base Abalone Value]],NA())</f>
        <v>1.0486600000000001</v>
      </c>
    </row>
    <row r="912" spans="1:26" x14ac:dyDescent="0.2">
      <c r="A912">
        <v>682</v>
      </c>
      <c r="B912" t="s">
        <v>32</v>
      </c>
      <c r="C912">
        <v>0.48499999999999999</v>
      </c>
      <c r="D912">
        <v>0.37</v>
      </c>
      <c r="E912">
        <v>0.14000000000000001</v>
      </c>
      <c r="F912">
        <v>0.57250000000000001</v>
      </c>
      <c r="G912">
        <v>0.20399999999999999</v>
      </c>
      <c r="H912">
        <v>0.14149999999999999</v>
      </c>
      <c r="I912">
        <v>0.17499999999999999</v>
      </c>
      <c r="J912">
        <v>10</v>
      </c>
      <c r="K912">
        <v>12</v>
      </c>
      <c r="L912" t="s">
        <v>18</v>
      </c>
      <c r="M912" t="s">
        <v>19</v>
      </c>
      <c r="N912" t="s">
        <v>20</v>
      </c>
      <c r="O912">
        <v>2</v>
      </c>
      <c r="P912" t="s">
        <v>24</v>
      </c>
      <c r="Q912">
        <v>18</v>
      </c>
      <c r="R912" t="str" cm="1">
        <f t="array" ref="R91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2" t="e">
        <f>IF(Table13[[#This Row],[Category All]]="Category 1", "Yes",NA())</f>
        <v>#N/A</v>
      </c>
      <c r="T912" t="str">
        <f>IF(Table13[[#This Row],[Category All]]="Category 2", "Yes",NA())</f>
        <v>Yes</v>
      </c>
      <c r="U912" t="e">
        <f>IF(Table13[[#This Row],[Category All]]="Category 3", "Yes",NA())</f>
        <v>#N/A</v>
      </c>
      <c r="V912" s="3">
        <f>SUM(1,(1/3)*(Table13[[#This Row],[Length]]-0.5),(1/3)*(Table13[[#This Row],[Diameter]]-0.4),(1/3)*(Table13[[#This Row],[Height]]-0.4)*Table13[[#This Row],[Whole_weight]]*0.5)</f>
        <v>0.96019166666666667</v>
      </c>
      <c r="W912" s="3" cm="1">
        <f t="array" ref="W91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0.76815333333333335</v>
      </c>
      <c r="X912" s="3" t="e">
        <f>IF(Table13[[#This Row],[Category All]]="Category 1",Table13[[#This Row],[Base Abalone Value]]*1.5,NA())</f>
        <v>#N/A</v>
      </c>
      <c r="Y912" s="3">
        <f>IF(Table13[[#This Row],[Category All]]="Category 2",Table13[[#This Row],[Base Abalone Value]]*0.8,NA())</f>
        <v>0.76815333333333335</v>
      </c>
      <c r="Z912" s="3" t="e">
        <f>IF(Table13[[#This Row],[Category All]]="Category 3",Table13[[#This Row],[Base Abalone Value]],NA())</f>
        <v>#N/A</v>
      </c>
    </row>
    <row r="913" spans="1:26" x14ac:dyDescent="0.2">
      <c r="A913">
        <v>1846</v>
      </c>
      <c r="B913" t="s">
        <v>28</v>
      </c>
      <c r="C913">
        <v>0.44500000000000001</v>
      </c>
      <c r="D913">
        <v>0.33</v>
      </c>
      <c r="E913">
        <v>0.11</v>
      </c>
      <c r="F913">
        <v>0.35799999999999998</v>
      </c>
      <c r="G913">
        <v>0.1525</v>
      </c>
      <c r="H913">
        <v>6.7000000000000004E-2</v>
      </c>
      <c r="I913">
        <v>0.11849999999999999</v>
      </c>
      <c r="J913">
        <v>8</v>
      </c>
      <c r="K913">
        <v>8</v>
      </c>
      <c r="L913" t="s">
        <v>46</v>
      </c>
      <c r="M913" t="s">
        <v>47</v>
      </c>
      <c r="N913" t="s">
        <v>48</v>
      </c>
      <c r="O913">
        <v>9</v>
      </c>
      <c r="P913" t="s">
        <v>63</v>
      </c>
      <c r="Q913">
        <v>1.9</v>
      </c>
      <c r="R913" t="str" cm="1">
        <f t="array" ref="R91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3" t="e">
        <f>IF(Table13[[#This Row],[Category All]]="Category 1", "Yes",NA())</f>
        <v>#N/A</v>
      </c>
      <c r="T913" t="str">
        <f>IF(Table13[[#This Row],[Category All]]="Category 2", "Yes",NA())</f>
        <v>Yes</v>
      </c>
      <c r="U913" t="e">
        <f>IF(Table13[[#This Row],[Category All]]="Category 3", "Yes",NA())</f>
        <v>#N/A</v>
      </c>
      <c r="V913" s="3">
        <f>SUM(1,(1/3)*(Table13[[#This Row],[Length]]-0.5),(1/3)*(Table13[[#This Row],[Diameter]]-0.4),(1/3)*(Table13[[#This Row],[Height]]-0.4)*Table13[[#This Row],[Whole_weight]]*0.5)</f>
        <v>0.94103000000000003</v>
      </c>
      <c r="W913" s="3" cm="1">
        <f t="array" ref="W91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0.75282400000000005</v>
      </c>
      <c r="X913" s="3" t="e">
        <f>IF(Table13[[#This Row],[Category All]]="Category 1",Table13[[#This Row],[Base Abalone Value]]*1.5,NA())</f>
        <v>#N/A</v>
      </c>
      <c r="Y913" s="3">
        <f>IF(Table13[[#This Row],[Category All]]="Category 2",Table13[[#This Row],[Base Abalone Value]]*0.8,NA())</f>
        <v>0.75282400000000005</v>
      </c>
      <c r="Z913" s="3" t="e">
        <f>IF(Table13[[#This Row],[Category All]]="Category 3",Table13[[#This Row],[Base Abalone Value]],NA())</f>
        <v>#N/A</v>
      </c>
    </row>
    <row r="914" spans="1:26" x14ac:dyDescent="0.2">
      <c r="A914">
        <v>3038</v>
      </c>
      <c r="B914" t="s">
        <v>32</v>
      </c>
      <c r="C914">
        <v>0.56000000000000005</v>
      </c>
      <c r="D914">
        <v>0.45</v>
      </c>
      <c r="E914">
        <v>0.14499999999999999</v>
      </c>
      <c r="F914">
        <v>0.89400000000000002</v>
      </c>
      <c r="G914">
        <v>0.38850000000000001</v>
      </c>
      <c r="H914">
        <v>0.20949999999999999</v>
      </c>
      <c r="I914">
        <v>0.26400000000000001</v>
      </c>
      <c r="J914">
        <v>9</v>
      </c>
      <c r="K914">
        <v>8</v>
      </c>
      <c r="L914" t="s">
        <v>46</v>
      </c>
      <c r="M914" t="s">
        <v>47</v>
      </c>
      <c r="N914" t="s">
        <v>48</v>
      </c>
      <c r="O914">
        <v>4</v>
      </c>
      <c r="P914" t="s">
        <v>27</v>
      </c>
      <c r="Q914">
        <v>6.1</v>
      </c>
      <c r="R914" t="str" cm="1">
        <f t="array" ref="R91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4" t="e">
        <f>IF(Table13[[#This Row],[Category All]]="Category 1", "Yes",NA())</f>
        <v>#N/A</v>
      </c>
      <c r="T914" t="str">
        <f>IF(Table13[[#This Row],[Category All]]="Category 2", "Yes",NA())</f>
        <v>Yes</v>
      </c>
      <c r="U914" t="e">
        <f>IF(Table13[[#This Row],[Category All]]="Category 3", "Yes",NA())</f>
        <v>#N/A</v>
      </c>
      <c r="V914" s="3">
        <f>SUM(1,(1/3)*(Table13[[#This Row],[Length]]-0.5),(1/3)*(Table13[[#This Row],[Diameter]]-0.4),(1/3)*(Table13[[#This Row],[Height]]-0.4)*Table13[[#This Row],[Whole_weight]]*0.5)</f>
        <v>0.99867166666666662</v>
      </c>
      <c r="W914" s="3" cm="1">
        <f t="array" ref="W91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0.79893733333333339</v>
      </c>
      <c r="X914" s="3" t="e">
        <f>IF(Table13[[#This Row],[Category All]]="Category 1",Table13[[#This Row],[Base Abalone Value]]*1.5,NA())</f>
        <v>#N/A</v>
      </c>
      <c r="Y914" s="3">
        <f>IF(Table13[[#This Row],[Category All]]="Category 2",Table13[[#This Row],[Base Abalone Value]]*0.8,NA())</f>
        <v>0.79893733333333339</v>
      </c>
      <c r="Z914" s="3" t="e">
        <f>IF(Table13[[#This Row],[Category All]]="Category 3",Table13[[#This Row],[Base Abalone Value]],NA())</f>
        <v>#N/A</v>
      </c>
    </row>
    <row r="915" spans="1:26" x14ac:dyDescent="0.2">
      <c r="A915">
        <v>1443</v>
      </c>
      <c r="B915" t="s">
        <v>28</v>
      </c>
      <c r="C915">
        <v>0.41</v>
      </c>
      <c r="D915">
        <v>0.32</v>
      </c>
      <c r="E915">
        <v>9.5000000000000001E-2</v>
      </c>
      <c r="F915">
        <v>0.29049999999999998</v>
      </c>
      <c r="G915">
        <v>0.14099999999999999</v>
      </c>
      <c r="H915">
        <v>6.3E-2</v>
      </c>
      <c r="I915">
        <v>7.2999999999999995E-2</v>
      </c>
      <c r="J915">
        <v>5</v>
      </c>
      <c r="K915">
        <v>9</v>
      </c>
      <c r="L915" t="s">
        <v>37</v>
      </c>
      <c r="M915" t="s">
        <v>38</v>
      </c>
      <c r="N915" t="s">
        <v>39</v>
      </c>
      <c r="O915">
        <v>7</v>
      </c>
      <c r="P915" t="s">
        <v>59</v>
      </c>
      <c r="Q915">
        <v>2.5</v>
      </c>
      <c r="R915" t="str" cm="1">
        <f t="array" ref="R91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5" t="e">
        <f>IF(Table13[[#This Row],[Category All]]="Category 1", "Yes",NA())</f>
        <v>#N/A</v>
      </c>
      <c r="T915" t="str">
        <f>IF(Table13[[#This Row],[Category All]]="Category 2", "Yes",NA())</f>
        <v>Yes</v>
      </c>
      <c r="U915" t="e">
        <f>IF(Table13[[#This Row],[Category All]]="Category 3", "Yes",NA())</f>
        <v>#N/A</v>
      </c>
      <c r="V915" s="3">
        <f>SUM(1,(1/3)*(Table13[[#This Row],[Length]]-0.5),(1/3)*(Table13[[#This Row],[Diameter]]-0.4),(1/3)*(Table13[[#This Row],[Height]]-0.4)*Table13[[#This Row],[Whole_weight]]*0.5)</f>
        <v>0.92856625000000004</v>
      </c>
      <c r="W915" s="3" cm="1">
        <f t="array" ref="W91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0.7428530000000001</v>
      </c>
      <c r="X915" s="3" t="e">
        <f>IF(Table13[[#This Row],[Category All]]="Category 1",Table13[[#This Row],[Base Abalone Value]]*1.5,NA())</f>
        <v>#N/A</v>
      </c>
      <c r="Y915" s="3">
        <f>IF(Table13[[#This Row],[Category All]]="Category 2",Table13[[#This Row],[Base Abalone Value]]*0.8,NA())</f>
        <v>0.7428530000000001</v>
      </c>
      <c r="Z915" s="3" t="e">
        <f>IF(Table13[[#This Row],[Category All]]="Category 3",Table13[[#This Row],[Base Abalone Value]],NA())</f>
        <v>#N/A</v>
      </c>
    </row>
    <row r="916" spans="1:26" x14ac:dyDescent="0.2">
      <c r="A916">
        <v>1778</v>
      </c>
      <c r="B916" t="s">
        <v>28</v>
      </c>
      <c r="C916">
        <v>0.48499999999999999</v>
      </c>
      <c r="D916">
        <v>0.34499999999999997</v>
      </c>
      <c r="E916">
        <v>0.16</v>
      </c>
      <c r="F916">
        <v>0.86899999999999999</v>
      </c>
      <c r="G916">
        <v>0.3085</v>
      </c>
      <c r="H916">
        <v>0.185</v>
      </c>
      <c r="I916">
        <v>0.31900000000000001</v>
      </c>
      <c r="J916">
        <v>9</v>
      </c>
      <c r="K916">
        <v>14</v>
      </c>
      <c r="L916" t="s">
        <v>40</v>
      </c>
      <c r="M916" t="s">
        <v>41</v>
      </c>
      <c r="N916" t="s">
        <v>42</v>
      </c>
      <c r="O916">
        <v>5</v>
      </c>
      <c r="P916" t="s">
        <v>31</v>
      </c>
      <c r="Q916">
        <v>12.8</v>
      </c>
      <c r="R916" t="str" cm="1">
        <f t="array" ref="R91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6" t="e">
        <f>IF(Table13[[#This Row],[Category All]]="Category 1", "Yes",NA())</f>
        <v>#N/A</v>
      </c>
      <c r="T916" t="str">
        <f>IF(Table13[[#This Row],[Category All]]="Category 2", "Yes",NA())</f>
        <v>Yes</v>
      </c>
      <c r="U916" t="e">
        <f>IF(Table13[[#This Row],[Category All]]="Category 3", "Yes",NA())</f>
        <v>#N/A</v>
      </c>
      <c r="V916" s="3">
        <f>SUM(1,(1/3)*(Table13[[#This Row],[Length]]-0.5),(1/3)*(Table13[[#This Row],[Diameter]]-0.4),(1/3)*(Table13[[#This Row],[Height]]-0.4)*Table13[[#This Row],[Whole_weight]]*0.5)</f>
        <v>0.94190666666666667</v>
      </c>
      <c r="W916" s="3" cm="1">
        <f t="array" ref="W91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0.75352533333333338</v>
      </c>
      <c r="X916" s="3" t="e">
        <f>IF(Table13[[#This Row],[Category All]]="Category 1",Table13[[#This Row],[Base Abalone Value]]*1.5,NA())</f>
        <v>#N/A</v>
      </c>
      <c r="Y916" s="3">
        <f>IF(Table13[[#This Row],[Category All]]="Category 2",Table13[[#This Row],[Base Abalone Value]]*0.8,NA())</f>
        <v>0.75352533333333338</v>
      </c>
      <c r="Z916" s="3" t="e">
        <f>IF(Table13[[#This Row],[Category All]]="Category 3",Table13[[#This Row],[Base Abalone Value]],NA())</f>
        <v>#N/A</v>
      </c>
    </row>
    <row r="917" spans="1:26" x14ac:dyDescent="0.2">
      <c r="A917">
        <v>3268</v>
      </c>
      <c r="B917" t="s">
        <v>17</v>
      </c>
      <c r="C917">
        <v>0.4</v>
      </c>
      <c r="D917">
        <v>0.33500000000000002</v>
      </c>
      <c r="E917">
        <v>0.115</v>
      </c>
      <c r="F917">
        <v>0.4335</v>
      </c>
      <c r="G917">
        <v>0.21049999999999999</v>
      </c>
      <c r="H917">
        <v>0.1205</v>
      </c>
      <c r="I917">
        <v>0.12</v>
      </c>
      <c r="J917">
        <v>10</v>
      </c>
      <c r="K917">
        <v>4</v>
      </c>
      <c r="L917" t="s">
        <v>69</v>
      </c>
      <c r="M917" t="s">
        <v>70</v>
      </c>
      <c r="N917" t="s">
        <v>71</v>
      </c>
      <c r="O917">
        <v>4</v>
      </c>
      <c r="P917" t="s">
        <v>27</v>
      </c>
      <c r="Q917">
        <v>6.1</v>
      </c>
      <c r="R917" t="str" cm="1">
        <f t="array" ref="R91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7" t="e">
        <f>IF(Table13[[#This Row],[Category All]]="Category 1", "Yes",NA())</f>
        <v>#N/A</v>
      </c>
      <c r="T917" t="str">
        <f>IF(Table13[[#This Row],[Category All]]="Category 2", "Yes",NA())</f>
        <v>Yes</v>
      </c>
      <c r="U917" t="e">
        <f>IF(Table13[[#This Row],[Category All]]="Category 3", "Yes",NA())</f>
        <v>#N/A</v>
      </c>
      <c r="V917" s="3">
        <f>SUM(1,(1/3)*(Table13[[#This Row],[Length]]-0.5),(1/3)*(Table13[[#This Row],[Diameter]]-0.4),(1/3)*(Table13[[#This Row],[Height]]-0.4)*Table13[[#This Row],[Whole_weight]]*0.5)</f>
        <v>0.92440875000000011</v>
      </c>
      <c r="W917" s="3" cm="1">
        <f t="array" ref="W91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0.73952700000000016</v>
      </c>
      <c r="X917" s="3" t="e">
        <f>IF(Table13[[#This Row],[Category All]]="Category 1",Table13[[#This Row],[Base Abalone Value]]*1.5,NA())</f>
        <v>#N/A</v>
      </c>
      <c r="Y917" s="3">
        <f>IF(Table13[[#This Row],[Category All]]="Category 2",Table13[[#This Row],[Base Abalone Value]]*0.8,NA())</f>
        <v>0.73952700000000016</v>
      </c>
      <c r="Z917" s="3" t="e">
        <f>IF(Table13[[#This Row],[Category All]]="Category 3",Table13[[#This Row],[Base Abalone Value]],NA())</f>
        <v>#N/A</v>
      </c>
    </row>
    <row r="918" spans="1:26" x14ac:dyDescent="0.2">
      <c r="A918">
        <v>879</v>
      </c>
      <c r="B918" t="s">
        <v>17</v>
      </c>
      <c r="C918">
        <v>0.63500000000000001</v>
      </c>
      <c r="D918">
        <v>0.48499999999999999</v>
      </c>
      <c r="E918">
        <v>0.16500000000000001</v>
      </c>
      <c r="F918">
        <v>1.2945</v>
      </c>
      <c r="G918">
        <v>0.66800000000000004</v>
      </c>
      <c r="H918">
        <v>0.26050000000000001</v>
      </c>
      <c r="I918">
        <v>0.27150000000000002</v>
      </c>
      <c r="J918">
        <v>9</v>
      </c>
      <c r="K918">
        <v>14</v>
      </c>
      <c r="L918" t="s">
        <v>40</v>
      </c>
      <c r="M918" t="s">
        <v>41</v>
      </c>
      <c r="N918" t="s">
        <v>42</v>
      </c>
      <c r="O918">
        <v>9</v>
      </c>
      <c r="P918" t="s">
        <v>63</v>
      </c>
      <c r="Q918">
        <v>1.9</v>
      </c>
      <c r="R918" t="str" cm="1">
        <f t="array" ref="R91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18" t="e">
        <f>IF(Table13[[#This Row],[Category All]]="Category 1", "Yes",NA())</f>
        <v>#N/A</v>
      </c>
      <c r="T918" t="e">
        <f>IF(Table13[[#This Row],[Category All]]="Category 2", "Yes",NA())</f>
        <v>#N/A</v>
      </c>
      <c r="U918" t="str">
        <f>IF(Table13[[#This Row],[Category All]]="Category 3", "Yes",NA())</f>
        <v>Yes</v>
      </c>
      <c r="V918" s="3">
        <f>SUM(1,(1/3)*(Table13[[#This Row],[Length]]-0.5),(1/3)*(Table13[[#This Row],[Diameter]]-0.4),(1/3)*(Table13[[#This Row],[Height]]-0.4)*Table13[[#This Row],[Whole_weight]]*0.5)</f>
        <v>1.0226320833333333</v>
      </c>
      <c r="W918" s="3" cm="1">
        <f t="array" ref="W91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1.0226320833333333</v>
      </c>
      <c r="X918" s="3" t="e">
        <f>IF(Table13[[#This Row],[Category All]]="Category 1",Table13[[#This Row],[Base Abalone Value]]*1.5,NA())</f>
        <v>#N/A</v>
      </c>
      <c r="Y918" s="3" t="e">
        <f>IF(Table13[[#This Row],[Category All]]="Category 2",Table13[[#This Row],[Base Abalone Value]]*0.8,NA())</f>
        <v>#N/A</v>
      </c>
      <c r="Z918" s="3">
        <f>IF(Table13[[#This Row],[Category All]]="Category 3",Table13[[#This Row],[Base Abalone Value]],NA())</f>
        <v>1.0226320833333333</v>
      </c>
    </row>
    <row r="919" spans="1:26" x14ac:dyDescent="0.2">
      <c r="A919">
        <v>507</v>
      </c>
      <c r="B919" t="s">
        <v>32</v>
      </c>
      <c r="C919">
        <v>0.56000000000000005</v>
      </c>
      <c r="D919">
        <v>0.46</v>
      </c>
      <c r="E919">
        <v>0.23499999999999999</v>
      </c>
      <c r="F919">
        <v>0.83950000000000002</v>
      </c>
      <c r="G919">
        <v>0.33250000000000002</v>
      </c>
      <c r="H919">
        <v>0.157</v>
      </c>
      <c r="I919">
        <v>0.30499999999999999</v>
      </c>
      <c r="J919">
        <v>12</v>
      </c>
      <c r="K919">
        <v>1</v>
      </c>
      <c r="L919" t="s">
        <v>25</v>
      </c>
      <c r="M919" t="s">
        <v>26</v>
      </c>
      <c r="N919" t="s">
        <v>20</v>
      </c>
      <c r="O919">
        <v>9</v>
      </c>
      <c r="P919" t="s">
        <v>63</v>
      </c>
      <c r="Q919">
        <v>1.9</v>
      </c>
      <c r="R919" t="str" cm="1">
        <f t="array" ref="R91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19" t="e">
        <f>IF(Table13[[#This Row],[Category All]]="Category 1", "Yes",NA())</f>
        <v>#N/A</v>
      </c>
      <c r="T919" t="str">
        <f>IF(Table13[[#This Row],[Category All]]="Category 2", "Yes",NA())</f>
        <v>Yes</v>
      </c>
      <c r="U919" t="e">
        <f>IF(Table13[[#This Row],[Category All]]="Category 3", "Yes",NA())</f>
        <v>#N/A</v>
      </c>
      <c r="V919" s="3">
        <f>SUM(1,(1/3)*(Table13[[#This Row],[Length]]-0.5),(1/3)*(Table13[[#This Row],[Diameter]]-0.4),(1/3)*(Table13[[#This Row],[Height]]-0.4)*Table13[[#This Row],[Whole_weight]]*0.5)</f>
        <v>1.0169137500000001</v>
      </c>
      <c r="W919" s="3" cm="1">
        <f t="array" ref="W91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0.81353100000000012</v>
      </c>
      <c r="X919" s="3" t="e">
        <f>IF(Table13[[#This Row],[Category All]]="Category 1",Table13[[#This Row],[Base Abalone Value]]*1.5,NA())</f>
        <v>#N/A</v>
      </c>
      <c r="Y919" s="3">
        <f>IF(Table13[[#This Row],[Category All]]="Category 2",Table13[[#This Row],[Base Abalone Value]]*0.8,NA())</f>
        <v>0.81353100000000012</v>
      </c>
      <c r="Z919" s="3" t="e">
        <f>IF(Table13[[#This Row],[Category All]]="Category 3",Table13[[#This Row],[Base Abalone Value]],NA())</f>
        <v>#N/A</v>
      </c>
    </row>
    <row r="920" spans="1:26" x14ac:dyDescent="0.2">
      <c r="A920">
        <v>496</v>
      </c>
      <c r="B920" t="s">
        <v>17</v>
      </c>
      <c r="C920">
        <v>0.625</v>
      </c>
      <c r="D920">
        <v>0.5</v>
      </c>
      <c r="E920">
        <v>0.15</v>
      </c>
      <c r="F920">
        <v>0.95299999999999996</v>
      </c>
      <c r="G920">
        <v>0.34449999999999997</v>
      </c>
      <c r="H920">
        <v>0.2235</v>
      </c>
      <c r="I920">
        <v>0.30499999999999999</v>
      </c>
      <c r="J920">
        <v>15</v>
      </c>
      <c r="K920">
        <v>9</v>
      </c>
      <c r="L920" t="s">
        <v>37</v>
      </c>
      <c r="M920" t="s">
        <v>38</v>
      </c>
      <c r="N920" t="s">
        <v>39</v>
      </c>
      <c r="O920">
        <v>6</v>
      </c>
      <c r="P920" t="s">
        <v>64</v>
      </c>
      <c r="Q920">
        <v>14.1</v>
      </c>
      <c r="R920" t="str" cm="1">
        <f t="array" ref="R92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0" t="e">
        <f>IF(Table13[[#This Row],[Category All]]="Category 1", "Yes",NA())</f>
        <v>#N/A</v>
      </c>
      <c r="T920" t="str">
        <f>IF(Table13[[#This Row],[Category All]]="Category 2", "Yes",NA())</f>
        <v>Yes</v>
      </c>
      <c r="U920" t="e">
        <f>IF(Table13[[#This Row],[Category All]]="Category 3", "Yes",NA())</f>
        <v>#N/A</v>
      </c>
      <c r="V920" s="3">
        <f>SUM(1,(1/3)*(Table13[[#This Row],[Length]]-0.5),(1/3)*(Table13[[#This Row],[Diameter]]-0.4),(1/3)*(Table13[[#This Row],[Height]]-0.4)*Table13[[#This Row],[Whole_weight]]*0.5)</f>
        <v>1.0352916666666669</v>
      </c>
      <c r="W920" s="3" cm="1">
        <f t="array" ref="W92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0.8282333333333336</v>
      </c>
      <c r="X920" s="3" t="e">
        <f>IF(Table13[[#This Row],[Category All]]="Category 1",Table13[[#This Row],[Base Abalone Value]]*1.5,NA())</f>
        <v>#N/A</v>
      </c>
      <c r="Y920" s="3">
        <f>IF(Table13[[#This Row],[Category All]]="Category 2",Table13[[#This Row],[Base Abalone Value]]*0.8,NA())</f>
        <v>0.8282333333333336</v>
      </c>
      <c r="Z920" s="3" t="e">
        <f>IF(Table13[[#This Row],[Category All]]="Category 3",Table13[[#This Row],[Base Abalone Value]],NA())</f>
        <v>#N/A</v>
      </c>
    </row>
    <row r="921" spans="1:26" x14ac:dyDescent="0.2">
      <c r="A921">
        <v>500</v>
      </c>
      <c r="B921" t="s">
        <v>32</v>
      </c>
      <c r="C921">
        <v>0.55500000000000005</v>
      </c>
      <c r="D921">
        <v>0.45</v>
      </c>
      <c r="E921">
        <v>0.17499999999999999</v>
      </c>
      <c r="F921">
        <v>0.874</v>
      </c>
      <c r="G921">
        <v>0.32750000000000001</v>
      </c>
      <c r="H921">
        <v>0.20200000000000001</v>
      </c>
      <c r="I921">
        <v>0.30499999999999999</v>
      </c>
      <c r="J921">
        <v>10</v>
      </c>
      <c r="K921">
        <v>7</v>
      </c>
      <c r="L921" t="s">
        <v>52</v>
      </c>
      <c r="M921" t="s">
        <v>53</v>
      </c>
      <c r="N921" t="s">
        <v>54</v>
      </c>
      <c r="O921">
        <v>2</v>
      </c>
      <c r="P921" t="s">
        <v>24</v>
      </c>
      <c r="Q921">
        <v>18</v>
      </c>
      <c r="R921" t="str" cm="1">
        <f t="array" ref="R92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1" t="e">
        <f>IF(Table13[[#This Row],[Category All]]="Category 1", "Yes",NA())</f>
        <v>#N/A</v>
      </c>
      <c r="T921" t="str">
        <f>IF(Table13[[#This Row],[Category All]]="Category 2", "Yes",NA())</f>
        <v>Yes</v>
      </c>
      <c r="U921" t="e">
        <f>IF(Table13[[#This Row],[Category All]]="Category 3", "Yes",NA())</f>
        <v>#N/A</v>
      </c>
      <c r="V921" s="3">
        <f>SUM(1,(1/3)*(Table13[[#This Row],[Length]]-0.5),(1/3)*(Table13[[#This Row],[Diameter]]-0.4),(1/3)*(Table13[[#This Row],[Height]]-0.4)*Table13[[#This Row],[Whole_weight]]*0.5)</f>
        <v>1.0022249999999999</v>
      </c>
      <c r="W921" s="3" cm="1">
        <f t="array" ref="W92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0.80177999999999994</v>
      </c>
      <c r="X921" s="3" t="e">
        <f>IF(Table13[[#This Row],[Category All]]="Category 1",Table13[[#This Row],[Base Abalone Value]]*1.5,NA())</f>
        <v>#N/A</v>
      </c>
      <c r="Y921" s="3">
        <f>IF(Table13[[#This Row],[Category All]]="Category 2",Table13[[#This Row],[Base Abalone Value]]*0.8,NA())</f>
        <v>0.80177999999999994</v>
      </c>
      <c r="Z921" s="3" t="e">
        <f>IF(Table13[[#This Row],[Category All]]="Category 3",Table13[[#This Row],[Base Abalone Value]],NA())</f>
        <v>#N/A</v>
      </c>
    </row>
    <row r="922" spans="1:26" x14ac:dyDescent="0.2">
      <c r="A922">
        <v>878</v>
      </c>
      <c r="B922" t="s">
        <v>17</v>
      </c>
      <c r="C922">
        <v>0.63500000000000001</v>
      </c>
      <c r="D922">
        <v>0.5</v>
      </c>
      <c r="E922">
        <v>0.15</v>
      </c>
      <c r="F922">
        <v>1.3759999999999999</v>
      </c>
      <c r="G922">
        <v>0.64949999999999997</v>
      </c>
      <c r="H922">
        <v>0.36099999999999999</v>
      </c>
      <c r="I922">
        <v>0.31</v>
      </c>
      <c r="J922">
        <v>10</v>
      </c>
      <c r="K922">
        <v>10</v>
      </c>
      <c r="L922" t="s">
        <v>33</v>
      </c>
      <c r="M922" t="s">
        <v>34</v>
      </c>
      <c r="N922" t="s">
        <v>35</v>
      </c>
      <c r="O922">
        <v>2</v>
      </c>
      <c r="P922" t="s">
        <v>24</v>
      </c>
      <c r="Q922">
        <v>18</v>
      </c>
      <c r="R922" t="str" cm="1">
        <f t="array" ref="R92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2" t="e">
        <f>IF(Table13[[#This Row],[Category All]]="Category 1", "Yes",NA())</f>
        <v>#N/A</v>
      </c>
      <c r="T922" t="e">
        <f>IF(Table13[[#This Row],[Category All]]="Category 2", "Yes",NA())</f>
        <v>#N/A</v>
      </c>
      <c r="U922" t="str">
        <f>IF(Table13[[#This Row],[Category All]]="Category 3", "Yes",NA())</f>
        <v>Yes</v>
      </c>
      <c r="V922" s="3">
        <f>SUM(1,(1/3)*(Table13[[#This Row],[Length]]-0.5),(1/3)*(Table13[[#This Row],[Diameter]]-0.4),(1/3)*(Table13[[#This Row],[Height]]-0.4)*Table13[[#This Row],[Whole_weight]]*0.5)</f>
        <v>1.0209999999999999</v>
      </c>
      <c r="W922" s="3" cm="1">
        <f t="array" ref="W92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1.0209999999999999</v>
      </c>
      <c r="X922" s="3" t="e">
        <f>IF(Table13[[#This Row],[Category All]]="Category 1",Table13[[#This Row],[Base Abalone Value]]*1.5,NA())</f>
        <v>#N/A</v>
      </c>
      <c r="Y922" s="3" t="e">
        <f>IF(Table13[[#This Row],[Category All]]="Category 2",Table13[[#This Row],[Base Abalone Value]]*0.8,NA())</f>
        <v>#N/A</v>
      </c>
      <c r="Z922" s="3">
        <f>IF(Table13[[#This Row],[Category All]]="Category 3",Table13[[#This Row],[Base Abalone Value]],NA())</f>
        <v>1.0209999999999999</v>
      </c>
    </row>
    <row r="923" spans="1:26" x14ac:dyDescent="0.2">
      <c r="A923">
        <v>3591</v>
      </c>
      <c r="B923" t="s">
        <v>17</v>
      </c>
      <c r="C923">
        <v>0.65</v>
      </c>
      <c r="D923">
        <v>0.52</v>
      </c>
      <c r="E923">
        <v>0.19500000000000001</v>
      </c>
      <c r="F923">
        <v>1.6274999999999999</v>
      </c>
      <c r="G923">
        <v>0.68899999999999995</v>
      </c>
      <c r="H923">
        <v>0.39050000000000001</v>
      </c>
      <c r="I923">
        <v>0.432</v>
      </c>
      <c r="J923">
        <v>11</v>
      </c>
      <c r="K923">
        <v>6</v>
      </c>
      <c r="L923" t="s">
        <v>56</v>
      </c>
      <c r="M923" t="s">
        <v>57</v>
      </c>
      <c r="N923" t="s">
        <v>58</v>
      </c>
      <c r="O923">
        <v>10</v>
      </c>
      <c r="P923" t="s">
        <v>55</v>
      </c>
      <c r="Q923">
        <v>24.1</v>
      </c>
      <c r="R923" t="str" cm="1">
        <f t="array" ref="R92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3" t="e">
        <f>IF(Table13[[#This Row],[Category All]]="Category 1", "Yes",NA())</f>
        <v>#N/A</v>
      </c>
      <c r="T923" t="e">
        <f>IF(Table13[[#This Row],[Category All]]="Category 2", "Yes",NA())</f>
        <v>#N/A</v>
      </c>
      <c r="U923" t="str">
        <f>IF(Table13[[#This Row],[Category All]]="Category 3", "Yes",NA())</f>
        <v>Yes</v>
      </c>
      <c r="V923" s="3">
        <f>SUM(1,(1/3)*(Table13[[#This Row],[Length]]-0.5),(1/3)*(Table13[[#This Row],[Diameter]]-0.4),(1/3)*(Table13[[#This Row],[Height]]-0.4)*Table13[[#This Row],[Whole_weight]]*0.5)</f>
        <v>1.03439375</v>
      </c>
      <c r="W923" s="3" cm="1">
        <f t="array" ref="W92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1.03439375</v>
      </c>
      <c r="X923" s="3" t="e">
        <f>IF(Table13[[#This Row],[Category All]]="Category 1",Table13[[#This Row],[Base Abalone Value]]*1.5,NA())</f>
        <v>#N/A</v>
      </c>
      <c r="Y923" s="3" t="e">
        <f>IF(Table13[[#This Row],[Category All]]="Category 2",Table13[[#This Row],[Base Abalone Value]]*0.8,NA())</f>
        <v>#N/A</v>
      </c>
      <c r="Z923" s="3">
        <f>IF(Table13[[#This Row],[Category All]]="Category 3",Table13[[#This Row],[Base Abalone Value]],NA())</f>
        <v>1.03439375</v>
      </c>
    </row>
    <row r="924" spans="1:26" x14ac:dyDescent="0.2">
      <c r="A924">
        <v>518</v>
      </c>
      <c r="B924" t="s">
        <v>32</v>
      </c>
      <c r="C924">
        <v>0.28000000000000003</v>
      </c>
      <c r="D924">
        <v>0.2</v>
      </c>
      <c r="E924">
        <v>0.08</v>
      </c>
      <c r="F924">
        <v>9.1499999999999998E-2</v>
      </c>
      <c r="G924">
        <v>3.3000000000000002E-2</v>
      </c>
      <c r="H924">
        <v>2.1499999999999998E-2</v>
      </c>
      <c r="I924">
        <v>0.03</v>
      </c>
      <c r="J924">
        <v>5</v>
      </c>
      <c r="K924">
        <v>12</v>
      </c>
      <c r="L924" t="s">
        <v>18</v>
      </c>
      <c r="M924" t="s">
        <v>19</v>
      </c>
      <c r="N924" t="s">
        <v>20</v>
      </c>
      <c r="O924">
        <v>7</v>
      </c>
      <c r="P924" t="s">
        <v>59</v>
      </c>
      <c r="Q924">
        <v>2.5</v>
      </c>
      <c r="R924" t="str" cm="1">
        <f t="array" ref="R92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4" t="e">
        <f>IF(Table13[[#This Row],[Category All]]="Category 1", "Yes",NA())</f>
        <v>#N/A</v>
      </c>
      <c r="T924" t="str">
        <f>IF(Table13[[#This Row],[Category All]]="Category 2", "Yes",NA())</f>
        <v>Yes</v>
      </c>
      <c r="U924" t="e">
        <f>IF(Table13[[#This Row],[Category All]]="Category 3", "Yes",NA())</f>
        <v>#N/A</v>
      </c>
      <c r="V924" s="3">
        <f>SUM(1,(1/3)*(Table13[[#This Row],[Length]]-0.5),(1/3)*(Table13[[#This Row],[Diameter]]-0.4),(1/3)*(Table13[[#This Row],[Height]]-0.4)*Table13[[#This Row],[Whole_weight]]*0.5)</f>
        <v>0.85511999999999999</v>
      </c>
      <c r="W924" s="3" cm="1">
        <f t="array" ref="W92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0.68409600000000004</v>
      </c>
      <c r="X924" s="3" t="e">
        <f>IF(Table13[[#This Row],[Category All]]="Category 1",Table13[[#This Row],[Base Abalone Value]]*1.5,NA())</f>
        <v>#N/A</v>
      </c>
      <c r="Y924" s="3">
        <f>IF(Table13[[#This Row],[Category All]]="Category 2",Table13[[#This Row],[Base Abalone Value]]*0.8,NA())</f>
        <v>0.68409600000000004</v>
      </c>
      <c r="Z924" s="3" t="e">
        <f>IF(Table13[[#This Row],[Category All]]="Category 3",Table13[[#This Row],[Base Abalone Value]],NA())</f>
        <v>#N/A</v>
      </c>
    </row>
    <row r="925" spans="1:26" x14ac:dyDescent="0.2">
      <c r="A925">
        <v>2940</v>
      </c>
      <c r="B925" t="s">
        <v>17</v>
      </c>
      <c r="C925">
        <v>0.625</v>
      </c>
      <c r="D925">
        <v>0.49</v>
      </c>
      <c r="E925">
        <v>0.14499999999999999</v>
      </c>
      <c r="F925">
        <v>0.92</v>
      </c>
      <c r="G925">
        <v>0.437</v>
      </c>
      <c r="H925">
        <v>0.17349999999999999</v>
      </c>
      <c r="I925">
        <v>0.28000000000000003</v>
      </c>
      <c r="J925">
        <v>10</v>
      </c>
      <c r="K925">
        <v>7</v>
      </c>
      <c r="L925" t="s">
        <v>52</v>
      </c>
      <c r="M925" t="s">
        <v>53</v>
      </c>
      <c r="N925" t="s">
        <v>54</v>
      </c>
      <c r="O925">
        <v>1</v>
      </c>
      <c r="P925" t="s">
        <v>21</v>
      </c>
      <c r="Q925">
        <v>22.1</v>
      </c>
      <c r="R925" t="str" cm="1">
        <f t="array" ref="R92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25" t="e">
        <f>IF(Table13[[#This Row],[Category All]]="Category 1", "Yes",NA())</f>
        <v>#N/A</v>
      </c>
      <c r="T925" t="e">
        <f>IF(Table13[[#This Row],[Category All]]="Category 2", "Yes",NA())</f>
        <v>#N/A</v>
      </c>
      <c r="U925" t="str">
        <f>IF(Table13[[#This Row],[Category All]]="Category 3", "Yes",NA())</f>
        <v>Yes</v>
      </c>
      <c r="V925" s="3">
        <f>SUM(1,(1/3)*(Table13[[#This Row],[Length]]-0.5),(1/3)*(Table13[[#This Row],[Diameter]]-0.4),(1/3)*(Table13[[#This Row],[Height]]-0.4)*Table13[[#This Row],[Whole_weight]]*0.5)</f>
        <v>1.0325666666666669</v>
      </c>
      <c r="W925" s="3" cm="1">
        <f t="array" ref="W92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1.0325666666666669</v>
      </c>
      <c r="X925" s="3" t="e">
        <f>IF(Table13[[#This Row],[Category All]]="Category 1",Table13[[#This Row],[Base Abalone Value]]*1.5,NA())</f>
        <v>#N/A</v>
      </c>
      <c r="Y925" s="3" t="e">
        <f>IF(Table13[[#This Row],[Category All]]="Category 2",Table13[[#This Row],[Base Abalone Value]]*0.8,NA())</f>
        <v>#N/A</v>
      </c>
      <c r="Z925" s="3">
        <f>IF(Table13[[#This Row],[Category All]]="Category 3",Table13[[#This Row],[Base Abalone Value]],NA())</f>
        <v>1.0325666666666669</v>
      </c>
    </row>
    <row r="926" spans="1:26" x14ac:dyDescent="0.2">
      <c r="A926">
        <v>2151</v>
      </c>
      <c r="B926" t="s">
        <v>32</v>
      </c>
      <c r="C926">
        <v>0.44500000000000001</v>
      </c>
      <c r="D926">
        <v>0.35499999999999998</v>
      </c>
      <c r="E926">
        <v>0.11</v>
      </c>
      <c r="F926">
        <v>0.4415</v>
      </c>
      <c r="G926">
        <v>0.18049999999999999</v>
      </c>
      <c r="H926">
        <v>0.10349999999999999</v>
      </c>
      <c r="I926">
        <v>0.15049999999999999</v>
      </c>
      <c r="J926">
        <v>10</v>
      </c>
      <c r="K926">
        <v>4</v>
      </c>
      <c r="L926" t="s">
        <v>69</v>
      </c>
      <c r="M926" t="s">
        <v>70</v>
      </c>
      <c r="N926" t="s">
        <v>71</v>
      </c>
      <c r="O926">
        <v>3</v>
      </c>
      <c r="P926" t="s">
        <v>65</v>
      </c>
      <c r="Q926">
        <v>3.6</v>
      </c>
      <c r="R926" t="str" cm="1">
        <f t="array" ref="R92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6" t="e">
        <f>IF(Table13[[#This Row],[Category All]]="Category 1", "Yes",NA())</f>
        <v>#N/A</v>
      </c>
      <c r="T926" t="str">
        <f>IF(Table13[[#This Row],[Category All]]="Category 2", "Yes",NA())</f>
        <v>Yes</v>
      </c>
      <c r="U926" t="e">
        <f>IF(Table13[[#This Row],[Category All]]="Category 3", "Yes",NA())</f>
        <v>#N/A</v>
      </c>
      <c r="V926" s="3">
        <f>SUM(1,(1/3)*(Table13[[#This Row],[Length]]-0.5),(1/3)*(Table13[[#This Row],[Diameter]]-0.4),(1/3)*(Table13[[#This Row],[Height]]-0.4)*Table13[[#This Row],[Whole_weight]]*0.5)</f>
        <v>0.94532749999999999</v>
      </c>
      <c r="W926" s="3" cm="1">
        <f t="array" ref="W92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0.75626199999999999</v>
      </c>
      <c r="X926" s="3" t="e">
        <f>IF(Table13[[#This Row],[Category All]]="Category 1",Table13[[#This Row],[Base Abalone Value]]*1.5,NA())</f>
        <v>#N/A</v>
      </c>
      <c r="Y926" s="3">
        <f>IF(Table13[[#This Row],[Category All]]="Category 2",Table13[[#This Row],[Base Abalone Value]]*0.8,NA())</f>
        <v>0.75626199999999999</v>
      </c>
      <c r="Z926" s="3" t="e">
        <f>IF(Table13[[#This Row],[Category All]]="Category 3",Table13[[#This Row],[Base Abalone Value]],NA())</f>
        <v>#N/A</v>
      </c>
    </row>
    <row r="927" spans="1:26" x14ac:dyDescent="0.2">
      <c r="A927">
        <v>1563</v>
      </c>
      <c r="B927" t="s">
        <v>28</v>
      </c>
      <c r="C927">
        <v>0.45</v>
      </c>
      <c r="D927">
        <v>0.33500000000000002</v>
      </c>
      <c r="E927">
        <v>0.11</v>
      </c>
      <c r="F927">
        <v>0.41949999999999998</v>
      </c>
      <c r="G927">
        <v>0.18099999999999999</v>
      </c>
      <c r="H927">
        <v>8.5000000000000006E-2</v>
      </c>
      <c r="I927">
        <v>0.13450000000000001</v>
      </c>
      <c r="J927">
        <v>7</v>
      </c>
      <c r="K927">
        <v>7</v>
      </c>
      <c r="L927" t="s">
        <v>52</v>
      </c>
      <c r="M927" t="s">
        <v>53</v>
      </c>
      <c r="N927" t="s">
        <v>54</v>
      </c>
      <c r="O927">
        <v>2</v>
      </c>
      <c r="P927" t="s">
        <v>24</v>
      </c>
      <c r="Q927">
        <v>18</v>
      </c>
      <c r="R927" t="str" cm="1">
        <f t="array" ref="R92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7" t="e">
        <f>IF(Table13[[#This Row],[Category All]]="Category 1", "Yes",NA())</f>
        <v>#N/A</v>
      </c>
      <c r="T927" t="str">
        <f>IF(Table13[[#This Row],[Category All]]="Category 2", "Yes",NA())</f>
        <v>Yes</v>
      </c>
      <c r="U927" t="e">
        <f>IF(Table13[[#This Row],[Category All]]="Category 3", "Yes",NA())</f>
        <v>#N/A</v>
      </c>
      <c r="V927" s="3">
        <f>SUM(1,(1/3)*(Table13[[#This Row],[Length]]-0.5),(1/3)*(Table13[[#This Row],[Diameter]]-0.4),(1/3)*(Table13[[#This Row],[Height]]-0.4)*Table13[[#This Row],[Whole_weight]]*0.5)</f>
        <v>0.94139083333333329</v>
      </c>
      <c r="W927" s="3" cm="1">
        <f t="array" ref="W92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0.75311266666666665</v>
      </c>
      <c r="X927" s="3" t="e">
        <f>IF(Table13[[#This Row],[Category All]]="Category 1",Table13[[#This Row],[Base Abalone Value]]*1.5,NA())</f>
        <v>#N/A</v>
      </c>
      <c r="Y927" s="3">
        <f>IF(Table13[[#This Row],[Category All]]="Category 2",Table13[[#This Row],[Base Abalone Value]]*0.8,NA())</f>
        <v>0.75311266666666665</v>
      </c>
      <c r="Z927" s="3" t="e">
        <f>IF(Table13[[#This Row],[Category All]]="Category 3",Table13[[#This Row],[Base Abalone Value]],NA())</f>
        <v>#N/A</v>
      </c>
    </row>
    <row r="928" spans="1:26" x14ac:dyDescent="0.2">
      <c r="A928">
        <v>366</v>
      </c>
      <c r="B928" t="s">
        <v>32</v>
      </c>
      <c r="C928">
        <v>0.63</v>
      </c>
      <c r="D928">
        <v>0.51500000000000001</v>
      </c>
      <c r="E928">
        <v>0.16</v>
      </c>
      <c r="F928">
        <v>1.016</v>
      </c>
      <c r="G928">
        <v>0.42149999999999999</v>
      </c>
      <c r="H928">
        <v>0.24399999999999999</v>
      </c>
      <c r="I928">
        <v>0.35499999999999998</v>
      </c>
      <c r="J928">
        <v>19</v>
      </c>
      <c r="K928">
        <v>7</v>
      </c>
      <c r="L928" t="s">
        <v>52</v>
      </c>
      <c r="M928" t="s">
        <v>53</v>
      </c>
      <c r="N928" t="s">
        <v>54</v>
      </c>
      <c r="O928">
        <v>5</v>
      </c>
      <c r="P928" t="s">
        <v>31</v>
      </c>
      <c r="Q928">
        <v>12.8</v>
      </c>
      <c r="R928" t="str" cm="1">
        <f t="array" ref="R92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8" t="e">
        <f>IF(Table13[[#This Row],[Category All]]="Category 1", "Yes",NA())</f>
        <v>#N/A</v>
      </c>
      <c r="T928" t="str">
        <f>IF(Table13[[#This Row],[Category All]]="Category 2", "Yes",NA())</f>
        <v>Yes</v>
      </c>
      <c r="U928" t="e">
        <f>IF(Table13[[#This Row],[Category All]]="Category 3", "Yes",NA())</f>
        <v>#N/A</v>
      </c>
      <c r="V928" s="3">
        <f>SUM(1,(1/3)*(Table13[[#This Row],[Length]]-0.5),(1/3)*(Table13[[#This Row],[Diameter]]-0.4),(1/3)*(Table13[[#This Row],[Height]]-0.4)*Table13[[#This Row],[Whole_weight]]*0.5)</f>
        <v>1.0410266666666668</v>
      </c>
      <c r="W928" s="3" cm="1">
        <f t="array" ref="W92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0.83282133333333341</v>
      </c>
      <c r="X928" s="3" t="e">
        <f>IF(Table13[[#This Row],[Category All]]="Category 1",Table13[[#This Row],[Base Abalone Value]]*1.5,NA())</f>
        <v>#N/A</v>
      </c>
      <c r="Y928" s="3">
        <f>IF(Table13[[#This Row],[Category All]]="Category 2",Table13[[#This Row],[Base Abalone Value]]*0.8,NA())</f>
        <v>0.83282133333333341</v>
      </c>
      <c r="Z928" s="3" t="e">
        <f>IF(Table13[[#This Row],[Category All]]="Category 3",Table13[[#This Row],[Base Abalone Value]],NA())</f>
        <v>#N/A</v>
      </c>
    </row>
    <row r="929" spans="1:26" x14ac:dyDescent="0.2">
      <c r="A929">
        <v>2463</v>
      </c>
      <c r="B929" t="s">
        <v>32</v>
      </c>
      <c r="C929">
        <v>0.44</v>
      </c>
      <c r="D929">
        <v>0.32500000000000001</v>
      </c>
      <c r="E929">
        <v>0.08</v>
      </c>
      <c r="F929">
        <v>0.41299999999999998</v>
      </c>
      <c r="G929">
        <v>0.14399999999999999</v>
      </c>
      <c r="H929">
        <v>0.10150000000000001</v>
      </c>
      <c r="I929">
        <v>0.13</v>
      </c>
      <c r="J929">
        <v>8</v>
      </c>
      <c r="K929">
        <v>13</v>
      </c>
      <c r="L929" t="s">
        <v>29</v>
      </c>
      <c r="M929" t="s">
        <v>30</v>
      </c>
      <c r="N929" t="s">
        <v>20</v>
      </c>
      <c r="O929">
        <v>6</v>
      </c>
      <c r="P929" t="s">
        <v>64</v>
      </c>
      <c r="Q929">
        <v>14.1</v>
      </c>
      <c r="R929" t="str" cm="1">
        <f t="array" ref="R92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29" t="e">
        <f>IF(Table13[[#This Row],[Category All]]="Category 1", "Yes",NA())</f>
        <v>#N/A</v>
      </c>
      <c r="T929" t="str">
        <f>IF(Table13[[#This Row],[Category All]]="Category 2", "Yes",NA())</f>
        <v>Yes</v>
      </c>
      <c r="U929" t="e">
        <f>IF(Table13[[#This Row],[Category All]]="Category 3", "Yes",NA())</f>
        <v>#N/A</v>
      </c>
      <c r="V929" s="3">
        <f>SUM(1,(1/3)*(Table13[[#This Row],[Length]]-0.5),(1/3)*(Table13[[#This Row],[Diameter]]-0.4),(1/3)*(Table13[[#This Row],[Height]]-0.4)*Table13[[#This Row],[Whole_weight]]*0.5)</f>
        <v>0.93297333333333332</v>
      </c>
      <c r="W929" s="3" cm="1">
        <f t="array" ref="W92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0.74637866666666675</v>
      </c>
      <c r="X929" s="3" t="e">
        <f>IF(Table13[[#This Row],[Category All]]="Category 1",Table13[[#This Row],[Base Abalone Value]]*1.5,NA())</f>
        <v>#N/A</v>
      </c>
      <c r="Y929" s="3">
        <f>IF(Table13[[#This Row],[Category All]]="Category 2",Table13[[#This Row],[Base Abalone Value]]*0.8,NA())</f>
        <v>0.74637866666666675</v>
      </c>
      <c r="Z929" s="3" t="e">
        <f>IF(Table13[[#This Row],[Category All]]="Category 3",Table13[[#This Row],[Base Abalone Value]],NA())</f>
        <v>#N/A</v>
      </c>
    </row>
    <row r="930" spans="1:26" x14ac:dyDescent="0.2">
      <c r="A930">
        <v>414</v>
      </c>
      <c r="B930" t="s">
        <v>32</v>
      </c>
      <c r="C930">
        <v>0.54500000000000004</v>
      </c>
      <c r="D930">
        <v>0.44</v>
      </c>
      <c r="E930">
        <v>0.12</v>
      </c>
      <c r="F930">
        <v>0.85650000000000004</v>
      </c>
      <c r="G930">
        <v>0.34749999999999998</v>
      </c>
      <c r="H930">
        <v>0.17150000000000001</v>
      </c>
      <c r="I930">
        <v>0.24</v>
      </c>
      <c r="J930">
        <v>12</v>
      </c>
      <c r="K930">
        <v>14</v>
      </c>
      <c r="L930" t="s">
        <v>40</v>
      </c>
      <c r="M930" t="s">
        <v>41</v>
      </c>
      <c r="N930" t="s">
        <v>42</v>
      </c>
      <c r="O930">
        <v>6</v>
      </c>
      <c r="P930" t="s">
        <v>64</v>
      </c>
      <c r="Q930">
        <v>14.1</v>
      </c>
      <c r="R930" t="str" cm="1">
        <f t="array" ref="R93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0" t="e">
        <f>IF(Table13[[#This Row],[Category All]]="Category 1", "Yes",NA())</f>
        <v>#N/A</v>
      </c>
      <c r="T930" t="str">
        <f>IF(Table13[[#This Row],[Category All]]="Category 2", "Yes",NA())</f>
        <v>Yes</v>
      </c>
      <c r="U930" t="e">
        <f>IF(Table13[[#This Row],[Category All]]="Category 3", "Yes",NA())</f>
        <v>#N/A</v>
      </c>
      <c r="V930" s="3">
        <f>SUM(1,(1/3)*(Table13[[#This Row],[Length]]-0.5),(1/3)*(Table13[[#This Row],[Diameter]]-0.4),(1/3)*(Table13[[#This Row],[Height]]-0.4)*Table13[[#This Row],[Whole_weight]]*0.5)</f>
        <v>0.98836333333333348</v>
      </c>
      <c r="W930" s="3" cm="1">
        <f t="array" ref="W93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0.79069066666666687</v>
      </c>
      <c r="X930" s="3" t="e">
        <f>IF(Table13[[#This Row],[Category All]]="Category 1",Table13[[#This Row],[Base Abalone Value]]*1.5,NA())</f>
        <v>#N/A</v>
      </c>
      <c r="Y930" s="3">
        <f>IF(Table13[[#This Row],[Category All]]="Category 2",Table13[[#This Row],[Base Abalone Value]]*0.8,NA())</f>
        <v>0.79069066666666687</v>
      </c>
      <c r="Z930" s="3" t="e">
        <f>IF(Table13[[#This Row],[Category All]]="Category 3",Table13[[#This Row],[Base Abalone Value]],NA())</f>
        <v>#N/A</v>
      </c>
    </row>
    <row r="931" spans="1:26" x14ac:dyDescent="0.2">
      <c r="A931">
        <v>2257</v>
      </c>
      <c r="B931" t="s">
        <v>32</v>
      </c>
      <c r="C931">
        <v>0.52</v>
      </c>
      <c r="D931">
        <v>0.38</v>
      </c>
      <c r="E931">
        <v>0.13500000000000001</v>
      </c>
      <c r="F931">
        <v>0.58250000000000002</v>
      </c>
      <c r="G931">
        <v>0.2505</v>
      </c>
      <c r="H931">
        <v>0.1565</v>
      </c>
      <c r="I931">
        <v>0.17499999999999999</v>
      </c>
      <c r="J931">
        <v>8</v>
      </c>
      <c r="K931">
        <v>2</v>
      </c>
      <c r="L931" t="s">
        <v>49</v>
      </c>
      <c r="M931" t="s">
        <v>50</v>
      </c>
      <c r="N931" t="s">
        <v>51</v>
      </c>
      <c r="O931">
        <v>1</v>
      </c>
      <c r="P931" t="s">
        <v>21</v>
      </c>
      <c r="Q931">
        <v>22.1</v>
      </c>
      <c r="R931" t="str" cm="1">
        <f t="array" ref="R93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1" t="e">
        <f>IF(Table13[[#This Row],[Category All]]="Category 1", "Yes",NA())</f>
        <v>#N/A</v>
      </c>
      <c r="T931" t="str">
        <f>IF(Table13[[#This Row],[Category All]]="Category 2", "Yes",NA())</f>
        <v>Yes</v>
      </c>
      <c r="U931" t="e">
        <f>IF(Table13[[#This Row],[Category All]]="Category 3", "Yes",NA())</f>
        <v>#N/A</v>
      </c>
      <c r="V931" s="3">
        <f>SUM(1,(1/3)*(Table13[[#This Row],[Length]]-0.5),(1/3)*(Table13[[#This Row],[Diameter]]-0.4),(1/3)*(Table13[[#This Row],[Height]]-0.4)*Table13[[#This Row],[Whole_weight]]*0.5)</f>
        <v>0.9742729166666666</v>
      </c>
      <c r="W931" s="3" cm="1">
        <f t="array" ref="W93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0.77941833333333332</v>
      </c>
      <c r="X931" s="3" t="e">
        <f>IF(Table13[[#This Row],[Category All]]="Category 1",Table13[[#This Row],[Base Abalone Value]]*1.5,NA())</f>
        <v>#N/A</v>
      </c>
      <c r="Y931" s="3">
        <f>IF(Table13[[#This Row],[Category All]]="Category 2",Table13[[#This Row],[Base Abalone Value]]*0.8,NA())</f>
        <v>0.77941833333333332</v>
      </c>
      <c r="Z931" s="3" t="e">
        <f>IF(Table13[[#This Row],[Category All]]="Category 3",Table13[[#This Row],[Base Abalone Value]],NA())</f>
        <v>#N/A</v>
      </c>
    </row>
    <row r="932" spans="1:26" x14ac:dyDescent="0.2">
      <c r="A932">
        <v>3212</v>
      </c>
      <c r="B932" t="s">
        <v>17</v>
      </c>
      <c r="C932">
        <v>0.6</v>
      </c>
      <c r="D932">
        <v>0.48</v>
      </c>
      <c r="E932">
        <v>0.16500000000000001</v>
      </c>
      <c r="F932">
        <v>1.1345000000000001</v>
      </c>
      <c r="G932">
        <v>0.45350000000000001</v>
      </c>
      <c r="H932">
        <v>0.27</v>
      </c>
      <c r="I932">
        <v>0.33500000000000002</v>
      </c>
      <c r="J932">
        <v>10</v>
      </c>
      <c r="K932">
        <v>14</v>
      </c>
      <c r="L932" t="s">
        <v>40</v>
      </c>
      <c r="M932" t="s">
        <v>41</v>
      </c>
      <c r="N932" t="s">
        <v>42</v>
      </c>
      <c r="O932">
        <v>5</v>
      </c>
      <c r="P932" t="s">
        <v>31</v>
      </c>
      <c r="Q932">
        <v>12.8</v>
      </c>
      <c r="R932" t="str" cm="1">
        <f t="array" ref="R93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2" t="e">
        <f>IF(Table13[[#This Row],[Category All]]="Category 1", "Yes",NA())</f>
        <v>#N/A</v>
      </c>
      <c r="T932" t="e">
        <f>IF(Table13[[#This Row],[Category All]]="Category 2", "Yes",NA())</f>
        <v>#N/A</v>
      </c>
      <c r="U932" t="str">
        <f>IF(Table13[[#This Row],[Category All]]="Category 3", "Yes",NA())</f>
        <v>Yes</v>
      </c>
      <c r="V932" s="3">
        <f>SUM(1,(1/3)*(Table13[[#This Row],[Length]]-0.5),(1/3)*(Table13[[#This Row],[Diameter]]-0.4),(1/3)*(Table13[[#This Row],[Height]]-0.4)*Table13[[#This Row],[Whole_weight]]*0.5)</f>
        <v>1.0155654166666666</v>
      </c>
      <c r="W932" s="3" cm="1">
        <f t="array" ref="W93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1.0155654166666666</v>
      </c>
      <c r="X932" s="3" t="e">
        <f>IF(Table13[[#This Row],[Category All]]="Category 1",Table13[[#This Row],[Base Abalone Value]]*1.5,NA())</f>
        <v>#N/A</v>
      </c>
      <c r="Y932" s="3" t="e">
        <f>IF(Table13[[#This Row],[Category All]]="Category 2",Table13[[#This Row],[Base Abalone Value]]*0.8,NA())</f>
        <v>#N/A</v>
      </c>
      <c r="Z932" s="3">
        <f>IF(Table13[[#This Row],[Category All]]="Category 3",Table13[[#This Row],[Base Abalone Value]],NA())</f>
        <v>1.0155654166666666</v>
      </c>
    </row>
    <row r="933" spans="1:26" x14ac:dyDescent="0.2">
      <c r="A933">
        <v>391</v>
      </c>
      <c r="B933" t="s">
        <v>28</v>
      </c>
      <c r="C933">
        <v>0.41499999999999998</v>
      </c>
      <c r="D933">
        <v>0.32500000000000001</v>
      </c>
      <c r="E933">
        <v>0.1</v>
      </c>
      <c r="F933">
        <v>0.32150000000000001</v>
      </c>
      <c r="G933">
        <v>0.1535</v>
      </c>
      <c r="H933">
        <v>5.9499999999999997E-2</v>
      </c>
      <c r="I933">
        <v>0.105</v>
      </c>
      <c r="J933">
        <v>10</v>
      </c>
      <c r="K933">
        <v>9</v>
      </c>
      <c r="L933" t="s">
        <v>37</v>
      </c>
      <c r="M933" t="s">
        <v>38</v>
      </c>
      <c r="N933" t="s">
        <v>39</v>
      </c>
      <c r="O933">
        <v>3</v>
      </c>
      <c r="P933" t="s">
        <v>65</v>
      </c>
      <c r="Q933">
        <v>3.6</v>
      </c>
      <c r="R933" t="str" cm="1">
        <f t="array" ref="R93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3" t="e">
        <f>IF(Table13[[#This Row],[Category All]]="Category 1", "Yes",NA())</f>
        <v>#N/A</v>
      </c>
      <c r="T933" t="str">
        <f>IF(Table13[[#This Row],[Category All]]="Category 2", "Yes",NA())</f>
        <v>Yes</v>
      </c>
      <c r="U933" t="e">
        <f>IF(Table13[[#This Row],[Category All]]="Category 3", "Yes",NA())</f>
        <v>#N/A</v>
      </c>
      <c r="V933" s="3">
        <f>SUM(1,(1/3)*(Table13[[#This Row],[Length]]-0.5),(1/3)*(Table13[[#This Row],[Diameter]]-0.4),(1/3)*(Table13[[#This Row],[Height]]-0.4)*Table13[[#This Row],[Whole_weight]]*0.5)</f>
        <v>0.93059166666666671</v>
      </c>
      <c r="W933" s="3" cm="1">
        <f t="array" ref="W93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0.74447333333333343</v>
      </c>
      <c r="X933" s="3" t="e">
        <f>IF(Table13[[#This Row],[Category All]]="Category 1",Table13[[#This Row],[Base Abalone Value]]*1.5,NA())</f>
        <v>#N/A</v>
      </c>
      <c r="Y933" s="3">
        <f>IF(Table13[[#This Row],[Category All]]="Category 2",Table13[[#This Row],[Base Abalone Value]]*0.8,NA())</f>
        <v>0.74447333333333343</v>
      </c>
      <c r="Z933" s="3" t="e">
        <f>IF(Table13[[#This Row],[Category All]]="Category 3",Table13[[#This Row],[Base Abalone Value]],NA())</f>
        <v>#N/A</v>
      </c>
    </row>
    <row r="934" spans="1:26" x14ac:dyDescent="0.2">
      <c r="A934">
        <v>2573</v>
      </c>
      <c r="B934" t="s">
        <v>28</v>
      </c>
      <c r="C934">
        <v>0.47499999999999998</v>
      </c>
      <c r="D934">
        <v>0.38500000000000001</v>
      </c>
      <c r="E934">
        <v>0.11</v>
      </c>
      <c r="F934">
        <v>0.57350000000000001</v>
      </c>
      <c r="G934">
        <v>0.311</v>
      </c>
      <c r="H934">
        <v>0.10249999999999999</v>
      </c>
      <c r="I934">
        <v>0.13600000000000001</v>
      </c>
      <c r="J934">
        <v>7</v>
      </c>
      <c r="K934">
        <v>15</v>
      </c>
      <c r="L934" t="s">
        <v>66</v>
      </c>
      <c r="M934" t="s">
        <v>67</v>
      </c>
      <c r="N934" t="s">
        <v>20</v>
      </c>
      <c r="O934">
        <v>7</v>
      </c>
      <c r="P934" t="s">
        <v>59</v>
      </c>
      <c r="Q934">
        <v>2.5</v>
      </c>
      <c r="R934" t="str" cm="1">
        <f t="array" ref="R93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4" t="e">
        <f>IF(Table13[[#This Row],[Category All]]="Category 1", "Yes",NA())</f>
        <v>#N/A</v>
      </c>
      <c r="T934" t="str">
        <f>IF(Table13[[#This Row],[Category All]]="Category 2", "Yes",NA())</f>
        <v>Yes</v>
      </c>
      <c r="U934" t="e">
        <f>IF(Table13[[#This Row],[Category All]]="Category 3", "Yes",NA())</f>
        <v>#N/A</v>
      </c>
      <c r="V934" s="3">
        <f>SUM(1,(1/3)*(Table13[[#This Row],[Length]]-0.5),(1/3)*(Table13[[#This Row],[Diameter]]-0.4),(1/3)*(Table13[[#This Row],[Height]]-0.4)*Table13[[#This Row],[Whole_weight]]*0.5)</f>
        <v>0.95894750000000006</v>
      </c>
      <c r="W934" s="3" cm="1">
        <f t="array" ref="W93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0.76715800000000012</v>
      </c>
      <c r="X934" s="3" t="e">
        <f>IF(Table13[[#This Row],[Category All]]="Category 1",Table13[[#This Row],[Base Abalone Value]]*1.5,NA())</f>
        <v>#N/A</v>
      </c>
      <c r="Y934" s="3">
        <f>IF(Table13[[#This Row],[Category All]]="Category 2",Table13[[#This Row],[Base Abalone Value]]*0.8,NA())</f>
        <v>0.76715800000000012</v>
      </c>
      <c r="Z934" s="3" t="e">
        <f>IF(Table13[[#This Row],[Category All]]="Category 3",Table13[[#This Row],[Base Abalone Value]],NA())</f>
        <v>#N/A</v>
      </c>
    </row>
    <row r="935" spans="1:26" x14ac:dyDescent="0.2">
      <c r="A935">
        <v>3943</v>
      </c>
      <c r="B935" t="s">
        <v>17</v>
      </c>
      <c r="C935">
        <v>0.52500000000000002</v>
      </c>
      <c r="D935">
        <v>0.4</v>
      </c>
      <c r="E935">
        <v>0.115</v>
      </c>
      <c r="F935">
        <v>0.62949999999999995</v>
      </c>
      <c r="G935">
        <v>0.2555</v>
      </c>
      <c r="H935">
        <v>0.14399999999999999</v>
      </c>
      <c r="I935">
        <v>0.18</v>
      </c>
      <c r="J935">
        <v>11</v>
      </c>
      <c r="K935">
        <v>7</v>
      </c>
      <c r="L935" t="s">
        <v>52</v>
      </c>
      <c r="M935" t="s">
        <v>53</v>
      </c>
      <c r="N935" t="s">
        <v>54</v>
      </c>
      <c r="O935">
        <v>7</v>
      </c>
      <c r="P935" t="s">
        <v>59</v>
      </c>
      <c r="Q935">
        <v>2.5</v>
      </c>
      <c r="R935" t="str" cm="1">
        <f t="array" ref="R93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5" t="e">
        <f>IF(Table13[[#This Row],[Category All]]="Category 1", "Yes",NA())</f>
        <v>#N/A</v>
      </c>
      <c r="T935" t="str">
        <f>IF(Table13[[#This Row],[Category All]]="Category 2", "Yes",NA())</f>
        <v>Yes</v>
      </c>
      <c r="U935" t="e">
        <f>IF(Table13[[#This Row],[Category All]]="Category 3", "Yes",NA())</f>
        <v>#N/A</v>
      </c>
      <c r="V935" s="3">
        <f>SUM(1,(1/3)*(Table13[[#This Row],[Length]]-0.5),(1/3)*(Table13[[#This Row],[Diameter]]-0.4),(1/3)*(Table13[[#This Row],[Height]]-0.4)*Table13[[#This Row],[Whole_weight]]*0.5)</f>
        <v>0.97843208333333331</v>
      </c>
      <c r="W935" s="3" cm="1">
        <f t="array" ref="W93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0.78274566666666667</v>
      </c>
      <c r="X935" s="3" t="e">
        <f>IF(Table13[[#This Row],[Category All]]="Category 1",Table13[[#This Row],[Base Abalone Value]]*1.5,NA())</f>
        <v>#N/A</v>
      </c>
      <c r="Y935" s="3">
        <f>IF(Table13[[#This Row],[Category All]]="Category 2",Table13[[#This Row],[Base Abalone Value]]*0.8,NA())</f>
        <v>0.78274566666666667</v>
      </c>
      <c r="Z935" s="3" t="e">
        <f>IF(Table13[[#This Row],[Category All]]="Category 3",Table13[[#This Row],[Base Abalone Value]],NA())</f>
        <v>#N/A</v>
      </c>
    </row>
    <row r="936" spans="1:26" x14ac:dyDescent="0.2">
      <c r="A936">
        <v>3067</v>
      </c>
      <c r="B936" t="s">
        <v>17</v>
      </c>
      <c r="C936">
        <v>0.64</v>
      </c>
      <c r="D936">
        <v>0.5</v>
      </c>
      <c r="E936">
        <v>0.15</v>
      </c>
      <c r="F936">
        <v>1.2015</v>
      </c>
      <c r="G936">
        <v>0.55900000000000005</v>
      </c>
      <c r="H936">
        <v>0.23100000000000001</v>
      </c>
      <c r="I936">
        <v>0.33550000000000002</v>
      </c>
      <c r="J936">
        <v>9</v>
      </c>
      <c r="K936">
        <v>13</v>
      </c>
      <c r="L936" t="s">
        <v>29</v>
      </c>
      <c r="M936" t="s">
        <v>30</v>
      </c>
      <c r="N936" t="s">
        <v>20</v>
      </c>
      <c r="O936">
        <v>2</v>
      </c>
      <c r="P936" t="s">
        <v>24</v>
      </c>
      <c r="Q936">
        <v>18</v>
      </c>
      <c r="R936" t="str" cm="1">
        <f t="array" ref="R93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6" t="e">
        <f>IF(Table13[[#This Row],[Category All]]="Category 1", "Yes",NA())</f>
        <v>#N/A</v>
      </c>
      <c r="T936" t="e">
        <f>IF(Table13[[#This Row],[Category All]]="Category 2", "Yes",NA())</f>
        <v>#N/A</v>
      </c>
      <c r="U936" t="str">
        <f>IF(Table13[[#This Row],[Category All]]="Category 3", "Yes",NA())</f>
        <v>Yes</v>
      </c>
      <c r="V936" s="3">
        <f>SUM(1,(1/3)*(Table13[[#This Row],[Length]]-0.5),(1/3)*(Table13[[#This Row],[Diameter]]-0.4),(1/3)*(Table13[[#This Row],[Height]]-0.4)*Table13[[#This Row],[Whole_weight]]*0.5)</f>
        <v>1.0299375000000002</v>
      </c>
      <c r="W936" s="3" cm="1">
        <f t="array" ref="W93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1.0299375000000002</v>
      </c>
      <c r="X936" s="3" t="e">
        <f>IF(Table13[[#This Row],[Category All]]="Category 1",Table13[[#This Row],[Base Abalone Value]]*1.5,NA())</f>
        <v>#N/A</v>
      </c>
      <c r="Y936" s="3" t="e">
        <f>IF(Table13[[#This Row],[Category All]]="Category 2",Table13[[#This Row],[Base Abalone Value]]*0.8,NA())</f>
        <v>#N/A</v>
      </c>
      <c r="Z936" s="3">
        <f>IF(Table13[[#This Row],[Category All]]="Category 3",Table13[[#This Row],[Base Abalone Value]],NA())</f>
        <v>1.0299375000000002</v>
      </c>
    </row>
    <row r="937" spans="1:26" x14ac:dyDescent="0.2">
      <c r="A937">
        <v>1044</v>
      </c>
      <c r="B937" t="s">
        <v>32</v>
      </c>
      <c r="C937">
        <v>0.68</v>
      </c>
      <c r="D937">
        <v>0.53500000000000003</v>
      </c>
      <c r="E937">
        <v>0.185</v>
      </c>
      <c r="F937">
        <v>1.607</v>
      </c>
      <c r="G937">
        <v>0.72450000000000003</v>
      </c>
      <c r="H937">
        <v>0.32150000000000001</v>
      </c>
      <c r="I937">
        <v>0.498</v>
      </c>
      <c r="J937">
        <v>12</v>
      </c>
      <c r="K937">
        <v>11</v>
      </c>
      <c r="L937" t="s">
        <v>22</v>
      </c>
      <c r="M937" t="s">
        <v>23</v>
      </c>
      <c r="N937" t="s">
        <v>20</v>
      </c>
      <c r="O937">
        <v>6</v>
      </c>
      <c r="P937" t="s">
        <v>64</v>
      </c>
      <c r="Q937">
        <v>14.1</v>
      </c>
      <c r="R937" t="str" cm="1">
        <f t="array" ref="R93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37" t="e">
        <f>IF(Table13[[#This Row],[Category All]]="Category 1", "Yes",NA())</f>
        <v>#N/A</v>
      </c>
      <c r="T937" t="e">
        <f>IF(Table13[[#This Row],[Category All]]="Category 2", "Yes",NA())</f>
        <v>#N/A</v>
      </c>
      <c r="U937" t="str">
        <f>IF(Table13[[#This Row],[Category All]]="Category 3", "Yes",NA())</f>
        <v>Yes</v>
      </c>
      <c r="V937" s="3">
        <f>SUM(1,(1/3)*(Table13[[#This Row],[Length]]-0.5),(1/3)*(Table13[[#This Row],[Diameter]]-0.4),(1/3)*(Table13[[#This Row],[Height]]-0.4)*Table13[[#This Row],[Whole_weight]]*0.5)</f>
        <v>1.0474158333333332</v>
      </c>
      <c r="W937" s="3" cm="1">
        <f t="array" ref="W93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1.0474158333333332</v>
      </c>
      <c r="X937" s="3" t="e">
        <f>IF(Table13[[#This Row],[Category All]]="Category 1",Table13[[#This Row],[Base Abalone Value]]*1.5,NA())</f>
        <v>#N/A</v>
      </c>
      <c r="Y937" s="3" t="e">
        <f>IF(Table13[[#This Row],[Category All]]="Category 2",Table13[[#This Row],[Base Abalone Value]]*0.8,NA())</f>
        <v>#N/A</v>
      </c>
      <c r="Z937" s="3">
        <f>IF(Table13[[#This Row],[Category All]]="Category 3",Table13[[#This Row],[Base Abalone Value]],NA())</f>
        <v>1.0474158333333332</v>
      </c>
    </row>
    <row r="938" spans="1:26" x14ac:dyDescent="0.2">
      <c r="A938">
        <v>3522</v>
      </c>
      <c r="B938" t="s">
        <v>28</v>
      </c>
      <c r="C938">
        <v>0.215</v>
      </c>
      <c r="D938">
        <v>0.15</v>
      </c>
      <c r="E938">
        <v>5.5E-2</v>
      </c>
      <c r="F938">
        <v>4.1000000000000002E-2</v>
      </c>
      <c r="G938">
        <v>1.4999999999999999E-2</v>
      </c>
      <c r="H938">
        <v>8.9999999999999993E-3</v>
      </c>
      <c r="I938">
        <v>1.2500000000000001E-2</v>
      </c>
      <c r="J938">
        <v>3</v>
      </c>
      <c r="K938">
        <v>8</v>
      </c>
      <c r="L938" t="s">
        <v>46</v>
      </c>
      <c r="M938" t="s">
        <v>47</v>
      </c>
      <c r="N938" t="s">
        <v>48</v>
      </c>
      <c r="O938">
        <v>4</v>
      </c>
      <c r="P938" t="s">
        <v>27</v>
      </c>
      <c r="Q938">
        <v>6.1</v>
      </c>
      <c r="R938" t="str" cm="1">
        <f t="array" ref="R93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8" t="e">
        <f>IF(Table13[[#This Row],[Category All]]="Category 1", "Yes",NA())</f>
        <v>#N/A</v>
      </c>
      <c r="T938" t="str">
        <f>IF(Table13[[#This Row],[Category All]]="Category 2", "Yes",NA())</f>
        <v>Yes</v>
      </c>
      <c r="U938" t="e">
        <f>IF(Table13[[#This Row],[Category All]]="Category 3", "Yes",NA())</f>
        <v>#N/A</v>
      </c>
      <c r="V938" s="3">
        <f>SUM(1,(1/3)*(Table13[[#This Row],[Length]]-0.5),(1/3)*(Table13[[#This Row],[Diameter]]-0.4),(1/3)*(Table13[[#This Row],[Height]]-0.4)*Table13[[#This Row],[Whole_weight]]*0.5)</f>
        <v>0.81930916666666664</v>
      </c>
      <c r="W938" s="3" cm="1">
        <f t="array" ref="W93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0.65544733333333338</v>
      </c>
      <c r="X938" s="3" t="e">
        <f>IF(Table13[[#This Row],[Category All]]="Category 1",Table13[[#This Row],[Base Abalone Value]]*1.5,NA())</f>
        <v>#N/A</v>
      </c>
      <c r="Y938" s="3">
        <f>IF(Table13[[#This Row],[Category All]]="Category 2",Table13[[#This Row],[Base Abalone Value]]*0.8,NA())</f>
        <v>0.65544733333333338</v>
      </c>
      <c r="Z938" s="3" t="e">
        <f>IF(Table13[[#This Row],[Category All]]="Category 3",Table13[[#This Row],[Base Abalone Value]],NA())</f>
        <v>#N/A</v>
      </c>
    </row>
    <row r="939" spans="1:26" x14ac:dyDescent="0.2">
      <c r="A939">
        <v>2285</v>
      </c>
      <c r="B939" t="s">
        <v>28</v>
      </c>
      <c r="C939">
        <v>0.40500000000000003</v>
      </c>
      <c r="D939">
        <v>0.315</v>
      </c>
      <c r="E939">
        <v>0.105</v>
      </c>
      <c r="F939">
        <v>0.34699999999999998</v>
      </c>
      <c r="G939">
        <v>0.1605</v>
      </c>
      <c r="H939">
        <v>7.85E-2</v>
      </c>
      <c r="I939">
        <v>0.1</v>
      </c>
      <c r="J939">
        <v>9</v>
      </c>
      <c r="K939">
        <v>11</v>
      </c>
      <c r="L939" t="s">
        <v>22</v>
      </c>
      <c r="M939" t="s">
        <v>23</v>
      </c>
      <c r="N939" t="s">
        <v>20</v>
      </c>
      <c r="O939">
        <v>6</v>
      </c>
      <c r="P939" t="s">
        <v>64</v>
      </c>
      <c r="Q939">
        <v>14.1</v>
      </c>
      <c r="R939" t="str" cm="1">
        <f t="array" ref="R93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39" t="e">
        <f>IF(Table13[[#This Row],[Category All]]="Category 1", "Yes",NA())</f>
        <v>#N/A</v>
      </c>
      <c r="T939" t="str">
        <f>IF(Table13[[#This Row],[Category All]]="Category 2", "Yes",NA())</f>
        <v>Yes</v>
      </c>
      <c r="U939" t="e">
        <f>IF(Table13[[#This Row],[Category All]]="Category 3", "Yes",NA())</f>
        <v>#N/A</v>
      </c>
      <c r="V939" s="3">
        <f>SUM(1,(1/3)*(Table13[[#This Row],[Length]]-0.5),(1/3)*(Table13[[#This Row],[Diameter]]-0.4),(1/3)*(Table13[[#This Row],[Height]]-0.4)*Table13[[#This Row],[Whole_weight]]*0.5)</f>
        <v>0.92293916666666675</v>
      </c>
      <c r="W939" s="3" cm="1">
        <f t="array" ref="W93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0.73835133333333347</v>
      </c>
      <c r="X939" s="3" t="e">
        <f>IF(Table13[[#This Row],[Category All]]="Category 1",Table13[[#This Row],[Base Abalone Value]]*1.5,NA())</f>
        <v>#N/A</v>
      </c>
      <c r="Y939" s="3">
        <f>IF(Table13[[#This Row],[Category All]]="Category 2",Table13[[#This Row],[Base Abalone Value]]*0.8,NA())</f>
        <v>0.73835133333333347</v>
      </c>
      <c r="Z939" s="3" t="e">
        <f>IF(Table13[[#This Row],[Category All]]="Category 3",Table13[[#This Row],[Base Abalone Value]],NA())</f>
        <v>#N/A</v>
      </c>
    </row>
    <row r="940" spans="1:26" x14ac:dyDescent="0.2">
      <c r="A940">
        <v>1980</v>
      </c>
      <c r="B940" t="s">
        <v>32</v>
      </c>
      <c r="C940">
        <v>0.7</v>
      </c>
      <c r="D940">
        <v>0.55000000000000004</v>
      </c>
      <c r="E940">
        <v>0.19500000000000001</v>
      </c>
      <c r="F940">
        <v>1.6245000000000001</v>
      </c>
      <c r="G940">
        <v>0.67500000000000004</v>
      </c>
      <c r="H940">
        <v>0.34699999999999998</v>
      </c>
      <c r="I940">
        <v>0.53500000000000003</v>
      </c>
      <c r="J940">
        <v>13</v>
      </c>
      <c r="K940">
        <v>4</v>
      </c>
      <c r="L940" t="s">
        <v>69</v>
      </c>
      <c r="M940" t="s">
        <v>70</v>
      </c>
      <c r="N940" t="s">
        <v>71</v>
      </c>
      <c r="O940">
        <v>10</v>
      </c>
      <c r="P940" t="s">
        <v>55</v>
      </c>
      <c r="Q940">
        <v>24.1</v>
      </c>
      <c r="R940" t="str" cm="1">
        <f t="array" ref="R94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0" t="e">
        <f>IF(Table13[[#This Row],[Category All]]="Category 1", "Yes",NA())</f>
        <v>#N/A</v>
      </c>
      <c r="T940" t="e">
        <f>IF(Table13[[#This Row],[Category All]]="Category 2", "Yes",NA())</f>
        <v>#N/A</v>
      </c>
      <c r="U940" t="str">
        <f>IF(Table13[[#This Row],[Category All]]="Category 3", "Yes",NA())</f>
        <v>Yes</v>
      </c>
      <c r="V940" s="3">
        <f>SUM(1,(1/3)*(Table13[[#This Row],[Length]]-0.5),(1/3)*(Table13[[#This Row],[Diameter]]-0.4),(1/3)*(Table13[[#This Row],[Height]]-0.4)*Table13[[#This Row],[Whole_weight]]*0.5)</f>
        <v>1.0611629166666667</v>
      </c>
      <c r="W940" s="3" cm="1">
        <f t="array" ref="W94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1.0611629166666667</v>
      </c>
      <c r="X940" s="3" t="e">
        <f>IF(Table13[[#This Row],[Category All]]="Category 1",Table13[[#This Row],[Base Abalone Value]]*1.5,NA())</f>
        <v>#N/A</v>
      </c>
      <c r="Y940" s="3" t="e">
        <f>IF(Table13[[#This Row],[Category All]]="Category 2",Table13[[#This Row],[Base Abalone Value]]*0.8,NA())</f>
        <v>#N/A</v>
      </c>
      <c r="Z940" s="3">
        <f>IF(Table13[[#This Row],[Category All]]="Category 3",Table13[[#This Row],[Base Abalone Value]],NA())</f>
        <v>1.0611629166666667</v>
      </c>
    </row>
    <row r="941" spans="1:26" x14ac:dyDescent="0.2">
      <c r="A941">
        <v>3089</v>
      </c>
      <c r="B941" t="s">
        <v>28</v>
      </c>
      <c r="C941">
        <v>0.42499999999999999</v>
      </c>
      <c r="D941">
        <v>0.32</v>
      </c>
      <c r="E941">
        <v>8.5000000000000006E-2</v>
      </c>
      <c r="F941">
        <v>0.26200000000000001</v>
      </c>
      <c r="G941">
        <v>0.1235</v>
      </c>
      <c r="H941">
        <v>6.7000000000000004E-2</v>
      </c>
      <c r="I941">
        <v>7.2499999999999995E-2</v>
      </c>
      <c r="J941">
        <v>8</v>
      </c>
      <c r="K941">
        <v>2</v>
      </c>
      <c r="L941" t="s">
        <v>49</v>
      </c>
      <c r="M941" t="s">
        <v>50</v>
      </c>
      <c r="N941" t="s">
        <v>51</v>
      </c>
      <c r="O941">
        <v>7</v>
      </c>
      <c r="P941" t="s">
        <v>59</v>
      </c>
      <c r="Q941">
        <v>2.5</v>
      </c>
      <c r="R941" t="str" cm="1">
        <f t="array" ref="R94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1" t="e">
        <f>IF(Table13[[#This Row],[Category All]]="Category 1", "Yes",NA())</f>
        <v>#N/A</v>
      </c>
      <c r="T941" t="str">
        <f>IF(Table13[[#This Row],[Category All]]="Category 2", "Yes",NA())</f>
        <v>Yes</v>
      </c>
      <c r="U941" t="e">
        <f>IF(Table13[[#This Row],[Category All]]="Category 3", "Yes",NA())</f>
        <v>#N/A</v>
      </c>
      <c r="V941" s="3">
        <f>SUM(1,(1/3)*(Table13[[#This Row],[Length]]-0.5),(1/3)*(Table13[[#This Row],[Diameter]]-0.4),(1/3)*(Table13[[#This Row],[Height]]-0.4)*Table13[[#This Row],[Whole_weight]]*0.5)</f>
        <v>0.93457833333333329</v>
      </c>
      <c r="W941" s="3" cm="1">
        <f t="array" ref="W94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0.7476626666666667</v>
      </c>
      <c r="X941" s="3" t="e">
        <f>IF(Table13[[#This Row],[Category All]]="Category 1",Table13[[#This Row],[Base Abalone Value]]*1.5,NA())</f>
        <v>#N/A</v>
      </c>
      <c r="Y941" s="3">
        <f>IF(Table13[[#This Row],[Category All]]="Category 2",Table13[[#This Row],[Base Abalone Value]]*0.8,NA())</f>
        <v>0.7476626666666667</v>
      </c>
      <c r="Z941" s="3" t="e">
        <f>IF(Table13[[#This Row],[Category All]]="Category 3",Table13[[#This Row],[Base Abalone Value]],NA())</f>
        <v>#N/A</v>
      </c>
    </row>
    <row r="942" spans="1:26" x14ac:dyDescent="0.2">
      <c r="A942">
        <v>3046</v>
      </c>
      <c r="B942" t="s">
        <v>17</v>
      </c>
      <c r="C942">
        <v>0.57999999999999996</v>
      </c>
      <c r="D942">
        <v>0.435</v>
      </c>
      <c r="E942">
        <v>0.155</v>
      </c>
      <c r="F942">
        <v>0.87849999999999995</v>
      </c>
      <c r="G942">
        <v>0.42499999999999999</v>
      </c>
      <c r="H942">
        <v>0.16850000000000001</v>
      </c>
      <c r="I942">
        <v>0.24249999999999999</v>
      </c>
      <c r="J942">
        <v>10</v>
      </c>
      <c r="K942">
        <v>4</v>
      </c>
      <c r="L942" t="s">
        <v>69</v>
      </c>
      <c r="M942" t="s">
        <v>70</v>
      </c>
      <c r="N942" t="s">
        <v>71</v>
      </c>
      <c r="O942">
        <v>7</v>
      </c>
      <c r="P942" t="s">
        <v>59</v>
      </c>
      <c r="Q942">
        <v>2.5</v>
      </c>
      <c r="R942" t="str" cm="1">
        <f t="array" ref="R94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2" t="e">
        <f>IF(Table13[[#This Row],[Category All]]="Category 1", "Yes",NA())</f>
        <v>#N/A</v>
      </c>
      <c r="T942" t="e">
        <f>IF(Table13[[#This Row],[Category All]]="Category 2", "Yes",NA())</f>
        <v>#N/A</v>
      </c>
      <c r="U942" t="str">
        <f>IF(Table13[[#This Row],[Category All]]="Category 3", "Yes",NA())</f>
        <v>Yes</v>
      </c>
      <c r="V942" s="3">
        <f>SUM(1,(1/3)*(Table13[[#This Row],[Length]]-0.5),(1/3)*(Table13[[#This Row],[Diameter]]-0.4),(1/3)*(Table13[[#This Row],[Height]]-0.4)*Table13[[#This Row],[Whole_weight]]*0.5)</f>
        <v>1.0024612500000001</v>
      </c>
      <c r="W942" s="3" cm="1">
        <f t="array" ref="W94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1.0024612500000001</v>
      </c>
      <c r="X942" s="3" t="e">
        <f>IF(Table13[[#This Row],[Category All]]="Category 1",Table13[[#This Row],[Base Abalone Value]]*1.5,NA())</f>
        <v>#N/A</v>
      </c>
      <c r="Y942" s="3" t="e">
        <f>IF(Table13[[#This Row],[Category All]]="Category 2",Table13[[#This Row],[Base Abalone Value]]*0.8,NA())</f>
        <v>#N/A</v>
      </c>
      <c r="Z942" s="3">
        <f>IF(Table13[[#This Row],[Category All]]="Category 3",Table13[[#This Row],[Base Abalone Value]],NA())</f>
        <v>1.0024612500000001</v>
      </c>
    </row>
    <row r="943" spans="1:26" x14ac:dyDescent="0.2">
      <c r="A943">
        <v>3483</v>
      </c>
      <c r="B943" t="s">
        <v>28</v>
      </c>
      <c r="C943">
        <v>0.47</v>
      </c>
      <c r="D943">
        <v>0.35499999999999998</v>
      </c>
      <c r="E943">
        <v>0.14499999999999999</v>
      </c>
      <c r="F943">
        <v>0.44850000000000001</v>
      </c>
      <c r="G943">
        <v>0.156</v>
      </c>
      <c r="H943">
        <v>0.10199999999999999</v>
      </c>
      <c r="I943">
        <v>0.123</v>
      </c>
      <c r="J943">
        <v>7</v>
      </c>
      <c r="K943">
        <v>9</v>
      </c>
      <c r="L943" t="s">
        <v>37</v>
      </c>
      <c r="M943" t="s">
        <v>38</v>
      </c>
      <c r="N943" t="s">
        <v>39</v>
      </c>
      <c r="O943">
        <v>10</v>
      </c>
      <c r="P943" t="s">
        <v>55</v>
      </c>
      <c r="Q943">
        <v>24.1</v>
      </c>
      <c r="R943" t="str" cm="1">
        <f t="array" ref="R94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3" t="e">
        <f>IF(Table13[[#This Row],[Category All]]="Category 1", "Yes",NA())</f>
        <v>#N/A</v>
      </c>
      <c r="T943" t="str">
        <f>IF(Table13[[#This Row],[Category All]]="Category 2", "Yes",NA())</f>
        <v>Yes</v>
      </c>
      <c r="U943" t="e">
        <f>IF(Table13[[#This Row],[Category All]]="Category 3", "Yes",NA())</f>
        <v>#N/A</v>
      </c>
      <c r="V943" s="3">
        <f>SUM(1,(1/3)*(Table13[[#This Row],[Length]]-0.5),(1/3)*(Table13[[#This Row],[Diameter]]-0.4),(1/3)*(Table13[[#This Row],[Height]]-0.4)*Table13[[#This Row],[Whole_weight]]*0.5)</f>
        <v>0.95593874999999995</v>
      </c>
      <c r="W943" s="3" cm="1">
        <f t="array" ref="W94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0.76475099999999996</v>
      </c>
      <c r="X943" s="3" t="e">
        <f>IF(Table13[[#This Row],[Category All]]="Category 1",Table13[[#This Row],[Base Abalone Value]]*1.5,NA())</f>
        <v>#N/A</v>
      </c>
      <c r="Y943" s="3">
        <f>IF(Table13[[#This Row],[Category All]]="Category 2",Table13[[#This Row],[Base Abalone Value]]*0.8,NA())</f>
        <v>0.76475099999999996</v>
      </c>
      <c r="Z943" s="3" t="e">
        <f>IF(Table13[[#This Row],[Category All]]="Category 3",Table13[[#This Row],[Base Abalone Value]],NA())</f>
        <v>#N/A</v>
      </c>
    </row>
    <row r="944" spans="1:26" x14ac:dyDescent="0.2">
      <c r="A944">
        <v>2575</v>
      </c>
      <c r="B944" t="s">
        <v>32</v>
      </c>
      <c r="C944">
        <v>0.48</v>
      </c>
      <c r="D944">
        <v>0.37</v>
      </c>
      <c r="E944">
        <v>0.1</v>
      </c>
      <c r="F944">
        <v>0.51349999999999996</v>
      </c>
      <c r="G944">
        <v>0.24299999999999999</v>
      </c>
      <c r="H944">
        <v>0.10150000000000001</v>
      </c>
      <c r="I944">
        <v>0.13500000000000001</v>
      </c>
      <c r="J944">
        <v>8</v>
      </c>
      <c r="K944">
        <v>14</v>
      </c>
      <c r="L944" t="s">
        <v>40</v>
      </c>
      <c r="M944" t="s">
        <v>41</v>
      </c>
      <c r="N944" t="s">
        <v>42</v>
      </c>
      <c r="O944">
        <v>9</v>
      </c>
      <c r="P944" t="s">
        <v>63</v>
      </c>
      <c r="Q944">
        <v>1.9</v>
      </c>
      <c r="R944" t="str" cm="1">
        <f t="array" ref="R94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4" t="e">
        <f>IF(Table13[[#This Row],[Category All]]="Category 1", "Yes",NA())</f>
        <v>#N/A</v>
      </c>
      <c r="T944" t="str">
        <f>IF(Table13[[#This Row],[Category All]]="Category 2", "Yes",NA())</f>
        <v>Yes</v>
      </c>
      <c r="U944" t="e">
        <f>IF(Table13[[#This Row],[Category All]]="Category 3", "Yes",NA())</f>
        <v>#N/A</v>
      </c>
      <c r="V944" s="3">
        <f>SUM(1,(1/3)*(Table13[[#This Row],[Length]]-0.5),(1/3)*(Table13[[#This Row],[Diameter]]-0.4),(1/3)*(Table13[[#This Row],[Height]]-0.4)*Table13[[#This Row],[Whole_weight]]*0.5)</f>
        <v>0.95765833333333328</v>
      </c>
      <c r="W944" s="3" cm="1">
        <f t="array" ref="W94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0.76612666666666662</v>
      </c>
      <c r="X944" s="3" t="e">
        <f>IF(Table13[[#This Row],[Category All]]="Category 1",Table13[[#This Row],[Base Abalone Value]]*1.5,NA())</f>
        <v>#N/A</v>
      </c>
      <c r="Y944" s="3">
        <f>IF(Table13[[#This Row],[Category All]]="Category 2",Table13[[#This Row],[Base Abalone Value]]*0.8,NA())</f>
        <v>0.76612666666666662</v>
      </c>
      <c r="Z944" s="3" t="e">
        <f>IF(Table13[[#This Row],[Category All]]="Category 3",Table13[[#This Row],[Base Abalone Value]],NA())</f>
        <v>#N/A</v>
      </c>
    </row>
    <row r="945" spans="1:26" x14ac:dyDescent="0.2">
      <c r="A945">
        <v>2562</v>
      </c>
      <c r="B945" t="s">
        <v>28</v>
      </c>
      <c r="C945">
        <v>0.44</v>
      </c>
      <c r="D945">
        <v>0.34499999999999997</v>
      </c>
      <c r="E945">
        <v>0.115</v>
      </c>
      <c r="F945">
        <v>0.54500000000000004</v>
      </c>
      <c r="G945">
        <v>0.26900000000000002</v>
      </c>
      <c r="H945">
        <v>0.111</v>
      </c>
      <c r="I945">
        <v>0.1305</v>
      </c>
      <c r="J945">
        <v>6</v>
      </c>
      <c r="K945">
        <v>15</v>
      </c>
      <c r="L945" t="s">
        <v>66</v>
      </c>
      <c r="M945" t="s">
        <v>67</v>
      </c>
      <c r="N945" t="s">
        <v>20</v>
      </c>
      <c r="O945">
        <v>6</v>
      </c>
      <c r="P945" t="s">
        <v>64</v>
      </c>
      <c r="Q945">
        <v>14.1</v>
      </c>
      <c r="R945" t="str" cm="1">
        <f t="array" ref="R94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5" t="e">
        <f>IF(Table13[[#This Row],[Category All]]="Category 1", "Yes",NA())</f>
        <v>#N/A</v>
      </c>
      <c r="T945" t="str">
        <f>IF(Table13[[#This Row],[Category All]]="Category 2", "Yes",NA())</f>
        <v>Yes</v>
      </c>
      <c r="U945" t="e">
        <f>IF(Table13[[#This Row],[Category All]]="Category 3", "Yes",NA())</f>
        <v>#N/A</v>
      </c>
      <c r="V945" s="3">
        <f>SUM(1,(1/3)*(Table13[[#This Row],[Length]]-0.5),(1/3)*(Table13[[#This Row],[Diameter]]-0.4),(1/3)*(Table13[[#This Row],[Height]]-0.4)*Table13[[#This Row],[Whole_weight]]*0.5)</f>
        <v>0.93577916666666672</v>
      </c>
      <c r="W945" s="3" cm="1">
        <f t="array" ref="W94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0.74862333333333342</v>
      </c>
      <c r="X945" s="3" t="e">
        <f>IF(Table13[[#This Row],[Category All]]="Category 1",Table13[[#This Row],[Base Abalone Value]]*1.5,NA())</f>
        <v>#N/A</v>
      </c>
      <c r="Y945" s="3">
        <f>IF(Table13[[#This Row],[Category All]]="Category 2",Table13[[#This Row],[Base Abalone Value]]*0.8,NA())</f>
        <v>0.74862333333333342</v>
      </c>
      <c r="Z945" s="3" t="e">
        <f>IF(Table13[[#This Row],[Category All]]="Category 3",Table13[[#This Row],[Base Abalone Value]],NA())</f>
        <v>#N/A</v>
      </c>
    </row>
    <row r="946" spans="1:26" x14ac:dyDescent="0.2">
      <c r="A946">
        <v>2730</v>
      </c>
      <c r="B946" t="s">
        <v>28</v>
      </c>
      <c r="C946">
        <v>0.40500000000000003</v>
      </c>
      <c r="D946">
        <v>0.30499999999999999</v>
      </c>
      <c r="E946">
        <v>0.1</v>
      </c>
      <c r="F946">
        <v>0.26800000000000002</v>
      </c>
      <c r="G946">
        <v>0.1145</v>
      </c>
      <c r="H946">
        <v>5.2999999999999999E-2</v>
      </c>
      <c r="I946">
        <v>8.5000000000000006E-2</v>
      </c>
      <c r="J946">
        <v>7</v>
      </c>
      <c r="K946">
        <v>6</v>
      </c>
      <c r="L946" t="s">
        <v>56</v>
      </c>
      <c r="M946" t="s">
        <v>57</v>
      </c>
      <c r="N946" t="s">
        <v>58</v>
      </c>
      <c r="O946">
        <v>10</v>
      </c>
      <c r="P946" t="s">
        <v>55</v>
      </c>
      <c r="Q946">
        <v>24.1</v>
      </c>
      <c r="R946" t="str" cm="1">
        <f t="array" ref="R94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6" t="e">
        <f>IF(Table13[[#This Row],[Category All]]="Category 1", "Yes",NA())</f>
        <v>#N/A</v>
      </c>
      <c r="T946" t="str">
        <f>IF(Table13[[#This Row],[Category All]]="Category 2", "Yes",NA())</f>
        <v>Yes</v>
      </c>
      <c r="U946" t="e">
        <f>IF(Table13[[#This Row],[Category All]]="Category 3", "Yes",NA())</f>
        <v>#N/A</v>
      </c>
      <c r="V946" s="3">
        <f>SUM(1,(1/3)*(Table13[[#This Row],[Length]]-0.5),(1/3)*(Table13[[#This Row],[Diameter]]-0.4),(1/3)*(Table13[[#This Row],[Height]]-0.4)*Table13[[#This Row],[Whole_weight]]*0.5)</f>
        <v>0.92326666666666679</v>
      </c>
      <c r="W946" s="3" cm="1">
        <f t="array" ref="W94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0.73861333333333345</v>
      </c>
      <c r="X946" s="3" t="e">
        <f>IF(Table13[[#This Row],[Category All]]="Category 1",Table13[[#This Row],[Base Abalone Value]]*1.5,NA())</f>
        <v>#N/A</v>
      </c>
      <c r="Y946" s="3">
        <f>IF(Table13[[#This Row],[Category All]]="Category 2",Table13[[#This Row],[Base Abalone Value]]*0.8,NA())</f>
        <v>0.73861333333333345</v>
      </c>
      <c r="Z946" s="3" t="e">
        <f>IF(Table13[[#This Row],[Category All]]="Category 3",Table13[[#This Row],[Base Abalone Value]],NA())</f>
        <v>#N/A</v>
      </c>
    </row>
    <row r="947" spans="1:26" x14ac:dyDescent="0.2">
      <c r="A947">
        <v>3325</v>
      </c>
      <c r="B947" t="s">
        <v>28</v>
      </c>
      <c r="C947">
        <v>0.375</v>
      </c>
      <c r="D947">
        <v>0.28000000000000003</v>
      </c>
      <c r="E947">
        <v>0.1</v>
      </c>
      <c r="F947">
        <v>0.25650000000000001</v>
      </c>
      <c r="G947">
        <v>0.11650000000000001</v>
      </c>
      <c r="H947">
        <v>5.8500000000000003E-2</v>
      </c>
      <c r="I947">
        <v>7.2499999999999995E-2</v>
      </c>
      <c r="J947">
        <v>12</v>
      </c>
      <c r="K947">
        <v>14</v>
      </c>
      <c r="L947" t="s">
        <v>40</v>
      </c>
      <c r="M947" t="s">
        <v>41</v>
      </c>
      <c r="N947" t="s">
        <v>42</v>
      </c>
      <c r="O947">
        <v>3</v>
      </c>
      <c r="P947" t="s">
        <v>65</v>
      </c>
      <c r="Q947">
        <v>3.6</v>
      </c>
      <c r="R947" t="str" cm="1">
        <f t="array" ref="R94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7" t="e">
        <f>IF(Table13[[#This Row],[Category All]]="Category 1", "Yes",NA())</f>
        <v>#N/A</v>
      </c>
      <c r="T947" t="str">
        <f>IF(Table13[[#This Row],[Category All]]="Category 2", "Yes",NA())</f>
        <v>Yes</v>
      </c>
      <c r="U947" t="e">
        <f>IF(Table13[[#This Row],[Category All]]="Category 3", "Yes",NA())</f>
        <v>#N/A</v>
      </c>
      <c r="V947" s="3">
        <f>SUM(1,(1/3)*(Table13[[#This Row],[Length]]-0.5),(1/3)*(Table13[[#This Row],[Diameter]]-0.4),(1/3)*(Table13[[#This Row],[Height]]-0.4)*Table13[[#This Row],[Whole_weight]]*0.5)</f>
        <v>0.90550833333333336</v>
      </c>
      <c r="W947" s="3" cm="1">
        <f t="array" ref="W94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0.72440666666666675</v>
      </c>
      <c r="X947" s="3" t="e">
        <f>IF(Table13[[#This Row],[Category All]]="Category 1",Table13[[#This Row],[Base Abalone Value]]*1.5,NA())</f>
        <v>#N/A</v>
      </c>
      <c r="Y947" s="3">
        <f>IF(Table13[[#This Row],[Category All]]="Category 2",Table13[[#This Row],[Base Abalone Value]]*0.8,NA())</f>
        <v>0.72440666666666675</v>
      </c>
      <c r="Z947" s="3" t="e">
        <f>IF(Table13[[#This Row],[Category All]]="Category 3",Table13[[#This Row],[Base Abalone Value]],NA())</f>
        <v>#N/A</v>
      </c>
    </row>
    <row r="948" spans="1:26" x14ac:dyDescent="0.2">
      <c r="A948">
        <v>3292</v>
      </c>
      <c r="B948" t="s">
        <v>32</v>
      </c>
      <c r="C948">
        <v>0.53</v>
      </c>
      <c r="D948">
        <v>0.40500000000000003</v>
      </c>
      <c r="E948">
        <v>0.13</v>
      </c>
      <c r="F948">
        <v>0.73799999999999999</v>
      </c>
      <c r="G948">
        <v>0.28449999999999998</v>
      </c>
      <c r="H948">
        <v>0.17</v>
      </c>
      <c r="I948">
        <v>0.193</v>
      </c>
      <c r="J948">
        <v>9</v>
      </c>
      <c r="K948">
        <v>13</v>
      </c>
      <c r="L948" t="s">
        <v>29</v>
      </c>
      <c r="M948" t="s">
        <v>30</v>
      </c>
      <c r="N948" t="s">
        <v>20</v>
      </c>
      <c r="O948">
        <v>3</v>
      </c>
      <c r="P948" t="s">
        <v>65</v>
      </c>
      <c r="Q948">
        <v>3.6</v>
      </c>
      <c r="R948" t="str" cm="1">
        <f t="array" ref="R94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48" t="e">
        <f>IF(Table13[[#This Row],[Category All]]="Category 1", "Yes",NA())</f>
        <v>#N/A</v>
      </c>
      <c r="T948" t="str">
        <f>IF(Table13[[#This Row],[Category All]]="Category 2", "Yes",NA())</f>
        <v>Yes</v>
      </c>
      <c r="U948" t="e">
        <f>IF(Table13[[#This Row],[Category All]]="Category 3", "Yes",NA())</f>
        <v>#N/A</v>
      </c>
      <c r="V948" s="3">
        <f>SUM(1,(1/3)*(Table13[[#This Row],[Length]]-0.5),(1/3)*(Table13[[#This Row],[Diameter]]-0.4),(1/3)*(Table13[[#This Row],[Height]]-0.4)*Table13[[#This Row],[Whole_weight]]*0.5)</f>
        <v>0.97845666666666675</v>
      </c>
      <c r="W948" s="3" cm="1">
        <f t="array" ref="W94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0.78276533333333342</v>
      </c>
      <c r="X948" s="3" t="e">
        <f>IF(Table13[[#This Row],[Category All]]="Category 1",Table13[[#This Row],[Base Abalone Value]]*1.5,NA())</f>
        <v>#N/A</v>
      </c>
      <c r="Y948" s="3">
        <f>IF(Table13[[#This Row],[Category All]]="Category 2",Table13[[#This Row],[Base Abalone Value]]*0.8,NA())</f>
        <v>0.78276533333333342</v>
      </c>
      <c r="Z948" s="3" t="e">
        <f>IF(Table13[[#This Row],[Category All]]="Category 3",Table13[[#This Row],[Base Abalone Value]],NA())</f>
        <v>#N/A</v>
      </c>
    </row>
    <row r="949" spans="1:26" x14ac:dyDescent="0.2">
      <c r="A949">
        <v>3594</v>
      </c>
      <c r="B949" t="s">
        <v>17</v>
      </c>
      <c r="C949">
        <v>0.65500000000000003</v>
      </c>
      <c r="D949">
        <v>0.53</v>
      </c>
      <c r="E949">
        <v>0.16500000000000001</v>
      </c>
      <c r="F949">
        <v>1.2835000000000001</v>
      </c>
      <c r="G949">
        <v>0.58299999999999996</v>
      </c>
      <c r="H949">
        <v>0.1255</v>
      </c>
      <c r="I949">
        <v>0.4</v>
      </c>
      <c r="J949">
        <v>8</v>
      </c>
      <c r="K949">
        <v>7</v>
      </c>
      <c r="L949" t="s">
        <v>52</v>
      </c>
      <c r="M949" t="s">
        <v>53</v>
      </c>
      <c r="N949" t="s">
        <v>54</v>
      </c>
      <c r="O949">
        <v>1</v>
      </c>
      <c r="P949" t="s">
        <v>21</v>
      </c>
      <c r="Q949">
        <v>22.1</v>
      </c>
      <c r="R949" t="str" cm="1">
        <f t="array" ref="R94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49" t="e">
        <f>IF(Table13[[#This Row],[Category All]]="Category 1", "Yes",NA())</f>
        <v>#N/A</v>
      </c>
      <c r="T949" t="e">
        <f>IF(Table13[[#This Row],[Category All]]="Category 2", "Yes",NA())</f>
        <v>#N/A</v>
      </c>
      <c r="U949" t="str">
        <f>IF(Table13[[#This Row],[Category All]]="Category 3", "Yes",NA())</f>
        <v>Yes</v>
      </c>
      <c r="V949" s="3">
        <f>SUM(1,(1/3)*(Table13[[#This Row],[Length]]-0.5),(1/3)*(Table13[[#This Row],[Diameter]]-0.4),(1/3)*(Table13[[#This Row],[Height]]-0.4)*Table13[[#This Row],[Whole_weight]]*0.5)</f>
        <v>1.0447295833333334</v>
      </c>
      <c r="W949" s="3" cm="1">
        <f t="array" ref="W94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1.0447295833333334</v>
      </c>
      <c r="X949" s="3" t="e">
        <f>IF(Table13[[#This Row],[Category All]]="Category 1",Table13[[#This Row],[Base Abalone Value]]*1.5,NA())</f>
        <v>#N/A</v>
      </c>
      <c r="Y949" s="3" t="e">
        <f>IF(Table13[[#This Row],[Category All]]="Category 2",Table13[[#This Row],[Base Abalone Value]]*0.8,NA())</f>
        <v>#N/A</v>
      </c>
      <c r="Z949" s="3">
        <f>IF(Table13[[#This Row],[Category All]]="Category 3",Table13[[#This Row],[Base Abalone Value]],NA())</f>
        <v>1.0447295833333334</v>
      </c>
    </row>
    <row r="950" spans="1:26" x14ac:dyDescent="0.2">
      <c r="A950">
        <v>3278</v>
      </c>
      <c r="B950" t="s">
        <v>17</v>
      </c>
      <c r="C950">
        <v>0.46500000000000002</v>
      </c>
      <c r="D950">
        <v>0.39</v>
      </c>
      <c r="E950">
        <v>0.14000000000000001</v>
      </c>
      <c r="F950">
        <v>0.55549999999999999</v>
      </c>
      <c r="G950">
        <v>0.21299999999999999</v>
      </c>
      <c r="H950">
        <v>0.1075</v>
      </c>
      <c r="I950">
        <v>0.215</v>
      </c>
      <c r="J950">
        <v>15</v>
      </c>
      <c r="K950">
        <v>7</v>
      </c>
      <c r="L950" t="s">
        <v>52</v>
      </c>
      <c r="M950" t="s">
        <v>53</v>
      </c>
      <c r="N950" t="s">
        <v>54</v>
      </c>
      <c r="O950">
        <v>6</v>
      </c>
      <c r="P950" t="s">
        <v>64</v>
      </c>
      <c r="Q950">
        <v>14.1</v>
      </c>
      <c r="R950" t="str" cm="1">
        <f t="array" ref="R95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0" t="e">
        <f>IF(Table13[[#This Row],[Category All]]="Category 1", "Yes",NA())</f>
        <v>#N/A</v>
      </c>
      <c r="T950" t="str">
        <f>IF(Table13[[#This Row],[Category All]]="Category 2", "Yes",NA())</f>
        <v>Yes</v>
      </c>
      <c r="U950" t="e">
        <f>IF(Table13[[#This Row],[Category All]]="Category 3", "Yes",NA())</f>
        <v>#N/A</v>
      </c>
      <c r="V950" s="3">
        <f>SUM(1,(1/3)*(Table13[[#This Row],[Length]]-0.5),(1/3)*(Table13[[#This Row],[Diameter]]-0.4),(1/3)*(Table13[[#This Row],[Height]]-0.4)*Table13[[#This Row],[Whole_weight]]*0.5)</f>
        <v>0.96092833333333327</v>
      </c>
      <c r="W950" s="3" cm="1">
        <f t="array" ref="W95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0.76874266666666669</v>
      </c>
      <c r="X950" s="3" t="e">
        <f>IF(Table13[[#This Row],[Category All]]="Category 1",Table13[[#This Row],[Base Abalone Value]]*1.5,NA())</f>
        <v>#N/A</v>
      </c>
      <c r="Y950" s="3">
        <f>IF(Table13[[#This Row],[Category All]]="Category 2",Table13[[#This Row],[Base Abalone Value]]*0.8,NA())</f>
        <v>0.76874266666666669</v>
      </c>
      <c r="Z950" s="3" t="e">
        <f>IF(Table13[[#This Row],[Category All]]="Category 3",Table13[[#This Row],[Base Abalone Value]],NA())</f>
        <v>#N/A</v>
      </c>
    </row>
    <row r="951" spans="1:26" x14ac:dyDescent="0.2">
      <c r="A951">
        <v>3385</v>
      </c>
      <c r="B951" t="s">
        <v>17</v>
      </c>
      <c r="C951">
        <v>0.30499999999999999</v>
      </c>
      <c r="D951">
        <v>0.22500000000000001</v>
      </c>
      <c r="E951">
        <v>7.0000000000000007E-2</v>
      </c>
      <c r="F951">
        <v>0.14849999999999999</v>
      </c>
      <c r="G951">
        <v>5.8500000000000003E-2</v>
      </c>
      <c r="H951">
        <v>3.3500000000000002E-2</v>
      </c>
      <c r="I951">
        <v>4.4999999999999998E-2</v>
      </c>
      <c r="J951">
        <v>7</v>
      </c>
      <c r="K951">
        <v>10</v>
      </c>
      <c r="L951" t="s">
        <v>33</v>
      </c>
      <c r="M951" t="s">
        <v>34</v>
      </c>
      <c r="N951" t="s">
        <v>35</v>
      </c>
      <c r="O951">
        <v>8</v>
      </c>
      <c r="P951" t="s">
        <v>36</v>
      </c>
      <c r="Q951">
        <v>12.3</v>
      </c>
      <c r="R951" t="str" cm="1">
        <f t="array" ref="R95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1" t="e">
        <f>IF(Table13[[#This Row],[Category All]]="Category 1", "Yes",NA())</f>
        <v>#N/A</v>
      </c>
      <c r="T951" t="str">
        <f>IF(Table13[[#This Row],[Category All]]="Category 2", "Yes",NA())</f>
        <v>Yes</v>
      </c>
      <c r="U951" t="e">
        <f>IF(Table13[[#This Row],[Category All]]="Category 3", "Yes",NA())</f>
        <v>#N/A</v>
      </c>
      <c r="V951" s="3">
        <f>SUM(1,(1/3)*(Table13[[#This Row],[Length]]-0.5),(1/3)*(Table13[[#This Row],[Diameter]]-0.4),(1/3)*(Table13[[#This Row],[Height]]-0.4)*Table13[[#This Row],[Whole_weight]]*0.5)</f>
        <v>0.86849916666666671</v>
      </c>
      <c r="W951" s="3" cm="1">
        <f t="array" ref="W95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0.69479933333333344</v>
      </c>
      <c r="X951" s="3" t="e">
        <f>IF(Table13[[#This Row],[Category All]]="Category 1",Table13[[#This Row],[Base Abalone Value]]*1.5,NA())</f>
        <v>#N/A</v>
      </c>
      <c r="Y951" s="3">
        <f>IF(Table13[[#This Row],[Category All]]="Category 2",Table13[[#This Row],[Base Abalone Value]]*0.8,NA())</f>
        <v>0.69479933333333344</v>
      </c>
      <c r="Z951" s="3" t="e">
        <f>IF(Table13[[#This Row],[Category All]]="Category 3",Table13[[#This Row],[Base Abalone Value]],NA())</f>
        <v>#N/A</v>
      </c>
    </row>
    <row r="952" spans="1:26" x14ac:dyDescent="0.2">
      <c r="A952">
        <v>1859</v>
      </c>
      <c r="B952" t="s">
        <v>17</v>
      </c>
      <c r="C952">
        <v>0.51</v>
      </c>
      <c r="D952">
        <v>0.4</v>
      </c>
      <c r="E952">
        <v>0.12</v>
      </c>
      <c r="F952">
        <v>0.70050000000000001</v>
      </c>
      <c r="G952">
        <v>0.34699999999999998</v>
      </c>
      <c r="H952">
        <v>0.1105</v>
      </c>
      <c r="I952">
        <v>0.19500000000000001</v>
      </c>
      <c r="J952">
        <v>10</v>
      </c>
      <c r="K952">
        <v>2</v>
      </c>
      <c r="L952" t="s">
        <v>49</v>
      </c>
      <c r="M952" t="s">
        <v>50</v>
      </c>
      <c r="N952" t="s">
        <v>51</v>
      </c>
      <c r="O952">
        <v>8</v>
      </c>
      <c r="P952" t="s">
        <v>36</v>
      </c>
      <c r="Q952">
        <v>12.3</v>
      </c>
      <c r="R952" t="str" cm="1">
        <f t="array" ref="R95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2" t="e">
        <f>IF(Table13[[#This Row],[Category All]]="Category 1", "Yes",NA())</f>
        <v>#N/A</v>
      </c>
      <c r="T952" t="str">
        <f>IF(Table13[[#This Row],[Category All]]="Category 2", "Yes",NA())</f>
        <v>Yes</v>
      </c>
      <c r="U952" t="e">
        <f>IF(Table13[[#This Row],[Category All]]="Category 3", "Yes",NA())</f>
        <v>#N/A</v>
      </c>
      <c r="V952" s="3">
        <f>SUM(1,(1/3)*(Table13[[#This Row],[Length]]-0.5),(1/3)*(Table13[[#This Row],[Diameter]]-0.4),(1/3)*(Table13[[#This Row],[Height]]-0.4)*Table13[[#This Row],[Whole_weight]]*0.5)</f>
        <v>0.97064333333333341</v>
      </c>
      <c r="W952" s="3" cm="1">
        <f t="array" ref="W95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0.7765146666666668</v>
      </c>
      <c r="X952" s="3" t="e">
        <f>IF(Table13[[#This Row],[Category All]]="Category 1",Table13[[#This Row],[Base Abalone Value]]*1.5,NA())</f>
        <v>#N/A</v>
      </c>
      <c r="Y952" s="3">
        <f>IF(Table13[[#This Row],[Category All]]="Category 2",Table13[[#This Row],[Base Abalone Value]]*0.8,NA())</f>
        <v>0.7765146666666668</v>
      </c>
      <c r="Z952" s="3" t="e">
        <f>IF(Table13[[#This Row],[Category All]]="Category 3",Table13[[#This Row],[Base Abalone Value]],NA())</f>
        <v>#N/A</v>
      </c>
    </row>
    <row r="953" spans="1:26" x14ac:dyDescent="0.2">
      <c r="A953">
        <v>3671</v>
      </c>
      <c r="B953" t="s">
        <v>32</v>
      </c>
      <c r="C953">
        <v>0.59</v>
      </c>
      <c r="D953">
        <v>0.46500000000000002</v>
      </c>
      <c r="E953">
        <v>0.13500000000000001</v>
      </c>
      <c r="F953">
        <v>0.98950000000000005</v>
      </c>
      <c r="G953">
        <v>0.42349999999999999</v>
      </c>
      <c r="H953">
        <v>0.19900000000000001</v>
      </c>
      <c r="I953">
        <v>0.28000000000000003</v>
      </c>
      <c r="J953">
        <v>8</v>
      </c>
      <c r="K953">
        <v>8</v>
      </c>
      <c r="L953" t="s">
        <v>46</v>
      </c>
      <c r="M953" t="s">
        <v>47</v>
      </c>
      <c r="N953" t="s">
        <v>48</v>
      </c>
      <c r="O953">
        <v>4</v>
      </c>
      <c r="P953" t="s">
        <v>27</v>
      </c>
      <c r="Q953">
        <v>6.1</v>
      </c>
      <c r="R953" t="str" cm="1">
        <f t="array" ref="R95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3" t="e">
        <f>IF(Table13[[#This Row],[Category All]]="Category 1", "Yes",NA())</f>
        <v>#N/A</v>
      </c>
      <c r="T953" t="e">
        <f>IF(Table13[[#This Row],[Category All]]="Category 2", "Yes",NA())</f>
        <v>#N/A</v>
      </c>
      <c r="U953" t="str">
        <f>IF(Table13[[#This Row],[Category All]]="Category 3", "Yes",NA())</f>
        <v>Yes</v>
      </c>
      <c r="V953" s="3">
        <f>SUM(1,(1/3)*(Table13[[#This Row],[Length]]-0.5),(1/3)*(Table13[[#This Row],[Diameter]]-0.4),(1/3)*(Table13[[#This Row],[Height]]-0.4)*Table13[[#This Row],[Whole_weight]]*0.5)</f>
        <v>1.00796375</v>
      </c>
      <c r="W953" s="3" cm="1">
        <f t="array" ref="W95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1.00796375</v>
      </c>
      <c r="X953" s="3" t="e">
        <f>IF(Table13[[#This Row],[Category All]]="Category 1",Table13[[#This Row],[Base Abalone Value]]*1.5,NA())</f>
        <v>#N/A</v>
      </c>
      <c r="Y953" s="3" t="e">
        <f>IF(Table13[[#This Row],[Category All]]="Category 2",Table13[[#This Row],[Base Abalone Value]]*0.8,NA())</f>
        <v>#N/A</v>
      </c>
      <c r="Z953" s="3">
        <f>IF(Table13[[#This Row],[Category All]]="Category 3",Table13[[#This Row],[Base Abalone Value]],NA())</f>
        <v>1.00796375</v>
      </c>
    </row>
    <row r="954" spans="1:26" x14ac:dyDescent="0.2">
      <c r="A954">
        <v>1162</v>
      </c>
      <c r="B954" t="s">
        <v>32</v>
      </c>
      <c r="C954">
        <v>0.61</v>
      </c>
      <c r="D954">
        <v>0.48499999999999999</v>
      </c>
      <c r="E954">
        <v>0.16</v>
      </c>
      <c r="F954">
        <v>1.0145</v>
      </c>
      <c r="G954">
        <v>0.53149999999999997</v>
      </c>
      <c r="H954">
        <v>0.21199999999999999</v>
      </c>
      <c r="I954">
        <v>0.24149999999999999</v>
      </c>
      <c r="J954">
        <v>8</v>
      </c>
      <c r="K954">
        <v>10</v>
      </c>
      <c r="L954" t="s">
        <v>33</v>
      </c>
      <c r="M954" t="s">
        <v>34</v>
      </c>
      <c r="N954" t="s">
        <v>35</v>
      </c>
      <c r="O954">
        <v>9</v>
      </c>
      <c r="P954" t="s">
        <v>63</v>
      </c>
      <c r="Q954">
        <v>1.9</v>
      </c>
      <c r="R954" t="str" cm="1">
        <f t="array" ref="R95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4" t="e">
        <f>IF(Table13[[#This Row],[Category All]]="Category 1", "Yes",NA())</f>
        <v>#N/A</v>
      </c>
      <c r="T954" t="e">
        <f>IF(Table13[[#This Row],[Category All]]="Category 2", "Yes",NA())</f>
        <v>#N/A</v>
      </c>
      <c r="U954" t="str">
        <f>IF(Table13[[#This Row],[Category All]]="Category 3", "Yes",NA())</f>
        <v>Yes</v>
      </c>
      <c r="V954" s="3">
        <f>SUM(1,(1/3)*(Table13[[#This Row],[Length]]-0.5),(1/3)*(Table13[[#This Row],[Diameter]]-0.4),(1/3)*(Table13[[#This Row],[Height]]-0.4)*Table13[[#This Row],[Whole_weight]]*0.5)</f>
        <v>1.0244199999999999</v>
      </c>
      <c r="W954" s="3" cm="1">
        <f t="array" ref="W95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1.0244199999999999</v>
      </c>
      <c r="X954" s="3" t="e">
        <f>IF(Table13[[#This Row],[Category All]]="Category 1",Table13[[#This Row],[Base Abalone Value]]*1.5,NA())</f>
        <v>#N/A</v>
      </c>
      <c r="Y954" s="3" t="e">
        <f>IF(Table13[[#This Row],[Category All]]="Category 2",Table13[[#This Row],[Base Abalone Value]]*0.8,NA())</f>
        <v>#N/A</v>
      </c>
      <c r="Z954" s="3">
        <f>IF(Table13[[#This Row],[Category All]]="Category 3",Table13[[#This Row],[Base Abalone Value]],NA())</f>
        <v>1.0244199999999999</v>
      </c>
    </row>
    <row r="955" spans="1:26" x14ac:dyDescent="0.2">
      <c r="A955">
        <v>3328</v>
      </c>
      <c r="B955" t="s">
        <v>28</v>
      </c>
      <c r="C955">
        <v>0.63500000000000001</v>
      </c>
      <c r="D955">
        <v>0.48</v>
      </c>
      <c r="E955">
        <v>0.2</v>
      </c>
      <c r="F955">
        <v>1.3654999999999999</v>
      </c>
      <c r="G955">
        <v>0.62549999999999994</v>
      </c>
      <c r="H955">
        <v>0.25950000000000001</v>
      </c>
      <c r="I955">
        <v>0.42499999999999999</v>
      </c>
      <c r="J955">
        <v>16</v>
      </c>
      <c r="K955">
        <v>6</v>
      </c>
      <c r="L955" t="s">
        <v>56</v>
      </c>
      <c r="M955" t="s">
        <v>57</v>
      </c>
      <c r="N955" t="s">
        <v>58</v>
      </c>
      <c r="O955">
        <v>3</v>
      </c>
      <c r="P955" t="s">
        <v>65</v>
      </c>
      <c r="Q955">
        <v>3.6</v>
      </c>
      <c r="R955" t="str" cm="1">
        <f t="array" ref="R95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1</v>
      </c>
      <c r="S955" t="str">
        <f>IF(Table13[[#This Row],[Category All]]="Category 1", "Yes",NA())</f>
        <v>Yes</v>
      </c>
      <c r="T955" t="e">
        <f>IF(Table13[[#This Row],[Category All]]="Category 2", "Yes",NA())</f>
        <v>#N/A</v>
      </c>
      <c r="U955" t="e">
        <f>IF(Table13[[#This Row],[Category All]]="Category 3", "Yes",NA())</f>
        <v>#N/A</v>
      </c>
      <c r="V955" s="3">
        <f>SUM(1,(1/3)*(Table13[[#This Row],[Length]]-0.5),(1/3)*(Table13[[#This Row],[Diameter]]-0.4),(1/3)*(Table13[[#This Row],[Height]]-0.4)*Table13[[#This Row],[Whole_weight]]*0.5)</f>
        <v>1.0261499999999999</v>
      </c>
      <c r="W955" s="3" cm="1">
        <f t="array" ref="W95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1.5392249999999998</v>
      </c>
      <c r="X955" s="3">
        <f>IF(Table13[[#This Row],[Category All]]="Category 1",Table13[[#This Row],[Base Abalone Value]]*1.5,NA())</f>
        <v>1.5392249999999998</v>
      </c>
      <c r="Y955" s="3" t="e">
        <f>IF(Table13[[#This Row],[Category All]]="Category 2",Table13[[#This Row],[Base Abalone Value]]*0.8,NA())</f>
        <v>#N/A</v>
      </c>
      <c r="Z955" s="3" t="e">
        <f>IF(Table13[[#This Row],[Category All]]="Category 3",Table13[[#This Row],[Base Abalone Value]],NA())</f>
        <v>#N/A</v>
      </c>
    </row>
    <row r="956" spans="1:26" x14ac:dyDescent="0.2">
      <c r="A956">
        <v>2577</v>
      </c>
      <c r="B956" t="s">
        <v>28</v>
      </c>
      <c r="C956">
        <v>0.5</v>
      </c>
      <c r="D956">
        <v>0.38</v>
      </c>
      <c r="E956">
        <v>0.11</v>
      </c>
      <c r="F956">
        <v>0.49399999999999999</v>
      </c>
      <c r="G956">
        <v>0.218</v>
      </c>
      <c r="H956">
        <v>0.09</v>
      </c>
      <c r="I956">
        <v>0.13250000000000001</v>
      </c>
      <c r="J956">
        <v>7</v>
      </c>
      <c r="K956">
        <v>15</v>
      </c>
      <c r="L956" t="s">
        <v>66</v>
      </c>
      <c r="M956" t="s">
        <v>67</v>
      </c>
      <c r="N956" t="s">
        <v>20</v>
      </c>
      <c r="O956">
        <v>5</v>
      </c>
      <c r="P956" t="s">
        <v>31</v>
      </c>
      <c r="Q956">
        <v>12.8</v>
      </c>
      <c r="R956" t="str" cm="1">
        <f t="array" ref="R95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6" t="e">
        <f>IF(Table13[[#This Row],[Category All]]="Category 1", "Yes",NA())</f>
        <v>#N/A</v>
      </c>
      <c r="T956" t="str">
        <f>IF(Table13[[#This Row],[Category All]]="Category 2", "Yes",NA())</f>
        <v>Yes</v>
      </c>
      <c r="U956" t="e">
        <f>IF(Table13[[#This Row],[Category All]]="Category 3", "Yes",NA())</f>
        <v>#N/A</v>
      </c>
      <c r="V956" s="3">
        <f>SUM(1,(1/3)*(Table13[[#This Row],[Length]]-0.5),(1/3)*(Table13[[#This Row],[Diameter]]-0.4),(1/3)*(Table13[[#This Row],[Height]]-0.4)*Table13[[#This Row],[Whole_weight]]*0.5)</f>
        <v>0.96945666666666663</v>
      </c>
      <c r="W956" s="3" cm="1">
        <f t="array" ref="W95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0.77556533333333333</v>
      </c>
      <c r="X956" s="3" t="e">
        <f>IF(Table13[[#This Row],[Category All]]="Category 1",Table13[[#This Row],[Base Abalone Value]]*1.5,NA())</f>
        <v>#N/A</v>
      </c>
      <c r="Y956" s="3">
        <f>IF(Table13[[#This Row],[Category All]]="Category 2",Table13[[#This Row],[Base Abalone Value]]*0.8,NA())</f>
        <v>0.77556533333333333</v>
      </c>
      <c r="Z956" s="3" t="e">
        <f>IF(Table13[[#This Row],[Category All]]="Category 3",Table13[[#This Row],[Base Abalone Value]],NA())</f>
        <v>#N/A</v>
      </c>
    </row>
    <row r="957" spans="1:26" x14ac:dyDescent="0.2">
      <c r="A957">
        <v>3668</v>
      </c>
      <c r="B957" t="s">
        <v>17</v>
      </c>
      <c r="C957">
        <v>0.58499999999999996</v>
      </c>
      <c r="D957">
        <v>0.42</v>
      </c>
      <c r="E957">
        <v>0.155</v>
      </c>
      <c r="F957">
        <v>1.034</v>
      </c>
      <c r="G957">
        <v>0.437</v>
      </c>
      <c r="H957">
        <v>0.2225</v>
      </c>
      <c r="I957">
        <v>0.32</v>
      </c>
      <c r="J957">
        <v>11</v>
      </c>
      <c r="K957">
        <v>15</v>
      </c>
      <c r="L957" t="s">
        <v>66</v>
      </c>
      <c r="M957" t="s">
        <v>67</v>
      </c>
      <c r="N957" t="s">
        <v>20</v>
      </c>
      <c r="O957">
        <v>3</v>
      </c>
      <c r="P957" t="s">
        <v>65</v>
      </c>
      <c r="Q957">
        <v>3.6</v>
      </c>
      <c r="R957" t="str" cm="1">
        <f t="array" ref="R95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57" t="e">
        <f>IF(Table13[[#This Row],[Category All]]="Category 1", "Yes",NA())</f>
        <v>#N/A</v>
      </c>
      <c r="T957" t="e">
        <f>IF(Table13[[#This Row],[Category All]]="Category 2", "Yes",NA())</f>
        <v>#N/A</v>
      </c>
      <c r="U957" t="str">
        <f>IF(Table13[[#This Row],[Category All]]="Category 3", "Yes",NA())</f>
        <v>Yes</v>
      </c>
      <c r="V957" s="3">
        <f>SUM(1,(1/3)*(Table13[[#This Row],[Length]]-0.5),(1/3)*(Table13[[#This Row],[Diameter]]-0.4),(1/3)*(Table13[[#This Row],[Height]]-0.4)*Table13[[#This Row],[Whole_weight]]*0.5)</f>
        <v>0.99277833333333321</v>
      </c>
      <c r="W957" s="3" cm="1">
        <f t="array" ref="W95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0.99277833333333321</v>
      </c>
      <c r="X957" s="3" t="e">
        <f>IF(Table13[[#This Row],[Category All]]="Category 1",Table13[[#This Row],[Base Abalone Value]]*1.5,NA())</f>
        <v>#N/A</v>
      </c>
      <c r="Y957" s="3" t="e">
        <f>IF(Table13[[#This Row],[Category All]]="Category 2",Table13[[#This Row],[Base Abalone Value]]*0.8,NA())</f>
        <v>#N/A</v>
      </c>
      <c r="Z957" s="3">
        <f>IF(Table13[[#This Row],[Category All]]="Category 3",Table13[[#This Row],[Base Abalone Value]],NA())</f>
        <v>0.99277833333333321</v>
      </c>
    </row>
    <row r="958" spans="1:26" x14ac:dyDescent="0.2">
      <c r="A958">
        <v>2566</v>
      </c>
      <c r="B958" t="s">
        <v>28</v>
      </c>
      <c r="C958">
        <v>0.45</v>
      </c>
      <c r="D958">
        <v>0.35</v>
      </c>
      <c r="E958">
        <v>0.12</v>
      </c>
      <c r="F958">
        <v>0.46800000000000003</v>
      </c>
      <c r="G958">
        <v>0.20050000000000001</v>
      </c>
      <c r="H958">
        <v>0.1065</v>
      </c>
      <c r="I958">
        <v>0.13250000000000001</v>
      </c>
      <c r="J958">
        <v>8</v>
      </c>
      <c r="K958">
        <v>5</v>
      </c>
      <c r="L958" t="s">
        <v>43</v>
      </c>
      <c r="M958" t="s">
        <v>44</v>
      </c>
      <c r="N958" t="s">
        <v>45</v>
      </c>
      <c r="O958">
        <v>10</v>
      </c>
      <c r="P958" t="s">
        <v>55</v>
      </c>
      <c r="Q958">
        <v>24.1</v>
      </c>
      <c r="R958" t="str" cm="1">
        <f t="array" ref="R95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8" t="e">
        <f>IF(Table13[[#This Row],[Category All]]="Category 1", "Yes",NA())</f>
        <v>#N/A</v>
      </c>
      <c r="T958" t="str">
        <f>IF(Table13[[#This Row],[Category All]]="Category 2", "Yes",NA())</f>
        <v>Yes</v>
      </c>
      <c r="U958" t="e">
        <f>IF(Table13[[#This Row],[Category All]]="Category 3", "Yes",NA())</f>
        <v>#N/A</v>
      </c>
      <c r="V958" s="3">
        <f>SUM(1,(1/3)*(Table13[[#This Row],[Length]]-0.5),(1/3)*(Table13[[#This Row],[Diameter]]-0.4),(1/3)*(Table13[[#This Row],[Height]]-0.4)*Table13[[#This Row],[Whole_weight]]*0.5)</f>
        <v>0.9448266666666667</v>
      </c>
      <c r="W958" s="3" cm="1">
        <f t="array" ref="W95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0.75586133333333339</v>
      </c>
      <c r="X958" s="3" t="e">
        <f>IF(Table13[[#This Row],[Category All]]="Category 1",Table13[[#This Row],[Base Abalone Value]]*1.5,NA())</f>
        <v>#N/A</v>
      </c>
      <c r="Y958" s="3">
        <f>IF(Table13[[#This Row],[Category All]]="Category 2",Table13[[#This Row],[Base Abalone Value]]*0.8,NA())</f>
        <v>0.75586133333333339</v>
      </c>
      <c r="Z958" s="3" t="e">
        <f>IF(Table13[[#This Row],[Category All]]="Category 3",Table13[[#This Row],[Base Abalone Value]],NA())</f>
        <v>#N/A</v>
      </c>
    </row>
    <row r="959" spans="1:26" x14ac:dyDescent="0.2">
      <c r="A959">
        <v>1282</v>
      </c>
      <c r="B959" t="s">
        <v>28</v>
      </c>
      <c r="C959">
        <v>0.5</v>
      </c>
      <c r="D959">
        <v>0.38</v>
      </c>
      <c r="E959">
        <v>0.13500000000000001</v>
      </c>
      <c r="F959">
        <v>0.59399999999999997</v>
      </c>
      <c r="G959">
        <v>0.29449999999999998</v>
      </c>
      <c r="H959">
        <v>0.104</v>
      </c>
      <c r="I959">
        <v>0.1565</v>
      </c>
      <c r="J959">
        <v>9</v>
      </c>
      <c r="K959">
        <v>8</v>
      </c>
      <c r="L959" t="s">
        <v>46</v>
      </c>
      <c r="M959" t="s">
        <v>47</v>
      </c>
      <c r="N959" t="s">
        <v>48</v>
      </c>
      <c r="O959">
        <v>6</v>
      </c>
      <c r="P959" t="s">
        <v>64</v>
      </c>
      <c r="Q959">
        <v>14.1</v>
      </c>
      <c r="R959" t="str" cm="1">
        <f t="array" ref="R95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59" t="e">
        <f>IF(Table13[[#This Row],[Category All]]="Category 1", "Yes",NA())</f>
        <v>#N/A</v>
      </c>
      <c r="T959" t="str">
        <f>IF(Table13[[#This Row],[Category All]]="Category 2", "Yes",NA())</f>
        <v>Yes</v>
      </c>
      <c r="U959" t="e">
        <f>IF(Table13[[#This Row],[Category All]]="Category 3", "Yes",NA())</f>
        <v>#N/A</v>
      </c>
      <c r="V959" s="3">
        <f>SUM(1,(1/3)*(Table13[[#This Row],[Length]]-0.5),(1/3)*(Table13[[#This Row],[Diameter]]-0.4),(1/3)*(Table13[[#This Row],[Height]]-0.4)*Table13[[#This Row],[Whole_weight]]*0.5)</f>
        <v>0.96709833333333328</v>
      </c>
      <c r="W959" s="3" cm="1">
        <f t="array" ref="W95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0.77367866666666663</v>
      </c>
      <c r="X959" s="3" t="e">
        <f>IF(Table13[[#This Row],[Category All]]="Category 1",Table13[[#This Row],[Base Abalone Value]]*1.5,NA())</f>
        <v>#N/A</v>
      </c>
      <c r="Y959" s="3">
        <f>IF(Table13[[#This Row],[Category All]]="Category 2",Table13[[#This Row],[Base Abalone Value]]*0.8,NA())</f>
        <v>0.77367866666666663</v>
      </c>
      <c r="Z959" s="3" t="e">
        <f>IF(Table13[[#This Row],[Category All]]="Category 3",Table13[[#This Row],[Base Abalone Value]],NA())</f>
        <v>#N/A</v>
      </c>
    </row>
    <row r="960" spans="1:26" x14ac:dyDescent="0.2">
      <c r="A960">
        <v>2552</v>
      </c>
      <c r="B960" t="s">
        <v>28</v>
      </c>
      <c r="C960">
        <v>0.29499999999999998</v>
      </c>
      <c r="D960">
        <v>0.22</v>
      </c>
      <c r="E960">
        <v>7.0000000000000007E-2</v>
      </c>
      <c r="F960">
        <v>0.126</v>
      </c>
      <c r="G960">
        <v>5.1499999999999997E-2</v>
      </c>
      <c r="H960">
        <v>2.75E-2</v>
      </c>
      <c r="I960">
        <v>3.5000000000000003E-2</v>
      </c>
      <c r="J960">
        <v>6</v>
      </c>
      <c r="K960">
        <v>11</v>
      </c>
      <c r="L960" t="s">
        <v>22</v>
      </c>
      <c r="M960" t="s">
        <v>23</v>
      </c>
      <c r="N960" t="s">
        <v>20</v>
      </c>
      <c r="O960">
        <v>7</v>
      </c>
      <c r="P960" t="s">
        <v>59</v>
      </c>
      <c r="Q960">
        <v>2.5</v>
      </c>
      <c r="R960" t="str" cm="1">
        <f t="array" ref="R96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0" t="e">
        <f>IF(Table13[[#This Row],[Category All]]="Category 1", "Yes",NA())</f>
        <v>#N/A</v>
      </c>
      <c r="T960" t="str">
        <f>IF(Table13[[#This Row],[Category All]]="Category 2", "Yes",NA())</f>
        <v>Yes</v>
      </c>
      <c r="U960" t="e">
        <f>IF(Table13[[#This Row],[Category All]]="Category 3", "Yes",NA())</f>
        <v>#N/A</v>
      </c>
      <c r="V960" s="3">
        <f>SUM(1,(1/3)*(Table13[[#This Row],[Length]]-0.5),(1/3)*(Table13[[#This Row],[Diameter]]-0.4),(1/3)*(Table13[[#This Row],[Height]]-0.4)*Table13[[#This Row],[Whole_weight]]*0.5)</f>
        <v>0.8647366666666666</v>
      </c>
      <c r="W960" s="3" cm="1">
        <f t="array" ref="W96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0.69178933333333337</v>
      </c>
      <c r="X960" s="3" t="e">
        <f>IF(Table13[[#This Row],[Category All]]="Category 1",Table13[[#This Row],[Base Abalone Value]]*1.5,NA())</f>
        <v>#N/A</v>
      </c>
      <c r="Y960" s="3">
        <f>IF(Table13[[#This Row],[Category All]]="Category 2",Table13[[#This Row],[Base Abalone Value]]*0.8,NA())</f>
        <v>0.69178933333333337</v>
      </c>
      <c r="Z960" s="3" t="e">
        <f>IF(Table13[[#This Row],[Category All]]="Category 3",Table13[[#This Row],[Base Abalone Value]],NA())</f>
        <v>#N/A</v>
      </c>
    </row>
    <row r="961" spans="1:26" x14ac:dyDescent="0.2">
      <c r="A961">
        <v>3013</v>
      </c>
      <c r="B961" t="s">
        <v>28</v>
      </c>
      <c r="C961">
        <v>0.39</v>
      </c>
      <c r="D961">
        <v>0.3</v>
      </c>
      <c r="E961">
        <v>0.1</v>
      </c>
      <c r="F961">
        <v>0.26650000000000001</v>
      </c>
      <c r="G961">
        <v>0.1105</v>
      </c>
      <c r="H961">
        <v>5.8999999999999997E-2</v>
      </c>
      <c r="I961">
        <v>8.4000000000000005E-2</v>
      </c>
      <c r="J961">
        <v>7</v>
      </c>
      <c r="K961">
        <v>1</v>
      </c>
      <c r="L961" t="s">
        <v>25</v>
      </c>
      <c r="M961" t="s">
        <v>26</v>
      </c>
      <c r="N961" t="s">
        <v>20</v>
      </c>
      <c r="O961">
        <v>9</v>
      </c>
      <c r="P961" t="s">
        <v>63</v>
      </c>
      <c r="Q961">
        <v>1.9</v>
      </c>
      <c r="R961" t="str" cm="1">
        <f t="array" ref="R96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1" t="e">
        <f>IF(Table13[[#This Row],[Category All]]="Category 1", "Yes",NA())</f>
        <v>#N/A</v>
      </c>
      <c r="T961" t="str">
        <f>IF(Table13[[#This Row],[Category All]]="Category 2", "Yes",NA())</f>
        <v>Yes</v>
      </c>
      <c r="U961" t="e">
        <f>IF(Table13[[#This Row],[Category All]]="Category 3", "Yes",NA())</f>
        <v>#N/A</v>
      </c>
      <c r="V961" s="3">
        <f>SUM(1,(1/3)*(Table13[[#This Row],[Length]]-0.5),(1/3)*(Table13[[#This Row],[Diameter]]-0.4),(1/3)*(Table13[[#This Row],[Height]]-0.4)*Table13[[#This Row],[Whole_weight]]*0.5)</f>
        <v>0.91667500000000002</v>
      </c>
      <c r="W961" s="3" cm="1">
        <f t="array" ref="W96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0.7333400000000001</v>
      </c>
      <c r="X961" s="3" t="e">
        <f>IF(Table13[[#This Row],[Category All]]="Category 1",Table13[[#This Row],[Base Abalone Value]]*1.5,NA())</f>
        <v>#N/A</v>
      </c>
      <c r="Y961" s="3">
        <f>IF(Table13[[#This Row],[Category All]]="Category 2",Table13[[#This Row],[Base Abalone Value]]*0.8,NA())</f>
        <v>0.7333400000000001</v>
      </c>
      <c r="Z961" s="3" t="e">
        <f>IF(Table13[[#This Row],[Category All]]="Category 3",Table13[[#This Row],[Base Abalone Value]],NA())</f>
        <v>#N/A</v>
      </c>
    </row>
    <row r="962" spans="1:26" x14ac:dyDescent="0.2">
      <c r="A962">
        <v>1646</v>
      </c>
      <c r="B962" t="s">
        <v>32</v>
      </c>
      <c r="C962">
        <v>0.57999999999999996</v>
      </c>
      <c r="D962">
        <v>0.43</v>
      </c>
      <c r="E962">
        <v>0.13</v>
      </c>
      <c r="F962">
        <v>0.79800000000000004</v>
      </c>
      <c r="G962">
        <v>0.36499999999999999</v>
      </c>
      <c r="H962">
        <v>0.17299999999999999</v>
      </c>
      <c r="I962">
        <v>0.22850000000000001</v>
      </c>
      <c r="J962">
        <v>10</v>
      </c>
      <c r="K962">
        <v>4</v>
      </c>
      <c r="L962" t="s">
        <v>69</v>
      </c>
      <c r="M962" t="s">
        <v>70</v>
      </c>
      <c r="N962" t="s">
        <v>71</v>
      </c>
      <c r="O962">
        <v>1</v>
      </c>
      <c r="P962" t="s">
        <v>21</v>
      </c>
      <c r="Q962">
        <v>22.1</v>
      </c>
      <c r="R962" t="str" cm="1">
        <f t="array" ref="R96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2" t="e">
        <f>IF(Table13[[#This Row],[Category All]]="Category 1", "Yes",NA())</f>
        <v>#N/A</v>
      </c>
      <c r="T962" t="str">
        <f>IF(Table13[[#This Row],[Category All]]="Category 2", "Yes",NA())</f>
        <v>Yes</v>
      </c>
      <c r="U962" t="e">
        <f>IF(Table13[[#This Row],[Category All]]="Category 3", "Yes",NA())</f>
        <v>#N/A</v>
      </c>
      <c r="V962" s="3">
        <f>SUM(1,(1/3)*(Table13[[#This Row],[Length]]-0.5),(1/3)*(Table13[[#This Row],[Diameter]]-0.4),(1/3)*(Table13[[#This Row],[Height]]-0.4)*Table13[[#This Row],[Whole_weight]]*0.5)</f>
        <v>1.0007566666666667</v>
      </c>
      <c r="W962" s="3" cm="1">
        <f t="array" ref="W96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0.80060533333333339</v>
      </c>
      <c r="X962" s="3" t="e">
        <f>IF(Table13[[#This Row],[Category All]]="Category 1",Table13[[#This Row],[Base Abalone Value]]*1.5,NA())</f>
        <v>#N/A</v>
      </c>
      <c r="Y962" s="3">
        <f>IF(Table13[[#This Row],[Category All]]="Category 2",Table13[[#This Row],[Base Abalone Value]]*0.8,NA())</f>
        <v>0.80060533333333339</v>
      </c>
      <c r="Z962" s="3" t="e">
        <f>IF(Table13[[#This Row],[Category All]]="Category 3",Table13[[#This Row],[Base Abalone Value]],NA())</f>
        <v>#N/A</v>
      </c>
    </row>
    <row r="963" spans="1:26" x14ac:dyDescent="0.2">
      <c r="A963">
        <v>685</v>
      </c>
      <c r="B963" t="s">
        <v>32</v>
      </c>
      <c r="C963">
        <v>0.51</v>
      </c>
      <c r="D963">
        <v>0.4</v>
      </c>
      <c r="E963">
        <v>0.14000000000000001</v>
      </c>
      <c r="F963">
        <v>0.65149999999999997</v>
      </c>
      <c r="G963">
        <v>0.2455</v>
      </c>
      <c r="H963">
        <v>0.16650000000000001</v>
      </c>
      <c r="I963">
        <v>0.185</v>
      </c>
      <c r="J963">
        <v>10</v>
      </c>
      <c r="K963">
        <v>14</v>
      </c>
      <c r="L963" t="s">
        <v>40</v>
      </c>
      <c r="M963" t="s">
        <v>41</v>
      </c>
      <c r="N963" t="s">
        <v>42</v>
      </c>
      <c r="O963">
        <v>8</v>
      </c>
      <c r="P963" t="s">
        <v>36</v>
      </c>
      <c r="Q963">
        <v>12.3</v>
      </c>
      <c r="R963" t="str" cm="1">
        <f t="array" ref="R96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3" t="e">
        <f>IF(Table13[[#This Row],[Category All]]="Category 1", "Yes",NA())</f>
        <v>#N/A</v>
      </c>
      <c r="T963" t="str">
        <f>IF(Table13[[#This Row],[Category All]]="Category 2", "Yes",NA())</f>
        <v>Yes</v>
      </c>
      <c r="U963" t="e">
        <f>IF(Table13[[#This Row],[Category All]]="Category 3", "Yes",NA())</f>
        <v>#N/A</v>
      </c>
      <c r="V963" s="3">
        <f>SUM(1,(1/3)*(Table13[[#This Row],[Length]]-0.5),(1/3)*(Table13[[#This Row],[Diameter]]-0.4),(1/3)*(Table13[[#This Row],[Height]]-0.4)*Table13[[#This Row],[Whole_weight]]*0.5)</f>
        <v>0.97510166666666676</v>
      </c>
      <c r="W963" s="3" cm="1">
        <f t="array" ref="W96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0.7800813333333334</v>
      </c>
      <c r="X963" s="3" t="e">
        <f>IF(Table13[[#This Row],[Category All]]="Category 1",Table13[[#This Row],[Base Abalone Value]]*1.5,NA())</f>
        <v>#N/A</v>
      </c>
      <c r="Y963" s="3">
        <f>IF(Table13[[#This Row],[Category All]]="Category 2",Table13[[#This Row],[Base Abalone Value]]*0.8,NA())</f>
        <v>0.7800813333333334</v>
      </c>
      <c r="Z963" s="3" t="e">
        <f>IF(Table13[[#This Row],[Category All]]="Category 3",Table13[[#This Row],[Base Abalone Value]],NA())</f>
        <v>#N/A</v>
      </c>
    </row>
    <row r="964" spans="1:26" x14ac:dyDescent="0.2">
      <c r="A964">
        <v>1461</v>
      </c>
      <c r="B964" t="s">
        <v>32</v>
      </c>
      <c r="C964">
        <v>0.48499999999999999</v>
      </c>
      <c r="D964">
        <v>0.39</v>
      </c>
      <c r="E964">
        <v>8.5000000000000006E-2</v>
      </c>
      <c r="F964">
        <v>0.64349999999999996</v>
      </c>
      <c r="G964">
        <v>0.29449999999999998</v>
      </c>
      <c r="H964">
        <v>0.10299999999999999</v>
      </c>
      <c r="I964">
        <v>0.19800000000000001</v>
      </c>
      <c r="J964">
        <v>8</v>
      </c>
      <c r="K964">
        <v>13</v>
      </c>
      <c r="L964" t="s">
        <v>29</v>
      </c>
      <c r="M964" t="s">
        <v>30</v>
      </c>
      <c r="N964" t="s">
        <v>20</v>
      </c>
      <c r="O964">
        <v>9</v>
      </c>
      <c r="P964" t="s">
        <v>63</v>
      </c>
      <c r="Q964">
        <v>1.9</v>
      </c>
      <c r="R964" t="str" cm="1">
        <f t="array" ref="R96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4" t="e">
        <f>IF(Table13[[#This Row],[Category All]]="Category 1", "Yes",NA())</f>
        <v>#N/A</v>
      </c>
      <c r="T964" t="str">
        <f>IF(Table13[[#This Row],[Category All]]="Category 2", "Yes",NA())</f>
        <v>Yes</v>
      </c>
      <c r="U964" t="e">
        <f>IF(Table13[[#This Row],[Category All]]="Category 3", "Yes",NA())</f>
        <v>#N/A</v>
      </c>
      <c r="V964" s="3">
        <f>SUM(1,(1/3)*(Table13[[#This Row],[Length]]-0.5),(1/3)*(Table13[[#This Row],[Diameter]]-0.4),(1/3)*(Table13[[#This Row],[Height]]-0.4)*Table13[[#This Row],[Whole_weight]]*0.5)</f>
        <v>0.95788291666666669</v>
      </c>
      <c r="W964" s="3" cm="1">
        <f t="array" ref="W96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0.76630633333333342</v>
      </c>
      <c r="X964" s="3" t="e">
        <f>IF(Table13[[#This Row],[Category All]]="Category 1",Table13[[#This Row],[Base Abalone Value]]*1.5,NA())</f>
        <v>#N/A</v>
      </c>
      <c r="Y964" s="3">
        <f>IF(Table13[[#This Row],[Category All]]="Category 2",Table13[[#This Row],[Base Abalone Value]]*0.8,NA())</f>
        <v>0.76630633333333342</v>
      </c>
      <c r="Z964" s="3" t="e">
        <f>IF(Table13[[#This Row],[Category All]]="Category 3",Table13[[#This Row],[Base Abalone Value]],NA())</f>
        <v>#N/A</v>
      </c>
    </row>
    <row r="965" spans="1:26" x14ac:dyDescent="0.2">
      <c r="A965">
        <v>3293</v>
      </c>
      <c r="B965" t="s">
        <v>17</v>
      </c>
      <c r="C965">
        <v>0.495</v>
      </c>
      <c r="D965">
        <v>0.375</v>
      </c>
      <c r="E965">
        <v>0.15</v>
      </c>
      <c r="F965">
        <v>0.59699999999999998</v>
      </c>
      <c r="G965">
        <v>0.26150000000000001</v>
      </c>
      <c r="H965">
        <v>0.13500000000000001</v>
      </c>
      <c r="I965">
        <v>0.17799999999999999</v>
      </c>
      <c r="J965">
        <v>11</v>
      </c>
      <c r="K965">
        <v>15</v>
      </c>
      <c r="L965" t="s">
        <v>66</v>
      </c>
      <c r="M965" t="s">
        <v>67</v>
      </c>
      <c r="N965" t="s">
        <v>20</v>
      </c>
      <c r="O965">
        <v>4</v>
      </c>
      <c r="P965" t="s">
        <v>27</v>
      </c>
      <c r="Q965">
        <v>6.1</v>
      </c>
      <c r="R965" t="str" cm="1">
        <f t="array" ref="R96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5" t="e">
        <f>IF(Table13[[#This Row],[Category All]]="Category 1", "Yes",NA())</f>
        <v>#N/A</v>
      </c>
      <c r="T965" t="str">
        <f>IF(Table13[[#This Row],[Category All]]="Category 2", "Yes",NA())</f>
        <v>Yes</v>
      </c>
      <c r="U965" t="e">
        <f>IF(Table13[[#This Row],[Category All]]="Category 3", "Yes",NA())</f>
        <v>#N/A</v>
      </c>
      <c r="V965" s="3">
        <f>SUM(1,(1/3)*(Table13[[#This Row],[Length]]-0.5),(1/3)*(Table13[[#This Row],[Diameter]]-0.4),(1/3)*(Table13[[#This Row],[Height]]-0.4)*Table13[[#This Row],[Whole_weight]]*0.5)</f>
        <v>0.96512500000000001</v>
      </c>
      <c r="W965" s="3" cm="1">
        <f t="array" ref="W96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0.77210000000000001</v>
      </c>
      <c r="X965" s="3" t="e">
        <f>IF(Table13[[#This Row],[Category All]]="Category 1",Table13[[#This Row],[Base Abalone Value]]*1.5,NA())</f>
        <v>#N/A</v>
      </c>
      <c r="Y965" s="3">
        <f>IF(Table13[[#This Row],[Category All]]="Category 2",Table13[[#This Row],[Base Abalone Value]]*0.8,NA())</f>
        <v>0.77210000000000001</v>
      </c>
      <c r="Z965" s="3" t="e">
        <f>IF(Table13[[#This Row],[Category All]]="Category 3",Table13[[#This Row],[Base Abalone Value]],NA())</f>
        <v>#N/A</v>
      </c>
    </row>
    <row r="966" spans="1:26" x14ac:dyDescent="0.2">
      <c r="A966">
        <v>2986</v>
      </c>
      <c r="B966" t="s">
        <v>28</v>
      </c>
      <c r="C966">
        <v>0.53500000000000003</v>
      </c>
      <c r="D966">
        <v>0.4</v>
      </c>
      <c r="E966">
        <v>0.13500000000000001</v>
      </c>
      <c r="F966">
        <v>0.77500000000000002</v>
      </c>
      <c r="G966">
        <v>0.36799999999999999</v>
      </c>
      <c r="H966">
        <v>0.20799999999999999</v>
      </c>
      <c r="I966">
        <v>0.20549999999999999</v>
      </c>
      <c r="J966">
        <v>8</v>
      </c>
      <c r="K966">
        <v>12</v>
      </c>
      <c r="L966" t="s">
        <v>18</v>
      </c>
      <c r="M966" t="s">
        <v>19</v>
      </c>
      <c r="N966" t="s">
        <v>20</v>
      </c>
      <c r="O966">
        <v>6</v>
      </c>
      <c r="P966" t="s">
        <v>64</v>
      </c>
      <c r="Q966">
        <v>14.1</v>
      </c>
      <c r="R966" t="str" cm="1">
        <f t="array" ref="R96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6" t="e">
        <f>IF(Table13[[#This Row],[Category All]]="Category 1", "Yes",NA())</f>
        <v>#N/A</v>
      </c>
      <c r="T966" t="str">
        <f>IF(Table13[[#This Row],[Category All]]="Category 2", "Yes",NA())</f>
        <v>Yes</v>
      </c>
      <c r="U966" t="e">
        <f>IF(Table13[[#This Row],[Category All]]="Category 3", "Yes",NA())</f>
        <v>#N/A</v>
      </c>
      <c r="V966" s="3">
        <f>SUM(1,(1/3)*(Table13[[#This Row],[Length]]-0.5),(1/3)*(Table13[[#This Row],[Diameter]]-0.4),(1/3)*(Table13[[#This Row],[Height]]-0.4)*Table13[[#This Row],[Whole_weight]]*0.5)</f>
        <v>0.97743750000000007</v>
      </c>
      <c r="W966" s="3" cm="1">
        <f t="array" ref="W96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0.78195000000000014</v>
      </c>
      <c r="X966" s="3" t="e">
        <f>IF(Table13[[#This Row],[Category All]]="Category 1",Table13[[#This Row],[Base Abalone Value]]*1.5,NA())</f>
        <v>#N/A</v>
      </c>
      <c r="Y966" s="3">
        <f>IF(Table13[[#This Row],[Category All]]="Category 2",Table13[[#This Row],[Base Abalone Value]]*0.8,NA())</f>
        <v>0.78195000000000014</v>
      </c>
      <c r="Z966" s="3" t="e">
        <f>IF(Table13[[#This Row],[Category All]]="Category 3",Table13[[#This Row],[Base Abalone Value]],NA())</f>
        <v>#N/A</v>
      </c>
    </row>
    <row r="967" spans="1:26" x14ac:dyDescent="0.2">
      <c r="A967">
        <v>348</v>
      </c>
      <c r="B967" t="s">
        <v>28</v>
      </c>
      <c r="C967">
        <v>0.34</v>
      </c>
      <c r="D967">
        <v>0.26</v>
      </c>
      <c r="E967">
        <v>0.08</v>
      </c>
      <c r="F967">
        <v>0.2</v>
      </c>
      <c r="G967">
        <v>0.08</v>
      </c>
      <c r="H967">
        <v>5.5500000000000001E-2</v>
      </c>
      <c r="I967">
        <v>5.5E-2</v>
      </c>
      <c r="J967">
        <v>6</v>
      </c>
      <c r="K967">
        <v>13</v>
      </c>
      <c r="L967" t="s">
        <v>29</v>
      </c>
      <c r="M967" t="s">
        <v>30</v>
      </c>
      <c r="N967" t="s">
        <v>20</v>
      </c>
      <c r="O967">
        <v>5</v>
      </c>
      <c r="P967" t="s">
        <v>31</v>
      </c>
      <c r="Q967">
        <v>12.8</v>
      </c>
      <c r="R967" t="str" cm="1">
        <f t="array" ref="R96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7" t="e">
        <f>IF(Table13[[#This Row],[Category All]]="Category 1", "Yes",NA())</f>
        <v>#N/A</v>
      </c>
      <c r="T967" t="str">
        <f>IF(Table13[[#This Row],[Category All]]="Category 2", "Yes",NA())</f>
        <v>Yes</v>
      </c>
      <c r="U967" t="e">
        <f>IF(Table13[[#This Row],[Category All]]="Category 3", "Yes",NA())</f>
        <v>#N/A</v>
      </c>
      <c r="V967" s="3">
        <f>SUM(1,(1/3)*(Table13[[#This Row],[Length]]-0.5),(1/3)*(Table13[[#This Row],[Diameter]]-0.4),(1/3)*(Table13[[#This Row],[Height]]-0.4)*Table13[[#This Row],[Whole_weight]]*0.5)</f>
        <v>0.88933333333333331</v>
      </c>
      <c r="W967" s="3" cm="1">
        <f t="array" ref="W96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0.71146666666666669</v>
      </c>
      <c r="X967" s="3" t="e">
        <f>IF(Table13[[#This Row],[Category All]]="Category 1",Table13[[#This Row],[Base Abalone Value]]*1.5,NA())</f>
        <v>#N/A</v>
      </c>
      <c r="Y967" s="3">
        <f>IF(Table13[[#This Row],[Category All]]="Category 2",Table13[[#This Row],[Base Abalone Value]]*0.8,NA())</f>
        <v>0.71146666666666669</v>
      </c>
      <c r="Z967" s="3" t="e">
        <f>IF(Table13[[#This Row],[Category All]]="Category 3",Table13[[#This Row],[Base Abalone Value]],NA())</f>
        <v>#N/A</v>
      </c>
    </row>
    <row r="968" spans="1:26" x14ac:dyDescent="0.2">
      <c r="A968">
        <v>3232</v>
      </c>
      <c r="B968" t="s">
        <v>32</v>
      </c>
      <c r="C968">
        <v>0.41</v>
      </c>
      <c r="D968">
        <v>0.32500000000000001</v>
      </c>
      <c r="E968">
        <v>0.12</v>
      </c>
      <c r="F968">
        <v>0.3745</v>
      </c>
      <c r="G968">
        <v>0.158</v>
      </c>
      <c r="H968">
        <v>8.1000000000000003E-2</v>
      </c>
      <c r="I968">
        <v>0.125</v>
      </c>
      <c r="J968">
        <v>12</v>
      </c>
      <c r="K968">
        <v>12</v>
      </c>
      <c r="L968" t="s">
        <v>18</v>
      </c>
      <c r="M968" t="s">
        <v>19</v>
      </c>
      <c r="N968" t="s">
        <v>20</v>
      </c>
      <c r="O968">
        <v>8</v>
      </c>
      <c r="P968" t="s">
        <v>36</v>
      </c>
      <c r="Q968">
        <v>12.3</v>
      </c>
      <c r="R968" t="str" cm="1">
        <f t="array" ref="R96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8" t="e">
        <f>IF(Table13[[#This Row],[Category All]]="Category 1", "Yes",NA())</f>
        <v>#N/A</v>
      </c>
      <c r="T968" t="str">
        <f>IF(Table13[[#This Row],[Category All]]="Category 2", "Yes",NA())</f>
        <v>Yes</v>
      </c>
      <c r="U968" t="e">
        <f>IF(Table13[[#This Row],[Category All]]="Category 3", "Yes",NA())</f>
        <v>#N/A</v>
      </c>
      <c r="V968" s="3">
        <f>SUM(1,(1/3)*(Table13[[#This Row],[Length]]-0.5),(1/3)*(Table13[[#This Row],[Diameter]]-0.4),(1/3)*(Table13[[#This Row],[Height]]-0.4)*Table13[[#This Row],[Whole_weight]]*0.5)</f>
        <v>0.92752333333333326</v>
      </c>
      <c r="W968" s="3" cm="1">
        <f t="array" ref="W96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0.7420186666666666</v>
      </c>
      <c r="X968" s="3" t="e">
        <f>IF(Table13[[#This Row],[Category All]]="Category 1",Table13[[#This Row],[Base Abalone Value]]*1.5,NA())</f>
        <v>#N/A</v>
      </c>
      <c r="Y968" s="3">
        <f>IF(Table13[[#This Row],[Category All]]="Category 2",Table13[[#This Row],[Base Abalone Value]]*0.8,NA())</f>
        <v>0.7420186666666666</v>
      </c>
      <c r="Z968" s="3" t="e">
        <f>IF(Table13[[#This Row],[Category All]]="Category 3",Table13[[#This Row],[Base Abalone Value]],NA())</f>
        <v>#N/A</v>
      </c>
    </row>
    <row r="969" spans="1:26" x14ac:dyDescent="0.2">
      <c r="A969">
        <v>697</v>
      </c>
      <c r="B969" t="s">
        <v>28</v>
      </c>
      <c r="C969">
        <v>0.155</v>
      </c>
      <c r="D969">
        <v>0.105</v>
      </c>
      <c r="E969">
        <v>0.05</v>
      </c>
      <c r="F969">
        <v>1.7500000000000002E-2</v>
      </c>
      <c r="G969">
        <v>5.0000000000000001E-3</v>
      </c>
      <c r="H969">
        <v>3.5000000000000001E-3</v>
      </c>
      <c r="I969">
        <v>5.0000000000000001E-3</v>
      </c>
      <c r="J969">
        <v>4</v>
      </c>
      <c r="K969">
        <v>3</v>
      </c>
      <c r="L969" t="s">
        <v>60</v>
      </c>
      <c r="M969" t="s">
        <v>61</v>
      </c>
      <c r="N969" t="s">
        <v>62</v>
      </c>
      <c r="O969">
        <v>6</v>
      </c>
      <c r="P969" t="s">
        <v>64</v>
      </c>
      <c r="Q969">
        <v>14.1</v>
      </c>
      <c r="R969" t="str" cm="1">
        <f t="array" ref="R96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69" t="e">
        <f>IF(Table13[[#This Row],[Category All]]="Category 1", "Yes",NA())</f>
        <v>#N/A</v>
      </c>
      <c r="T969" t="str">
        <f>IF(Table13[[#This Row],[Category All]]="Category 2", "Yes",NA())</f>
        <v>Yes</v>
      </c>
      <c r="U969" t="e">
        <f>IF(Table13[[#This Row],[Category All]]="Category 3", "Yes",NA())</f>
        <v>#N/A</v>
      </c>
      <c r="V969" s="3">
        <f>SUM(1,(1/3)*(Table13[[#This Row],[Length]]-0.5),(1/3)*(Table13[[#This Row],[Diameter]]-0.4),(1/3)*(Table13[[#This Row],[Height]]-0.4)*Table13[[#This Row],[Whole_weight]]*0.5)</f>
        <v>0.78564583333333327</v>
      </c>
      <c r="W969" s="3" cm="1">
        <f t="array" ref="W96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0.62851666666666661</v>
      </c>
      <c r="X969" s="3" t="e">
        <f>IF(Table13[[#This Row],[Category All]]="Category 1",Table13[[#This Row],[Base Abalone Value]]*1.5,NA())</f>
        <v>#N/A</v>
      </c>
      <c r="Y969" s="3">
        <f>IF(Table13[[#This Row],[Category All]]="Category 2",Table13[[#This Row],[Base Abalone Value]]*0.8,NA())</f>
        <v>0.62851666666666661</v>
      </c>
      <c r="Z969" s="3" t="e">
        <f>IF(Table13[[#This Row],[Category All]]="Category 3",Table13[[#This Row],[Base Abalone Value]],NA())</f>
        <v>#N/A</v>
      </c>
    </row>
    <row r="970" spans="1:26" x14ac:dyDescent="0.2">
      <c r="A970">
        <v>1281</v>
      </c>
      <c r="B970" t="s">
        <v>32</v>
      </c>
      <c r="C970">
        <v>0.495</v>
      </c>
      <c r="D970">
        <v>0.39500000000000002</v>
      </c>
      <c r="E970">
        <v>0.12</v>
      </c>
      <c r="F970">
        <v>0.55300000000000005</v>
      </c>
      <c r="G970">
        <v>0.224</v>
      </c>
      <c r="H970">
        <v>0.13750000000000001</v>
      </c>
      <c r="I970">
        <v>0.16700000000000001</v>
      </c>
      <c r="J970">
        <v>8</v>
      </c>
      <c r="K970">
        <v>15</v>
      </c>
      <c r="L970" t="s">
        <v>66</v>
      </c>
      <c r="M970" t="s">
        <v>67</v>
      </c>
      <c r="N970" t="s">
        <v>20</v>
      </c>
      <c r="O970">
        <v>6</v>
      </c>
      <c r="P970" t="s">
        <v>64</v>
      </c>
      <c r="Q970">
        <v>14.1</v>
      </c>
      <c r="R970" t="str" cm="1">
        <f t="array" ref="R97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0" t="e">
        <f>IF(Table13[[#This Row],[Category All]]="Category 1", "Yes",NA())</f>
        <v>#N/A</v>
      </c>
      <c r="T970" t="str">
        <f>IF(Table13[[#This Row],[Category All]]="Category 2", "Yes",NA())</f>
        <v>Yes</v>
      </c>
      <c r="U970" t="e">
        <f>IF(Table13[[#This Row],[Category All]]="Category 3", "Yes",NA())</f>
        <v>#N/A</v>
      </c>
      <c r="V970" s="3">
        <f>SUM(1,(1/3)*(Table13[[#This Row],[Length]]-0.5),(1/3)*(Table13[[#This Row],[Diameter]]-0.4),(1/3)*(Table13[[#This Row],[Height]]-0.4)*Table13[[#This Row],[Whole_weight]]*0.5)</f>
        <v>0.97085999999999995</v>
      </c>
      <c r="W970" s="3" cm="1">
        <f t="array" ref="W97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0.77668800000000005</v>
      </c>
      <c r="X970" s="3" t="e">
        <f>IF(Table13[[#This Row],[Category All]]="Category 1",Table13[[#This Row],[Base Abalone Value]]*1.5,NA())</f>
        <v>#N/A</v>
      </c>
      <c r="Y970" s="3">
        <f>IF(Table13[[#This Row],[Category All]]="Category 2",Table13[[#This Row],[Base Abalone Value]]*0.8,NA())</f>
        <v>0.77668800000000005</v>
      </c>
      <c r="Z970" s="3" t="e">
        <f>IF(Table13[[#This Row],[Category All]]="Category 3",Table13[[#This Row],[Base Abalone Value]],NA())</f>
        <v>#N/A</v>
      </c>
    </row>
    <row r="971" spans="1:26" x14ac:dyDescent="0.2">
      <c r="A971">
        <v>2531</v>
      </c>
      <c r="B971" t="s">
        <v>17</v>
      </c>
      <c r="C971">
        <v>0.6</v>
      </c>
      <c r="D971">
        <v>0.48499999999999999</v>
      </c>
      <c r="E971">
        <v>0.16500000000000001</v>
      </c>
      <c r="F971">
        <v>1.1405000000000001</v>
      </c>
      <c r="G971">
        <v>0.58699999999999997</v>
      </c>
      <c r="H971">
        <v>0.2175</v>
      </c>
      <c r="I971">
        <v>0.28799999999999998</v>
      </c>
      <c r="J971">
        <v>9</v>
      </c>
      <c r="K971">
        <v>12</v>
      </c>
      <c r="L971" t="s">
        <v>18</v>
      </c>
      <c r="M971" t="s">
        <v>19</v>
      </c>
      <c r="N971" t="s">
        <v>20</v>
      </c>
      <c r="O971">
        <v>8</v>
      </c>
      <c r="P971" t="s">
        <v>36</v>
      </c>
      <c r="Q971">
        <v>12.3</v>
      </c>
      <c r="R971" t="str" cm="1">
        <f t="array" ref="R97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1" t="e">
        <f>IF(Table13[[#This Row],[Category All]]="Category 1", "Yes",NA())</f>
        <v>#N/A</v>
      </c>
      <c r="T971" t="e">
        <f>IF(Table13[[#This Row],[Category All]]="Category 2", "Yes",NA())</f>
        <v>#N/A</v>
      </c>
      <c r="U971" t="str">
        <f>IF(Table13[[#This Row],[Category All]]="Category 3", "Yes",NA())</f>
        <v>Yes</v>
      </c>
      <c r="V971" s="3">
        <f>SUM(1,(1/3)*(Table13[[#This Row],[Length]]-0.5),(1/3)*(Table13[[#This Row],[Diameter]]-0.4),(1/3)*(Table13[[#This Row],[Height]]-0.4)*Table13[[#This Row],[Whole_weight]]*0.5)</f>
        <v>1.0169970833333333</v>
      </c>
      <c r="W971" s="3" cm="1">
        <f t="array" ref="W97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1.0169970833333333</v>
      </c>
      <c r="X971" s="3" t="e">
        <f>IF(Table13[[#This Row],[Category All]]="Category 1",Table13[[#This Row],[Base Abalone Value]]*1.5,NA())</f>
        <v>#N/A</v>
      </c>
      <c r="Y971" s="3" t="e">
        <f>IF(Table13[[#This Row],[Category All]]="Category 2",Table13[[#This Row],[Base Abalone Value]]*0.8,NA())</f>
        <v>#N/A</v>
      </c>
      <c r="Z971" s="3">
        <f>IF(Table13[[#This Row],[Category All]]="Category 3",Table13[[#This Row],[Base Abalone Value]],NA())</f>
        <v>1.0169970833333333</v>
      </c>
    </row>
    <row r="972" spans="1:26" x14ac:dyDescent="0.2">
      <c r="A972">
        <v>2704</v>
      </c>
      <c r="B972" t="s">
        <v>32</v>
      </c>
      <c r="C972">
        <v>0.68</v>
      </c>
      <c r="D972">
        <v>0.53</v>
      </c>
      <c r="E972">
        <v>0.18</v>
      </c>
      <c r="F972">
        <v>1.5289999999999999</v>
      </c>
      <c r="G972">
        <v>0.76349999999999996</v>
      </c>
      <c r="H972">
        <v>0.3115</v>
      </c>
      <c r="I972">
        <v>0.40250000000000002</v>
      </c>
      <c r="J972">
        <v>11</v>
      </c>
      <c r="K972">
        <v>9</v>
      </c>
      <c r="L972" t="s">
        <v>37</v>
      </c>
      <c r="M972" t="s">
        <v>38</v>
      </c>
      <c r="N972" t="s">
        <v>39</v>
      </c>
      <c r="O972">
        <v>6</v>
      </c>
      <c r="P972" t="s">
        <v>64</v>
      </c>
      <c r="Q972">
        <v>14.1</v>
      </c>
      <c r="R972" t="str" cm="1">
        <f t="array" ref="R97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2" t="e">
        <f>IF(Table13[[#This Row],[Category All]]="Category 1", "Yes",NA())</f>
        <v>#N/A</v>
      </c>
      <c r="T972" t="e">
        <f>IF(Table13[[#This Row],[Category All]]="Category 2", "Yes",NA())</f>
        <v>#N/A</v>
      </c>
      <c r="U972" t="str">
        <f>IF(Table13[[#This Row],[Category All]]="Category 3", "Yes",NA())</f>
        <v>Yes</v>
      </c>
      <c r="V972" s="3">
        <f>SUM(1,(1/3)*(Table13[[#This Row],[Length]]-0.5),(1/3)*(Table13[[#This Row],[Diameter]]-0.4),(1/3)*(Table13[[#This Row],[Height]]-0.4)*Table13[[#This Row],[Whole_weight]]*0.5)</f>
        <v>1.0472700000000001</v>
      </c>
      <c r="W972" s="3" cm="1">
        <f t="array" ref="W97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1.0472700000000001</v>
      </c>
      <c r="X972" s="3" t="e">
        <f>IF(Table13[[#This Row],[Category All]]="Category 1",Table13[[#This Row],[Base Abalone Value]]*1.5,NA())</f>
        <v>#N/A</v>
      </c>
      <c r="Y972" s="3" t="e">
        <f>IF(Table13[[#This Row],[Category All]]="Category 2",Table13[[#This Row],[Base Abalone Value]]*0.8,NA())</f>
        <v>#N/A</v>
      </c>
      <c r="Z972" s="3">
        <f>IF(Table13[[#This Row],[Category All]]="Category 3",Table13[[#This Row],[Base Abalone Value]],NA())</f>
        <v>1.0472700000000001</v>
      </c>
    </row>
    <row r="973" spans="1:26" x14ac:dyDescent="0.2">
      <c r="A973">
        <v>2104</v>
      </c>
      <c r="B973" t="s">
        <v>32</v>
      </c>
      <c r="C973">
        <v>0.375</v>
      </c>
      <c r="D973">
        <v>0.28999999999999998</v>
      </c>
      <c r="E973">
        <v>0.1</v>
      </c>
      <c r="F973">
        <v>0.27600000000000002</v>
      </c>
      <c r="G973">
        <v>0.11749999999999999</v>
      </c>
      <c r="H973">
        <v>5.6500000000000002E-2</v>
      </c>
      <c r="I973">
        <v>8.5000000000000006E-2</v>
      </c>
      <c r="J973">
        <v>9</v>
      </c>
      <c r="K973">
        <v>3</v>
      </c>
      <c r="L973" t="s">
        <v>60</v>
      </c>
      <c r="M973" t="s">
        <v>61</v>
      </c>
      <c r="N973" t="s">
        <v>62</v>
      </c>
      <c r="O973">
        <v>2</v>
      </c>
      <c r="P973" t="s">
        <v>24</v>
      </c>
      <c r="Q973">
        <v>18</v>
      </c>
      <c r="R973" t="str" cm="1">
        <f t="array" ref="R97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3" t="e">
        <f>IF(Table13[[#This Row],[Category All]]="Category 1", "Yes",NA())</f>
        <v>#N/A</v>
      </c>
      <c r="T973" t="str">
        <f>IF(Table13[[#This Row],[Category All]]="Category 2", "Yes",NA())</f>
        <v>Yes</v>
      </c>
      <c r="U973" t="e">
        <f>IF(Table13[[#This Row],[Category All]]="Category 3", "Yes",NA())</f>
        <v>#N/A</v>
      </c>
      <c r="V973" s="3">
        <f>SUM(1,(1/3)*(Table13[[#This Row],[Length]]-0.5),(1/3)*(Table13[[#This Row],[Diameter]]-0.4),(1/3)*(Table13[[#This Row],[Height]]-0.4)*Table13[[#This Row],[Whole_weight]]*0.5)</f>
        <v>0.9078666666666666</v>
      </c>
      <c r="W973" s="3" cm="1">
        <f t="array" ref="W97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0.72629333333333335</v>
      </c>
      <c r="X973" s="3" t="e">
        <f>IF(Table13[[#This Row],[Category All]]="Category 1",Table13[[#This Row],[Base Abalone Value]]*1.5,NA())</f>
        <v>#N/A</v>
      </c>
      <c r="Y973" s="3">
        <f>IF(Table13[[#This Row],[Category All]]="Category 2",Table13[[#This Row],[Base Abalone Value]]*0.8,NA())</f>
        <v>0.72629333333333335</v>
      </c>
      <c r="Z973" s="3" t="e">
        <f>IF(Table13[[#This Row],[Category All]]="Category 3",Table13[[#This Row],[Base Abalone Value]],NA())</f>
        <v>#N/A</v>
      </c>
    </row>
    <row r="974" spans="1:26" x14ac:dyDescent="0.2">
      <c r="A974">
        <v>1171</v>
      </c>
      <c r="B974" t="s">
        <v>17</v>
      </c>
      <c r="C974">
        <v>0.625</v>
      </c>
      <c r="D974">
        <v>0.48499999999999999</v>
      </c>
      <c r="E974">
        <v>0.17499999999999999</v>
      </c>
      <c r="F974">
        <v>1.3745000000000001</v>
      </c>
      <c r="G974">
        <v>0.73350000000000004</v>
      </c>
      <c r="H974">
        <v>0.27150000000000002</v>
      </c>
      <c r="I974">
        <v>0.33200000000000002</v>
      </c>
      <c r="J974">
        <v>9</v>
      </c>
      <c r="K974">
        <v>14</v>
      </c>
      <c r="L974" t="s">
        <v>40</v>
      </c>
      <c r="M974" t="s">
        <v>41</v>
      </c>
      <c r="N974" t="s">
        <v>42</v>
      </c>
      <c r="O974">
        <v>7</v>
      </c>
      <c r="P974" t="s">
        <v>59</v>
      </c>
      <c r="Q974">
        <v>2.5</v>
      </c>
      <c r="R974" t="str" cm="1">
        <f t="array" ref="R97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4" t="e">
        <f>IF(Table13[[#This Row],[Category All]]="Category 1", "Yes",NA())</f>
        <v>#N/A</v>
      </c>
      <c r="T974" t="e">
        <f>IF(Table13[[#This Row],[Category All]]="Category 2", "Yes",NA())</f>
        <v>#N/A</v>
      </c>
      <c r="U974" t="str">
        <f>IF(Table13[[#This Row],[Category All]]="Category 3", "Yes",NA())</f>
        <v>Yes</v>
      </c>
      <c r="V974" s="3">
        <f>SUM(1,(1/3)*(Table13[[#This Row],[Length]]-0.5),(1/3)*(Table13[[#This Row],[Diameter]]-0.4),(1/3)*(Table13[[#This Row],[Height]]-0.4)*Table13[[#This Row],[Whole_weight]]*0.5)</f>
        <v>1.0184562500000001</v>
      </c>
      <c r="W974" s="3" cm="1">
        <f t="array" ref="W97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1.0184562500000001</v>
      </c>
      <c r="X974" s="3" t="e">
        <f>IF(Table13[[#This Row],[Category All]]="Category 1",Table13[[#This Row],[Base Abalone Value]]*1.5,NA())</f>
        <v>#N/A</v>
      </c>
      <c r="Y974" s="3" t="e">
        <f>IF(Table13[[#This Row],[Category All]]="Category 2",Table13[[#This Row],[Base Abalone Value]]*0.8,NA())</f>
        <v>#N/A</v>
      </c>
      <c r="Z974" s="3">
        <f>IF(Table13[[#This Row],[Category All]]="Category 3",Table13[[#This Row],[Base Abalone Value]],NA())</f>
        <v>1.0184562500000001</v>
      </c>
    </row>
    <row r="975" spans="1:26" x14ac:dyDescent="0.2">
      <c r="A975">
        <v>3248</v>
      </c>
      <c r="B975" t="s">
        <v>17</v>
      </c>
      <c r="C975">
        <v>0.61</v>
      </c>
      <c r="D975">
        <v>0.495</v>
      </c>
      <c r="E975">
        <v>0.19</v>
      </c>
      <c r="F975">
        <v>1.2130000000000001</v>
      </c>
      <c r="G975">
        <v>0.46400000000000002</v>
      </c>
      <c r="H975">
        <v>0.30599999999999999</v>
      </c>
      <c r="I975">
        <v>0.36499999999999999</v>
      </c>
      <c r="J975">
        <v>15</v>
      </c>
      <c r="K975">
        <v>11</v>
      </c>
      <c r="L975" t="s">
        <v>22</v>
      </c>
      <c r="M975" t="s">
        <v>23</v>
      </c>
      <c r="N975" t="s">
        <v>20</v>
      </c>
      <c r="O975">
        <v>6</v>
      </c>
      <c r="P975" t="s">
        <v>64</v>
      </c>
      <c r="Q975">
        <v>14.1</v>
      </c>
      <c r="R975" t="str" cm="1">
        <f t="array" ref="R97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5" t="e">
        <f>IF(Table13[[#This Row],[Category All]]="Category 1", "Yes",NA())</f>
        <v>#N/A</v>
      </c>
      <c r="T975" t="e">
        <f>IF(Table13[[#This Row],[Category All]]="Category 2", "Yes",NA())</f>
        <v>#N/A</v>
      </c>
      <c r="U975" t="str">
        <f>IF(Table13[[#This Row],[Category All]]="Category 3", "Yes",NA())</f>
        <v>Yes</v>
      </c>
      <c r="V975" s="3">
        <f>SUM(1,(1/3)*(Table13[[#This Row],[Length]]-0.5),(1/3)*(Table13[[#This Row],[Diameter]]-0.4),(1/3)*(Table13[[#This Row],[Height]]-0.4)*Table13[[#This Row],[Whole_weight]]*0.5)</f>
        <v>1.0258783333333334</v>
      </c>
      <c r="W975" s="3" cm="1">
        <f t="array" ref="W97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1.0258783333333334</v>
      </c>
      <c r="X975" s="3" t="e">
        <f>IF(Table13[[#This Row],[Category All]]="Category 1",Table13[[#This Row],[Base Abalone Value]]*1.5,NA())</f>
        <v>#N/A</v>
      </c>
      <c r="Y975" s="3" t="e">
        <f>IF(Table13[[#This Row],[Category All]]="Category 2",Table13[[#This Row],[Base Abalone Value]]*0.8,NA())</f>
        <v>#N/A</v>
      </c>
      <c r="Z975" s="3">
        <f>IF(Table13[[#This Row],[Category All]]="Category 3",Table13[[#This Row],[Base Abalone Value]],NA())</f>
        <v>1.0258783333333334</v>
      </c>
    </row>
    <row r="976" spans="1:26" x14ac:dyDescent="0.2">
      <c r="A976">
        <v>3470</v>
      </c>
      <c r="B976" t="s">
        <v>17</v>
      </c>
      <c r="C976">
        <v>0.71499999999999997</v>
      </c>
      <c r="D976">
        <v>0.58499999999999996</v>
      </c>
      <c r="E976">
        <v>0.23</v>
      </c>
      <c r="F976">
        <v>2.0724999999999998</v>
      </c>
      <c r="G976">
        <v>0.86550000000000005</v>
      </c>
      <c r="H976">
        <v>0.40949999999999998</v>
      </c>
      <c r="I976">
        <v>0.56499999999999995</v>
      </c>
      <c r="J976">
        <v>10</v>
      </c>
      <c r="K976">
        <v>6</v>
      </c>
      <c r="L976" t="s">
        <v>56</v>
      </c>
      <c r="M976" t="s">
        <v>57</v>
      </c>
      <c r="N976" t="s">
        <v>58</v>
      </c>
      <c r="O976">
        <v>6</v>
      </c>
      <c r="P976" t="s">
        <v>64</v>
      </c>
      <c r="Q976">
        <v>14.1</v>
      </c>
      <c r="R976" t="str" cm="1">
        <f t="array" ref="R97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6" t="e">
        <f>IF(Table13[[#This Row],[Category All]]="Category 1", "Yes",NA())</f>
        <v>#N/A</v>
      </c>
      <c r="T976" t="e">
        <f>IF(Table13[[#This Row],[Category All]]="Category 2", "Yes",NA())</f>
        <v>#N/A</v>
      </c>
      <c r="U976" t="str">
        <f>IF(Table13[[#This Row],[Category All]]="Category 3", "Yes",NA())</f>
        <v>Yes</v>
      </c>
      <c r="V976" s="3">
        <f>SUM(1,(1/3)*(Table13[[#This Row],[Length]]-0.5),(1/3)*(Table13[[#This Row],[Diameter]]-0.4),(1/3)*(Table13[[#This Row],[Height]]-0.4)*Table13[[#This Row],[Whole_weight]]*0.5)</f>
        <v>1.0746125</v>
      </c>
      <c r="W976" s="3" cm="1">
        <f t="array" ref="W97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1.0746125</v>
      </c>
      <c r="X976" s="3" t="e">
        <f>IF(Table13[[#This Row],[Category All]]="Category 1",Table13[[#This Row],[Base Abalone Value]]*1.5,NA())</f>
        <v>#N/A</v>
      </c>
      <c r="Y976" s="3" t="e">
        <f>IF(Table13[[#This Row],[Category All]]="Category 2",Table13[[#This Row],[Base Abalone Value]]*0.8,NA())</f>
        <v>#N/A</v>
      </c>
      <c r="Z976" s="3">
        <f>IF(Table13[[#This Row],[Category All]]="Category 3",Table13[[#This Row],[Base Abalone Value]],NA())</f>
        <v>1.0746125</v>
      </c>
    </row>
    <row r="977" spans="1:26" x14ac:dyDescent="0.2">
      <c r="A977">
        <v>4107</v>
      </c>
      <c r="B977" t="s">
        <v>17</v>
      </c>
      <c r="C977">
        <v>0.72</v>
      </c>
      <c r="D977">
        <v>0.59</v>
      </c>
      <c r="E977">
        <v>0.20499999999999999</v>
      </c>
      <c r="F977">
        <v>1.7495000000000001</v>
      </c>
      <c r="G977">
        <v>0.77549999999999997</v>
      </c>
      <c r="H977">
        <v>0.42249999999999999</v>
      </c>
      <c r="I977">
        <v>0.48</v>
      </c>
      <c r="J977">
        <v>11</v>
      </c>
      <c r="K977">
        <v>10</v>
      </c>
      <c r="L977" t="s">
        <v>33</v>
      </c>
      <c r="M977" t="s">
        <v>34</v>
      </c>
      <c r="N977" t="s">
        <v>35</v>
      </c>
      <c r="O977">
        <v>2</v>
      </c>
      <c r="P977" t="s">
        <v>24</v>
      </c>
      <c r="Q977">
        <v>18</v>
      </c>
      <c r="R977" t="str" cm="1">
        <f t="array" ref="R97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7" t="e">
        <f>IF(Table13[[#This Row],[Category All]]="Category 1", "Yes",NA())</f>
        <v>#N/A</v>
      </c>
      <c r="T977" t="e">
        <f>IF(Table13[[#This Row],[Category All]]="Category 2", "Yes",NA())</f>
        <v>#N/A</v>
      </c>
      <c r="U977" t="str">
        <f>IF(Table13[[#This Row],[Category All]]="Category 3", "Yes",NA())</f>
        <v>Yes</v>
      </c>
      <c r="V977" s="3">
        <f>SUM(1,(1/3)*(Table13[[#This Row],[Length]]-0.5),(1/3)*(Table13[[#This Row],[Diameter]]-0.4),(1/3)*(Table13[[#This Row],[Height]]-0.4)*Table13[[#This Row],[Whole_weight]]*0.5)</f>
        <v>1.0798079166666665</v>
      </c>
      <c r="W977" s="3" cm="1">
        <f t="array" ref="W97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1.0798079166666665</v>
      </c>
      <c r="X977" s="3" t="e">
        <f>IF(Table13[[#This Row],[Category All]]="Category 1",Table13[[#This Row],[Base Abalone Value]]*1.5,NA())</f>
        <v>#N/A</v>
      </c>
      <c r="Y977" s="3" t="e">
        <f>IF(Table13[[#This Row],[Category All]]="Category 2",Table13[[#This Row],[Base Abalone Value]]*0.8,NA())</f>
        <v>#N/A</v>
      </c>
      <c r="Z977" s="3">
        <f>IF(Table13[[#This Row],[Category All]]="Category 3",Table13[[#This Row],[Base Abalone Value]],NA())</f>
        <v>1.0798079166666665</v>
      </c>
    </row>
    <row r="978" spans="1:26" x14ac:dyDescent="0.2">
      <c r="A978">
        <v>1111</v>
      </c>
      <c r="B978" t="s">
        <v>28</v>
      </c>
      <c r="C978">
        <v>0.52</v>
      </c>
      <c r="D978">
        <v>0.38</v>
      </c>
      <c r="E978">
        <v>0.13500000000000001</v>
      </c>
      <c r="F978">
        <v>0.53949999999999998</v>
      </c>
      <c r="G978">
        <v>0.22950000000000001</v>
      </c>
      <c r="H978">
        <v>0.13300000000000001</v>
      </c>
      <c r="I978">
        <v>0.157</v>
      </c>
      <c r="J978">
        <v>8</v>
      </c>
      <c r="K978">
        <v>15</v>
      </c>
      <c r="L978" t="s">
        <v>66</v>
      </c>
      <c r="M978" t="s">
        <v>67</v>
      </c>
      <c r="N978" t="s">
        <v>20</v>
      </c>
      <c r="O978">
        <v>5</v>
      </c>
      <c r="P978" t="s">
        <v>31</v>
      </c>
      <c r="Q978">
        <v>12.8</v>
      </c>
      <c r="R978" t="str" cm="1">
        <f t="array" ref="R97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78" t="e">
        <f>IF(Table13[[#This Row],[Category All]]="Category 1", "Yes",NA())</f>
        <v>#N/A</v>
      </c>
      <c r="T978" t="str">
        <f>IF(Table13[[#This Row],[Category All]]="Category 2", "Yes",NA())</f>
        <v>Yes</v>
      </c>
      <c r="U978" t="e">
        <f>IF(Table13[[#This Row],[Category All]]="Category 3", "Yes",NA())</f>
        <v>#N/A</v>
      </c>
      <c r="V978" s="3">
        <f>SUM(1,(1/3)*(Table13[[#This Row],[Length]]-0.5),(1/3)*(Table13[[#This Row],[Diameter]]-0.4),(1/3)*(Table13[[#This Row],[Height]]-0.4)*Table13[[#This Row],[Whole_weight]]*0.5)</f>
        <v>0.97617208333333327</v>
      </c>
      <c r="W978" s="3" cm="1">
        <f t="array" ref="W97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0.78093766666666664</v>
      </c>
      <c r="X978" s="3" t="e">
        <f>IF(Table13[[#This Row],[Category All]]="Category 1",Table13[[#This Row],[Base Abalone Value]]*1.5,NA())</f>
        <v>#N/A</v>
      </c>
      <c r="Y978" s="3">
        <f>IF(Table13[[#This Row],[Category All]]="Category 2",Table13[[#This Row],[Base Abalone Value]]*0.8,NA())</f>
        <v>0.78093766666666664</v>
      </c>
      <c r="Z978" s="3" t="e">
        <f>IF(Table13[[#This Row],[Category All]]="Category 3",Table13[[#This Row],[Base Abalone Value]],NA())</f>
        <v>#N/A</v>
      </c>
    </row>
    <row r="979" spans="1:26" x14ac:dyDescent="0.2">
      <c r="A979">
        <v>1944</v>
      </c>
      <c r="B979" t="s">
        <v>17</v>
      </c>
      <c r="C979">
        <v>0.63500000000000001</v>
      </c>
      <c r="D979">
        <v>0.48499999999999999</v>
      </c>
      <c r="E979">
        <v>0.16500000000000001</v>
      </c>
      <c r="F979">
        <v>1.2695000000000001</v>
      </c>
      <c r="G979">
        <v>0.5635</v>
      </c>
      <c r="H979">
        <v>0.30649999999999999</v>
      </c>
      <c r="I979">
        <v>0.33950000000000002</v>
      </c>
      <c r="J979">
        <v>11</v>
      </c>
      <c r="K979">
        <v>9</v>
      </c>
      <c r="L979" t="s">
        <v>37</v>
      </c>
      <c r="M979" t="s">
        <v>38</v>
      </c>
      <c r="N979" t="s">
        <v>39</v>
      </c>
      <c r="O979">
        <v>9</v>
      </c>
      <c r="P979" t="s">
        <v>63</v>
      </c>
      <c r="Q979">
        <v>1.9</v>
      </c>
      <c r="R979" t="str" cm="1">
        <f t="array" ref="R97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79" t="e">
        <f>IF(Table13[[#This Row],[Category All]]="Category 1", "Yes",NA())</f>
        <v>#N/A</v>
      </c>
      <c r="T979" t="e">
        <f>IF(Table13[[#This Row],[Category All]]="Category 2", "Yes",NA())</f>
        <v>#N/A</v>
      </c>
      <c r="U979" t="str">
        <f>IF(Table13[[#This Row],[Category All]]="Category 3", "Yes",NA())</f>
        <v>Yes</v>
      </c>
      <c r="V979" s="3">
        <f>SUM(1,(1/3)*(Table13[[#This Row],[Length]]-0.5),(1/3)*(Table13[[#This Row],[Diameter]]-0.4),(1/3)*(Table13[[#This Row],[Height]]-0.4)*Table13[[#This Row],[Whole_weight]]*0.5)</f>
        <v>1.0236112499999999</v>
      </c>
      <c r="W979" s="3" cm="1">
        <f t="array" ref="W97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1.0236112499999999</v>
      </c>
      <c r="X979" s="3" t="e">
        <f>IF(Table13[[#This Row],[Category All]]="Category 1",Table13[[#This Row],[Base Abalone Value]]*1.5,NA())</f>
        <v>#N/A</v>
      </c>
      <c r="Y979" s="3" t="e">
        <f>IF(Table13[[#This Row],[Category All]]="Category 2",Table13[[#This Row],[Base Abalone Value]]*0.8,NA())</f>
        <v>#N/A</v>
      </c>
      <c r="Z979" s="3">
        <f>IF(Table13[[#This Row],[Category All]]="Category 3",Table13[[#This Row],[Base Abalone Value]],NA())</f>
        <v>1.0236112499999999</v>
      </c>
    </row>
    <row r="980" spans="1:26" x14ac:dyDescent="0.2">
      <c r="A980">
        <v>2240</v>
      </c>
      <c r="B980" t="s">
        <v>17</v>
      </c>
      <c r="C980">
        <v>0.46</v>
      </c>
      <c r="D980">
        <v>0.36</v>
      </c>
      <c r="E980">
        <v>0.115</v>
      </c>
      <c r="F980">
        <v>0.47549999999999998</v>
      </c>
      <c r="G980">
        <v>0.21049999999999999</v>
      </c>
      <c r="H980">
        <v>0.105</v>
      </c>
      <c r="I980">
        <v>0.16</v>
      </c>
      <c r="J980">
        <v>8</v>
      </c>
      <c r="K980">
        <v>2</v>
      </c>
      <c r="L980" t="s">
        <v>49</v>
      </c>
      <c r="M980" t="s">
        <v>50</v>
      </c>
      <c r="N980" t="s">
        <v>51</v>
      </c>
      <c r="O980">
        <v>10</v>
      </c>
      <c r="P980" t="s">
        <v>55</v>
      </c>
      <c r="Q980">
        <v>24.1</v>
      </c>
      <c r="R980" t="str" cm="1">
        <f t="array" ref="R98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0" t="e">
        <f>IF(Table13[[#This Row],[Category All]]="Category 1", "Yes",NA())</f>
        <v>#N/A</v>
      </c>
      <c r="T980" t="str">
        <f>IF(Table13[[#This Row],[Category All]]="Category 2", "Yes",NA())</f>
        <v>Yes</v>
      </c>
      <c r="U980" t="e">
        <f>IF(Table13[[#This Row],[Category All]]="Category 3", "Yes",NA())</f>
        <v>#N/A</v>
      </c>
      <c r="V980" s="3">
        <f>SUM(1,(1/3)*(Table13[[#This Row],[Length]]-0.5),(1/3)*(Table13[[#This Row],[Diameter]]-0.4),(1/3)*(Table13[[#This Row],[Height]]-0.4)*Table13[[#This Row],[Whole_weight]]*0.5)</f>
        <v>0.95074708333333335</v>
      </c>
      <c r="W980" s="3" cm="1">
        <f t="array" ref="W98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0.76059766666666673</v>
      </c>
      <c r="X980" s="3" t="e">
        <f>IF(Table13[[#This Row],[Category All]]="Category 1",Table13[[#This Row],[Base Abalone Value]]*1.5,NA())</f>
        <v>#N/A</v>
      </c>
      <c r="Y980" s="3">
        <f>IF(Table13[[#This Row],[Category All]]="Category 2",Table13[[#This Row],[Base Abalone Value]]*0.8,NA())</f>
        <v>0.76059766666666673</v>
      </c>
      <c r="Z980" s="3" t="e">
        <f>IF(Table13[[#This Row],[Category All]]="Category 3",Table13[[#This Row],[Base Abalone Value]],NA())</f>
        <v>#N/A</v>
      </c>
    </row>
    <row r="981" spans="1:26" x14ac:dyDescent="0.2">
      <c r="A981">
        <v>221</v>
      </c>
      <c r="B981" t="s">
        <v>17</v>
      </c>
      <c r="C981">
        <v>0.44500000000000001</v>
      </c>
      <c r="D981">
        <v>0.32500000000000001</v>
      </c>
      <c r="E981">
        <v>0.125</v>
      </c>
      <c r="F981">
        <v>0.45500000000000002</v>
      </c>
      <c r="G981">
        <v>0.17849999999999999</v>
      </c>
      <c r="H981">
        <v>0.1125</v>
      </c>
      <c r="I981">
        <v>0.14000000000000001</v>
      </c>
      <c r="J981">
        <v>9</v>
      </c>
      <c r="K981">
        <v>12</v>
      </c>
      <c r="L981" t="s">
        <v>18</v>
      </c>
      <c r="M981" t="s">
        <v>19</v>
      </c>
      <c r="N981" t="s">
        <v>20</v>
      </c>
      <c r="O981">
        <v>6</v>
      </c>
      <c r="P981" t="s">
        <v>64</v>
      </c>
      <c r="Q981">
        <v>14.1</v>
      </c>
      <c r="R981" t="str" cm="1">
        <f t="array" ref="R98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1" t="e">
        <f>IF(Table13[[#This Row],[Category All]]="Category 1", "Yes",NA())</f>
        <v>#N/A</v>
      </c>
      <c r="T981" t="str">
        <f>IF(Table13[[#This Row],[Category All]]="Category 2", "Yes",NA())</f>
        <v>Yes</v>
      </c>
      <c r="U981" t="e">
        <f>IF(Table13[[#This Row],[Category All]]="Category 3", "Yes",NA())</f>
        <v>#N/A</v>
      </c>
      <c r="V981" s="3">
        <f>SUM(1,(1/3)*(Table13[[#This Row],[Length]]-0.5),(1/3)*(Table13[[#This Row],[Diameter]]-0.4),(1/3)*(Table13[[#This Row],[Height]]-0.4)*Table13[[#This Row],[Whole_weight]]*0.5)</f>
        <v>0.93581250000000005</v>
      </c>
      <c r="W981" s="3" cm="1">
        <f t="array" ref="W98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0.74865000000000004</v>
      </c>
      <c r="X981" s="3" t="e">
        <f>IF(Table13[[#This Row],[Category All]]="Category 1",Table13[[#This Row],[Base Abalone Value]]*1.5,NA())</f>
        <v>#N/A</v>
      </c>
      <c r="Y981" s="3">
        <f>IF(Table13[[#This Row],[Category All]]="Category 2",Table13[[#This Row],[Base Abalone Value]]*0.8,NA())</f>
        <v>0.74865000000000004</v>
      </c>
      <c r="Z981" s="3" t="e">
        <f>IF(Table13[[#This Row],[Category All]]="Category 3",Table13[[#This Row],[Base Abalone Value]],NA())</f>
        <v>#N/A</v>
      </c>
    </row>
    <row r="982" spans="1:26" x14ac:dyDescent="0.2">
      <c r="A982">
        <v>728</v>
      </c>
      <c r="B982" t="s">
        <v>17</v>
      </c>
      <c r="C982">
        <v>0.48</v>
      </c>
      <c r="D982">
        <v>0.375</v>
      </c>
      <c r="E982">
        <v>0.105</v>
      </c>
      <c r="F982">
        <v>0.52500000000000002</v>
      </c>
      <c r="G982">
        <v>0.2185</v>
      </c>
      <c r="H982">
        <v>0.1195</v>
      </c>
      <c r="I982">
        <v>0.155</v>
      </c>
      <c r="J982">
        <v>12</v>
      </c>
      <c r="K982">
        <v>10</v>
      </c>
      <c r="L982" t="s">
        <v>33</v>
      </c>
      <c r="M982" t="s">
        <v>34</v>
      </c>
      <c r="N982" t="s">
        <v>35</v>
      </c>
      <c r="O982">
        <v>7</v>
      </c>
      <c r="P982" t="s">
        <v>59</v>
      </c>
      <c r="Q982">
        <v>2.5</v>
      </c>
      <c r="R982" t="str" cm="1">
        <f t="array" ref="R98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2" t="e">
        <f>IF(Table13[[#This Row],[Category All]]="Category 1", "Yes",NA())</f>
        <v>#N/A</v>
      </c>
      <c r="T982" t="str">
        <f>IF(Table13[[#This Row],[Category All]]="Category 2", "Yes",NA())</f>
        <v>Yes</v>
      </c>
      <c r="U982" t="e">
        <f>IF(Table13[[#This Row],[Category All]]="Category 3", "Yes",NA())</f>
        <v>#N/A</v>
      </c>
      <c r="V982" s="3">
        <f>SUM(1,(1/3)*(Table13[[#This Row],[Length]]-0.5),(1/3)*(Table13[[#This Row],[Diameter]]-0.4),(1/3)*(Table13[[#This Row],[Height]]-0.4)*Table13[[#This Row],[Whole_weight]]*0.5)</f>
        <v>0.95918749999999997</v>
      </c>
      <c r="W982" s="3" cm="1">
        <f t="array" ref="W98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0.76734999999999998</v>
      </c>
      <c r="X982" s="3" t="e">
        <f>IF(Table13[[#This Row],[Category All]]="Category 1",Table13[[#This Row],[Base Abalone Value]]*1.5,NA())</f>
        <v>#N/A</v>
      </c>
      <c r="Y982" s="3">
        <f>IF(Table13[[#This Row],[Category All]]="Category 2",Table13[[#This Row],[Base Abalone Value]]*0.8,NA())</f>
        <v>0.76734999999999998</v>
      </c>
      <c r="Z982" s="3" t="e">
        <f>IF(Table13[[#This Row],[Category All]]="Category 3",Table13[[#This Row],[Base Abalone Value]],NA())</f>
        <v>#N/A</v>
      </c>
    </row>
    <row r="983" spans="1:26" x14ac:dyDescent="0.2">
      <c r="A983">
        <v>3741</v>
      </c>
      <c r="B983" t="s">
        <v>17</v>
      </c>
      <c r="C983">
        <v>0.65</v>
      </c>
      <c r="D983">
        <v>0.5</v>
      </c>
      <c r="E983">
        <v>0.17</v>
      </c>
      <c r="F983">
        <v>1.4045000000000001</v>
      </c>
      <c r="G983">
        <v>0.69399999999999995</v>
      </c>
      <c r="H983">
        <v>0.318</v>
      </c>
      <c r="I983">
        <v>0.32350000000000001</v>
      </c>
      <c r="J983">
        <v>11</v>
      </c>
      <c r="K983">
        <v>7</v>
      </c>
      <c r="L983" t="s">
        <v>52</v>
      </c>
      <c r="M983" t="s">
        <v>53</v>
      </c>
      <c r="N983" t="s">
        <v>54</v>
      </c>
      <c r="O983">
        <v>4</v>
      </c>
      <c r="P983" t="s">
        <v>27</v>
      </c>
      <c r="Q983">
        <v>6.1</v>
      </c>
      <c r="R983" t="str" cm="1">
        <f t="array" ref="R98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3" t="e">
        <f>IF(Table13[[#This Row],[Category All]]="Category 1", "Yes",NA())</f>
        <v>#N/A</v>
      </c>
      <c r="T983" t="e">
        <f>IF(Table13[[#This Row],[Category All]]="Category 2", "Yes",NA())</f>
        <v>#N/A</v>
      </c>
      <c r="U983" t="str">
        <f>IF(Table13[[#This Row],[Category All]]="Category 3", "Yes",NA())</f>
        <v>Yes</v>
      </c>
      <c r="V983" s="3">
        <f>SUM(1,(1/3)*(Table13[[#This Row],[Length]]-0.5),(1/3)*(Table13[[#This Row],[Diameter]]-0.4),(1/3)*(Table13[[#This Row],[Height]]-0.4)*Table13[[#This Row],[Whole_weight]]*0.5)</f>
        <v>1.0294941666666668</v>
      </c>
      <c r="W983" s="3" cm="1">
        <f t="array" ref="W98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1.0294941666666668</v>
      </c>
      <c r="X983" s="3" t="e">
        <f>IF(Table13[[#This Row],[Category All]]="Category 1",Table13[[#This Row],[Base Abalone Value]]*1.5,NA())</f>
        <v>#N/A</v>
      </c>
      <c r="Y983" s="3" t="e">
        <f>IF(Table13[[#This Row],[Category All]]="Category 2",Table13[[#This Row],[Base Abalone Value]]*0.8,NA())</f>
        <v>#N/A</v>
      </c>
      <c r="Z983" s="3">
        <f>IF(Table13[[#This Row],[Category All]]="Category 3",Table13[[#This Row],[Base Abalone Value]],NA())</f>
        <v>1.0294941666666668</v>
      </c>
    </row>
    <row r="984" spans="1:26" x14ac:dyDescent="0.2">
      <c r="A984">
        <v>1077</v>
      </c>
      <c r="B984" t="s">
        <v>28</v>
      </c>
      <c r="C984">
        <v>0.42</v>
      </c>
      <c r="D984">
        <v>0.3</v>
      </c>
      <c r="E984">
        <v>0.105</v>
      </c>
      <c r="F984">
        <v>0.316</v>
      </c>
      <c r="G984">
        <v>0.1255</v>
      </c>
      <c r="H984">
        <v>7.0000000000000007E-2</v>
      </c>
      <c r="I984">
        <v>0.10349999999999999</v>
      </c>
      <c r="J984">
        <v>7</v>
      </c>
      <c r="K984">
        <v>2</v>
      </c>
      <c r="L984" t="s">
        <v>49</v>
      </c>
      <c r="M984" t="s">
        <v>50</v>
      </c>
      <c r="N984" t="s">
        <v>51</v>
      </c>
      <c r="O984">
        <v>3</v>
      </c>
      <c r="P984" t="s">
        <v>65</v>
      </c>
      <c r="Q984">
        <v>3.6</v>
      </c>
      <c r="R984" t="str" cm="1">
        <f t="array" ref="R98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4" t="e">
        <f>IF(Table13[[#This Row],[Category All]]="Category 1", "Yes",NA())</f>
        <v>#N/A</v>
      </c>
      <c r="T984" t="str">
        <f>IF(Table13[[#This Row],[Category All]]="Category 2", "Yes",NA())</f>
        <v>Yes</v>
      </c>
      <c r="U984" t="e">
        <f>IF(Table13[[#This Row],[Category All]]="Category 3", "Yes",NA())</f>
        <v>#N/A</v>
      </c>
      <c r="V984" s="3">
        <f>SUM(1,(1/3)*(Table13[[#This Row],[Length]]-0.5),(1/3)*(Table13[[#This Row],[Diameter]]-0.4),(1/3)*(Table13[[#This Row],[Height]]-0.4)*Table13[[#This Row],[Whole_weight]]*0.5)</f>
        <v>0.92446333333333341</v>
      </c>
      <c r="W984" s="3" cm="1">
        <f t="array" ref="W98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0.73957066666666682</v>
      </c>
      <c r="X984" s="3" t="e">
        <f>IF(Table13[[#This Row],[Category All]]="Category 1",Table13[[#This Row],[Base Abalone Value]]*1.5,NA())</f>
        <v>#N/A</v>
      </c>
      <c r="Y984" s="3">
        <f>IF(Table13[[#This Row],[Category All]]="Category 2",Table13[[#This Row],[Base Abalone Value]]*0.8,NA())</f>
        <v>0.73957066666666682</v>
      </c>
      <c r="Z984" s="3" t="e">
        <f>IF(Table13[[#This Row],[Category All]]="Category 3",Table13[[#This Row],[Base Abalone Value]],NA())</f>
        <v>#N/A</v>
      </c>
    </row>
    <row r="985" spans="1:26" x14ac:dyDescent="0.2">
      <c r="A985">
        <v>2829</v>
      </c>
      <c r="B985" t="s">
        <v>32</v>
      </c>
      <c r="C985">
        <v>0.52</v>
      </c>
      <c r="D985">
        <v>0.4</v>
      </c>
      <c r="E985">
        <v>0.105</v>
      </c>
      <c r="F985">
        <v>0.872</v>
      </c>
      <c r="G985">
        <v>0.45150000000000001</v>
      </c>
      <c r="H985">
        <v>0.1615</v>
      </c>
      <c r="I985">
        <v>0.19850000000000001</v>
      </c>
      <c r="J985">
        <v>9</v>
      </c>
      <c r="K985">
        <v>6</v>
      </c>
      <c r="L985" t="s">
        <v>56</v>
      </c>
      <c r="M985" t="s">
        <v>57</v>
      </c>
      <c r="N985" t="s">
        <v>58</v>
      </c>
      <c r="O985">
        <v>10</v>
      </c>
      <c r="P985" t="s">
        <v>55</v>
      </c>
      <c r="Q985">
        <v>24.1</v>
      </c>
      <c r="R985" t="str" cm="1">
        <f t="array" ref="R98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5" t="e">
        <f>IF(Table13[[#This Row],[Category All]]="Category 1", "Yes",NA())</f>
        <v>#N/A</v>
      </c>
      <c r="T985" t="e">
        <f>IF(Table13[[#This Row],[Category All]]="Category 2", "Yes",NA())</f>
        <v>#N/A</v>
      </c>
      <c r="U985" t="str">
        <f>IF(Table13[[#This Row],[Category All]]="Category 3", "Yes",NA())</f>
        <v>Yes</v>
      </c>
      <c r="V985" s="3">
        <f>SUM(1,(1/3)*(Table13[[#This Row],[Length]]-0.5),(1/3)*(Table13[[#This Row],[Diameter]]-0.4),(1/3)*(Table13[[#This Row],[Height]]-0.4)*Table13[[#This Row],[Whole_weight]]*0.5)</f>
        <v>0.96379333333333328</v>
      </c>
      <c r="W985" s="3" cm="1">
        <f t="array" ref="W98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0.96379333333333328</v>
      </c>
      <c r="X985" s="3" t="e">
        <f>IF(Table13[[#This Row],[Category All]]="Category 1",Table13[[#This Row],[Base Abalone Value]]*1.5,NA())</f>
        <v>#N/A</v>
      </c>
      <c r="Y985" s="3" t="e">
        <f>IF(Table13[[#This Row],[Category All]]="Category 2",Table13[[#This Row],[Base Abalone Value]]*0.8,NA())</f>
        <v>#N/A</v>
      </c>
      <c r="Z985" s="3">
        <f>IF(Table13[[#This Row],[Category All]]="Category 3",Table13[[#This Row],[Base Abalone Value]],NA())</f>
        <v>0.96379333333333328</v>
      </c>
    </row>
    <row r="986" spans="1:26" x14ac:dyDescent="0.2">
      <c r="A986">
        <v>3231</v>
      </c>
      <c r="B986" t="s">
        <v>32</v>
      </c>
      <c r="C986">
        <v>0.56999999999999995</v>
      </c>
      <c r="D986">
        <v>0.45500000000000002</v>
      </c>
      <c r="E986">
        <v>0.15</v>
      </c>
      <c r="F986">
        <v>0.96</v>
      </c>
      <c r="G986">
        <v>0.38700000000000001</v>
      </c>
      <c r="H986">
        <v>0.23849999999999999</v>
      </c>
      <c r="I986">
        <v>0.27500000000000002</v>
      </c>
      <c r="J986">
        <v>11</v>
      </c>
      <c r="K986">
        <v>14</v>
      </c>
      <c r="L986" t="s">
        <v>40</v>
      </c>
      <c r="M986" t="s">
        <v>41</v>
      </c>
      <c r="N986" t="s">
        <v>42</v>
      </c>
      <c r="O986">
        <v>6</v>
      </c>
      <c r="P986" t="s">
        <v>64</v>
      </c>
      <c r="Q986">
        <v>14.1</v>
      </c>
      <c r="R986" t="str" cm="1">
        <f t="array" ref="R98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86" t="e">
        <f>IF(Table13[[#This Row],[Category All]]="Category 1", "Yes",NA())</f>
        <v>#N/A</v>
      </c>
      <c r="T986" t="str">
        <f>IF(Table13[[#This Row],[Category All]]="Category 2", "Yes",NA())</f>
        <v>Yes</v>
      </c>
      <c r="U986" t="e">
        <f>IF(Table13[[#This Row],[Category All]]="Category 3", "Yes",NA())</f>
        <v>#N/A</v>
      </c>
      <c r="V986" s="3">
        <f>SUM(1,(1/3)*(Table13[[#This Row],[Length]]-0.5),(1/3)*(Table13[[#This Row],[Diameter]]-0.4),(1/3)*(Table13[[#This Row],[Height]]-0.4)*Table13[[#This Row],[Whole_weight]]*0.5)</f>
        <v>1.0016666666666667</v>
      </c>
      <c r="W986" s="3" cm="1">
        <f t="array" ref="W98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0.80133333333333345</v>
      </c>
      <c r="X986" s="3" t="e">
        <f>IF(Table13[[#This Row],[Category All]]="Category 1",Table13[[#This Row],[Base Abalone Value]]*1.5,NA())</f>
        <v>#N/A</v>
      </c>
      <c r="Y986" s="3">
        <f>IF(Table13[[#This Row],[Category All]]="Category 2",Table13[[#This Row],[Base Abalone Value]]*0.8,NA())</f>
        <v>0.80133333333333345</v>
      </c>
      <c r="Z986" s="3" t="e">
        <f>IF(Table13[[#This Row],[Category All]]="Category 3",Table13[[#This Row],[Base Abalone Value]],NA())</f>
        <v>#N/A</v>
      </c>
    </row>
    <row r="987" spans="1:26" x14ac:dyDescent="0.2">
      <c r="A987">
        <v>3704</v>
      </c>
      <c r="B987" t="s">
        <v>17</v>
      </c>
      <c r="C987">
        <v>0.67</v>
      </c>
      <c r="D987">
        <v>0.51</v>
      </c>
      <c r="E987">
        <v>0.155</v>
      </c>
      <c r="F987">
        <v>1.278</v>
      </c>
      <c r="G987">
        <v>0.5605</v>
      </c>
      <c r="H987">
        <v>0.30449999999999999</v>
      </c>
      <c r="I987">
        <v>0.35799999999999998</v>
      </c>
      <c r="J987">
        <v>11</v>
      </c>
      <c r="K987">
        <v>12</v>
      </c>
      <c r="L987" t="s">
        <v>18</v>
      </c>
      <c r="M987" t="s">
        <v>19</v>
      </c>
      <c r="N987" t="s">
        <v>20</v>
      </c>
      <c r="O987">
        <v>8</v>
      </c>
      <c r="P987" t="s">
        <v>36</v>
      </c>
      <c r="Q987">
        <v>12.3</v>
      </c>
      <c r="R987" t="str" cm="1">
        <f t="array" ref="R98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7" t="e">
        <f>IF(Table13[[#This Row],[Category All]]="Category 1", "Yes",NA())</f>
        <v>#N/A</v>
      </c>
      <c r="T987" t="e">
        <f>IF(Table13[[#This Row],[Category All]]="Category 2", "Yes",NA())</f>
        <v>#N/A</v>
      </c>
      <c r="U987" t="str">
        <f>IF(Table13[[#This Row],[Category All]]="Category 3", "Yes",NA())</f>
        <v>Yes</v>
      </c>
      <c r="V987" s="3">
        <f>SUM(1,(1/3)*(Table13[[#This Row],[Length]]-0.5),(1/3)*(Table13[[#This Row],[Diameter]]-0.4),(1/3)*(Table13[[#This Row],[Height]]-0.4)*Table13[[#This Row],[Whole_weight]]*0.5)</f>
        <v>1.0411483333333333</v>
      </c>
      <c r="W987" s="3" cm="1">
        <f t="array" ref="W98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1.0411483333333333</v>
      </c>
      <c r="X987" s="3" t="e">
        <f>IF(Table13[[#This Row],[Category All]]="Category 1",Table13[[#This Row],[Base Abalone Value]]*1.5,NA())</f>
        <v>#N/A</v>
      </c>
      <c r="Y987" s="3" t="e">
        <f>IF(Table13[[#This Row],[Category All]]="Category 2",Table13[[#This Row],[Base Abalone Value]]*0.8,NA())</f>
        <v>#N/A</v>
      </c>
      <c r="Z987" s="3">
        <f>IF(Table13[[#This Row],[Category All]]="Category 3",Table13[[#This Row],[Base Abalone Value]],NA())</f>
        <v>1.0411483333333333</v>
      </c>
    </row>
    <row r="988" spans="1:26" x14ac:dyDescent="0.2">
      <c r="A988">
        <v>2163</v>
      </c>
      <c r="B988" t="s">
        <v>17</v>
      </c>
      <c r="C988">
        <v>0.71</v>
      </c>
      <c r="D988">
        <v>0.56499999999999995</v>
      </c>
      <c r="E988">
        <v>0.19500000000000001</v>
      </c>
      <c r="F988">
        <v>1.8169999999999999</v>
      </c>
      <c r="G988">
        <v>0.78500000000000003</v>
      </c>
      <c r="H988">
        <v>0.49199999999999999</v>
      </c>
      <c r="I988">
        <v>0.49</v>
      </c>
      <c r="J988">
        <v>11</v>
      </c>
      <c r="K988">
        <v>6</v>
      </c>
      <c r="L988" t="s">
        <v>56</v>
      </c>
      <c r="M988" t="s">
        <v>57</v>
      </c>
      <c r="N988" t="s">
        <v>58</v>
      </c>
      <c r="O988">
        <v>9</v>
      </c>
      <c r="P988" t="s">
        <v>63</v>
      </c>
      <c r="Q988">
        <v>1.9</v>
      </c>
      <c r="R988" t="str" cm="1">
        <f t="array" ref="R98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8" t="e">
        <f>IF(Table13[[#This Row],[Category All]]="Category 1", "Yes",NA())</f>
        <v>#N/A</v>
      </c>
      <c r="T988" t="e">
        <f>IF(Table13[[#This Row],[Category All]]="Category 2", "Yes",NA())</f>
        <v>#N/A</v>
      </c>
      <c r="U988" t="str">
        <f>IF(Table13[[#This Row],[Category All]]="Category 3", "Yes",NA())</f>
        <v>Yes</v>
      </c>
      <c r="V988" s="3">
        <f>SUM(1,(1/3)*(Table13[[#This Row],[Length]]-0.5),(1/3)*(Table13[[#This Row],[Diameter]]-0.4),(1/3)*(Table13[[#This Row],[Height]]-0.4)*Table13[[#This Row],[Whole_weight]]*0.5)</f>
        <v>1.0629191666666666</v>
      </c>
      <c r="W988" s="3" cm="1">
        <f t="array" ref="W98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1.0629191666666666</v>
      </c>
      <c r="X988" s="3" t="e">
        <f>IF(Table13[[#This Row],[Category All]]="Category 1",Table13[[#This Row],[Base Abalone Value]]*1.5,NA())</f>
        <v>#N/A</v>
      </c>
      <c r="Y988" s="3" t="e">
        <f>IF(Table13[[#This Row],[Category All]]="Category 2",Table13[[#This Row],[Base Abalone Value]]*0.8,NA())</f>
        <v>#N/A</v>
      </c>
      <c r="Z988" s="3">
        <f>IF(Table13[[#This Row],[Category All]]="Category 3",Table13[[#This Row],[Base Abalone Value]],NA())</f>
        <v>1.0629191666666666</v>
      </c>
    </row>
    <row r="989" spans="1:26" x14ac:dyDescent="0.2">
      <c r="A989">
        <v>3736</v>
      </c>
      <c r="B989" t="s">
        <v>32</v>
      </c>
      <c r="C989">
        <v>0.61499999999999999</v>
      </c>
      <c r="D989">
        <v>0.47499999999999998</v>
      </c>
      <c r="E989">
        <v>0.15</v>
      </c>
      <c r="F989">
        <v>1.0375000000000001</v>
      </c>
      <c r="G989">
        <v>0.47599999999999998</v>
      </c>
      <c r="H989">
        <v>0.23250000000000001</v>
      </c>
      <c r="I989">
        <v>0.28299999999999997</v>
      </c>
      <c r="J989">
        <v>9</v>
      </c>
      <c r="K989">
        <v>13</v>
      </c>
      <c r="L989" t="s">
        <v>29</v>
      </c>
      <c r="M989" t="s">
        <v>30</v>
      </c>
      <c r="N989" t="s">
        <v>20</v>
      </c>
      <c r="O989">
        <v>5</v>
      </c>
      <c r="P989" t="s">
        <v>31</v>
      </c>
      <c r="Q989">
        <v>12.8</v>
      </c>
      <c r="R989" t="str" cm="1">
        <f t="array" ref="R98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89" t="e">
        <f>IF(Table13[[#This Row],[Category All]]="Category 1", "Yes",NA())</f>
        <v>#N/A</v>
      </c>
      <c r="T989" t="e">
        <f>IF(Table13[[#This Row],[Category All]]="Category 2", "Yes",NA())</f>
        <v>#N/A</v>
      </c>
      <c r="U989" t="str">
        <f>IF(Table13[[#This Row],[Category All]]="Category 3", "Yes",NA())</f>
        <v>Yes</v>
      </c>
      <c r="V989" s="3">
        <f>SUM(1,(1/3)*(Table13[[#This Row],[Length]]-0.5),(1/3)*(Table13[[#This Row],[Diameter]]-0.4),(1/3)*(Table13[[#This Row],[Height]]-0.4)*Table13[[#This Row],[Whole_weight]]*0.5)</f>
        <v>1.0201041666666666</v>
      </c>
      <c r="W989" s="3" cm="1">
        <f t="array" ref="W98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1.0201041666666666</v>
      </c>
      <c r="X989" s="3" t="e">
        <f>IF(Table13[[#This Row],[Category All]]="Category 1",Table13[[#This Row],[Base Abalone Value]]*1.5,NA())</f>
        <v>#N/A</v>
      </c>
      <c r="Y989" s="3" t="e">
        <f>IF(Table13[[#This Row],[Category All]]="Category 2",Table13[[#This Row],[Base Abalone Value]]*0.8,NA())</f>
        <v>#N/A</v>
      </c>
      <c r="Z989" s="3">
        <f>IF(Table13[[#This Row],[Category All]]="Category 3",Table13[[#This Row],[Base Abalone Value]],NA())</f>
        <v>1.0201041666666666</v>
      </c>
    </row>
    <row r="990" spans="1:26" x14ac:dyDescent="0.2">
      <c r="A990">
        <v>3035</v>
      </c>
      <c r="B990" t="s">
        <v>32</v>
      </c>
      <c r="C990">
        <v>0.54</v>
      </c>
      <c r="D990">
        <v>0.42</v>
      </c>
      <c r="E990">
        <v>0.19</v>
      </c>
      <c r="F990">
        <v>0.6855</v>
      </c>
      <c r="G990">
        <v>0.29299999999999998</v>
      </c>
      <c r="H990">
        <v>0.16300000000000001</v>
      </c>
      <c r="I990">
        <v>0.38</v>
      </c>
      <c r="J990">
        <v>10</v>
      </c>
      <c r="K990">
        <v>4</v>
      </c>
      <c r="L990" t="s">
        <v>69</v>
      </c>
      <c r="M990" t="s">
        <v>70</v>
      </c>
      <c r="N990" t="s">
        <v>71</v>
      </c>
      <c r="O990">
        <v>8</v>
      </c>
      <c r="P990" t="s">
        <v>36</v>
      </c>
      <c r="Q990">
        <v>12.3</v>
      </c>
      <c r="R990" t="str" cm="1">
        <f t="array" ref="R99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0" t="e">
        <f>IF(Table13[[#This Row],[Category All]]="Category 1", "Yes",NA())</f>
        <v>#N/A</v>
      </c>
      <c r="T990" t="str">
        <f>IF(Table13[[#This Row],[Category All]]="Category 2", "Yes",NA())</f>
        <v>Yes</v>
      </c>
      <c r="U990" t="e">
        <f>IF(Table13[[#This Row],[Category All]]="Category 3", "Yes",NA())</f>
        <v>#N/A</v>
      </c>
      <c r="V990" s="3">
        <f>SUM(1,(1/3)*(Table13[[#This Row],[Length]]-0.5),(1/3)*(Table13[[#This Row],[Diameter]]-0.4),(1/3)*(Table13[[#This Row],[Height]]-0.4)*Table13[[#This Row],[Whole_weight]]*0.5)</f>
        <v>0.99600750000000005</v>
      </c>
      <c r="W990" s="3" cm="1">
        <f t="array" ref="W99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0.79680600000000013</v>
      </c>
      <c r="X990" s="3" t="e">
        <f>IF(Table13[[#This Row],[Category All]]="Category 1",Table13[[#This Row],[Base Abalone Value]]*1.5,NA())</f>
        <v>#N/A</v>
      </c>
      <c r="Y990" s="3">
        <f>IF(Table13[[#This Row],[Category All]]="Category 2",Table13[[#This Row],[Base Abalone Value]]*0.8,NA())</f>
        <v>0.79680600000000013</v>
      </c>
      <c r="Z990" s="3" t="e">
        <f>IF(Table13[[#This Row],[Category All]]="Category 3",Table13[[#This Row],[Base Abalone Value]],NA())</f>
        <v>#N/A</v>
      </c>
    </row>
    <row r="991" spans="1:26" x14ac:dyDescent="0.2">
      <c r="A991">
        <v>2288</v>
      </c>
      <c r="B991" t="s">
        <v>17</v>
      </c>
      <c r="C991">
        <v>0.38500000000000001</v>
      </c>
      <c r="D991">
        <v>0.30499999999999999</v>
      </c>
      <c r="E991">
        <v>0.105</v>
      </c>
      <c r="F991">
        <v>0.33150000000000002</v>
      </c>
      <c r="G991">
        <v>0.13650000000000001</v>
      </c>
      <c r="H991">
        <v>7.4499999999999997E-2</v>
      </c>
      <c r="I991">
        <v>0.1</v>
      </c>
      <c r="J991">
        <v>7</v>
      </c>
      <c r="K991">
        <v>14</v>
      </c>
      <c r="L991" t="s">
        <v>40</v>
      </c>
      <c r="M991" t="s">
        <v>41</v>
      </c>
      <c r="N991" t="s">
        <v>42</v>
      </c>
      <c r="O991">
        <v>6</v>
      </c>
      <c r="P991" t="s">
        <v>64</v>
      </c>
      <c r="Q991">
        <v>14.1</v>
      </c>
      <c r="R991" t="str" cm="1">
        <f t="array" ref="R99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1" t="e">
        <f>IF(Table13[[#This Row],[Category All]]="Category 1", "Yes",NA())</f>
        <v>#N/A</v>
      </c>
      <c r="T991" t="str">
        <f>IF(Table13[[#This Row],[Category All]]="Category 2", "Yes",NA())</f>
        <v>Yes</v>
      </c>
      <c r="U991" t="e">
        <f>IF(Table13[[#This Row],[Category All]]="Category 3", "Yes",NA())</f>
        <v>#N/A</v>
      </c>
      <c r="V991" s="3">
        <f>SUM(1,(1/3)*(Table13[[#This Row],[Length]]-0.5),(1/3)*(Table13[[#This Row],[Diameter]]-0.4),(1/3)*(Table13[[#This Row],[Height]]-0.4)*Table13[[#This Row],[Whole_weight]]*0.5)</f>
        <v>0.91370124999999991</v>
      </c>
      <c r="W991" s="3" cm="1">
        <f t="array" ref="W99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0.73096099999999997</v>
      </c>
      <c r="X991" s="3" t="e">
        <f>IF(Table13[[#This Row],[Category All]]="Category 1",Table13[[#This Row],[Base Abalone Value]]*1.5,NA())</f>
        <v>#N/A</v>
      </c>
      <c r="Y991" s="3">
        <f>IF(Table13[[#This Row],[Category All]]="Category 2",Table13[[#This Row],[Base Abalone Value]]*0.8,NA())</f>
        <v>0.73096099999999997</v>
      </c>
      <c r="Z991" s="3" t="e">
        <f>IF(Table13[[#This Row],[Category All]]="Category 3",Table13[[#This Row],[Base Abalone Value]],NA())</f>
        <v>#N/A</v>
      </c>
    </row>
    <row r="992" spans="1:26" x14ac:dyDescent="0.2">
      <c r="A992">
        <v>3220</v>
      </c>
      <c r="B992" t="s">
        <v>32</v>
      </c>
      <c r="C992">
        <v>0.67500000000000004</v>
      </c>
      <c r="D992">
        <v>0.52500000000000002</v>
      </c>
      <c r="E992">
        <v>0.17499999999999999</v>
      </c>
      <c r="F992">
        <v>1.4019999999999999</v>
      </c>
      <c r="G992">
        <v>0.48299999999999998</v>
      </c>
      <c r="H992">
        <v>0.32050000000000001</v>
      </c>
      <c r="I992">
        <v>0.46500000000000002</v>
      </c>
      <c r="J992">
        <v>16</v>
      </c>
      <c r="K992">
        <v>2</v>
      </c>
      <c r="L992" t="s">
        <v>49</v>
      </c>
      <c r="M992" t="s">
        <v>50</v>
      </c>
      <c r="N992" t="s">
        <v>51</v>
      </c>
      <c r="O992">
        <v>1</v>
      </c>
      <c r="P992" t="s">
        <v>21</v>
      </c>
      <c r="Q992">
        <v>22.1</v>
      </c>
      <c r="R992" t="str" cm="1">
        <f t="array" ref="R992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2" t="e">
        <f>IF(Table13[[#This Row],[Category All]]="Category 1", "Yes",NA())</f>
        <v>#N/A</v>
      </c>
      <c r="T992" t="str">
        <f>IF(Table13[[#This Row],[Category All]]="Category 2", "Yes",NA())</f>
        <v>Yes</v>
      </c>
      <c r="U992" t="e">
        <f>IF(Table13[[#This Row],[Category All]]="Category 3", "Yes",NA())</f>
        <v>#N/A</v>
      </c>
      <c r="V992" s="3">
        <f>SUM(1,(1/3)*(Table13[[#This Row],[Length]]-0.5),(1/3)*(Table13[[#This Row],[Diameter]]-0.4),(1/3)*(Table13[[#This Row],[Height]]-0.4)*Table13[[#This Row],[Whole_weight]]*0.5)</f>
        <v>1.0474250000000001</v>
      </c>
      <c r="W992" s="3" cm="1">
        <f t="array" ref="W992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0.83794000000000013</v>
      </c>
      <c r="X992" s="3" t="e">
        <f>IF(Table13[[#This Row],[Category All]]="Category 1",Table13[[#This Row],[Base Abalone Value]]*1.5,NA())</f>
        <v>#N/A</v>
      </c>
      <c r="Y992" s="3">
        <f>IF(Table13[[#This Row],[Category All]]="Category 2",Table13[[#This Row],[Base Abalone Value]]*0.8,NA())</f>
        <v>0.83794000000000013</v>
      </c>
      <c r="Z992" s="3" t="e">
        <f>IF(Table13[[#This Row],[Category All]]="Category 3",Table13[[#This Row],[Base Abalone Value]],NA())</f>
        <v>#N/A</v>
      </c>
    </row>
    <row r="993" spans="1:26" x14ac:dyDescent="0.2">
      <c r="A993">
        <v>1539</v>
      </c>
      <c r="B993" t="s">
        <v>28</v>
      </c>
      <c r="C993">
        <v>0.35499999999999998</v>
      </c>
      <c r="D993">
        <v>0.27</v>
      </c>
      <c r="E993">
        <v>7.4999999999999997E-2</v>
      </c>
      <c r="F993">
        <v>0.17749999999999999</v>
      </c>
      <c r="G993">
        <v>7.9000000000000001E-2</v>
      </c>
      <c r="H993">
        <v>3.15E-2</v>
      </c>
      <c r="I993">
        <v>5.3999999999999999E-2</v>
      </c>
      <c r="J993">
        <v>6</v>
      </c>
      <c r="K993">
        <v>3</v>
      </c>
      <c r="L993" t="s">
        <v>60</v>
      </c>
      <c r="M993" t="s">
        <v>61</v>
      </c>
      <c r="N993" t="s">
        <v>62</v>
      </c>
      <c r="O993">
        <v>3</v>
      </c>
      <c r="P993" t="s">
        <v>65</v>
      </c>
      <c r="Q993">
        <v>3.6</v>
      </c>
      <c r="R993" t="str" cm="1">
        <f t="array" ref="R993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3" t="e">
        <f>IF(Table13[[#This Row],[Category All]]="Category 1", "Yes",NA())</f>
        <v>#N/A</v>
      </c>
      <c r="T993" t="str">
        <f>IF(Table13[[#This Row],[Category All]]="Category 2", "Yes",NA())</f>
        <v>Yes</v>
      </c>
      <c r="U993" t="e">
        <f>IF(Table13[[#This Row],[Category All]]="Category 3", "Yes",NA())</f>
        <v>#N/A</v>
      </c>
      <c r="V993" s="3">
        <f>SUM(1,(1/3)*(Table13[[#This Row],[Length]]-0.5),(1/3)*(Table13[[#This Row],[Diameter]]-0.4),(1/3)*(Table13[[#This Row],[Height]]-0.4)*Table13[[#This Row],[Whole_weight]]*0.5)</f>
        <v>0.89871875000000001</v>
      </c>
      <c r="W993" s="3" cm="1">
        <f t="array" ref="W993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0.71897500000000003</v>
      </c>
      <c r="X993" s="3" t="e">
        <f>IF(Table13[[#This Row],[Category All]]="Category 1",Table13[[#This Row],[Base Abalone Value]]*1.5,NA())</f>
        <v>#N/A</v>
      </c>
      <c r="Y993" s="3">
        <f>IF(Table13[[#This Row],[Category All]]="Category 2",Table13[[#This Row],[Base Abalone Value]]*0.8,NA())</f>
        <v>0.71897500000000003</v>
      </c>
      <c r="Z993" s="3" t="e">
        <f>IF(Table13[[#This Row],[Category All]]="Category 3",Table13[[#This Row],[Base Abalone Value]],NA())</f>
        <v>#N/A</v>
      </c>
    </row>
    <row r="994" spans="1:26" x14ac:dyDescent="0.2">
      <c r="A994">
        <v>2207</v>
      </c>
      <c r="B994" t="s">
        <v>17</v>
      </c>
      <c r="C994">
        <v>0.28999999999999998</v>
      </c>
      <c r="D994">
        <v>0.22500000000000001</v>
      </c>
      <c r="E994">
        <v>7.4999999999999997E-2</v>
      </c>
      <c r="F994">
        <v>0.14000000000000001</v>
      </c>
      <c r="G994">
        <v>5.1499999999999997E-2</v>
      </c>
      <c r="H994">
        <v>2.35E-2</v>
      </c>
      <c r="I994">
        <v>0.04</v>
      </c>
      <c r="J994">
        <v>5</v>
      </c>
      <c r="K994">
        <v>3</v>
      </c>
      <c r="L994" t="s">
        <v>60</v>
      </c>
      <c r="M994" t="s">
        <v>61</v>
      </c>
      <c r="N994" t="s">
        <v>62</v>
      </c>
      <c r="O994">
        <v>5</v>
      </c>
      <c r="P994" t="s">
        <v>31</v>
      </c>
      <c r="Q994">
        <v>12.8</v>
      </c>
      <c r="R994" t="str" cm="1">
        <f t="array" ref="R994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4" t="e">
        <f>IF(Table13[[#This Row],[Category All]]="Category 1", "Yes",NA())</f>
        <v>#N/A</v>
      </c>
      <c r="T994" t="str">
        <f>IF(Table13[[#This Row],[Category All]]="Category 2", "Yes",NA())</f>
        <v>Yes</v>
      </c>
      <c r="U994" t="e">
        <f>IF(Table13[[#This Row],[Category All]]="Category 3", "Yes",NA())</f>
        <v>#N/A</v>
      </c>
      <c r="V994" s="3">
        <f>SUM(1,(1/3)*(Table13[[#This Row],[Length]]-0.5),(1/3)*(Table13[[#This Row],[Diameter]]-0.4),(1/3)*(Table13[[#This Row],[Height]]-0.4)*Table13[[#This Row],[Whole_weight]]*0.5)</f>
        <v>0.8640833333333332</v>
      </c>
      <c r="W994" s="3" cm="1">
        <f t="array" ref="W994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0.69126666666666658</v>
      </c>
      <c r="X994" s="3" t="e">
        <f>IF(Table13[[#This Row],[Category All]]="Category 1",Table13[[#This Row],[Base Abalone Value]]*1.5,NA())</f>
        <v>#N/A</v>
      </c>
      <c r="Y994" s="3">
        <f>IF(Table13[[#This Row],[Category All]]="Category 2",Table13[[#This Row],[Base Abalone Value]]*0.8,NA())</f>
        <v>0.69126666666666658</v>
      </c>
      <c r="Z994" s="3" t="e">
        <f>IF(Table13[[#This Row],[Category All]]="Category 3",Table13[[#This Row],[Base Abalone Value]],NA())</f>
        <v>#N/A</v>
      </c>
    </row>
    <row r="995" spans="1:26" x14ac:dyDescent="0.2">
      <c r="A995">
        <v>3578</v>
      </c>
      <c r="B995" t="s">
        <v>32</v>
      </c>
      <c r="C995">
        <v>0.6</v>
      </c>
      <c r="D995">
        <v>0.47499999999999998</v>
      </c>
      <c r="E995">
        <v>0.23</v>
      </c>
      <c r="F995">
        <v>1.157</v>
      </c>
      <c r="G995">
        <v>0.52200000000000002</v>
      </c>
      <c r="H995">
        <v>0.2235</v>
      </c>
      <c r="I995">
        <v>0.36</v>
      </c>
      <c r="J995">
        <v>11</v>
      </c>
      <c r="K995">
        <v>7</v>
      </c>
      <c r="L995" t="s">
        <v>52</v>
      </c>
      <c r="M995" t="s">
        <v>53</v>
      </c>
      <c r="N995" t="s">
        <v>54</v>
      </c>
      <c r="O995">
        <v>9</v>
      </c>
      <c r="P995" t="s">
        <v>63</v>
      </c>
      <c r="Q995">
        <v>1.9</v>
      </c>
      <c r="R995" t="str" cm="1">
        <f t="array" ref="R995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5" t="e">
        <f>IF(Table13[[#This Row],[Category All]]="Category 1", "Yes",NA())</f>
        <v>#N/A</v>
      </c>
      <c r="T995" t="e">
        <f>IF(Table13[[#This Row],[Category All]]="Category 2", "Yes",NA())</f>
        <v>#N/A</v>
      </c>
      <c r="U995" t="str">
        <f>IF(Table13[[#This Row],[Category All]]="Category 3", "Yes",NA())</f>
        <v>Yes</v>
      </c>
      <c r="V995" s="3">
        <f>SUM(1,(1/3)*(Table13[[#This Row],[Length]]-0.5),(1/3)*(Table13[[#This Row],[Diameter]]-0.4),(1/3)*(Table13[[#This Row],[Height]]-0.4)*Table13[[#This Row],[Whole_weight]]*0.5)</f>
        <v>1.0255516666666664</v>
      </c>
      <c r="W995" s="3" cm="1">
        <f t="array" ref="W995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1.0255516666666664</v>
      </c>
      <c r="X995" s="3" t="e">
        <f>IF(Table13[[#This Row],[Category All]]="Category 1",Table13[[#This Row],[Base Abalone Value]]*1.5,NA())</f>
        <v>#N/A</v>
      </c>
      <c r="Y995" s="3" t="e">
        <f>IF(Table13[[#This Row],[Category All]]="Category 2",Table13[[#This Row],[Base Abalone Value]]*0.8,NA())</f>
        <v>#N/A</v>
      </c>
      <c r="Z995" s="3">
        <f>IF(Table13[[#This Row],[Category All]]="Category 3",Table13[[#This Row],[Base Abalone Value]],NA())</f>
        <v>1.0255516666666664</v>
      </c>
    </row>
    <row r="996" spans="1:26" x14ac:dyDescent="0.2">
      <c r="A996">
        <v>226</v>
      </c>
      <c r="B996" t="s">
        <v>17</v>
      </c>
      <c r="C996">
        <v>0.5</v>
      </c>
      <c r="D996">
        <v>0.37</v>
      </c>
      <c r="E996">
        <v>0.13500000000000001</v>
      </c>
      <c r="F996">
        <v>0.45</v>
      </c>
      <c r="G996">
        <v>0.17150000000000001</v>
      </c>
      <c r="H996">
        <v>0.1055</v>
      </c>
      <c r="I996">
        <v>0.155</v>
      </c>
      <c r="J996">
        <v>9</v>
      </c>
      <c r="K996">
        <v>7</v>
      </c>
      <c r="L996" t="s">
        <v>52</v>
      </c>
      <c r="M996" t="s">
        <v>53</v>
      </c>
      <c r="N996" t="s">
        <v>54</v>
      </c>
      <c r="O996">
        <v>10</v>
      </c>
      <c r="P996" t="s">
        <v>55</v>
      </c>
      <c r="Q996">
        <v>24.1</v>
      </c>
      <c r="R996" t="str" cm="1">
        <f t="array" ref="R996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6" t="e">
        <f>IF(Table13[[#This Row],[Category All]]="Category 1", "Yes",NA())</f>
        <v>#N/A</v>
      </c>
      <c r="T996" t="str">
        <f>IF(Table13[[#This Row],[Category All]]="Category 2", "Yes",NA())</f>
        <v>Yes</v>
      </c>
      <c r="U996" t="e">
        <f>IF(Table13[[#This Row],[Category All]]="Category 3", "Yes",NA())</f>
        <v>#N/A</v>
      </c>
      <c r="V996" s="3">
        <f>SUM(1,(1/3)*(Table13[[#This Row],[Length]]-0.5),(1/3)*(Table13[[#This Row],[Diameter]]-0.4),(1/3)*(Table13[[#This Row],[Height]]-0.4)*Table13[[#This Row],[Whole_weight]]*0.5)</f>
        <v>0.97012500000000002</v>
      </c>
      <c r="W996" s="3" cm="1">
        <f t="array" ref="W996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0.77610000000000001</v>
      </c>
      <c r="X996" s="3" t="e">
        <f>IF(Table13[[#This Row],[Category All]]="Category 1",Table13[[#This Row],[Base Abalone Value]]*1.5,NA())</f>
        <v>#N/A</v>
      </c>
      <c r="Y996" s="3">
        <f>IF(Table13[[#This Row],[Category All]]="Category 2",Table13[[#This Row],[Base Abalone Value]]*0.8,NA())</f>
        <v>0.77610000000000001</v>
      </c>
      <c r="Z996" s="3" t="e">
        <f>IF(Table13[[#This Row],[Category All]]="Category 3",Table13[[#This Row],[Base Abalone Value]],NA())</f>
        <v>#N/A</v>
      </c>
    </row>
    <row r="997" spans="1:26" x14ac:dyDescent="0.2">
      <c r="A997">
        <v>2684</v>
      </c>
      <c r="B997" t="s">
        <v>32</v>
      </c>
      <c r="C997">
        <v>0.625</v>
      </c>
      <c r="D997">
        <v>0.495</v>
      </c>
      <c r="E997">
        <v>0.185</v>
      </c>
      <c r="F997">
        <v>1.3835</v>
      </c>
      <c r="G997">
        <v>0.71050000000000002</v>
      </c>
      <c r="H997">
        <v>0.30049999999999999</v>
      </c>
      <c r="I997">
        <v>0.34499999999999997</v>
      </c>
      <c r="J997">
        <v>11</v>
      </c>
      <c r="K997">
        <v>12</v>
      </c>
      <c r="L997" t="s">
        <v>18</v>
      </c>
      <c r="M997" t="s">
        <v>19</v>
      </c>
      <c r="N997" t="s">
        <v>20</v>
      </c>
      <c r="O997">
        <v>3</v>
      </c>
      <c r="P997" t="s">
        <v>65</v>
      </c>
      <c r="Q997">
        <v>3.6</v>
      </c>
      <c r="R997" t="str" cm="1">
        <f t="array" ref="R997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997" t="e">
        <f>IF(Table13[[#This Row],[Category All]]="Category 1", "Yes",NA())</f>
        <v>#N/A</v>
      </c>
      <c r="T997" t="e">
        <f>IF(Table13[[#This Row],[Category All]]="Category 2", "Yes",NA())</f>
        <v>#N/A</v>
      </c>
      <c r="U997" t="str">
        <f>IF(Table13[[#This Row],[Category All]]="Category 3", "Yes",NA())</f>
        <v>Yes</v>
      </c>
      <c r="V997" s="3">
        <f>SUM(1,(1/3)*(Table13[[#This Row],[Length]]-0.5),(1/3)*(Table13[[#This Row],[Diameter]]-0.4),(1/3)*(Table13[[#This Row],[Height]]-0.4)*Table13[[#This Row],[Whole_weight]]*0.5)</f>
        <v>1.0237579166666668</v>
      </c>
      <c r="W997" s="3" cm="1">
        <f t="array" ref="W997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1.0237579166666668</v>
      </c>
      <c r="X997" s="3" t="e">
        <f>IF(Table13[[#This Row],[Category All]]="Category 1",Table13[[#This Row],[Base Abalone Value]]*1.5,NA())</f>
        <v>#N/A</v>
      </c>
      <c r="Y997" s="3" t="e">
        <f>IF(Table13[[#This Row],[Category All]]="Category 2",Table13[[#This Row],[Base Abalone Value]]*0.8,NA())</f>
        <v>#N/A</v>
      </c>
      <c r="Z997" s="3">
        <f>IF(Table13[[#This Row],[Category All]]="Category 3",Table13[[#This Row],[Base Abalone Value]],NA())</f>
        <v>1.0237579166666668</v>
      </c>
    </row>
    <row r="998" spans="1:26" x14ac:dyDescent="0.2">
      <c r="A998">
        <v>1776</v>
      </c>
      <c r="B998" t="s">
        <v>28</v>
      </c>
      <c r="C998">
        <v>0.48499999999999999</v>
      </c>
      <c r="D998">
        <v>0.36499999999999999</v>
      </c>
      <c r="E998">
        <v>0.105</v>
      </c>
      <c r="F998">
        <v>0.52049999999999996</v>
      </c>
      <c r="G998">
        <v>0.19500000000000001</v>
      </c>
      <c r="H998">
        <v>0.123</v>
      </c>
      <c r="I998">
        <v>0.182</v>
      </c>
      <c r="J998">
        <v>8</v>
      </c>
      <c r="K998">
        <v>15</v>
      </c>
      <c r="L998" t="s">
        <v>66</v>
      </c>
      <c r="M998" t="s">
        <v>67</v>
      </c>
      <c r="N998" t="s">
        <v>20</v>
      </c>
      <c r="O998">
        <v>9</v>
      </c>
      <c r="P998" t="s">
        <v>63</v>
      </c>
      <c r="Q998">
        <v>1.9</v>
      </c>
      <c r="R998" t="str" cm="1">
        <f t="array" ref="R998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8" t="e">
        <f>IF(Table13[[#This Row],[Category All]]="Category 1", "Yes",NA())</f>
        <v>#N/A</v>
      </c>
      <c r="T998" t="str">
        <f>IF(Table13[[#This Row],[Category All]]="Category 2", "Yes",NA())</f>
        <v>Yes</v>
      </c>
      <c r="U998" t="e">
        <f>IF(Table13[[#This Row],[Category All]]="Category 3", "Yes",NA())</f>
        <v>#N/A</v>
      </c>
      <c r="V998" s="3">
        <f>SUM(1,(1/3)*(Table13[[#This Row],[Length]]-0.5),(1/3)*(Table13[[#This Row],[Diameter]]-0.4),(1/3)*(Table13[[#This Row],[Height]]-0.4)*Table13[[#This Row],[Whole_weight]]*0.5)</f>
        <v>0.95774208333333333</v>
      </c>
      <c r="W998" s="3" cm="1">
        <f t="array" ref="W998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0.76619366666666666</v>
      </c>
      <c r="X998" s="3" t="e">
        <f>IF(Table13[[#This Row],[Category All]]="Category 1",Table13[[#This Row],[Base Abalone Value]]*1.5,NA())</f>
        <v>#N/A</v>
      </c>
      <c r="Y998" s="3">
        <f>IF(Table13[[#This Row],[Category All]]="Category 2",Table13[[#This Row],[Base Abalone Value]]*0.8,NA())</f>
        <v>0.76619366666666666</v>
      </c>
      <c r="Z998" s="3" t="e">
        <f>IF(Table13[[#This Row],[Category All]]="Category 3",Table13[[#This Row],[Base Abalone Value]],NA())</f>
        <v>#N/A</v>
      </c>
    </row>
    <row r="999" spans="1:26" x14ac:dyDescent="0.2">
      <c r="A999">
        <v>827</v>
      </c>
      <c r="B999" t="s">
        <v>28</v>
      </c>
      <c r="C999">
        <v>0.39500000000000002</v>
      </c>
      <c r="D999">
        <v>0.28999999999999998</v>
      </c>
      <c r="E999">
        <v>9.5000000000000001E-2</v>
      </c>
      <c r="F999">
        <v>0.30399999999999999</v>
      </c>
      <c r="G999">
        <v>0.127</v>
      </c>
      <c r="H999">
        <v>8.4000000000000005E-2</v>
      </c>
      <c r="I999">
        <v>7.6999999999999999E-2</v>
      </c>
      <c r="J999">
        <v>6</v>
      </c>
      <c r="K999">
        <v>3</v>
      </c>
      <c r="L999" t="s">
        <v>60</v>
      </c>
      <c r="M999" t="s">
        <v>61</v>
      </c>
      <c r="N999" t="s">
        <v>62</v>
      </c>
      <c r="O999">
        <v>4</v>
      </c>
      <c r="P999" t="s">
        <v>27</v>
      </c>
      <c r="Q999">
        <v>6.1</v>
      </c>
      <c r="R999" t="str" cm="1">
        <f t="array" ref="R999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999" t="e">
        <f>IF(Table13[[#This Row],[Category All]]="Category 1", "Yes",NA())</f>
        <v>#N/A</v>
      </c>
      <c r="T999" t="str">
        <f>IF(Table13[[#This Row],[Category All]]="Category 2", "Yes",NA())</f>
        <v>Yes</v>
      </c>
      <c r="U999" t="e">
        <f>IF(Table13[[#This Row],[Category All]]="Category 3", "Yes",NA())</f>
        <v>#N/A</v>
      </c>
      <c r="V999" s="3">
        <f>SUM(1,(1/3)*(Table13[[#This Row],[Length]]-0.5),(1/3)*(Table13[[#This Row],[Diameter]]-0.4),(1/3)*(Table13[[#This Row],[Height]]-0.4)*Table13[[#This Row],[Whole_weight]]*0.5)</f>
        <v>0.91287999999999991</v>
      </c>
      <c r="W999" s="3" cm="1">
        <f t="array" ref="W999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0.73030399999999995</v>
      </c>
      <c r="X999" s="3" t="e">
        <f>IF(Table13[[#This Row],[Category All]]="Category 1",Table13[[#This Row],[Base Abalone Value]]*1.5,NA())</f>
        <v>#N/A</v>
      </c>
      <c r="Y999" s="3">
        <f>IF(Table13[[#This Row],[Category All]]="Category 2",Table13[[#This Row],[Base Abalone Value]]*0.8,NA())</f>
        <v>0.73030399999999995</v>
      </c>
      <c r="Z999" s="3" t="e">
        <f>IF(Table13[[#This Row],[Category All]]="Category 3",Table13[[#This Row],[Base Abalone Value]],NA())</f>
        <v>#N/A</v>
      </c>
    </row>
    <row r="1000" spans="1:26" x14ac:dyDescent="0.2">
      <c r="A1000">
        <v>1594</v>
      </c>
      <c r="B1000" t="s">
        <v>28</v>
      </c>
      <c r="C1000">
        <v>0.52500000000000002</v>
      </c>
      <c r="D1000">
        <v>0.38</v>
      </c>
      <c r="E1000">
        <v>0.13500000000000001</v>
      </c>
      <c r="F1000">
        <v>0.61499999999999999</v>
      </c>
      <c r="G1000">
        <v>0.26100000000000001</v>
      </c>
      <c r="H1000">
        <v>0.159</v>
      </c>
      <c r="I1000">
        <v>0.17499999999999999</v>
      </c>
      <c r="J1000">
        <v>8</v>
      </c>
      <c r="K1000">
        <v>9</v>
      </c>
      <c r="L1000" t="s">
        <v>37</v>
      </c>
      <c r="M1000" t="s">
        <v>38</v>
      </c>
      <c r="N1000" t="s">
        <v>39</v>
      </c>
      <c r="O1000">
        <v>8</v>
      </c>
      <c r="P1000" t="s">
        <v>36</v>
      </c>
      <c r="Q1000">
        <v>12.3</v>
      </c>
      <c r="R1000" t="str" cm="1">
        <f t="array" ref="R1000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2</v>
      </c>
      <c r="S1000" t="e">
        <f>IF(Table13[[#This Row],[Category All]]="Category 1", "Yes",NA())</f>
        <v>#N/A</v>
      </c>
      <c r="T1000" t="str">
        <f>IF(Table13[[#This Row],[Category All]]="Category 2", "Yes",NA())</f>
        <v>Yes</v>
      </c>
      <c r="U1000" t="e">
        <f>IF(Table13[[#This Row],[Category All]]="Category 3", "Yes",NA())</f>
        <v>#N/A</v>
      </c>
      <c r="V1000" s="3">
        <f>SUM(1,(1/3)*(Table13[[#This Row],[Length]]-0.5),(1/3)*(Table13[[#This Row],[Diameter]]-0.4),(1/3)*(Table13[[#This Row],[Height]]-0.4)*Table13[[#This Row],[Whole_weight]]*0.5)</f>
        <v>0.97450416666666673</v>
      </c>
      <c r="W1000" s="3" cm="1">
        <f t="array" ref="W1000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0.77960333333333343</v>
      </c>
      <c r="X1000" s="3" t="e">
        <f>IF(Table13[[#This Row],[Category All]]="Category 1",Table13[[#This Row],[Base Abalone Value]]*1.5,NA())</f>
        <v>#N/A</v>
      </c>
      <c r="Y1000" s="3">
        <f>IF(Table13[[#This Row],[Category All]]="Category 2",Table13[[#This Row],[Base Abalone Value]]*0.8,NA())</f>
        <v>0.77960333333333343</v>
      </c>
      <c r="Z1000" s="3" t="e">
        <f>IF(Table13[[#This Row],[Category All]]="Category 3",Table13[[#This Row],[Base Abalone Value]],NA())</f>
        <v>#N/A</v>
      </c>
    </row>
    <row r="1001" spans="1:26" x14ac:dyDescent="0.2">
      <c r="A1001">
        <v>3672</v>
      </c>
      <c r="B1001" t="s">
        <v>28</v>
      </c>
      <c r="C1001">
        <v>0.59499999999999997</v>
      </c>
      <c r="D1001">
        <v>0.47</v>
      </c>
      <c r="E1001">
        <v>0.13500000000000001</v>
      </c>
      <c r="F1001">
        <v>0.9365</v>
      </c>
      <c r="G1001">
        <v>0.434</v>
      </c>
      <c r="H1001">
        <v>0.184</v>
      </c>
      <c r="I1001">
        <v>0.28699999999999998</v>
      </c>
      <c r="J1001">
        <v>10</v>
      </c>
      <c r="K1001">
        <v>3</v>
      </c>
      <c r="L1001" t="s">
        <v>60</v>
      </c>
      <c r="M1001" t="s">
        <v>61</v>
      </c>
      <c r="N1001" t="s">
        <v>62</v>
      </c>
      <c r="O1001">
        <v>9</v>
      </c>
      <c r="P1001" t="s">
        <v>63</v>
      </c>
      <c r="Q1001">
        <v>1.9</v>
      </c>
      <c r="R1001" t="str" cm="1">
        <f t="array" ref="R1001">_xlfn.IFS(AND(Table13[[#This Row],[Rings]]&gt;15,Table13[[#This Row],[Gender]]="I"),"Category 1",(AND(Table13[[#This Row],[Gender]]="M",Table13[[#This Row],[Length]]&gt;0.75)),"Category 1",(AND(Table13[[#This Row],[Shell_weight]]&gt;0.8,Table13[[#This Row],[Shucked_weight]]&gt;0.5)),"Category 1",Table13[[#This Row],[Shucked_weight]]&gt;1.2,"Category 1",(AND(Table13[[#This Row],[Shell_weight]]&lt;0.4,Table13[[#This Row],[Shucked_weight]]&lt;0.4)),"Category 2",(AND(Table13[[#This Row],[Rings]]&gt;15,Table13[[#This Row],[Gender]]="M")),"Category 2",(AND(Table13[[#This Row],[Rings]]&gt;18,Table13[[#This Row],[Gender]]="F")),"Category 2",Table13[[#This Row],[Length]]&lt;0.36,"Category 2",TRUE,"Category 3")</f>
        <v>Category 3</v>
      </c>
      <c r="S1001" t="e">
        <f>IF(Table13[[#This Row],[Category All]]="Category 1", "Yes",NA())</f>
        <v>#N/A</v>
      </c>
      <c r="T1001" t="e">
        <f>IF(Table13[[#This Row],[Category All]]="Category 2", "Yes",NA())</f>
        <v>#N/A</v>
      </c>
      <c r="U1001" t="str">
        <f>IF(Table13[[#This Row],[Category All]]="Category 3", "Yes",NA())</f>
        <v>Yes</v>
      </c>
      <c r="V1001" s="3">
        <f>SUM(1,(1/3)*(Table13[[#This Row],[Length]]-0.5),(1/3)*(Table13[[#This Row],[Diameter]]-0.4),(1/3)*(Table13[[#This Row],[Height]]-0.4)*Table13[[#This Row],[Whole_weight]]*0.5)</f>
        <v>1.0136379166666669</v>
      </c>
      <c r="W1001" s="3" cm="1">
        <f t="array" ref="W1001">_xlfn.IFS(Table13[[#This Row],[Category All]]="Category 1",Table13[[#This Row],[Base Abalone Value]]*1.5,Table13[[#This Row],[Category All]]="Category 2",Table13[[#This Row],[Base Abalone Value]]*0.8,Table13[[#This Row],[Category All]]="Category 3",Table13[[#This Row],[Base Abalone Value]])</f>
        <v>1.0136379166666669</v>
      </c>
      <c r="X1001" s="3" t="e">
        <f>IF(Table13[[#This Row],[Category All]]="Category 1",Table13[[#This Row],[Base Abalone Value]]*1.5,NA())</f>
        <v>#N/A</v>
      </c>
      <c r="Y1001" s="3" t="e">
        <f>IF(Table13[[#This Row],[Category All]]="Category 2",Table13[[#This Row],[Base Abalone Value]]*0.8,NA())</f>
        <v>#N/A</v>
      </c>
      <c r="Z1001" s="3">
        <f>IF(Table13[[#This Row],[Category All]]="Category 3",Table13[[#This Row],[Base Abalone Value]],NA())</f>
        <v>1.0136379166666669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Personal Data</vt:lpstr>
      <vt:lpstr>Categorization</vt:lpstr>
      <vt:lpstr>Sheet2</vt:lpstr>
      <vt:lpstr>Ecomonic 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Mathew, Ebin</cp:lastModifiedBy>
  <dcterms:created xsi:type="dcterms:W3CDTF">2022-03-20T03:56:44Z</dcterms:created>
  <dcterms:modified xsi:type="dcterms:W3CDTF">2022-03-25T07:10:35Z</dcterms:modified>
</cp:coreProperties>
</file>