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 online replication/"/>
    </mc:Choice>
  </mc:AlternateContent>
  <xr:revisionPtr revIDLastSave="0" documentId="13_ncr:1_{6D023612-F709-334F-B3C9-B480A4E48797}" xr6:coauthVersionLast="47" xr6:coauthVersionMax="47" xr10:uidLastSave="{00000000-0000-0000-0000-000000000000}"/>
  <bookViews>
    <workbookView xWindow="9440" yWindow="500" windowWidth="15200" windowHeight="16080" activeTab="2" xr2:uid="{538D7409-5AD6-C94B-AB06-90D24E29A232}"/>
  </bookViews>
  <sheets>
    <sheet name="all participants" sheetId="1" r:id="rId1"/>
    <sheet name="bko2" sheetId="4" r:id="rId2"/>
    <sheet name="BK+LG bko1" sheetId="3" r:id="rId3"/>
    <sheet name="replication bko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8" i="3" l="1"/>
  <c r="E54" i="3"/>
  <c r="E55" i="3"/>
  <c r="E56" i="3"/>
  <c r="E57" i="3"/>
  <c r="O7" i="4" a="1"/>
  <c r="O7" i="4" s="1"/>
  <c r="K16" i="3"/>
  <c r="Q12" i="3"/>
  <c r="K31" i="4"/>
  <c r="K32" i="4"/>
  <c r="U11" i="3" a="1"/>
  <c r="U11" i="3" s="1"/>
  <c r="AC12" i="3" a="1"/>
  <c r="AC12" i="3" s="1"/>
  <c r="AB12" i="3" a="1"/>
  <c r="AB12" i="3" s="1"/>
  <c r="AA12" i="3" a="1"/>
  <c r="AA12" i="3" s="1"/>
  <c r="Z12" i="3" a="1"/>
  <c r="Z12" i="3" s="1"/>
  <c r="Y12" i="3" a="1"/>
  <c r="Y12" i="3" s="1"/>
  <c r="X12" i="3" a="1"/>
  <c r="X12" i="3" s="1"/>
  <c r="W12" i="3" a="1"/>
  <c r="W12" i="3" s="1"/>
  <c r="U12" i="3" a="1"/>
  <c r="U12" i="3" s="1"/>
  <c r="AC11" i="3" a="1"/>
  <c r="AC11" i="3" s="1"/>
  <c r="AB11" i="3" a="1"/>
  <c r="AB11" i="3" s="1"/>
  <c r="AA11" i="3" a="1"/>
  <c r="AA11" i="3" s="1"/>
  <c r="Z11" i="3" a="1"/>
  <c r="Z11" i="3" s="1"/>
  <c r="Y11" i="3" a="1"/>
  <c r="Y11" i="3" s="1"/>
  <c r="X11" i="3" a="1"/>
  <c r="X11" i="3" s="1"/>
  <c r="W11" i="3" a="1"/>
  <c r="W11" i="3" s="1"/>
  <c r="AC10" i="3" a="1"/>
  <c r="AC10" i="3" s="1"/>
  <c r="AB10" i="3" a="1"/>
  <c r="AB10" i="3" s="1"/>
  <c r="AA10" i="3" a="1"/>
  <c r="AA10" i="3" s="1"/>
  <c r="Z10" i="3" a="1"/>
  <c r="Z10" i="3" s="1"/>
  <c r="Y10" i="3" a="1"/>
  <c r="Y10" i="3" s="1"/>
  <c r="X10" i="3" a="1"/>
  <c r="X10" i="3" s="1"/>
  <c r="W10" i="3" a="1"/>
  <c r="W10" i="3" s="1"/>
  <c r="U10" i="3" a="1"/>
  <c r="U10" i="3" s="1"/>
  <c r="AU4" i="3" a="1"/>
  <c r="AU4" i="3" s="1"/>
  <c r="AT4" i="3" a="1"/>
  <c r="AT4" i="3" s="1"/>
  <c r="AS4" i="3" a="1"/>
  <c r="AS4" i="3" s="1"/>
  <c r="AR4" i="3" a="1"/>
  <c r="AR4" i="3" s="1"/>
  <c r="AQ4" i="3" a="1"/>
  <c r="AQ4" i="3" s="1"/>
  <c r="AP4" i="3" a="1"/>
  <c r="AP4" i="3" s="1"/>
  <c r="AO4" i="3" a="1"/>
  <c r="AO4" i="3" s="1"/>
  <c r="AM4" i="3" a="1"/>
  <c r="AM4" i="3" s="1"/>
  <c r="AI41" i="3"/>
  <c r="AI40" i="3"/>
  <c r="AI39" i="3"/>
  <c r="AI38" i="3"/>
  <c r="AI37" i="3"/>
  <c r="AI36" i="3"/>
  <c r="AI35" i="3"/>
  <c r="AI34" i="3"/>
  <c r="AI33" i="3"/>
  <c r="AI32" i="3"/>
  <c r="AI31" i="3"/>
  <c r="AI30" i="3"/>
  <c r="AI29" i="3"/>
  <c r="AI28" i="3"/>
  <c r="AI27" i="3"/>
  <c r="AI26" i="3"/>
  <c r="AI25" i="3"/>
  <c r="AI24" i="3"/>
  <c r="AI23" i="3"/>
  <c r="AI22" i="3"/>
  <c r="AI21" i="3"/>
  <c r="AI20" i="3"/>
  <c r="AI19" i="3"/>
  <c r="AI18" i="3"/>
  <c r="AI17" i="3"/>
  <c r="AI16" i="3"/>
  <c r="AI15" i="3"/>
  <c r="AI14" i="3"/>
  <c r="AI13" i="3"/>
  <c r="AI12" i="3"/>
  <c r="AI11" i="3"/>
  <c r="AI10" i="3"/>
  <c r="AI9" i="3"/>
  <c r="AI8" i="3"/>
  <c r="AI7" i="3"/>
  <c r="AI6" i="3"/>
  <c r="AI5" i="3"/>
  <c r="AI4" i="3"/>
  <c r="AI3" i="3"/>
  <c r="AI2" i="3"/>
  <c r="K29" i="4"/>
  <c r="K30" i="4"/>
  <c r="Q11" i="3"/>
  <c r="Q3" i="3"/>
  <c r="AA6" i="2" a="1"/>
  <c r="AA6" i="2" s="1"/>
  <c r="AA5" i="2" a="1"/>
  <c r="AA5" i="2" s="1"/>
  <c r="AA4" i="2" a="1"/>
  <c r="AA4" i="2" s="1"/>
  <c r="Z6" i="2" a="1"/>
  <c r="Z6" i="2" s="1"/>
  <c r="Z5" i="2" a="1"/>
  <c r="Z5" i="2" s="1"/>
  <c r="Z4" i="2" a="1"/>
  <c r="Z4" i="2" s="1"/>
  <c r="Y6" i="2" a="1"/>
  <c r="Y6" i="2" s="1"/>
  <c r="Y5" i="2" a="1"/>
  <c r="Y5" i="2" s="1"/>
  <c r="Y4" i="2" a="1"/>
  <c r="Y4" i="2" s="1"/>
  <c r="X6" i="2" a="1"/>
  <c r="X6" i="2" s="1"/>
  <c r="X5" i="2" a="1"/>
  <c r="X5" i="2" s="1"/>
  <c r="X4" i="2" a="1"/>
  <c r="X4" i="2" s="1"/>
  <c r="W6" i="2" a="1"/>
  <c r="W6" i="2" s="1"/>
  <c r="W5" i="2" a="1"/>
  <c r="W5" i="2" s="1"/>
  <c r="W4" i="2" a="1"/>
  <c r="W4" i="2" s="1"/>
  <c r="V6" i="2" a="1"/>
  <c r="V6" i="2" s="1"/>
  <c r="V5" i="2" a="1"/>
  <c r="V5" i="2" s="1"/>
  <c r="V4" i="2" a="1"/>
  <c r="V4" i="2" s="1"/>
  <c r="AB6" i="2" a="1"/>
  <c r="AB6" i="2" s="1"/>
  <c r="AB5" i="2" a="1"/>
  <c r="AB5" i="2" s="1"/>
  <c r="AB4" i="2" a="1"/>
  <c r="AB4" i="2" s="1"/>
  <c r="AC6" i="3" a="1"/>
  <c r="AC6" i="3" s="1"/>
  <c r="AC5" i="3" a="1"/>
  <c r="AC5" i="3" s="1"/>
  <c r="AB6" i="3" a="1"/>
  <c r="AB6" i="3" s="1"/>
  <c r="AB5" i="3" a="1"/>
  <c r="AB5" i="3" s="1"/>
  <c r="AA6" i="3" a="1"/>
  <c r="AA6" i="3" s="1"/>
  <c r="AA5" i="3" a="1"/>
  <c r="AA5" i="3" s="1"/>
  <c r="Y6" i="3" a="1"/>
  <c r="Y6" i="3" s="1"/>
  <c r="Y5" i="3" a="1"/>
  <c r="Y5" i="3" s="1"/>
  <c r="Z6" i="3" a="1"/>
  <c r="Z6" i="3" s="1"/>
  <c r="Z5" i="3" a="1"/>
  <c r="Z5" i="3" s="1"/>
  <c r="X6" i="3" a="1"/>
  <c r="X6" i="3" s="1"/>
  <c r="X5" i="3" a="1"/>
  <c r="X5" i="3" s="1"/>
  <c r="W6" i="3" a="1"/>
  <c r="W6" i="3" s="1"/>
  <c r="W5" i="3" a="1"/>
  <c r="W5" i="3" s="1"/>
  <c r="AC4" i="3" a="1"/>
  <c r="AC4" i="3" s="1"/>
  <c r="AB4" i="3" a="1"/>
  <c r="AB4" i="3" s="1"/>
  <c r="AA4" i="3" a="1"/>
  <c r="AA4" i="3" s="1"/>
  <c r="Z4" i="3" a="1"/>
  <c r="Z4" i="3" s="1"/>
  <c r="Y4" i="3" a="1"/>
  <c r="Y4" i="3" s="1"/>
  <c r="X4" i="3" a="1"/>
  <c r="X4" i="3" s="1"/>
  <c r="W4" i="3" a="1"/>
  <c r="W4" i="3" s="1"/>
  <c r="V7" i="4" a="1"/>
  <c r="V7" i="4" s="1"/>
  <c r="U7" i="4" a="1"/>
  <c r="U7" i="4" s="1"/>
  <c r="T7" i="4" a="1"/>
  <c r="T7" i="4" s="1"/>
  <c r="S7" i="4" a="1"/>
  <c r="S7" i="4" s="1"/>
  <c r="R7" i="4" a="1"/>
  <c r="R7" i="4" s="1"/>
  <c r="Q7" i="4" a="1"/>
  <c r="Q7" i="4" s="1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13" i="4"/>
  <c r="E4" i="4"/>
  <c r="E5" i="4"/>
  <c r="E6" i="4"/>
  <c r="E7" i="4"/>
  <c r="E8" i="4"/>
  <c r="E9" i="4"/>
  <c r="E10" i="4"/>
  <c r="E3" i="4"/>
  <c r="U6" i="3" a="1"/>
  <c r="U6" i="3" s="1"/>
  <c r="U5" i="3" a="1"/>
  <c r="U5" i="3" s="1"/>
  <c r="U4" i="3" a="1"/>
  <c r="U4" i="3" s="1"/>
  <c r="E52" i="3"/>
  <c r="E49" i="3"/>
  <c r="E51" i="3"/>
  <c r="E50" i="3"/>
  <c r="E48" i="3"/>
  <c r="E47" i="3"/>
  <c r="E46" i="3"/>
  <c r="E45" i="3"/>
  <c r="E43" i="3"/>
  <c r="E44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17" i="3"/>
  <c r="E22" i="3"/>
  <c r="E21" i="3"/>
  <c r="E20" i="3"/>
  <c r="E19" i="3"/>
  <c r="E18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2" i="3"/>
  <c r="E3" i="3"/>
  <c r="Q9" i="3"/>
  <c r="Q10" i="3"/>
  <c r="Q8" i="3"/>
  <c r="Q7" i="3"/>
  <c r="Q6" i="3"/>
  <c r="Q5" i="3"/>
  <c r="Q4" i="3"/>
  <c r="Q2" i="3"/>
  <c r="K15" i="3"/>
  <c r="K14" i="3"/>
  <c r="K13" i="3"/>
  <c r="K12" i="3"/>
  <c r="K11" i="3"/>
  <c r="K10" i="3"/>
  <c r="W26" i="3"/>
  <c r="W25" i="3"/>
  <c r="W24" i="3"/>
  <c r="K9" i="3"/>
  <c r="K8" i="3"/>
  <c r="K7" i="3"/>
  <c r="K6" i="3"/>
  <c r="W23" i="3"/>
  <c r="K17" i="3"/>
  <c r="W22" i="3"/>
  <c r="K3" i="3"/>
  <c r="K5" i="3"/>
  <c r="K4" i="3"/>
  <c r="K2" i="3"/>
  <c r="W21" i="3"/>
  <c r="W20" i="3"/>
  <c r="W19" i="3"/>
  <c r="T6" i="2" a="1"/>
  <c r="T6" i="2" s="1"/>
  <c r="T5" i="2" a="1"/>
  <c r="T5" i="2" s="1"/>
  <c r="Q2" i="2"/>
  <c r="U6" i="2" s="1"/>
  <c r="K32" i="2"/>
  <c r="K31" i="2"/>
  <c r="Q8" i="2"/>
  <c r="Q9" i="2"/>
  <c r="K28" i="2"/>
  <c r="Q7" i="2"/>
  <c r="Q6" i="2"/>
  <c r="Q5" i="2"/>
  <c r="Q4" i="2"/>
  <c r="K23" i="2"/>
  <c r="K22" i="2"/>
  <c r="Q3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U5" i="2" s="1"/>
  <c r="T4" i="2" a="1"/>
  <c r="T4" i="2" s="1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AN4" i="3" l="1"/>
  <c r="V10" i="3"/>
  <c r="P7" i="4"/>
  <c r="V12" i="3"/>
  <c r="V11" i="3"/>
  <c r="V6" i="3"/>
  <c r="V4" i="3"/>
  <c r="V5" i="3"/>
  <c r="U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<sst xmlns="http://schemas.openxmlformats.org/spreadsheetml/2006/main" count="1373" uniqueCount="271">
  <si>
    <t>ID</t>
  </si>
  <si>
    <t>date of birth</t>
  </si>
  <si>
    <t>Sex</t>
  </si>
  <si>
    <t>Race</t>
  </si>
  <si>
    <t>Age</t>
  </si>
  <si>
    <t>adult or child</t>
  </si>
  <si>
    <t>F</t>
  </si>
  <si>
    <t>White</t>
  </si>
  <si>
    <t>BKO001</t>
  </si>
  <si>
    <t>Black</t>
  </si>
  <si>
    <t>BKO002</t>
  </si>
  <si>
    <t>A</t>
  </si>
  <si>
    <t>BKO004</t>
  </si>
  <si>
    <t>M</t>
  </si>
  <si>
    <t>BKO0005</t>
  </si>
  <si>
    <t>Multiracial (black and white)</t>
  </si>
  <si>
    <t>BKO006</t>
  </si>
  <si>
    <t>Asian</t>
  </si>
  <si>
    <t>BKO009</t>
  </si>
  <si>
    <t xml:space="preserve">White </t>
  </si>
  <si>
    <t>BKO011</t>
  </si>
  <si>
    <t>BKO012</t>
  </si>
  <si>
    <t>BKO013</t>
  </si>
  <si>
    <t>Middle Eastern</t>
  </si>
  <si>
    <t>BKO014</t>
  </si>
  <si>
    <t>BKO015</t>
  </si>
  <si>
    <t xml:space="preserve">Black and White </t>
  </si>
  <si>
    <t>BKO016</t>
  </si>
  <si>
    <t>BKO018</t>
  </si>
  <si>
    <t>BKO019</t>
  </si>
  <si>
    <t>BKO020</t>
  </si>
  <si>
    <t>BKO021</t>
  </si>
  <si>
    <t>BKO022</t>
  </si>
  <si>
    <t>BKO029</t>
  </si>
  <si>
    <t>BKO025</t>
  </si>
  <si>
    <t>BKO026</t>
  </si>
  <si>
    <t>BKO027</t>
  </si>
  <si>
    <t>BKO028</t>
  </si>
  <si>
    <t xml:space="preserve">Black </t>
  </si>
  <si>
    <t>BKGL001</t>
  </si>
  <si>
    <t>C</t>
  </si>
  <si>
    <t>BKGL002</t>
  </si>
  <si>
    <t>BLG102</t>
  </si>
  <si>
    <t>BLG101</t>
  </si>
  <si>
    <t>BLG103</t>
  </si>
  <si>
    <t>BLG104</t>
  </si>
  <si>
    <t>BLG105</t>
  </si>
  <si>
    <t>Middle Eastern and North African</t>
  </si>
  <si>
    <t>BLG106</t>
  </si>
  <si>
    <t>BLG107</t>
  </si>
  <si>
    <t>White (Hispanic)</t>
  </si>
  <si>
    <t>BLG108</t>
  </si>
  <si>
    <t>BLG109</t>
  </si>
  <si>
    <t>BLG110</t>
  </si>
  <si>
    <t>Non White Latino</t>
  </si>
  <si>
    <t>BLG111</t>
  </si>
  <si>
    <t>BLG120</t>
  </si>
  <si>
    <t>BLG116</t>
  </si>
  <si>
    <t>BLG114</t>
  </si>
  <si>
    <t>07/05/2016</t>
  </si>
  <si>
    <t>BLG121</t>
  </si>
  <si>
    <t>BLG005</t>
  </si>
  <si>
    <t>BLG112</t>
  </si>
  <si>
    <t>04/18/1998</t>
  </si>
  <si>
    <t>BLG006</t>
  </si>
  <si>
    <t>6/27/16</t>
  </si>
  <si>
    <t>BLG007</t>
  </si>
  <si>
    <t>10/29/13</t>
  </si>
  <si>
    <t>BLG122</t>
  </si>
  <si>
    <t>08/24/2001</t>
  </si>
  <si>
    <t>BLG123</t>
  </si>
  <si>
    <t>BLG009</t>
  </si>
  <si>
    <t>BLG010</t>
  </si>
  <si>
    <t>BLG008</t>
  </si>
  <si>
    <t>BLG011</t>
  </si>
  <si>
    <t>White (Hispanic/Latino)</t>
  </si>
  <si>
    <t>BLG013</t>
  </si>
  <si>
    <t>BLG014</t>
  </si>
  <si>
    <t>10/02/13</t>
  </si>
  <si>
    <t>Multiracial (white and Asian)</t>
  </si>
  <si>
    <t>BLG015</t>
  </si>
  <si>
    <t>12/04/15</t>
  </si>
  <si>
    <t>BLG016</t>
  </si>
  <si>
    <t>BLG017</t>
  </si>
  <si>
    <t>04/14/2016</t>
  </si>
  <si>
    <t>BLG018</t>
  </si>
  <si>
    <t>BLG124</t>
  </si>
  <si>
    <t>12/12/2000</t>
  </si>
  <si>
    <t>Latino(a)/Hispanic(White)</t>
  </si>
  <si>
    <t>BLG125</t>
  </si>
  <si>
    <t>02/08/02</t>
  </si>
  <si>
    <t>BLG019</t>
  </si>
  <si>
    <t>06/16/2016</t>
  </si>
  <si>
    <t>blg128</t>
  </si>
  <si>
    <t>05/28/2002</t>
  </si>
  <si>
    <t>blg129</t>
  </si>
  <si>
    <t>06/13/1999</t>
  </si>
  <si>
    <t>blg020</t>
  </si>
  <si>
    <t>blg130</t>
  </si>
  <si>
    <t>07/15/2001</t>
  </si>
  <si>
    <t>blg131</t>
  </si>
  <si>
    <t>01/08/1999</t>
  </si>
  <si>
    <t>blg132</t>
  </si>
  <si>
    <t>10/01/01</t>
  </si>
  <si>
    <t>blg127</t>
  </si>
  <si>
    <t>7/4/1998</t>
  </si>
  <si>
    <t>blg133</t>
  </si>
  <si>
    <t>07/30/1997</t>
  </si>
  <si>
    <t>blg135</t>
  </si>
  <si>
    <t>09/17/1998</t>
  </si>
  <si>
    <t>blg021</t>
  </si>
  <si>
    <t>02/23/2017</t>
  </si>
  <si>
    <t>Alaskan Native / Native American / Indigenous,White,Latino(a)/Hispanic(White),Latino(a)/Hispanic(Non-White),Pacific  Islander / Native Hawaiian</t>
  </si>
  <si>
    <t>blg126</t>
  </si>
  <si>
    <t>08/30/99</t>
  </si>
  <si>
    <t>blg136</t>
  </si>
  <si>
    <t>09/07/1998</t>
  </si>
  <si>
    <t>blg137</t>
  </si>
  <si>
    <t>11/08/1997</t>
  </si>
  <si>
    <t>blg138</t>
  </si>
  <si>
    <t>03/05/2000</t>
  </si>
  <si>
    <t>blg139</t>
  </si>
  <si>
    <t>09/02/1998</t>
  </si>
  <si>
    <t>blg022</t>
  </si>
  <si>
    <t>04/29/2014</t>
  </si>
  <si>
    <t>blg140</t>
  </si>
  <si>
    <t>08/12/2001</t>
  </si>
  <si>
    <t>blg141</t>
  </si>
  <si>
    <t>05/30/2003</t>
  </si>
  <si>
    <t>blg142</t>
  </si>
  <si>
    <t>08/01/03</t>
  </si>
  <si>
    <t>blg143</t>
  </si>
  <si>
    <t>11/03/99</t>
  </si>
  <si>
    <t>Multiracial (please specify)</t>
  </si>
  <si>
    <t>blg144</t>
  </si>
  <si>
    <t>blg146</t>
  </si>
  <si>
    <t>August 16, 2002</t>
  </si>
  <si>
    <t>blg145</t>
  </si>
  <si>
    <t>06/23/2001</t>
  </si>
  <si>
    <t>blg147</t>
  </si>
  <si>
    <t>10/23/2002</t>
  </si>
  <si>
    <t>blg148</t>
  </si>
  <si>
    <t>04/11/2002</t>
  </si>
  <si>
    <t>blg149</t>
  </si>
  <si>
    <t>10/20/00</t>
  </si>
  <si>
    <t>blg150</t>
  </si>
  <si>
    <t>01/11/1997</t>
  </si>
  <si>
    <t>blg151</t>
  </si>
  <si>
    <t>09/28/93</t>
  </si>
  <si>
    <t>blg152</t>
  </si>
  <si>
    <t>08/23/2002</t>
  </si>
  <si>
    <t>blg153</t>
  </si>
  <si>
    <t>10/03/2001</t>
  </si>
  <si>
    <t>blg154</t>
  </si>
  <si>
    <t>04/25/2003</t>
  </si>
  <si>
    <t>Other (please specify)</t>
  </si>
  <si>
    <t>blg155</t>
  </si>
  <si>
    <t>12/11/00</t>
  </si>
  <si>
    <t>blg024</t>
  </si>
  <si>
    <t>11/14/11</t>
  </si>
  <si>
    <t>blg025</t>
  </si>
  <si>
    <t>01/08/16</t>
  </si>
  <si>
    <t>blg026</t>
  </si>
  <si>
    <t>03/22/2014</t>
  </si>
  <si>
    <t xml:space="preserve"> blg157</t>
  </si>
  <si>
    <t>08/01/2002</t>
  </si>
  <si>
    <t>blg156</t>
  </si>
  <si>
    <t>09/28/2001</t>
  </si>
  <si>
    <t>blg158</t>
  </si>
  <si>
    <t>09/21/2003</t>
  </si>
  <si>
    <t>blg159</t>
  </si>
  <si>
    <t>07/18/01</t>
  </si>
  <si>
    <t>Blg160</t>
  </si>
  <si>
    <t>12/30/1997</t>
  </si>
  <si>
    <t>blg027</t>
  </si>
  <si>
    <t>08/07/11</t>
  </si>
  <si>
    <t>blg028</t>
  </si>
  <si>
    <t>09/27/2010</t>
  </si>
  <si>
    <t>Black,White</t>
  </si>
  <si>
    <t>blg029</t>
  </si>
  <si>
    <t>12/17/11</t>
  </si>
  <si>
    <t>blg161</t>
  </si>
  <si>
    <t>03/10/97</t>
  </si>
  <si>
    <t>blg030</t>
  </si>
  <si>
    <t>01/19/11</t>
  </si>
  <si>
    <t>blg163</t>
  </si>
  <si>
    <t>11/05/2000</t>
  </si>
  <si>
    <t>blg164</t>
  </si>
  <si>
    <t>12/15/2000</t>
  </si>
  <si>
    <t>blg031</t>
  </si>
  <si>
    <t>04/15/2014</t>
  </si>
  <si>
    <t>04/19/13</t>
  </si>
  <si>
    <t>blg033</t>
  </si>
  <si>
    <t>9/22/2010</t>
  </si>
  <si>
    <t>blg162</t>
  </si>
  <si>
    <t>10/16/2000</t>
  </si>
  <si>
    <t>Latino(a)/Hispanic(Non-White)</t>
  </si>
  <si>
    <t>blg165</t>
  </si>
  <si>
    <t>09/06/01</t>
  </si>
  <si>
    <t>blg034</t>
  </si>
  <si>
    <t>Black,White,Latino(a)/Hispanic(White)</t>
  </si>
  <si>
    <t>blg035</t>
  </si>
  <si>
    <t>Native</t>
  </si>
  <si>
    <t>10/6/1982</t>
  </si>
  <si>
    <t>Total N</t>
  </si>
  <si>
    <t># Female</t>
  </si>
  <si>
    <t>Average Age</t>
  </si>
  <si>
    <t>Ethnicity</t>
  </si>
  <si>
    <t>Latinx/Hispanic</t>
  </si>
  <si>
    <t>Multiracial</t>
  </si>
  <si>
    <t xml:space="preserve">Indiginous </t>
  </si>
  <si>
    <t>Group</t>
  </si>
  <si>
    <t>Adult</t>
  </si>
  <si>
    <t>BLG001</t>
  </si>
  <si>
    <t>BLG002</t>
  </si>
  <si>
    <t>blg032</t>
  </si>
  <si>
    <t>5 to 8</t>
  </si>
  <si>
    <t>9 to 12</t>
  </si>
  <si>
    <t>bkp009</t>
  </si>
  <si>
    <t>bkp010</t>
  </si>
  <si>
    <t>bkp011</t>
  </si>
  <si>
    <t>bkp013</t>
  </si>
  <si>
    <t>bkp014</t>
  </si>
  <si>
    <t>bkp015</t>
  </si>
  <si>
    <t>bkp016</t>
  </si>
  <si>
    <t>bkp018</t>
  </si>
  <si>
    <t>bkp008</t>
  </si>
  <si>
    <t>06/23/00</t>
  </si>
  <si>
    <t>08/08/1996</t>
  </si>
  <si>
    <t>03/27/2000</t>
  </si>
  <si>
    <t>09/03/99</t>
  </si>
  <si>
    <t>blg160</t>
  </si>
  <si>
    <t>bkp019</t>
  </si>
  <si>
    <t>bkp021</t>
  </si>
  <si>
    <t>Other</t>
  </si>
  <si>
    <t xml:space="preserve">Multiracial </t>
  </si>
  <si>
    <t>MENA</t>
  </si>
  <si>
    <t>Indigenous</t>
  </si>
  <si>
    <t>Latinx/ Hispanic</t>
  </si>
  <si>
    <t>blg023</t>
  </si>
  <si>
    <t>4/10/11</t>
  </si>
  <si>
    <t>blg037</t>
  </si>
  <si>
    <t>blg036</t>
  </si>
  <si>
    <t>blg166</t>
  </si>
  <si>
    <t>blg167</t>
  </si>
  <si>
    <t>blg168</t>
  </si>
  <si>
    <t>&gt; included in LG DUAL IMAGE PRESENTATION</t>
  </si>
  <si>
    <t>ALL ADULTS INCLUDED- FOR BK ONLY</t>
  </si>
  <si>
    <t>THESE ADULTS RAN DUAL IMAGE LG</t>
  </si>
  <si>
    <t>6 to 8</t>
  </si>
  <si>
    <t>blg169</t>
  </si>
  <si>
    <t>blg170</t>
  </si>
  <si>
    <t>5 year olds</t>
  </si>
  <si>
    <t>blg038</t>
  </si>
  <si>
    <t>blg017</t>
  </si>
  <si>
    <t>blg012</t>
  </si>
  <si>
    <t>First Language</t>
  </si>
  <si>
    <t>Mandarin</t>
  </si>
  <si>
    <t>English</t>
  </si>
  <si>
    <t>Listed English</t>
  </si>
  <si>
    <t>Did not list English</t>
  </si>
  <si>
    <t>language</t>
  </si>
  <si>
    <t>Spanish</t>
  </si>
  <si>
    <t>Did list English</t>
  </si>
  <si>
    <t>blg157</t>
  </si>
  <si>
    <t>06/21/2000</t>
  </si>
  <si>
    <t>12/28/02</t>
  </si>
  <si>
    <t>03/15/2002</t>
  </si>
  <si>
    <t>blg039</t>
  </si>
  <si>
    <t>05/18/2015</t>
  </si>
  <si>
    <t>9 to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</si>
</sst>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49" fontId="0" fillId="0" borderId="0" xfId="0" applyNumberFormat="1"/>
    <xf numFmtId="0" fontId="0" fillId="3" borderId="0" xfId="0" applyFill="1"/>
    <xf numFmtId="16" fontId="0" fillId="3" borderId="0" xfId="0" applyNumberFormat="1" applyFill="1"/>
    <xf numFmtId="0" fontId="0" fillId="3" borderId="0" xfId="0" applyFill="1" applyAlignment="1">
      <alignment wrapText="1"/>
    </xf>
    <xf numFmtId="0" fontId="1" fillId="0" borderId="0" xfId="0" applyFont="1"/>
    <xf numFmtId="0" fontId="0" fillId="2" borderId="0" xfId="0" applyFill="1" applyBorder="1" applyAlignment="1">
      <alignment wrapText="1"/>
    </xf>
    <xf numFmtId="14" fontId="0" fillId="0" borderId="0" xfId="0" applyNumberFormat="1"/>
    <xf numFmtId="0" fontId="3" fillId="0" borderId="0" xfId="0" applyFont="1"/>
    <xf numFmtId="49" fontId="0" fillId="0" borderId="0" xfId="0" applyNumberForma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/>
    <xf numFmtId="0" fontId="0" fillId="2" borderId="2" xfId="0" applyFill="1" applyBorder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14" fontId="0" fillId="4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D4CC-E48A-FA4A-AA58-C0E53E3EECE9}">
  <dimension ref="A1:F92"/>
  <sheetViews>
    <sheetView topLeftCell="A28" workbookViewId="0">
      <selection activeCell="G77" sqref="G77"/>
    </sheetView>
  </sheetViews>
  <sheetFormatPr baseColWidth="10" defaultRowHeight="16" x14ac:dyDescent="0.2"/>
  <cols>
    <col min="1" max="6" width="10.83203125" style="2"/>
  </cols>
  <sheetData>
    <row r="1" spans="1: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2" t="s">
        <v>39</v>
      </c>
      <c r="B2" s="3">
        <v>40856</v>
      </c>
      <c r="C2" s="2" t="s">
        <v>6</v>
      </c>
      <c r="D2" s="2" t="s">
        <v>19</v>
      </c>
      <c r="E2" s="2">
        <f t="shared" ref="E2:E33" si="0">DATEDIF(B2,DATE(2022,4,24),"Y")</f>
        <v>10</v>
      </c>
      <c r="F2" s="2" t="s">
        <v>40</v>
      </c>
    </row>
    <row r="3" spans="1:6" ht="17" x14ac:dyDescent="0.2">
      <c r="A3" s="2" t="s">
        <v>41</v>
      </c>
      <c r="B3" s="3">
        <v>42603</v>
      </c>
      <c r="C3" s="2" t="s">
        <v>6</v>
      </c>
      <c r="D3" s="2" t="s">
        <v>7</v>
      </c>
      <c r="E3" s="2">
        <f t="shared" si="0"/>
        <v>5</v>
      </c>
      <c r="F3" s="2" t="s">
        <v>40</v>
      </c>
    </row>
    <row r="4" spans="1:6" ht="17" x14ac:dyDescent="0.2">
      <c r="A4" s="2" t="s">
        <v>42</v>
      </c>
      <c r="B4" s="3">
        <v>37100</v>
      </c>
      <c r="C4" s="2" t="s">
        <v>6</v>
      </c>
      <c r="D4" s="2" t="s">
        <v>38</v>
      </c>
      <c r="E4" s="2">
        <f t="shared" si="0"/>
        <v>20</v>
      </c>
      <c r="F4" s="2" t="s">
        <v>11</v>
      </c>
    </row>
    <row r="5" spans="1:6" ht="17" x14ac:dyDescent="0.2">
      <c r="A5" s="2" t="s">
        <v>43</v>
      </c>
      <c r="B5" s="3">
        <v>36700</v>
      </c>
      <c r="C5" s="2" t="s">
        <v>6</v>
      </c>
      <c r="D5" s="2" t="s">
        <v>17</v>
      </c>
      <c r="E5" s="2">
        <f t="shared" si="0"/>
        <v>21</v>
      </c>
      <c r="F5" s="2" t="s">
        <v>11</v>
      </c>
    </row>
    <row r="6" spans="1:6" ht="17" x14ac:dyDescent="0.2">
      <c r="A6" s="2" t="s">
        <v>44</v>
      </c>
      <c r="B6" s="3">
        <v>36332</v>
      </c>
      <c r="C6" s="2" t="s">
        <v>6</v>
      </c>
      <c r="D6" s="2" t="s">
        <v>19</v>
      </c>
      <c r="E6" s="2">
        <f t="shared" si="0"/>
        <v>22</v>
      </c>
      <c r="F6" s="2" t="s">
        <v>11</v>
      </c>
    </row>
    <row r="7" spans="1:6" ht="17" x14ac:dyDescent="0.2">
      <c r="A7" s="2" t="s">
        <v>45</v>
      </c>
      <c r="B7" s="3">
        <v>36920</v>
      </c>
      <c r="C7" s="2" t="s">
        <v>6</v>
      </c>
      <c r="D7" s="2" t="s">
        <v>7</v>
      </c>
      <c r="E7" s="2">
        <f t="shared" si="0"/>
        <v>21</v>
      </c>
      <c r="F7" s="2" t="s">
        <v>11</v>
      </c>
    </row>
    <row r="8" spans="1:6" ht="68" x14ac:dyDescent="0.2">
      <c r="A8" s="2" t="s">
        <v>46</v>
      </c>
      <c r="B8" s="3">
        <v>36558</v>
      </c>
      <c r="C8" s="2" t="s">
        <v>6</v>
      </c>
      <c r="D8" s="2" t="s">
        <v>47</v>
      </c>
      <c r="E8" s="2">
        <f t="shared" si="0"/>
        <v>22</v>
      </c>
      <c r="F8" s="2" t="s">
        <v>11</v>
      </c>
    </row>
    <row r="9" spans="1:6" ht="17" x14ac:dyDescent="0.2">
      <c r="A9" s="2" t="s">
        <v>48</v>
      </c>
      <c r="B9" s="3">
        <v>36765</v>
      </c>
      <c r="C9" s="2" t="s">
        <v>6</v>
      </c>
      <c r="D9" s="2" t="s">
        <v>7</v>
      </c>
      <c r="E9" s="2">
        <f t="shared" si="0"/>
        <v>21</v>
      </c>
      <c r="F9" s="2" t="s">
        <v>11</v>
      </c>
    </row>
    <row r="10" spans="1:6" ht="34" x14ac:dyDescent="0.2">
      <c r="A10" s="2" t="s">
        <v>49</v>
      </c>
      <c r="B10" s="3">
        <v>37127</v>
      </c>
      <c r="C10" s="2" t="s">
        <v>13</v>
      </c>
      <c r="D10" s="2" t="s">
        <v>50</v>
      </c>
      <c r="E10" s="2">
        <f t="shared" si="0"/>
        <v>20</v>
      </c>
      <c r="F10" s="2" t="s">
        <v>11</v>
      </c>
    </row>
    <row r="11" spans="1:6" ht="17" x14ac:dyDescent="0.2">
      <c r="A11" s="2" t="s">
        <v>51</v>
      </c>
      <c r="B11" s="3">
        <v>36501</v>
      </c>
      <c r="C11" s="2" t="s">
        <v>6</v>
      </c>
      <c r="D11" s="2" t="s">
        <v>7</v>
      </c>
      <c r="E11" s="2">
        <f t="shared" si="0"/>
        <v>22</v>
      </c>
      <c r="F11" s="2" t="s">
        <v>11</v>
      </c>
    </row>
    <row r="12" spans="1:6" ht="17" x14ac:dyDescent="0.2">
      <c r="A12" s="2" t="s">
        <v>52</v>
      </c>
      <c r="B12" s="3">
        <v>37555</v>
      </c>
      <c r="C12" s="2" t="s">
        <v>6</v>
      </c>
      <c r="D12" s="2" t="s">
        <v>17</v>
      </c>
      <c r="E12" s="2">
        <f t="shared" si="0"/>
        <v>19</v>
      </c>
      <c r="F12" s="2" t="s">
        <v>11</v>
      </c>
    </row>
    <row r="13" spans="1:6" ht="34" x14ac:dyDescent="0.2">
      <c r="A13" s="2" t="s">
        <v>53</v>
      </c>
      <c r="B13" s="3">
        <v>36229</v>
      </c>
      <c r="C13" s="2" t="s">
        <v>6</v>
      </c>
      <c r="D13" s="2" t="s">
        <v>54</v>
      </c>
      <c r="E13" s="2">
        <f t="shared" si="0"/>
        <v>23</v>
      </c>
      <c r="F13" s="2" t="s">
        <v>11</v>
      </c>
    </row>
    <row r="14" spans="1:6" ht="17" x14ac:dyDescent="0.2">
      <c r="A14" s="2" t="s">
        <v>55</v>
      </c>
      <c r="B14" s="3">
        <v>36672</v>
      </c>
      <c r="C14" s="2" t="s">
        <v>6</v>
      </c>
      <c r="D14" s="2" t="s">
        <v>7</v>
      </c>
      <c r="E14" s="2">
        <f t="shared" si="0"/>
        <v>21</v>
      </c>
      <c r="F14" s="2" t="s">
        <v>11</v>
      </c>
    </row>
    <row r="15" spans="1:6" ht="17" x14ac:dyDescent="0.2">
      <c r="A15" s="2" t="s">
        <v>56</v>
      </c>
      <c r="B15" s="3">
        <v>35641</v>
      </c>
      <c r="C15" s="2" t="s">
        <v>6</v>
      </c>
      <c r="D15" s="2" t="s">
        <v>7</v>
      </c>
      <c r="E15" s="2">
        <f t="shared" si="0"/>
        <v>24</v>
      </c>
      <c r="F15" s="2" t="s">
        <v>11</v>
      </c>
    </row>
    <row r="16" spans="1:6" ht="17" x14ac:dyDescent="0.2">
      <c r="A16" s="2" t="s">
        <v>57</v>
      </c>
      <c r="B16" s="3">
        <v>36765</v>
      </c>
      <c r="C16" s="2" t="s">
        <v>6</v>
      </c>
      <c r="D16" s="2" t="s">
        <v>7</v>
      </c>
      <c r="E16" s="2">
        <f t="shared" si="0"/>
        <v>21</v>
      </c>
      <c r="F16" s="2" t="s">
        <v>11</v>
      </c>
    </row>
    <row r="17" spans="1:6" ht="17" x14ac:dyDescent="0.2">
      <c r="A17" s="2" t="s">
        <v>58</v>
      </c>
      <c r="B17" s="3">
        <v>37555</v>
      </c>
      <c r="C17" s="2" t="s">
        <v>6</v>
      </c>
      <c r="D17" s="2" t="s">
        <v>17</v>
      </c>
      <c r="E17" s="2">
        <f t="shared" si="0"/>
        <v>19</v>
      </c>
      <c r="F17" s="2" t="s">
        <v>11</v>
      </c>
    </row>
    <row r="18" spans="1:6" ht="17" x14ac:dyDescent="0.2">
      <c r="A18" s="2" t="s">
        <v>60</v>
      </c>
      <c r="B18" s="3">
        <v>36645</v>
      </c>
      <c r="C18" s="2" t="s">
        <v>6</v>
      </c>
      <c r="D18" s="2" t="s">
        <v>7</v>
      </c>
      <c r="E18" s="2">
        <f t="shared" si="0"/>
        <v>21</v>
      </c>
      <c r="F18" s="2" t="s">
        <v>11</v>
      </c>
    </row>
    <row r="19" spans="1:6" ht="17" x14ac:dyDescent="0.2">
      <c r="A19" s="2" t="s">
        <v>61</v>
      </c>
      <c r="B19" s="4" t="s">
        <v>59</v>
      </c>
      <c r="C19" s="2" t="s">
        <v>13</v>
      </c>
      <c r="D19" s="2" t="s">
        <v>17</v>
      </c>
      <c r="E19" s="2">
        <f t="shared" si="0"/>
        <v>5</v>
      </c>
      <c r="F19" s="2" t="s">
        <v>40</v>
      </c>
    </row>
    <row r="20" spans="1:6" ht="17" x14ac:dyDescent="0.2">
      <c r="A20" s="2" t="s">
        <v>62</v>
      </c>
      <c r="B20" s="4" t="s">
        <v>63</v>
      </c>
      <c r="C20" s="2" t="s">
        <v>13</v>
      </c>
      <c r="D20" s="2" t="s">
        <v>7</v>
      </c>
      <c r="E20" s="2">
        <f t="shared" si="0"/>
        <v>24</v>
      </c>
      <c r="F20" s="2" t="s">
        <v>11</v>
      </c>
    </row>
    <row r="21" spans="1:6" ht="17" x14ac:dyDescent="0.2">
      <c r="A21" s="2" t="s">
        <v>64</v>
      </c>
      <c r="B21" s="4" t="s">
        <v>65</v>
      </c>
      <c r="C21" s="2" t="s">
        <v>13</v>
      </c>
      <c r="D21" s="2" t="s">
        <v>7</v>
      </c>
      <c r="E21" s="2">
        <f t="shared" si="0"/>
        <v>5</v>
      </c>
      <c r="F21" s="2" t="s">
        <v>40</v>
      </c>
    </row>
    <row r="22" spans="1:6" ht="17" x14ac:dyDescent="0.2">
      <c r="A22" s="2" t="s">
        <v>66</v>
      </c>
      <c r="B22" s="4" t="s">
        <v>67</v>
      </c>
      <c r="C22" s="2" t="s">
        <v>13</v>
      </c>
      <c r="D22" s="2" t="s">
        <v>7</v>
      </c>
      <c r="E22" s="2">
        <f t="shared" si="0"/>
        <v>8</v>
      </c>
      <c r="F22" s="2" t="s">
        <v>40</v>
      </c>
    </row>
    <row r="23" spans="1:6" ht="34" x14ac:dyDescent="0.2">
      <c r="A23" s="2" t="s">
        <v>68</v>
      </c>
      <c r="B23" s="4" t="s">
        <v>69</v>
      </c>
      <c r="C23" s="2" t="s">
        <v>6</v>
      </c>
      <c r="D23" s="2" t="s">
        <v>54</v>
      </c>
      <c r="E23" s="2">
        <f t="shared" si="0"/>
        <v>20</v>
      </c>
      <c r="F23" s="2" t="s">
        <v>11</v>
      </c>
    </row>
    <row r="24" spans="1:6" ht="17" x14ac:dyDescent="0.2">
      <c r="A24" s="2" t="s">
        <v>70</v>
      </c>
      <c r="B24" s="3">
        <v>34973</v>
      </c>
      <c r="C24" s="2" t="s">
        <v>6</v>
      </c>
      <c r="D24" s="2" t="s">
        <v>7</v>
      </c>
      <c r="E24" s="2">
        <f t="shared" si="0"/>
        <v>26</v>
      </c>
      <c r="F24" s="2" t="s">
        <v>11</v>
      </c>
    </row>
    <row r="25" spans="1:6" ht="17" x14ac:dyDescent="0.2">
      <c r="A25" s="2" t="s">
        <v>71</v>
      </c>
      <c r="B25" s="3">
        <v>42449</v>
      </c>
      <c r="C25" s="2" t="s">
        <v>6</v>
      </c>
      <c r="D25" s="2" t="s">
        <v>19</v>
      </c>
      <c r="E25" s="2">
        <f t="shared" si="0"/>
        <v>6</v>
      </c>
      <c r="F25" s="2" t="s">
        <v>40</v>
      </c>
    </row>
    <row r="26" spans="1:6" ht="17" x14ac:dyDescent="0.2">
      <c r="A26" s="2" t="s">
        <v>72</v>
      </c>
      <c r="B26" s="3">
        <v>41632</v>
      </c>
      <c r="C26" s="2" t="s">
        <v>13</v>
      </c>
      <c r="D26" s="2" t="s">
        <v>7</v>
      </c>
      <c r="E26" s="2">
        <f t="shared" si="0"/>
        <v>8</v>
      </c>
      <c r="F26" s="2" t="s">
        <v>40</v>
      </c>
    </row>
    <row r="27" spans="1:6" ht="17" x14ac:dyDescent="0.2">
      <c r="A27" s="2" t="s">
        <v>73</v>
      </c>
      <c r="B27" s="3">
        <v>41542</v>
      </c>
      <c r="C27" s="2" t="s">
        <v>6</v>
      </c>
      <c r="D27" s="2" t="s">
        <v>19</v>
      </c>
      <c r="E27" s="2">
        <f t="shared" si="0"/>
        <v>8</v>
      </c>
      <c r="F27" s="2" t="s">
        <v>40</v>
      </c>
    </row>
    <row r="28" spans="1:6" ht="51" x14ac:dyDescent="0.2">
      <c r="A28" s="2" t="s">
        <v>74</v>
      </c>
      <c r="B28" s="3">
        <v>42547</v>
      </c>
      <c r="D28" s="2" t="s">
        <v>75</v>
      </c>
      <c r="E28" s="2">
        <f t="shared" si="0"/>
        <v>5</v>
      </c>
      <c r="F28" s="2" t="s">
        <v>40</v>
      </c>
    </row>
    <row r="29" spans="1:6" ht="17" x14ac:dyDescent="0.2">
      <c r="A29" s="2" t="s">
        <v>62</v>
      </c>
      <c r="B29" s="3">
        <v>41437</v>
      </c>
      <c r="C29" s="2" t="s">
        <v>6</v>
      </c>
      <c r="D29" s="2" t="s">
        <v>19</v>
      </c>
      <c r="E29" s="2">
        <f t="shared" si="0"/>
        <v>8</v>
      </c>
      <c r="F29" s="2" t="s">
        <v>40</v>
      </c>
    </row>
    <row r="30" spans="1:6" ht="17" x14ac:dyDescent="0.2">
      <c r="A30" s="2" t="s">
        <v>76</v>
      </c>
      <c r="B30" s="3">
        <v>42653</v>
      </c>
      <c r="C30" s="2" t="s">
        <v>13</v>
      </c>
      <c r="D30" s="2" t="s">
        <v>19</v>
      </c>
      <c r="E30" s="2">
        <f t="shared" si="0"/>
        <v>5</v>
      </c>
      <c r="F30" s="2" t="s">
        <v>40</v>
      </c>
    </row>
    <row r="31" spans="1:6" ht="51" x14ac:dyDescent="0.2">
      <c r="A31" s="2" t="s">
        <v>77</v>
      </c>
      <c r="B31" s="4" t="s">
        <v>78</v>
      </c>
      <c r="C31" s="2" t="s">
        <v>13</v>
      </c>
      <c r="D31" s="2" t="s">
        <v>79</v>
      </c>
      <c r="E31" s="2">
        <f t="shared" si="0"/>
        <v>8</v>
      </c>
      <c r="F31" s="2" t="s">
        <v>40</v>
      </c>
    </row>
    <row r="32" spans="1:6" ht="17" x14ac:dyDescent="0.2">
      <c r="A32" s="2" t="s">
        <v>80</v>
      </c>
      <c r="B32" s="4" t="s">
        <v>81</v>
      </c>
      <c r="C32" s="2" t="s">
        <v>6</v>
      </c>
      <c r="D32" s="2" t="s">
        <v>7</v>
      </c>
      <c r="E32" s="2">
        <f t="shared" si="0"/>
        <v>6</v>
      </c>
      <c r="F32" s="2" t="s">
        <v>40</v>
      </c>
    </row>
    <row r="33" spans="1:6" ht="17" x14ac:dyDescent="0.2">
      <c r="A33" s="2" t="s">
        <v>82</v>
      </c>
      <c r="B33" s="5">
        <v>42342</v>
      </c>
      <c r="C33" s="2" t="s">
        <v>13</v>
      </c>
      <c r="D33" s="2" t="s">
        <v>7</v>
      </c>
      <c r="E33" s="2">
        <f t="shared" si="0"/>
        <v>6</v>
      </c>
      <c r="F33" s="2" t="s">
        <v>40</v>
      </c>
    </row>
    <row r="34" spans="1:6" ht="17" x14ac:dyDescent="0.2">
      <c r="A34" s="2" t="s">
        <v>83</v>
      </c>
      <c r="B34" s="4" t="s">
        <v>84</v>
      </c>
      <c r="C34" s="2" t="s">
        <v>13</v>
      </c>
      <c r="D34" s="4" t="s">
        <v>7</v>
      </c>
      <c r="E34" s="2">
        <f>DATEDIF(B34,DATE(2022,4,24),"Y")</f>
        <v>6</v>
      </c>
      <c r="F34" s="2" t="s">
        <v>40</v>
      </c>
    </row>
    <row r="35" spans="1:6" ht="17" x14ac:dyDescent="0.2">
      <c r="A35" s="2" t="s">
        <v>85</v>
      </c>
      <c r="B35" s="4" t="s">
        <v>59</v>
      </c>
      <c r="C35" s="2" t="s">
        <v>13</v>
      </c>
      <c r="D35" s="2" t="s">
        <v>17</v>
      </c>
      <c r="E35" s="2">
        <f t="shared" ref="E35:E92" si="1">DATEDIF(B35,DATE(2022,4,24),"Y")</f>
        <v>5</v>
      </c>
      <c r="F35" s="2" t="s">
        <v>40</v>
      </c>
    </row>
    <row r="36" spans="1:6" ht="51" x14ac:dyDescent="0.2">
      <c r="A36" s="2" t="s">
        <v>86</v>
      </c>
      <c r="B36" s="4" t="s">
        <v>87</v>
      </c>
      <c r="C36" s="2" t="s">
        <v>6</v>
      </c>
      <c r="D36" s="4" t="s">
        <v>88</v>
      </c>
      <c r="E36" s="2">
        <f t="shared" si="1"/>
        <v>21</v>
      </c>
      <c r="F36" s="2" t="s">
        <v>11</v>
      </c>
    </row>
    <row r="37" spans="1:6" ht="51" x14ac:dyDescent="0.2">
      <c r="A37" s="2" t="s">
        <v>89</v>
      </c>
      <c r="B37" s="4" t="s">
        <v>90</v>
      </c>
      <c r="C37" s="2" t="s">
        <v>6</v>
      </c>
      <c r="D37" s="4" t="s">
        <v>88</v>
      </c>
      <c r="E37" s="2">
        <f t="shared" si="1"/>
        <v>20</v>
      </c>
      <c r="F37" s="2" t="s">
        <v>11</v>
      </c>
    </row>
    <row r="38" spans="1:6" ht="51" x14ac:dyDescent="0.2">
      <c r="A38" s="2" t="s">
        <v>91</v>
      </c>
      <c r="B38" s="4" t="s">
        <v>92</v>
      </c>
      <c r="C38" s="2" t="s">
        <v>13</v>
      </c>
      <c r="D38" s="2" t="s">
        <v>79</v>
      </c>
      <c r="E38" s="2">
        <f t="shared" si="1"/>
        <v>5</v>
      </c>
      <c r="F38" s="2" t="s">
        <v>40</v>
      </c>
    </row>
    <row r="39" spans="1:6" ht="51" x14ac:dyDescent="0.2">
      <c r="A39" s="2" t="s">
        <v>93</v>
      </c>
      <c r="B39" s="4" t="s">
        <v>94</v>
      </c>
      <c r="C39" s="2" t="s">
        <v>13</v>
      </c>
      <c r="D39" s="4" t="s">
        <v>88</v>
      </c>
      <c r="E39" s="2">
        <f t="shared" si="1"/>
        <v>19</v>
      </c>
      <c r="F39" s="2" t="s">
        <v>11</v>
      </c>
    </row>
    <row r="40" spans="1:6" ht="17" x14ac:dyDescent="0.2">
      <c r="A40" s="2" t="s">
        <v>95</v>
      </c>
      <c r="B40" s="4" t="s">
        <v>96</v>
      </c>
      <c r="C40" s="2" t="s">
        <v>6</v>
      </c>
      <c r="D40" s="2" t="s">
        <v>17</v>
      </c>
      <c r="E40" s="2">
        <f t="shared" si="1"/>
        <v>22</v>
      </c>
      <c r="F40" s="2" t="s">
        <v>11</v>
      </c>
    </row>
    <row r="41" spans="1:6" ht="17" x14ac:dyDescent="0.2">
      <c r="A41" s="2" t="s">
        <v>97</v>
      </c>
      <c r="B41" s="3">
        <v>42795</v>
      </c>
      <c r="C41" s="2" t="s">
        <v>13</v>
      </c>
      <c r="D41" s="2" t="s">
        <v>7</v>
      </c>
      <c r="E41" s="2">
        <f t="shared" si="1"/>
        <v>5</v>
      </c>
      <c r="F41" s="2" t="s">
        <v>40</v>
      </c>
    </row>
    <row r="42" spans="1:6" ht="17" x14ac:dyDescent="0.2">
      <c r="A42" s="2" t="s">
        <v>98</v>
      </c>
      <c r="B42" s="4" t="s">
        <v>99</v>
      </c>
      <c r="C42" s="2" t="s">
        <v>6</v>
      </c>
      <c r="D42" s="2" t="s">
        <v>17</v>
      </c>
      <c r="E42" s="2">
        <f t="shared" si="1"/>
        <v>20</v>
      </c>
      <c r="F42" s="2" t="s">
        <v>11</v>
      </c>
    </row>
    <row r="43" spans="1:6" ht="17" x14ac:dyDescent="0.2">
      <c r="A43" s="4" t="s">
        <v>100</v>
      </c>
      <c r="B43" s="4" t="s">
        <v>101</v>
      </c>
      <c r="C43" s="4" t="s">
        <v>6</v>
      </c>
      <c r="D43" s="4" t="s">
        <v>17</v>
      </c>
      <c r="E43" s="2">
        <f t="shared" si="1"/>
        <v>23</v>
      </c>
      <c r="F43" s="2" t="s">
        <v>11</v>
      </c>
    </row>
    <row r="44" spans="1:6" ht="17" x14ac:dyDescent="0.2">
      <c r="A44" s="4" t="s">
        <v>102</v>
      </c>
      <c r="B44" s="4" t="s">
        <v>103</v>
      </c>
      <c r="C44" s="4" t="s">
        <v>6</v>
      </c>
      <c r="D44" s="4" t="s">
        <v>7</v>
      </c>
      <c r="E44" s="2">
        <f t="shared" si="1"/>
        <v>20</v>
      </c>
      <c r="F44" s="2" t="s">
        <v>11</v>
      </c>
    </row>
    <row r="45" spans="1:6" ht="17" x14ac:dyDescent="0.2">
      <c r="A45" s="4" t="s">
        <v>104</v>
      </c>
      <c r="B45" s="4" t="s">
        <v>105</v>
      </c>
      <c r="C45" s="4" t="s">
        <v>6</v>
      </c>
      <c r="D45" s="4" t="s">
        <v>9</v>
      </c>
      <c r="E45" s="2">
        <f t="shared" si="1"/>
        <v>23</v>
      </c>
      <c r="F45" s="2" t="s">
        <v>11</v>
      </c>
    </row>
    <row r="46" spans="1:6" ht="17" x14ac:dyDescent="0.2">
      <c r="A46" s="4" t="s">
        <v>106</v>
      </c>
      <c r="B46" s="4" t="s">
        <v>107</v>
      </c>
      <c r="C46" s="4" t="s">
        <v>6</v>
      </c>
      <c r="D46" s="4" t="s">
        <v>7</v>
      </c>
      <c r="E46" s="2">
        <f t="shared" si="1"/>
        <v>24</v>
      </c>
      <c r="F46" s="2" t="s">
        <v>11</v>
      </c>
    </row>
    <row r="47" spans="1:6" ht="17" x14ac:dyDescent="0.2">
      <c r="A47" s="4" t="s">
        <v>108</v>
      </c>
      <c r="B47" s="4" t="s">
        <v>109</v>
      </c>
      <c r="C47" s="4" t="s">
        <v>6</v>
      </c>
      <c r="D47" s="4" t="s">
        <v>17</v>
      </c>
      <c r="E47" s="2">
        <f t="shared" si="1"/>
        <v>23</v>
      </c>
      <c r="F47" s="2" t="s">
        <v>11</v>
      </c>
    </row>
    <row r="48" spans="1:6" ht="17" x14ac:dyDescent="0.2">
      <c r="A48" s="2" t="s">
        <v>110</v>
      </c>
      <c r="B48" s="4" t="s">
        <v>111</v>
      </c>
      <c r="C48" s="4" t="s">
        <v>6</v>
      </c>
      <c r="D48" s="6" t="s">
        <v>112</v>
      </c>
      <c r="E48" s="2">
        <f t="shared" si="1"/>
        <v>5</v>
      </c>
      <c r="F48" s="2" t="s">
        <v>40</v>
      </c>
    </row>
    <row r="49" spans="1:6" ht="17" x14ac:dyDescent="0.2">
      <c r="A49" s="4" t="s">
        <v>113</v>
      </c>
      <c r="B49" s="4" t="s">
        <v>114</v>
      </c>
      <c r="C49" s="4" t="s">
        <v>6</v>
      </c>
      <c r="D49" s="4" t="s">
        <v>7</v>
      </c>
      <c r="E49" s="2">
        <f t="shared" si="1"/>
        <v>22</v>
      </c>
      <c r="F49" s="2" t="s">
        <v>11</v>
      </c>
    </row>
    <row r="50" spans="1:6" ht="17" x14ac:dyDescent="0.2">
      <c r="A50" s="4" t="s">
        <v>115</v>
      </c>
      <c r="B50" s="4" t="s">
        <v>116</v>
      </c>
      <c r="C50" s="4" t="s">
        <v>6</v>
      </c>
      <c r="D50" s="4" t="s">
        <v>9</v>
      </c>
      <c r="E50" s="2">
        <f t="shared" si="1"/>
        <v>23</v>
      </c>
      <c r="F50" s="2" t="s">
        <v>11</v>
      </c>
    </row>
    <row r="51" spans="1:6" ht="17" x14ac:dyDescent="0.2">
      <c r="A51" s="4" t="s">
        <v>117</v>
      </c>
      <c r="B51" s="4" t="s">
        <v>118</v>
      </c>
      <c r="C51" s="4" t="s">
        <v>13</v>
      </c>
      <c r="D51" s="4" t="s">
        <v>7</v>
      </c>
      <c r="E51" s="2">
        <f t="shared" si="1"/>
        <v>24</v>
      </c>
      <c r="F51" s="2" t="s">
        <v>11</v>
      </c>
    </row>
    <row r="52" spans="1:6" ht="17" x14ac:dyDescent="0.2">
      <c r="A52" s="4" t="s">
        <v>119</v>
      </c>
      <c r="B52" s="4" t="s">
        <v>120</v>
      </c>
      <c r="C52" s="4" t="s">
        <v>6</v>
      </c>
      <c r="D52" s="4" t="s">
        <v>7</v>
      </c>
      <c r="E52" s="2">
        <f t="shared" si="1"/>
        <v>22</v>
      </c>
      <c r="F52" s="2" t="s">
        <v>11</v>
      </c>
    </row>
    <row r="53" spans="1:6" ht="17" x14ac:dyDescent="0.2">
      <c r="A53" s="4" t="s">
        <v>121</v>
      </c>
      <c r="B53" s="4" t="s">
        <v>122</v>
      </c>
      <c r="C53" s="4" t="s">
        <v>13</v>
      </c>
      <c r="D53" s="4" t="s">
        <v>7</v>
      </c>
      <c r="E53" s="2">
        <f t="shared" si="1"/>
        <v>23</v>
      </c>
      <c r="F53" s="2" t="s">
        <v>11</v>
      </c>
    </row>
    <row r="54" spans="1:6" ht="17" x14ac:dyDescent="0.2">
      <c r="A54" s="2" t="s">
        <v>123</v>
      </c>
      <c r="B54" s="4" t="s">
        <v>124</v>
      </c>
      <c r="C54" s="4" t="s">
        <v>6</v>
      </c>
      <c r="D54" s="4" t="s">
        <v>7</v>
      </c>
      <c r="E54" s="2">
        <f t="shared" si="1"/>
        <v>7</v>
      </c>
      <c r="F54" s="2" t="s">
        <v>40</v>
      </c>
    </row>
    <row r="55" spans="1:6" ht="17" x14ac:dyDescent="0.2">
      <c r="A55" s="4" t="s">
        <v>125</v>
      </c>
      <c r="B55" s="4" t="s">
        <v>126</v>
      </c>
      <c r="C55" s="4" t="s">
        <v>6</v>
      </c>
      <c r="D55" s="4" t="s">
        <v>7</v>
      </c>
      <c r="E55" s="2">
        <f t="shared" si="1"/>
        <v>20</v>
      </c>
      <c r="F55" s="2" t="s">
        <v>11</v>
      </c>
    </row>
    <row r="56" spans="1:6" ht="51" x14ac:dyDescent="0.2">
      <c r="A56" s="4" t="s">
        <v>127</v>
      </c>
      <c r="B56" s="4" t="s">
        <v>128</v>
      </c>
      <c r="C56" s="4" t="s">
        <v>13</v>
      </c>
      <c r="D56" s="4" t="s">
        <v>88</v>
      </c>
      <c r="E56" s="2">
        <f t="shared" si="1"/>
        <v>18</v>
      </c>
      <c r="F56" s="2" t="s">
        <v>11</v>
      </c>
    </row>
    <row r="57" spans="1:6" ht="17" x14ac:dyDescent="0.2">
      <c r="A57" s="4" t="s">
        <v>129</v>
      </c>
      <c r="B57" s="4" t="s">
        <v>130</v>
      </c>
      <c r="C57" s="4" t="s">
        <v>6</v>
      </c>
      <c r="D57" s="4" t="s">
        <v>17</v>
      </c>
      <c r="E57" s="2">
        <f t="shared" si="1"/>
        <v>18</v>
      </c>
      <c r="F57" s="2" t="s">
        <v>11</v>
      </c>
    </row>
    <row r="58" spans="1:6" ht="51" x14ac:dyDescent="0.2">
      <c r="A58" s="4" t="s">
        <v>131</v>
      </c>
      <c r="B58" s="4" t="s">
        <v>132</v>
      </c>
      <c r="C58" s="4" t="s">
        <v>6</v>
      </c>
      <c r="D58" s="4" t="s">
        <v>133</v>
      </c>
      <c r="E58" s="2">
        <f t="shared" si="1"/>
        <v>22</v>
      </c>
      <c r="F58" s="2" t="s">
        <v>11</v>
      </c>
    </row>
    <row r="59" spans="1:6" ht="17" x14ac:dyDescent="0.2">
      <c r="A59" s="4" t="s">
        <v>134</v>
      </c>
      <c r="B59" s="4" t="s">
        <v>203</v>
      </c>
      <c r="C59" s="4" t="s">
        <v>6</v>
      </c>
      <c r="D59" s="4" t="s">
        <v>17</v>
      </c>
      <c r="E59" s="2">
        <f t="shared" si="1"/>
        <v>39</v>
      </c>
      <c r="F59" s="2" t="s">
        <v>11</v>
      </c>
    </row>
    <row r="60" spans="1:6" ht="51" x14ac:dyDescent="0.2">
      <c r="A60" s="4" t="s">
        <v>135</v>
      </c>
      <c r="B60" s="4" t="s">
        <v>136</v>
      </c>
      <c r="C60" s="4" t="s">
        <v>6</v>
      </c>
      <c r="D60" s="4" t="s">
        <v>88</v>
      </c>
      <c r="E60" s="2">
        <f t="shared" si="1"/>
        <v>19</v>
      </c>
      <c r="F60" s="2" t="s">
        <v>11</v>
      </c>
    </row>
    <row r="61" spans="1:6" ht="51" x14ac:dyDescent="0.2">
      <c r="A61" s="4" t="s">
        <v>137</v>
      </c>
      <c r="B61" s="4" t="s">
        <v>138</v>
      </c>
      <c r="C61" s="4" t="s">
        <v>6</v>
      </c>
      <c r="D61" s="4" t="s">
        <v>88</v>
      </c>
      <c r="E61" s="2">
        <f t="shared" si="1"/>
        <v>20</v>
      </c>
      <c r="F61" s="2" t="s">
        <v>11</v>
      </c>
    </row>
    <row r="62" spans="1:6" ht="51" x14ac:dyDescent="0.2">
      <c r="A62" s="4" t="s">
        <v>139</v>
      </c>
      <c r="B62" s="4" t="s">
        <v>140</v>
      </c>
      <c r="C62" s="4" t="s">
        <v>6</v>
      </c>
      <c r="D62" s="4" t="s">
        <v>88</v>
      </c>
      <c r="E62" s="2">
        <f t="shared" si="1"/>
        <v>19</v>
      </c>
      <c r="F62" s="2" t="s">
        <v>11</v>
      </c>
    </row>
    <row r="63" spans="1:6" ht="17" x14ac:dyDescent="0.2">
      <c r="A63" s="4" t="s">
        <v>141</v>
      </c>
      <c r="B63" s="4" t="s">
        <v>142</v>
      </c>
      <c r="C63" s="4" t="s">
        <v>6</v>
      </c>
      <c r="D63" s="4" t="s">
        <v>17</v>
      </c>
      <c r="E63" s="2">
        <f t="shared" si="1"/>
        <v>20</v>
      </c>
      <c r="F63" s="2" t="s">
        <v>11</v>
      </c>
    </row>
    <row r="64" spans="1:6" ht="17" x14ac:dyDescent="0.2">
      <c r="A64" s="4" t="s">
        <v>143</v>
      </c>
      <c r="B64" s="4" t="s">
        <v>144</v>
      </c>
      <c r="C64" s="4" t="s">
        <v>6</v>
      </c>
      <c r="D64" s="4" t="s">
        <v>17</v>
      </c>
      <c r="E64" s="2">
        <f t="shared" si="1"/>
        <v>21</v>
      </c>
      <c r="F64" s="2" t="s">
        <v>11</v>
      </c>
    </row>
    <row r="65" spans="1:6" ht="51" x14ac:dyDescent="0.2">
      <c r="A65" s="4" t="s">
        <v>145</v>
      </c>
      <c r="B65" s="4" t="s">
        <v>146</v>
      </c>
      <c r="C65" s="4" t="s">
        <v>6</v>
      </c>
      <c r="D65" s="4" t="s">
        <v>88</v>
      </c>
      <c r="E65" s="2">
        <f t="shared" si="1"/>
        <v>25</v>
      </c>
      <c r="F65" s="2" t="s">
        <v>11</v>
      </c>
    </row>
    <row r="66" spans="1:6" ht="17" x14ac:dyDescent="0.2">
      <c r="A66" s="4" t="s">
        <v>147</v>
      </c>
      <c r="B66" s="4" t="s">
        <v>148</v>
      </c>
      <c r="C66" s="4" t="s">
        <v>6</v>
      </c>
      <c r="D66" s="4" t="s">
        <v>17</v>
      </c>
      <c r="E66" s="2">
        <f t="shared" si="1"/>
        <v>28</v>
      </c>
      <c r="F66" s="2" t="s">
        <v>11</v>
      </c>
    </row>
    <row r="67" spans="1:6" ht="17" x14ac:dyDescent="0.2">
      <c r="A67" s="4" t="s">
        <v>149</v>
      </c>
      <c r="B67" s="4" t="s">
        <v>150</v>
      </c>
      <c r="C67" s="4" t="s">
        <v>6</v>
      </c>
      <c r="D67" s="4" t="s">
        <v>9</v>
      </c>
      <c r="E67" s="2">
        <f t="shared" si="1"/>
        <v>19</v>
      </c>
      <c r="F67" s="2" t="s">
        <v>11</v>
      </c>
    </row>
    <row r="68" spans="1:6" ht="17" x14ac:dyDescent="0.2">
      <c r="A68" s="4" t="s">
        <v>151</v>
      </c>
      <c r="B68" s="4" t="s">
        <v>152</v>
      </c>
      <c r="C68" s="4" t="s">
        <v>6</v>
      </c>
      <c r="D68" s="4" t="s">
        <v>17</v>
      </c>
      <c r="E68" s="2">
        <f t="shared" si="1"/>
        <v>20</v>
      </c>
      <c r="F68" s="2" t="s">
        <v>11</v>
      </c>
    </row>
    <row r="69" spans="1:6" ht="51" x14ac:dyDescent="0.2">
      <c r="A69" s="4" t="s">
        <v>153</v>
      </c>
      <c r="B69" s="4" t="s">
        <v>154</v>
      </c>
      <c r="C69" s="4" t="s">
        <v>6</v>
      </c>
      <c r="D69" s="4" t="s">
        <v>155</v>
      </c>
      <c r="E69" s="2">
        <f t="shared" si="1"/>
        <v>18</v>
      </c>
      <c r="F69" s="2" t="s">
        <v>11</v>
      </c>
    </row>
    <row r="70" spans="1:6" ht="17" x14ac:dyDescent="0.2">
      <c r="A70" s="4" t="s">
        <v>156</v>
      </c>
      <c r="B70" s="4" t="s">
        <v>157</v>
      </c>
      <c r="C70" s="4" t="s">
        <v>6</v>
      </c>
      <c r="D70" s="4" t="s">
        <v>17</v>
      </c>
      <c r="E70" s="2">
        <f t="shared" si="1"/>
        <v>21</v>
      </c>
      <c r="F70" s="2" t="s">
        <v>11</v>
      </c>
    </row>
    <row r="71" spans="1:6" ht="17" x14ac:dyDescent="0.2">
      <c r="A71" s="4" t="s">
        <v>158</v>
      </c>
      <c r="B71" s="4" t="s">
        <v>159</v>
      </c>
      <c r="C71" s="4" t="s">
        <v>6</v>
      </c>
      <c r="D71" s="4" t="s">
        <v>7</v>
      </c>
      <c r="E71" s="2">
        <f t="shared" si="1"/>
        <v>10</v>
      </c>
      <c r="F71" s="2" t="s">
        <v>40</v>
      </c>
    </row>
    <row r="72" spans="1:6" ht="17" x14ac:dyDescent="0.2">
      <c r="A72" s="4" t="s">
        <v>160</v>
      </c>
      <c r="B72" s="4" t="s">
        <v>161</v>
      </c>
      <c r="C72" s="4" t="s">
        <v>6</v>
      </c>
      <c r="D72" s="4" t="s">
        <v>7</v>
      </c>
      <c r="E72" s="2">
        <f t="shared" si="1"/>
        <v>6</v>
      </c>
      <c r="F72" s="2" t="s">
        <v>40</v>
      </c>
    </row>
    <row r="73" spans="1:6" ht="17" x14ac:dyDescent="0.2">
      <c r="A73" s="4" t="s">
        <v>162</v>
      </c>
      <c r="B73" s="4" t="s">
        <v>163</v>
      </c>
      <c r="C73" s="4" t="s">
        <v>6</v>
      </c>
      <c r="D73" s="4" t="s">
        <v>7</v>
      </c>
      <c r="E73" s="2">
        <f t="shared" si="1"/>
        <v>8</v>
      </c>
      <c r="F73" s="2" t="s">
        <v>40</v>
      </c>
    </row>
    <row r="74" spans="1:6" ht="17" x14ac:dyDescent="0.2">
      <c r="A74" s="4" t="s">
        <v>164</v>
      </c>
      <c r="B74" s="4" t="s">
        <v>165</v>
      </c>
      <c r="C74" s="4" t="s">
        <v>6</v>
      </c>
      <c r="D74" s="4" t="s">
        <v>7</v>
      </c>
      <c r="E74" s="2">
        <f t="shared" si="1"/>
        <v>19</v>
      </c>
      <c r="F74" s="2" t="s">
        <v>11</v>
      </c>
    </row>
    <row r="75" spans="1:6" ht="17" x14ac:dyDescent="0.2">
      <c r="A75" s="4" t="s">
        <v>166</v>
      </c>
      <c r="B75" s="4" t="s">
        <v>167</v>
      </c>
      <c r="C75" s="4" t="s">
        <v>13</v>
      </c>
      <c r="D75" s="4" t="s">
        <v>7</v>
      </c>
      <c r="E75" s="2">
        <f t="shared" si="1"/>
        <v>20</v>
      </c>
      <c r="F75" s="2" t="s">
        <v>11</v>
      </c>
    </row>
    <row r="76" spans="1:6" ht="17" x14ac:dyDescent="0.2">
      <c r="A76" s="4" t="s">
        <v>168</v>
      </c>
      <c r="B76" s="4" t="s">
        <v>169</v>
      </c>
      <c r="C76" s="4" t="s">
        <v>6</v>
      </c>
      <c r="D76" s="4" t="s">
        <v>7</v>
      </c>
      <c r="E76" s="2">
        <f t="shared" si="1"/>
        <v>18</v>
      </c>
      <c r="F76" s="2" t="s">
        <v>11</v>
      </c>
    </row>
    <row r="77" spans="1:6" ht="17" x14ac:dyDescent="0.2">
      <c r="A77" s="4" t="s">
        <v>170</v>
      </c>
      <c r="B77" s="4" t="s">
        <v>171</v>
      </c>
      <c r="C77" s="4" t="s">
        <v>6</v>
      </c>
      <c r="D77" s="4" t="s">
        <v>9</v>
      </c>
      <c r="E77" s="2">
        <f t="shared" si="1"/>
        <v>20</v>
      </c>
      <c r="F77" s="2" t="s">
        <v>11</v>
      </c>
    </row>
    <row r="78" spans="1:6" ht="17" x14ac:dyDescent="0.2">
      <c r="A78" s="4" t="s">
        <v>172</v>
      </c>
      <c r="B78" s="4" t="s">
        <v>173</v>
      </c>
      <c r="C78" s="4" t="s">
        <v>6</v>
      </c>
      <c r="D78" s="4" t="s">
        <v>7</v>
      </c>
      <c r="E78" s="2">
        <f t="shared" si="1"/>
        <v>24</v>
      </c>
      <c r="F78" s="2" t="s">
        <v>11</v>
      </c>
    </row>
    <row r="79" spans="1:6" ht="17" x14ac:dyDescent="0.2">
      <c r="A79" s="4" t="s">
        <v>174</v>
      </c>
      <c r="B79" s="4" t="s">
        <v>175</v>
      </c>
      <c r="C79" s="4" t="s">
        <v>13</v>
      </c>
      <c r="D79" s="4" t="s">
        <v>7</v>
      </c>
      <c r="E79" s="2">
        <f t="shared" si="1"/>
        <v>10</v>
      </c>
      <c r="F79" s="2" t="s">
        <v>40</v>
      </c>
    </row>
    <row r="80" spans="1:6" ht="34" x14ac:dyDescent="0.2">
      <c r="A80" s="4" t="s">
        <v>176</v>
      </c>
      <c r="B80" s="4" t="s">
        <v>177</v>
      </c>
      <c r="C80" s="4" t="s">
        <v>13</v>
      </c>
      <c r="D80" s="4" t="s">
        <v>178</v>
      </c>
      <c r="E80" s="2">
        <f t="shared" si="1"/>
        <v>11</v>
      </c>
      <c r="F80" s="2" t="s">
        <v>40</v>
      </c>
    </row>
    <row r="81" spans="1:6" ht="51" x14ac:dyDescent="0.2">
      <c r="A81" s="4" t="s">
        <v>179</v>
      </c>
      <c r="B81" s="4" t="s">
        <v>180</v>
      </c>
      <c r="C81" s="4" t="s">
        <v>13</v>
      </c>
      <c r="D81" s="4" t="s">
        <v>88</v>
      </c>
      <c r="E81" s="2">
        <f t="shared" si="1"/>
        <v>10</v>
      </c>
      <c r="F81" s="2" t="s">
        <v>40</v>
      </c>
    </row>
    <row r="82" spans="1:6" ht="17" x14ac:dyDescent="0.2">
      <c r="A82" s="4" t="s">
        <v>181</v>
      </c>
      <c r="B82" s="4" t="s">
        <v>182</v>
      </c>
      <c r="C82" s="4" t="s">
        <v>6</v>
      </c>
      <c r="D82" s="4" t="s">
        <v>7</v>
      </c>
      <c r="E82" s="2">
        <f t="shared" si="1"/>
        <v>25</v>
      </c>
      <c r="F82" s="2" t="s">
        <v>11</v>
      </c>
    </row>
    <row r="83" spans="1:6" ht="17" x14ac:dyDescent="0.2">
      <c r="A83" s="2" t="s">
        <v>183</v>
      </c>
      <c r="B83" s="4" t="s">
        <v>184</v>
      </c>
      <c r="C83" s="4" t="s">
        <v>6</v>
      </c>
      <c r="D83" s="4" t="s">
        <v>7</v>
      </c>
      <c r="E83" s="2">
        <f t="shared" si="1"/>
        <v>11</v>
      </c>
      <c r="F83" s="2" t="s">
        <v>40</v>
      </c>
    </row>
    <row r="84" spans="1:6" ht="17" x14ac:dyDescent="0.2">
      <c r="A84" s="4" t="s">
        <v>185</v>
      </c>
      <c r="B84" s="4" t="s">
        <v>186</v>
      </c>
      <c r="C84" s="4" t="s">
        <v>6</v>
      </c>
      <c r="D84" s="4" t="s">
        <v>7</v>
      </c>
      <c r="E84" s="2">
        <f t="shared" si="1"/>
        <v>21</v>
      </c>
      <c r="F84" s="2" t="s">
        <v>11</v>
      </c>
    </row>
    <row r="85" spans="1:6" ht="51" x14ac:dyDescent="0.2">
      <c r="A85" s="4" t="s">
        <v>187</v>
      </c>
      <c r="B85" s="4" t="s">
        <v>188</v>
      </c>
      <c r="C85" s="4" t="s">
        <v>13</v>
      </c>
      <c r="D85" s="4" t="s">
        <v>155</v>
      </c>
      <c r="E85" s="2">
        <f t="shared" si="1"/>
        <v>21</v>
      </c>
      <c r="F85" s="2" t="s">
        <v>11</v>
      </c>
    </row>
    <row r="86" spans="1:6" ht="17" x14ac:dyDescent="0.2">
      <c r="A86" s="4" t="s">
        <v>189</v>
      </c>
      <c r="B86" s="4" t="s">
        <v>190</v>
      </c>
      <c r="C86" s="4" t="s">
        <v>6</v>
      </c>
      <c r="D86" s="4" t="s">
        <v>7</v>
      </c>
      <c r="E86" s="2">
        <f t="shared" si="1"/>
        <v>8</v>
      </c>
      <c r="F86" s="2" t="s">
        <v>40</v>
      </c>
    </row>
    <row r="87" spans="1:6" ht="17" x14ac:dyDescent="0.2">
      <c r="A87" s="4" t="s">
        <v>215</v>
      </c>
      <c r="B87" s="4" t="s">
        <v>191</v>
      </c>
      <c r="C87" s="4" t="s">
        <v>6</v>
      </c>
      <c r="D87" s="4" t="s">
        <v>7</v>
      </c>
      <c r="E87" s="2">
        <f t="shared" si="1"/>
        <v>9</v>
      </c>
      <c r="F87" s="2" t="s">
        <v>40</v>
      </c>
    </row>
    <row r="88" spans="1:6" ht="17" x14ac:dyDescent="0.2">
      <c r="A88" s="4" t="s">
        <v>192</v>
      </c>
      <c r="B88" s="4" t="s">
        <v>193</v>
      </c>
      <c r="C88" s="4" t="s">
        <v>6</v>
      </c>
      <c r="D88" s="4" t="s">
        <v>7</v>
      </c>
      <c r="E88" s="2">
        <f t="shared" si="1"/>
        <v>11</v>
      </c>
      <c r="F88" s="2" t="s">
        <v>40</v>
      </c>
    </row>
    <row r="89" spans="1:6" ht="51" x14ac:dyDescent="0.2">
      <c r="A89" s="4" t="s">
        <v>194</v>
      </c>
      <c r="B89" s="4" t="s">
        <v>195</v>
      </c>
      <c r="C89" s="4" t="s">
        <v>6</v>
      </c>
      <c r="D89" s="4" t="s">
        <v>196</v>
      </c>
      <c r="E89" s="2">
        <f t="shared" si="1"/>
        <v>21</v>
      </c>
      <c r="F89" s="2" t="s">
        <v>11</v>
      </c>
    </row>
    <row r="90" spans="1:6" ht="17" x14ac:dyDescent="0.2">
      <c r="A90" s="4" t="s">
        <v>197</v>
      </c>
      <c r="B90" s="4" t="s">
        <v>198</v>
      </c>
      <c r="C90" s="4" t="s">
        <v>6</v>
      </c>
      <c r="D90" s="4" t="s">
        <v>7</v>
      </c>
      <c r="E90" s="2">
        <f t="shared" si="1"/>
        <v>20</v>
      </c>
      <c r="F90" s="2" t="s">
        <v>11</v>
      </c>
    </row>
    <row r="91" spans="1:6" ht="68" x14ac:dyDescent="0.2">
      <c r="A91" s="4" t="s">
        <v>199</v>
      </c>
      <c r="B91" s="3">
        <v>42484</v>
      </c>
      <c r="C91" s="4" t="s">
        <v>6</v>
      </c>
      <c r="D91" s="4" t="s">
        <v>200</v>
      </c>
      <c r="E91" s="2">
        <f t="shared" si="1"/>
        <v>6</v>
      </c>
      <c r="F91" s="2" t="s">
        <v>40</v>
      </c>
    </row>
    <row r="92" spans="1:6" ht="17" x14ac:dyDescent="0.2">
      <c r="A92" s="4" t="s">
        <v>201</v>
      </c>
      <c r="B92" s="3">
        <v>42288</v>
      </c>
      <c r="C92" s="2" t="s">
        <v>13</v>
      </c>
      <c r="D92" s="2" t="s">
        <v>202</v>
      </c>
      <c r="E92" s="2">
        <f t="shared" si="1"/>
        <v>6</v>
      </c>
      <c r="F92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A5AF-9905-F445-950E-D7EBA12A665B}">
  <dimension ref="A1:W32"/>
  <sheetViews>
    <sheetView topLeftCell="B1" workbookViewId="0">
      <selection activeCell="N6" sqref="N6:U7"/>
    </sheetView>
  </sheetViews>
  <sheetFormatPr baseColWidth="10" defaultRowHeight="16" x14ac:dyDescent="0.2"/>
  <cols>
    <col min="2" max="2" width="10.5" customWidth="1"/>
    <col min="4" max="4" width="15.1640625" customWidth="1"/>
    <col min="7" max="7" width="19.33203125" customWidth="1"/>
    <col min="8" max="8" width="8.5" customWidth="1"/>
    <col min="10" max="10" width="6.33203125" customWidth="1"/>
    <col min="11" max="11" width="5.83203125" customWidth="1"/>
    <col min="12" max="12" width="6" customWidth="1"/>
    <col min="13" max="13" width="8" customWidth="1"/>
    <col min="14" max="14" width="9.5" customWidth="1"/>
  </cols>
  <sheetData>
    <row r="1" spans="1:23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256</v>
      </c>
    </row>
    <row r="2" spans="1:23" ht="17" x14ac:dyDescent="0.2">
      <c r="A2" s="11" t="s">
        <v>226</v>
      </c>
      <c r="C2" t="s">
        <v>13</v>
      </c>
      <c r="D2" t="s">
        <v>17</v>
      </c>
      <c r="E2">
        <v>25</v>
      </c>
      <c r="F2" t="s">
        <v>257</v>
      </c>
    </row>
    <row r="3" spans="1:23" x14ac:dyDescent="0.2">
      <c r="A3" s="10" t="s">
        <v>218</v>
      </c>
      <c r="B3" s="12">
        <v>34037</v>
      </c>
      <c r="C3" t="s">
        <v>13</v>
      </c>
      <c r="D3" t="s">
        <v>7</v>
      </c>
      <c r="E3">
        <f t="shared" ref="E3:E10" si="0">DATEDIF(B3,DATE(2022,4,24),"Y")</f>
        <v>29</v>
      </c>
      <c r="F3" t="s">
        <v>258</v>
      </c>
    </row>
    <row r="4" spans="1:23" x14ac:dyDescent="0.2">
      <c r="A4" s="10" t="s">
        <v>219</v>
      </c>
      <c r="B4" s="12">
        <v>36606</v>
      </c>
      <c r="C4" t="s">
        <v>6</v>
      </c>
      <c r="D4" t="s">
        <v>17</v>
      </c>
      <c r="E4">
        <f t="shared" si="0"/>
        <v>22</v>
      </c>
      <c r="F4" t="s">
        <v>258</v>
      </c>
    </row>
    <row r="5" spans="1:23" x14ac:dyDescent="0.2">
      <c r="A5" s="10" t="s">
        <v>220</v>
      </c>
      <c r="B5" s="12">
        <v>22109</v>
      </c>
      <c r="C5" t="s">
        <v>13</v>
      </c>
      <c r="D5" t="s">
        <v>7</v>
      </c>
      <c r="E5">
        <f t="shared" si="0"/>
        <v>61</v>
      </c>
      <c r="F5" t="s">
        <v>258</v>
      </c>
    </row>
    <row r="6" spans="1:23" ht="34" x14ac:dyDescent="0.2">
      <c r="A6" s="10" t="s">
        <v>221</v>
      </c>
      <c r="B6" s="12">
        <v>34817</v>
      </c>
      <c r="C6" t="s">
        <v>6</v>
      </c>
      <c r="D6" t="s">
        <v>7</v>
      </c>
      <c r="E6">
        <f t="shared" si="0"/>
        <v>26</v>
      </c>
      <c r="F6" t="s">
        <v>258</v>
      </c>
      <c r="N6" s="7" t="s">
        <v>204</v>
      </c>
      <c r="O6" s="7" t="s">
        <v>205</v>
      </c>
      <c r="P6" s="7" t="s">
        <v>206</v>
      </c>
      <c r="Q6" s="9" t="s">
        <v>7</v>
      </c>
      <c r="R6" s="9" t="s">
        <v>17</v>
      </c>
      <c r="S6" s="9" t="s">
        <v>9</v>
      </c>
      <c r="T6" s="9" t="s">
        <v>238</v>
      </c>
      <c r="U6" s="9" t="s">
        <v>209</v>
      </c>
      <c r="V6" s="9" t="s">
        <v>210</v>
      </c>
      <c r="W6" s="9" t="s">
        <v>234</v>
      </c>
    </row>
    <row r="7" spans="1:23" ht="35" x14ac:dyDescent="0.25">
      <c r="A7" s="10" t="s">
        <v>222</v>
      </c>
      <c r="B7" s="4" t="s">
        <v>227</v>
      </c>
      <c r="C7" s="4" t="s">
        <v>6</v>
      </c>
      <c r="D7" s="4" t="s">
        <v>17</v>
      </c>
      <c r="E7">
        <f t="shared" si="0"/>
        <v>21</v>
      </c>
      <c r="F7" s="4" t="s">
        <v>257</v>
      </c>
      <c r="G7" s="4" t="s">
        <v>259</v>
      </c>
      <c r="N7">
        <v>26</v>
      </c>
      <c r="O7" cm="1">
        <f t="array" ref="O7">SUM(LEN(C:C)-LEN(SUBSTITUTE(C:C,"F","")))</f>
        <v>22</v>
      </c>
      <c r="P7">
        <f>AVERAGE(E:E)</f>
        <v>24.653846153846153</v>
      </c>
      <c r="Q7" cm="1">
        <f t="array" ref="Q7">SUM(LEN(D:D)-LEN(SUBSTITUTE(D:D,"White","")))/LEN("White")</f>
        <v>15</v>
      </c>
      <c r="R7" s="13" cm="1">
        <f t="array" ref="R7">SUM(LEN(D:D)-LEN(SUBSTITUTE(D:D,"Asian","")))/LEN("Asian")</f>
        <v>6</v>
      </c>
      <c r="S7" cm="1">
        <f t="array" ref="S7">SUM(LEN(D:D)-LEN(SUBSTITUTE(D:D,"Black","")))/LEN("Black")</f>
        <v>2</v>
      </c>
      <c r="T7" cm="1">
        <f t="array" ref="T7">SUM(LEN(D:D)-LEN(SUBSTITUTE(D:D,"Latinx/Hispanic","")))/LEN("Latinx/Hispanic")</f>
        <v>2</v>
      </c>
      <c r="U7" cm="1">
        <f t="array" ref="U7">SUM(LEN(D:D)-LEN(SUBSTITUTE(D:D,"Multiracial","")))/LEN("Multiracial")</f>
        <v>1</v>
      </c>
      <c r="V7" cm="1">
        <f t="array" ref="V7">SUM(LEN(D:D)-LEN(SUBSTITUTE(D:D,"Native","")))/LEN("Native")</f>
        <v>0</v>
      </c>
    </row>
    <row r="8" spans="1:23" ht="34" x14ac:dyDescent="0.2">
      <c r="A8" s="10" t="s">
        <v>223</v>
      </c>
      <c r="B8" s="4" t="s">
        <v>228</v>
      </c>
      <c r="C8" s="4" t="s">
        <v>6</v>
      </c>
      <c r="D8" s="4" t="s">
        <v>7</v>
      </c>
      <c r="E8">
        <f t="shared" si="0"/>
        <v>25</v>
      </c>
      <c r="F8" s="4" t="s">
        <v>258</v>
      </c>
    </row>
    <row r="9" spans="1:23" ht="34" x14ac:dyDescent="0.2">
      <c r="A9" s="10" t="s">
        <v>224</v>
      </c>
      <c r="B9" s="4" t="s">
        <v>229</v>
      </c>
      <c r="C9" s="4" t="s">
        <v>6</v>
      </c>
      <c r="D9" s="4" t="s">
        <v>7</v>
      </c>
      <c r="E9">
        <f t="shared" si="0"/>
        <v>22</v>
      </c>
      <c r="F9" s="4" t="s">
        <v>258</v>
      </c>
    </row>
    <row r="10" spans="1:23" ht="17" x14ac:dyDescent="0.2">
      <c r="A10" s="10" t="s">
        <v>225</v>
      </c>
      <c r="B10" s="4" t="s">
        <v>230</v>
      </c>
      <c r="C10" s="4" t="s">
        <v>6</v>
      </c>
      <c r="D10" s="4" t="s">
        <v>7</v>
      </c>
      <c r="E10">
        <f t="shared" si="0"/>
        <v>22</v>
      </c>
      <c r="F10" s="4" t="s">
        <v>258</v>
      </c>
    </row>
    <row r="11" spans="1:23" ht="17" x14ac:dyDescent="0.2">
      <c r="A11" s="10" t="s">
        <v>232</v>
      </c>
      <c r="B11" s="4"/>
      <c r="C11" s="4" t="s">
        <v>13</v>
      </c>
      <c r="D11" s="4" t="s">
        <v>7</v>
      </c>
      <c r="E11">
        <v>26</v>
      </c>
      <c r="F11" s="4" t="s">
        <v>258</v>
      </c>
    </row>
    <row r="12" spans="1:23" ht="17" x14ac:dyDescent="0.2">
      <c r="A12" s="10" t="s">
        <v>233</v>
      </c>
      <c r="B12" s="4"/>
      <c r="C12" s="4" t="s">
        <v>6</v>
      </c>
      <c r="D12" s="4" t="s">
        <v>7</v>
      </c>
      <c r="E12">
        <v>26</v>
      </c>
      <c r="F12" s="4" t="s">
        <v>258</v>
      </c>
    </row>
    <row r="13" spans="1:23" ht="34" x14ac:dyDescent="0.2">
      <c r="A13" s="10" t="s">
        <v>95</v>
      </c>
      <c r="B13" s="4" t="s">
        <v>96</v>
      </c>
      <c r="C13" s="2" t="s">
        <v>6</v>
      </c>
      <c r="D13" s="2" t="s">
        <v>17</v>
      </c>
      <c r="E13">
        <f>DATEDIF(B13,DATE(2022,4,24),"Y")</f>
        <v>22</v>
      </c>
      <c r="F13" s="4" t="s">
        <v>257</v>
      </c>
      <c r="G13" t="s">
        <v>260</v>
      </c>
    </row>
    <row r="14" spans="1:23" ht="34" x14ac:dyDescent="0.2">
      <c r="A14" s="10" t="s">
        <v>100</v>
      </c>
      <c r="B14" s="4" t="s">
        <v>101</v>
      </c>
      <c r="C14" s="4" t="s">
        <v>6</v>
      </c>
      <c r="D14" s="4" t="s">
        <v>17</v>
      </c>
      <c r="E14">
        <f t="shared" ref="E14:E27" si="1">DATEDIF(B14,DATE(2022,4,24),"Y")</f>
        <v>23</v>
      </c>
      <c r="F14" s="4" t="s">
        <v>258</v>
      </c>
    </row>
    <row r="15" spans="1:23" ht="17" x14ac:dyDescent="0.2">
      <c r="A15" s="10" t="s">
        <v>102</v>
      </c>
      <c r="B15" s="4" t="s">
        <v>103</v>
      </c>
      <c r="C15" s="4" t="s">
        <v>6</v>
      </c>
      <c r="D15" s="4" t="s">
        <v>7</v>
      </c>
      <c r="E15">
        <f t="shared" si="1"/>
        <v>20</v>
      </c>
      <c r="F15" s="4" t="s">
        <v>258</v>
      </c>
    </row>
    <row r="16" spans="1:23" ht="34" x14ac:dyDescent="0.2">
      <c r="A16" s="10" t="s">
        <v>106</v>
      </c>
      <c r="B16" s="4" t="s">
        <v>107</v>
      </c>
      <c r="C16" s="4" t="s">
        <v>6</v>
      </c>
      <c r="D16" s="4" t="s">
        <v>7</v>
      </c>
      <c r="E16">
        <f t="shared" si="1"/>
        <v>24</v>
      </c>
      <c r="F16" s="4" t="s">
        <v>258</v>
      </c>
    </row>
    <row r="17" spans="1:11" ht="17" x14ac:dyDescent="0.2">
      <c r="A17" s="10" t="s">
        <v>104</v>
      </c>
      <c r="B17" s="4" t="s">
        <v>105</v>
      </c>
      <c r="C17" s="4" t="s">
        <v>6</v>
      </c>
      <c r="D17" s="4" t="s">
        <v>9</v>
      </c>
      <c r="E17">
        <f t="shared" si="1"/>
        <v>23</v>
      </c>
      <c r="F17" s="4" t="s">
        <v>258</v>
      </c>
    </row>
    <row r="18" spans="1:11" ht="17" x14ac:dyDescent="0.2">
      <c r="A18" s="10" t="s">
        <v>113</v>
      </c>
      <c r="B18" s="4" t="s">
        <v>114</v>
      </c>
      <c r="C18" s="4" t="s">
        <v>6</v>
      </c>
      <c r="D18" s="4" t="s">
        <v>7</v>
      </c>
      <c r="E18">
        <f t="shared" si="1"/>
        <v>22</v>
      </c>
      <c r="F18" s="4" t="s">
        <v>258</v>
      </c>
    </row>
    <row r="19" spans="1:11" ht="22" customHeight="1" x14ac:dyDescent="0.2">
      <c r="A19" s="10" t="s">
        <v>145</v>
      </c>
      <c r="B19" s="4" t="s">
        <v>146</v>
      </c>
      <c r="C19" s="4" t="s">
        <v>6</v>
      </c>
      <c r="D19" s="4" t="s">
        <v>208</v>
      </c>
      <c r="E19">
        <f t="shared" si="1"/>
        <v>25</v>
      </c>
      <c r="F19" s="4" t="s">
        <v>262</v>
      </c>
      <c r="G19" s="4" t="s">
        <v>263</v>
      </c>
    </row>
    <row r="20" spans="1:11" ht="17" x14ac:dyDescent="0.2">
      <c r="A20" s="10" t="s">
        <v>147</v>
      </c>
      <c r="B20" s="4" t="s">
        <v>148</v>
      </c>
      <c r="C20" s="4" t="s">
        <v>6</v>
      </c>
      <c r="D20" s="4" t="s">
        <v>17</v>
      </c>
      <c r="E20">
        <f t="shared" si="1"/>
        <v>28</v>
      </c>
      <c r="F20" s="4" t="s">
        <v>257</v>
      </c>
      <c r="G20" s="4" t="s">
        <v>260</v>
      </c>
    </row>
    <row r="21" spans="1:11" ht="38" customHeight="1" x14ac:dyDescent="0.2">
      <c r="A21" s="10" t="s">
        <v>153</v>
      </c>
      <c r="B21" s="4" t="s">
        <v>154</v>
      </c>
      <c r="C21" s="4" t="s">
        <v>6</v>
      </c>
      <c r="D21" s="4" t="s">
        <v>209</v>
      </c>
      <c r="E21">
        <f t="shared" si="1"/>
        <v>18</v>
      </c>
      <c r="F21" s="4" t="s">
        <v>258</v>
      </c>
    </row>
    <row r="22" spans="1:11" ht="17" x14ac:dyDescent="0.2">
      <c r="A22" s="10" t="s">
        <v>170</v>
      </c>
      <c r="B22" s="4" t="s">
        <v>171</v>
      </c>
      <c r="C22" s="4" t="s">
        <v>6</v>
      </c>
      <c r="D22" s="4" t="s">
        <v>9</v>
      </c>
      <c r="E22">
        <f t="shared" si="1"/>
        <v>20</v>
      </c>
      <c r="F22" s="4" t="s">
        <v>258</v>
      </c>
    </row>
    <row r="23" spans="1:11" ht="34" x14ac:dyDescent="0.2">
      <c r="A23" s="10" t="s">
        <v>231</v>
      </c>
      <c r="B23" s="4" t="s">
        <v>173</v>
      </c>
      <c r="C23" s="4" t="s">
        <v>6</v>
      </c>
      <c r="D23" s="4" t="s">
        <v>7</v>
      </c>
      <c r="E23">
        <f t="shared" si="1"/>
        <v>24</v>
      </c>
      <c r="F23" s="4" t="s">
        <v>258</v>
      </c>
    </row>
    <row r="24" spans="1:11" ht="17" x14ac:dyDescent="0.2">
      <c r="A24" s="10" t="s">
        <v>181</v>
      </c>
      <c r="B24" s="4" t="s">
        <v>182</v>
      </c>
      <c r="C24" s="4" t="s">
        <v>6</v>
      </c>
      <c r="D24" s="4" t="s">
        <v>7</v>
      </c>
      <c r="E24">
        <f t="shared" si="1"/>
        <v>25</v>
      </c>
      <c r="F24" s="4" t="s">
        <v>258</v>
      </c>
    </row>
    <row r="25" spans="1:11" ht="34" x14ac:dyDescent="0.2">
      <c r="A25" s="10" t="s">
        <v>194</v>
      </c>
      <c r="B25" s="4" t="s">
        <v>195</v>
      </c>
      <c r="C25" s="4" t="s">
        <v>6</v>
      </c>
      <c r="D25" s="4" t="s">
        <v>208</v>
      </c>
      <c r="E25">
        <f t="shared" si="1"/>
        <v>21</v>
      </c>
      <c r="F25" s="4" t="s">
        <v>262</v>
      </c>
      <c r="G25" s="4" t="s">
        <v>260</v>
      </c>
    </row>
    <row r="26" spans="1:11" ht="34" x14ac:dyDescent="0.2">
      <c r="A26" s="10" t="s">
        <v>185</v>
      </c>
      <c r="B26" s="4" t="s">
        <v>186</v>
      </c>
      <c r="C26" s="4" t="s">
        <v>6</v>
      </c>
      <c r="D26" s="4" t="s">
        <v>7</v>
      </c>
      <c r="E26">
        <f t="shared" si="1"/>
        <v>21</v>
      </c>
      <c r="F26" s="4" t="s">
        <v>258</v>
      </c>
    </row>
    <row r="27" spans="1:11" ht="17" x14ac:dyDescent="0.2">
      <c r="A27" s="10" t="s">
        <v>197</v>
      </c>
      <c r="B27" s="4" t="s">
        <v>198</v>
      </c>
      <c r="C27" s="4" t="s">
        <v>6</v>
      </c>
      <c r="D27" s="4" t="s">
        <v>7</v>
      </c>
      <c r="E27">
        <f t="shared" si="1"/>
        <v>20</v>
      </c>
      <c r="F27" s="4" t="s">
        <v>258</v>
      </c>
    </row>
    <row r="28" spans="1:11" ht="17" x14ac:dyDescent="0.2">
      <c r="G28" s="10" t="s">
        <v>243</v>
      </c>
      <c r="I28" s="4" t="s">
        <v>6</v>
      </c>
      <c r="J28" s="4" t="s">
        <v>17</v>
      </c>
    </row>
    <row r="29" spans="1:11" ht="17" x14ac:dyDescent="0.2">
      <c r="G29" s="10" t="s">
        <v>244</v>
      </c>
      <c r="H29" s="12">
        <v>36698</v>
      </c>
      <c r="I29" s="4" t="s">
        <v>6</v>
      </c>
      <c r="J29" s="4" t="s">
        <v>17</v>
      </c>
      <c r="K29">
        <f>DATEDIF(H29,DATE(2022,4,24),"Y")</f>
        <v>21</v>
      </c>
    </row>
    <row r="30" spans="1:11" ht="17" x14ac:dyDescent="0.2">
      <c r="G30" s="10" t="s">
        <v>245</v>
      </c>
      <c r="H30" s="12">
        <v>37618</v>
      </c>
      <c r="I30" s="4" t="s">
        <v>6</v>
      </c>
      <c r="J30" s="4" t="s">
        <v>7</v>
      </c>
      <c r="K30">
        <f>DATEDIF(H30,DATE(2022,4,24),"Y")</f>
        <v>19</v>
      </c>
    </row>
    <row r="31" spans="1:11" ht="17" x14ac:dyDescent="0.2">
      <c r="G31" s="10" t="s">
        <v>250</v>
      </c>
      <c r="H31" s="12">
        <v>37330</v>
      </c>
      <c r="I31" s="4" t="s">
        <v>6</v>
      </c>
      <c r="J31" s="4" t="s">
        <v>7</v>
      </c>
      <c r="K31">
        <f>DATEDIF(H31,DATE(2022,4,24),"Y")</f>
        <v>20</v>
      </c>
    </row>
    <row r="32" spans="1:11" ht="34" x14ac:dyDescent="0.2">
      <c r="G32" s="10" t="s">
        <v>251</v>
      </c>
      <c r="H32" s="12">
        <v>36498</v>
      </c>
      <c r="I32" s="4" t="s">
        <v>13</v>
      </c>
      <c r="J32" s="4" t="s">
        <v>209</v>
      </c>
      <c r="K32">
        <f>DATEDIF(H32,DATE(2022,4,24),"Y")</f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40F8-0F97-CD4B-85FA-A875119D0A9F}">
  <dimension ref="A1:AU59"/>
  <sheetViews>
    <sheetView tabSelected="1" topLeftCell="R1" workbookViewId="0">
      <selection activeCell="U6" sqref="U6"/>
    </sheetView>
  </sheetViews>
  <sheetFormatPr baseColWidth="10" defaultRowHeight="16" x14ac:dyDescent="0.2"/>
  <cols>
    <col min="6" max="6" width="18.1640625" customWidth="1"/>
    <col min="12" max="12" width="16.6640625" customWidth="1"/>
    <col min="18" max="18" width="18.5" customWidth="1"/>
    <col min="19" max="19" width="6.6640625" customWidth="1"/>
    <col min="20" max="20" width="7.1640625" customWidth="1"/>
    <col min="21" max="21" width="8.5" customWidth="1"/>
    <col min="23" max="23" width="6.83203125" customWidth="1"/>
    <col min="24" max="24" width="6" customWidth="1"/>
    <col min="25" max="25" width="6.33203125" customWidth="1"/>
    <col min="26" max="26" width="7.6640625" customWidth="1"/>
    <col min="27" max="27" width="10" customWidth="1"/>
    <col min="28" max="28" width="9.6640625" customWidth="1"/>
    <col min="29" max="29" width="7" customWidth="1"/>
    <col min="30" max="30" width="22.6640625" customWidth="1"/>
  </cols>
  <sheetData>
    <row r="1" spans="1:47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261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AD1" t="s">
        <v>246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</row>
    <row r="2" spans="1:47" ht="34" x14ac:dyDescent="0.2">
      <c r="A2" s="2" t="s">
        <v>43</v>
      </c>
      <c r="B2" s="3">
        <v>36700</v>
      </c>
      <c r="C2" s="2" t="s">
        <v>6</v>
      </c>
      <c r="D2" s="2" t="s">
        <v>17</v>
      </c>
      <c r="E2" s="2">
        <f t="shared" ref="E2:E33" si="0">DATEDIF(B2,DATE(2022,4,24),"Y")</f>
        <v>21</v>
      </c>
      <c r="G2" s="2" t="s">
        <v>66</v>
      </c>
      <c r="H2" s="4" t="s">
        <v>67</v>
      </c>
      <c r="I2" s="2" t="s">
        <v>13</v>
      </c>
      <c r="J2" s="2" t="s">
        <v>7</v>
      </c>
      <c r="K2" s="2">
        <f t="shared" ref="K2:K18" si="1">DATEDIF(H2,DATE(2022,4,24),"Y")</f>
        <v>8</v>
      </c>
      <c r="M2" s="2" t="s">
        <v>213</v>
      </c>
      <c r="N2" s="3">
        <v>40856</v>
      </c>
      <c r="O2" s="2" t="s">
        <v>6</v>
      </c>
      <c r="P2" s="2" t="s">
        <v>19</v>
      </c>
      <c r="Q2" s="2">
        <f t="shared" ref="Q2:Q12" si="2">DATEDIF(N2,DATE(2022,4,24),"Y")</f>
        <v>10</v>
      </c>
      <c r="S2" t="s">
        <v>247</v>
      </c>
      <c r="W2" s="2" t="s">
        <v>207</v>
      </c>
      <c r="AE2" s="4" t="s">
        <v>164</v>
      </c>
      <c r="AF2" s="4" t="s">
        <v>165</v>
      </c>
      <c r="AG2" s="4" t="s">
        <v>6</v>
      </c>
      <c r="AH2" s="4" t="s">
        <v>7</v>
      </c>
      <c r="AI2" s="2">
        <f t="shared" ref="AI2:AI41" si="3">DATEDIF(AF2,DATE(2022,4,24),"Y")</f>
        <v>19</v>
      </c>
      <c r="AK2" s="18" t="s">
        <v>248</v>
      </c>
    </row>
    <row r="3" spans="1:47" ht="51" x14ac:dyDescent="0.2">
      <c r="A3" s="2" t="s">
        <v>42</v>
      </c>
      <c r="B3" s="3">
        <v>37100</v>
      </c>
      <c r="C3" s="2" t="s">
        <v>6</v>
      </c>
      <c r="D3" s="2" t="s">
        <v>38</v>
      </c>
      <c r="E3" s="2">
        <f t="shared" si="0"/>
        <v>20</v>
      </c>
      <c r="F3" s="2"/>
      <c r="G3" s="2" t="s">
        <v>73</v>
      </c>
      <c r="H3" s="3">
        <v>41542</v>
      </c>
      <c r="I3" s="2" t="s">
        <v>6</v>
      </c>
      <c r="J3" s="2" t="s">
        <v>19</v>
      </c>
      <c r="K3" s="2">
        <f t="shared" si="1"/>
        <v>8</v>
      </c>
      <c r="M3" s="4" t="s">
        <v>239</v>
      </c>
      <c r="N3" s="17" t="s">
        <v>240</v>
      </c>
      <c r="O3" s="17" t="s">
        <v>6</v>
      </c>
      <c r="P3" s="17" t="s">
        <v>7</v>
      </c>
      <c r="Q3" s="2">
        <f t="shared" si="2"/>
        <v>11</v>
      </c>
      <c r="S3" s="7" t="s">
        <v>211</v>
      </c>
      <c r="T3" s="7" t="s">
        <v>204</v>
      </c>
      <c r="U3" s="7" t="s">
        <v>205</v>
      </c>
      <c r="V3" s="7" t="s">
        <v>206</v>
      </c>
      <c r="W3" s="9" t="s">
        <v>7</v>
      </c>
      <c r="X3" s="9" t="s">
        <v>17</v>
      </c>
      <c r="Y3" s="9" t="s">
        <v>9</v>
      </c>
      <c r="Z3" s="9" t="s">
        <v>208</v>
      </c>
      <c r="AA3" s="9" t="s">
        <v>209</v>
      </c>
      <c r="AB3" s="9" t="s">
        <v>237</v>
      </c>
      <c r="AC3" s="9" t="s">
        <v>236</v>
      </c>
      <c r="AE3" s="2" t="s">
        <v>68</v>
      </c>
      <c r="AF3" s="4" t="s">
        <v>69</v>
      </c>
      <c r="AG3" s="2" t="s">
        <v>6</v>
      </c>
      <c r="AH3" s="2" t="s">
        <v>208</v>
      </c>
      <c r="AI3" s="2">
        <f t="shared" si="3"/>
        <v>20</v>
      </c>
      <c r="AK3" s="7" t="s">
        <v>211</v>
      </c>
      <c r="AL3" s="7" t="s">
        <v>204</v>
      </c>
      <c r="AM3" s="7" t="s">
        <v>205</v>
      </c>
      <c r="AN3" s="7" t="s">
        <v>206</v>
      </c>
      <c r="AO3" s="9" t="s">
        <v>7</v>
      </c>
      <c r="AP3" s="9" t="s">
        <v>17</v>
      </c>
      <c r="AQ3" s="9" t="s">
        <v>9</v>
      </c>
      <c r="AR3" s="9" t="s">
        <v>208</v>
      </c>
      <c r="AS3" s="9" t="s">
        <v>209</v>
      </c>
      <c r="AT3" s="9" t="s">
        <v>237</v>
      </c>
      <c r="AU3" s="9" t="s">
        <v>236</v>
      </c>
    </row>
    <row r="4" spans="1:47" ht="17" x14ac:dyDescent="0.2">
      <c r="A4" s="2" t="s">
        <v>44</v>
      </c>
      <c r="B4" s="3">
        <v>36332</v>
      </c>
      <c r="C4" s="2" t="s">
        <v>6</v>
      </c>
      <c r="D4" s="2" t="s">
        <v>19</v>
      </c>
      <c r="E4" s="2">
        <f t="shared" si="0"/>
        <v>22</v>
      </c>
      <c r="G4" s="2" t="s">
        <v>71</v>
      </c>
      <c r="H4" s="3">
        <v>42449</v>
      </c>
      <c r="I4" s="2" t="s">
        <v>6</v>
      </c>
      <c r="J4" s="2" t="s">
        <v>19</v>
      </c>
      <c r="K4" s="2">
        <f t="shared" si="1"/>
        <v>6</v>
      </c>
      <c r="M4" s="4" t="s">
        <v>158</v>
      </c>
      <c r="N4" s="4" t="s">
        <v>159</v>
      </c>
      <c r="O4" s="4" t="s">
        <v>6</v>
      </c>
      <c r="P4" s="4" t="s">
        <v>7</v>
      </c>
      <c r="Q4" s="2">
        <f t="shared" si="2"/>
        <v>10</v>
      </c>
      <c r="S4" s="7" t="s">
        <v>212</v>
      </c>
      <c r="T4">
        <v>56</v>
      </c>
      <c r="U4" cm="1">
        <f t="array" ref="U4">SUM(LEN(C:C)-LEN(SUBSTITUTE(C:C,"F","")))</f>
        <v>48</v>
      </c>
      <c r="V4">
        <f>AVERAGE(E:E)</f>
        <v>21.553571428571427</v>
      </c>
      <c r="W4" cm="1">
        <f t="array" ref="W4">SUM(LEN(D:D)-LEN(SUBSTITUTE(D:D,"White","")))/LEN("White")</f>
        <v>21</v>
      </c>
      <c r="X4" cm="1">
        <f t="array" ref="X4">SUM(LEN(D:D)-LEN(SUBSTITUTE(D:D,"Asian","")))/LEN("Asian")</f>
        <v>15</v>
      </c>
      <c r="Y4" cm="1">
        <f t="array" ref="Y4">SUM(LEN(D:D)-LEN(SUBSTITUTE(D:D,"Black","")))/LEN("Black")</f>
        <v>6</v>
      </c>
      <c r="Z4" cm="1">
        <f t="array" ref="Z4">SUM(LEN(D:D)-LEN(SUBSTITUTE(D:D,"Latinx/Hispanic","")))/LEN("Latinx/Hispanic")</f>
        <v>10</v>
      </c>
      <c r="AA4" cm="1">
        <f t="array" ref="AA4">SUM(LEN(D:D)-LEN(SUBSTITUTE(D:D,"Multiracial","")))/LEN("Multiracial")</f>
        <v>3</v>
      </c>
      <c r="AB4" cm="1">
        <f t="array" ref="AB4">SUM(LEN(D:D)-LEN(SUBSTITUTE(D:D,"Native","")))/LEN("Native")</f>
        <v>0</v>
      </c>
      <c r="AC4" cm="1">
        <f t="array" ref="AC4">SUM(LEN(D:D)-LEN(SUBSTITUTE(D:D,"Middle","")))/LEN("Middle")</f>
        <v>1</v>
      </c>
      <c r="AE4" s="2" t="s">
        <v>70</v>
      </c>
      <c r="AF4" s="3">
        <v>34973</v>
      </c>
      <c r="AG4" s="2" t="s">
        <v>6</v>
      </c>
      <c r="AH4" s="2" t="s">
        <v>7</v>
      </c>
      <c r="AI4" s="2">
        <f t="shared" si="3"/>
        <v>26</v>
      </c>
      <c r="AK4" s="7" t="s">
        <v>212</v>
      </c>
      <c r="AL4">
        <v>40</v>
      </c>
      <c r="AM4" cm="1">
        <f t="array" ref="AM4">SUM(LEN(AG:AG)-LEN(SUBSTITUTE(AG:AG,"F","")))</f>
        <v>34</v>
      </c>
      <c r="AN4">
        <f>AVERAGE(AI:AI)</f>
        <v>21.75</v>
      </c>
      <c r="AO4" cm="1">
        <f t="array" ref="AO4">SUM(LEN(AH:AH)-LEN(SUBSTITUTE(AH:AH,"White","")))/LEN("White")</f>
        <v>14</v>
      </c>
      <c r="AP4" cm="1">
        <f t="array" ref="AP4">SUM(LEN(AH:AH)-LEN(SUBSTITUTE(AH:AH,"Asian","")))/LEN("Asian")</f>
        <v>11</v>
      </c>
      <c r="AQ4" cm="1">
        <f t="array" ref="AQ4">SUM(LEN(AH:AH)-LEN(SUBSTITUTE(AH:AH,"Black","")))/LEN("Black")</f>
        <v>5</v>
      </c>
      <c r="AR4" cm="1">
        <f t="array" ref="AR4">SUM(LEN(AH:AH)-LEN(SUBSTITUTE(AH:AH,"Latinx/Hispanic","")))/LEN("Latinx/Hispanic")</f>
        <v>8</v>
      </c>
      <c r="AS4" cm="1">
        <f t="array" ref="AS4">SUM(LEN(AH:AH)-LEN(SUBSTITUTE(AH:AH,"Multiracial","")))/LEN("Multiracial")</f>
        <v>2</v>
      </c>
      <c r="AT4" cm="1">
        <f t="array" ref="AT4">SUM(LEN(AH:AH)-LEN(SUBSTITUTE(AH:AH,"Native","")))/LEN("Native")</f>
        <v>0</v>
      </c>
      <c r="AU4" cm="1">
        <f t="array" ref="AU4">SUM(LEN(AH:AH)-LEN(SUBSTITUTE(AH:AH,"Middle","")))/LEN("Middle")</f>
        <v>0</v>
      </c>
    </row>
    <row r="5" spans="1:47" ht="34" x14ac:dyDescent="0.2">
      <c r="A5" s="2" t="s">
        <v>45</v>
      </c>
      <c r="B5" s="3">
        <v>36920</v>
      </c>
      <c r="C5" s="2" t="s">
        <v>6</v>
      </c>
      <c r="D5" s="2" t="s">
        <v>7</v>
      </c>
      <c r="E5" s="2">
        <f t="shared" si="0"/>
        <v>21</v>
      </c>
      <c r="G5" s="2" t="s">
        <v>72</v>
      </c>
      <c r="H5" s="3">
        <v>41632</v>
      </c>
      <c r="I5" s="2" t="s">
        <v>13</v>
      </c>
      <c r="J5" s="2" t="s">
        <v>7</v>
      </c>
      <c r="K5" s="2">
        <f t="shared" si="1"/>
        <v>8</v>
      </c>
      <c r="M5" s="4" t="s">
        <v>174</v>
      </c>
      <c r="N5" s="4" t="s">
        <v>175</v>
      </c>
      <c r="O5" s="4" t="s">
        <v>13</v>
      </c>
      <c r="P5" s="4" t="s">
        <v>7</v>
      </c>
      <c r="Q5" s="2">
        <f t="shared" si="2"/>
        <v>10</v>
      </c>
      <c r="S5" s="8" t="s">
        <v>249</v>
      </c>
      <c r="T5">
        <v>17</v>
      </c>
      <c r="U5" cm="1">
        <f t="array" ref="U5">SUM(LEN(I:I)-LEN(SUBSTITUTE(I:I,"F","")))</f>
        <v>11</v>
      </c>
      <c r="V5">
        <f>AVERAGE(K:K)</f>
        <v>6.9411764705882355</v>
      </c>
      <c r="W5" cm="1">
        <f t="array" ref="W5">SUM(LEN(J:J)-LEN(SUBSTITUTE(J:J,"White","")))/LEN("White")</f>
        <v>13</v>
      </c>
      <c r="X5" cm="1">
        <f t="array" ref="X5">SUM(LEN(J:J)-LEN(SUBSTITUTE(J:J,"Asian","")))/LEN("Asian")</f>
        <v>0</v>
      </c>
      <c r="Y5" cm="1">
        <f t="array" ref="Y5">SUM(LEN(J:J)-LEN(SUBSTITUTE(J:J,"Black","")))/LEN("Black")</f>
        <v>0</v>
      </c>
      <c r="Z5" cm="1">
        <f t="array" ref="Z5">SUM(LEN(J:J)-LEN(SUBSTITUTE(J:J,"Latinx/Hispanic","")))/LEN("Latinx/Hispanic")</f>
        <v>0</v>
      </c>
      <c r="AA5" cm="1">
        <f t="array" ref="AA5">SUM(LEN(J:J)-LEN(SUBSTITUTE(J:J,"Multiracial","")))/LEN("Multiracial")</f>
        <v>3</v>
      </c>
      <c r="AB5" cm="1">
        <f t="array" ref="AB5">SUM(LEN(J:J)-LEN(SUBSTITUTE(J:J,"Native","")))/LEN("Native")</f>
        <v>1</v>
      </c>
      <c r="AC5" cm="1">
        <f t="array" ref="AC5">SUM(LEN(J:J)-LEN(SUBSTITUTE(J:J,"Middle","")))/LEN("Middle")</f>
        <v>0</v>
      </c>
      <c r="AE5" s="2" t="s">
        <v>86</v>
      </c>
      <c r="AF5" s="4" t="s">
        <v>87</v>
      </c>
      <c r="AG5" s="2" t="s">
        <v>6</v>
      </c>
      <c r="AH5" s="4" t="s">
        <v>208</v>
      </c>
      <c r="AI5" s="2">
        <f t="shared" si="3"/>
        <v>21</v>
      </c>
    </row>
    <row r="6" spans="1:47" ht="68" x14ac:dyDescent="0.2">
      <c r="A6" s="2" t="s">
        <v>46</v>
      </c>
      <c r="B6" s="3">
        <v>36558</v>
      </c>
      <c r="C6" s="2" t="s">
        <v>6</v>
      </c>
      <c r="D6" s="2" t="s">
        <v>47</v>
      </c>
      <c r="E6" s="2">
        <f t="shared" si="0"/>
        <v>22</v>
      </c>
      <c r="G6" s="2" t="s">
        <v>77</v>
      </c>
      <c r="H6" s="4" t="s">
        <v>78</v>
      </c>
      <c r="I6" s="2" t="s">
        <v>13</v>
      </c>
      <c r="J6" s="2" t="s">
        <v>235</v>
      </c>
      <c r="K6" s="2">
        <f t="shared" si="1"/>
        <v>8</v>
      </c>
      <c r="M6" s="4" t="s">
        <v>176</v>
      </c>
      <c r="N6" s="4" t="s">
        <v>177</v>
      </c>
      <c r="O6" s="4" t="s">
        <v>13</v>
      </c>
      <c r="P6" s="4" t="s">
        <v>209</v>
      </c>
      <c r="Q6" s="2">
        <f t="shared" si="2"/>
        <v>11</v>
      </c>
      <c r="S6" s="7" t="s">
        <v>270</v>
      </c>
      <c r="T6">
        <v>11</v>
      </c>
      <c r="U6" cm="1">
        <f t="array" ref="U6">SUM(LEN(O:O)-LEN(SUBSTITUTE(O:O,"F","")))</f>
        <v>7</v>
      </c>
      <c r="V6">
        <f>AVERAGE(Q:Q)</f>
        <v>10.272727272727273</v>
      </c>
      <c r="W6" cm="1">
        <f t="array" ref="W6">SUM(LEN(P:P)-LEN(SUBSTITUTE(P:P,"White","")))/LEN("White")</f>
        <v>8</v>
      </c>
      <c r="X6" cm="1">
        <f t="array" ref="X6">SUM(LEN(P:P)-LEN(SUBSTITUTE(P:P,"Asian","")))/LEN("Asian")</f>
        <v>0</v>
      </c>
      <c r="Y6" cm="1">
        <f t="array" ref="Y6">SUM(LEN(P:P)-LEN(SUBSTITUTE(P:P,"Black","")))/LEN("Black")</f>
        <v>0</v>
      </c>
      <c r="Z6" cm="1">
        <f t="array" ref="Z6">SUM(LEN(P:P)-LEN(SUBSTITUTE(P:P,"Latinx/Hispanic","")))/LEN("Latinx/Hispanic")</f>
        <v>1</v>
      </c>
      <c r="AA6" cm="1">
        <f t="array" ref="AA6">SUM(LEN(P:P)-LEN(SUBSTITUTE(P:P,"Multiracial","")))/LEN("Multiracial")</f>
        <v>2</v>
      </c>
      <c r="AB6" cm="1">
        <f t="array" ref="AB6">SUM(LEN(P:P)-LEN(SUBSTITUTE(P:P,"Native","")))/LEN("Native")</f>
        <v>0</v>
      </c>
      <c r="AC6" cm="1">
        <f t="array" ref="AC6">SUM(LEN(P:P)-LEN(SUBSTITUTE(P:P,"Middle","")))/LEN("Middle")</f>
        <v>0</v>
      </c>
      <c r="AE6" s="2" t="s">
        <v>89</v>
      </c>
      <c r="AF6" s="4" t="s">
        <v>90</v>
      </c>
      <c r="AG6" s="2" t="s">
        <v>6</v>
      </c>
      <c r="AH6" s="4" t="s">
        <v>208</v>
      </c>
      <c r="AI6" s="2">
        <f t="shared" si="3"/>
        <v>20</v>
      </c>
    </row>
    <row r="7" spans="1:47" ht="34" x14ac:dyDescent="0.2">
      <c r="A7" s="2" t="s">
        <v>48</v>
      </c>
      <c r="B7" s="3">
        <v>36765</v>
      </c>
      <c r="C7" s="2" t="s">
        <v>6</v>
      </c>
      <c r="D7" s="2" t="s">
        <v>7</v>
      </c>
      <c r="E7" s="2">
        <f t="shared" si="0"/>
        <v>21</v>
      </c>
      <c r="G7" s="2" t="s">
        <v>80</v>
      </c>
      <c r="H7" s="4" t="s">
        <v>81</v>
      </c>
      <c r="I7" s="2" t="s">
        <v>6</v>
      </c>
      <c r="J7" s="2" t="s">
        <v>7</v>
      </c>
      <c r="K7" s="2">
        <f t="shared" si="1"/>
        <v>6</v>
      </c>
      <c r="M7" s="4" t="s">
        <v>179</v>
      </c>
      <c r="N7" s="4" t="s">
        <v>180</v>
      </c>
      <c r="O7" s="4" t="s">
        <v>13</v>
      </c>
      <c r="P7" s="16" t="s">
        <v>208</v>
      </c>
      <c r="Q7" s="2">
        <f t="shared" si="2"/>
        <v>10</v>
      </c>
      <c r="AE7" s="4" t="s">
        <v>104</v>
      </c>
      <c r="AF7" s="4" t="s">
        <v>105</v>
      </c>
      <c r="AG7" s="4" t="s">
        <v>6</v>
      </c>
      <c r="AH7" s="4" t="s">
        <v>9</v>
      </c>
      <c r="AI7" s="2">
        <f t="shared" si="3"/>
        <v>23</v>
      </c>
    </row>
    <row r="8" spans="1:47" ht="34" x14ac:dyDescent="0.2">
      <c r="A8" s="2" t="s">
        <v>49</v>
      </c>
      <c r="B8" s="3">
        <v>37127</v>
      </c>
      <c r="C8" s="2" t="s">
        <v>13</v>
      </c>
      <c r="D8" s="2" t="s">
        <v>208</v>
      </c>
      <c r="E8" s="2">
        <f t="shared" si="0"/>
        <v>20</v>
      </c>
      <c r="G8" s="2" t="s">
        <v>82</v>
      </c>
      <c r="H8" s="5">
        <v>42342</v>
      </c>
      <c r="I8" s="2" t="s">
        <v>13</v>
      </c>
      <c r="J8" s="2" t="s">
        <v>7</v>
      </c>
      <c r="K8" s="2">
        <f t="shared" si="1"/>
        <v>6</v>
      </c>
      <c r="M8" s="2" t="s">
        <v>183</v>
      </c>
      <c r="N8" s="4" t="s">
        <v>184</v>
      </c>
      <c r="O8" s="4" t="s">
        <v>6</v>
      </c>
      <c r="P8" s="4" t="s">
        <v>7</v>
      </c>
      <c r="Q8" s="2">
        <f t="shared" si="2"/>
        <v>11</v>
      </c>
      <c r="S8" t="s">
        <v>247</v>
      </c>
      <c r="W8" s="2"/>
      <c r="AE8" s="2" t="s">
        <v>93</v>
      </c>
      <c r="AF8" s="4" t="s">
        <v>94</v>
      </c>
      <c r="AG8" s="2" t="s">
        <v>13</v>
      </c>
      <c r="AH8" s="4" t="s">
        <v>208</v>
      </c>
      <c r="AI8" s="2">
        <f t="shared" si="3"/>
        <v>19</v>
      </c>
    </row>
    <row r="9" spans="1:47" ht="51" x14ac:dyDescent="0.2">
      <c r="A9" s="2" t="s">
        <v>51</v>
      </c>
      <c r="B9" s="3">
        <v>36501</v>
      </c>
      <c r="C9" s="2" t="s">
        <v>6</v>
      </c>
      <c r="D9" s="2" t="s">
        <v>7</v>
      </c>
      <c r="E9" s="2">
        <f t="shared" si="0"/>
        <v>22</v>
      </c>
      <c r="G9" s="2" t="s">
        <v>254</v>
      </c>
      <c r="H9" s="4" t="s">
        <v>84</v>
      </c>
      <c r="I9" s="2" t="s">
        <v>13</v>
      </c>
      <c r="J9" s="4" t="s">
        <v>7</v>
      </c>
      <c r="K9" s="2">
        <f t="shared" si="1"/>
        <v>6</v>
      </c>
      <c r="M9" s="4" t="s">
        <v>215</v>
      </c>
      <c r="N9" s="4" t="s">
        <v>191</v>
      </c>
      <c r="O9" s="4" t="s">
        <v>6</v>
      </c>
      <c r="P9" s="4" t="s">
        <v>7</v>
      </c>
      <c r="Q9" s="2">
        <f t="shared" si="2"/>
        <v>9</v>
      </c>
      <c r="S9" s="7" t="s">
        <v>211</v>
      </c>
      <c r="T9" s="7" t="s">
        <v>204</v>
      </c>
      <c r="U9" s="7" t="s">
        <v>205</v>
      </c>
      <c r="V9" s="7" t="s">
        <v>206</v>
      </c>
      <c r="W9" s="9" t="s">
        <v>7</v>
      </c>
      <c r="X9" s="9" t="s">
        <v>17</v>
      </c>
      <c r="Y9" s="9" t="s">
        <v>9</v>
      </c>
      <c r="Z9" s="9" t="s">
        <v>208</v>
      </c>
      <c r="AA9" s="9" t="s">
        <v>209</v>
      </c>
      <c r="AB9" s="9" t="s">
        <v>237</v>
      </c>
      <c r="AC9" s="9" t="s">
        <v>236</v>
      </c>
      <c r="AE9" s="2" t="s">
        <v>95</v>
      </c>
      <c r="AF9" s="4" t="s">
        <v>96</v>
      </c>
      <c r="AG9" s="2" t="s">
        <v>6</v>
      </c>
      <c r="AH9" s="2" t="s">
        <v>17</v>
      </c>
      <c r="AI9" s="2">
        <f t="shared" si="3"/>
        <v>22</v>
      </c>
    </row>
    <row r="10" spans="1:47" ht="17" x14ac:dyDescent="0.2">
      <c r="A10" s="2" t="s">
        <v>52</v>
      </c>
      <c r="B10" s="3">
        <v>37555</v>
      </c>
      <c r="C10" s="2" t="s">
        <v>6</v>
      </c>
      <c r="D10" s="2" t="s">
        <v>17</v>
      </c>
      <c r="E10" s="2">
        <f t="shared" si="0"/>
        <v>19</v>
      </c>
      <c r="G10" s="2" t="s">
        <v>123</v>
      </c>
      <c r="H10" s="4" t="s">
        <v>124</v>
      </c>
      <c r="I10" s="4" t="s">
        <v>6</v>
      </c>
      <c r="J10" s="4" t="s">
        <v>7</v>
      </c>
      <c r="K10" s="2">
        <f t="shared" si="1"/>
        <v>7</v>
      </c>
      <c r="M10" s="4" t="s">
        <v>192</v>
      </c>
      <c r="N10" s="4" t="s">
        <v>193</v>
      </c>
      <c r="O10" s="4" t="s">
        <v>6</v>
      </c>
      <c r="P10" s="4" t="s">
        <v>7</v>
      </c>
      <c r="Q10" s="2">
        <f t="shared" si="2"/>
        <v>11</v>
      </c>
      <c r="S10" s="7" t="s">
        <v>212</v>
      </c>
      <c r="T10">
        <v>59</v>
      </c>
      <c r="U10" cm="1">
        <f t="array" ref="U10">SUM(LEN(C:C)-LEN(SUBSTITUTE(C:C,"F","")))</f>
        <v>48</v>
      </c>
      <c r="V10">
        <f>AVERAGE(E:E)</f>
        <v>21.553571428571427</v>
      </c>
      <c r="W10" cm="1">
        <f t="array" ref="W10">SUM(LEN(D:D)-LEN(SUBSTITUTE(D:D,"White","")))/LEN("White")</f>
        <v>21</v>
      </c>
      <c r="X10" cm="1">
        <f t="array" ref="X10">SUM(LEN(D:D)-LEN(SUBSTITUTE(D:D,"Asian","")))/LEN("Asian")</f>
        <v>15</v>
      </c>
      <c r="Y10" cm="1">
        <f t="array" ref="Y10">SUM(LEN(D:D)-LEN(SUBSTITUTE(D:D,"Black","")))/LEN("Black")</f>
        <v>6</v>
      </c>
      <c r="Z10" cm="1">
        <f t="array" ref="Z10">SUM(LEN(D:D)-LEN(SUBSTITUTE(D:D,"Latinx/Hispanic","")))/LEN("Latinx/Hispanic")</f>
        <v>10</v>
      </c>
      <c r="AA10" cm="1">
        <f t="array" ref="AA10">SUM(LEN(D:D)-LEN(SUBSTITUTE(D:D,"Multiracial","")))/LEN("Multiracial")</f>
        <v>3</v>
      </c>
      <c r="AB10" cm="1">
        <f t="array" ref="AB10">SUM(LEN(D:D)-LEN(SUBSTITUTE(D:D,"Native","")))/LEN("Native")</f>
        <v>0</v>
      </c>
      <c r="AC10" cm="1">
        <f t="array" ref="AC10">SUM(LEN(D:D)-LEN(SUBSTITUTE(D:D,"Middle","")))/LEN("Middle")</f>
        <v>1</v>
      </c>
      <c r="AE10" s="2" t="s">
        <v>98</v>
      </c>
      <c r="AF10" s="4" t="s">
        <v>99</v>
      </c>
      <c r="AG10" s="2" t="s">
        <v>6</v>
      </c>
      <c r="AH10" s="2" t="s">
        <v>17</v>
      </c>
      <c r="AI10" s="2">
        <f t="shared" si="3"/>
        <v>20</v>
      </c>
    </row>
    <row r="11" spans="1:47" ht="34" x14ac:dyDescent="0.2">
      <c r="A11" s="2" t="s">
        <v>53</v>
      </c>
      <c r="B11" s="3">
        <v>36229</v>
      </c>
      <c r="C11" s="2" t="s">
        <v>6</v>
      </c>
      <c r="D11" s="2" t="s">
        <v>208</v>
      </c>
      <c r="E11" s="2">
        <f t="shared" si="0"/>
        <v>23</v>
      </c>
      <c r="G11" s="4" t="s">
        <v>160</v>
      </c>
      <c r="H11" s="4" t="s">
        <v>161</v>
      </c>
      <c r="I11" s="4" t="s">
        <v>6</v>
      </c>
      <c r="J11" s="4" t="s">
        <v>7</v>
      </c>
      <c r="K11" s="2">
        <f t="shared" si="1"/>
        <v>6</v>
      </c>
      <c r="M11" s="4" t="s">
        <v>242</v>
      </c>
      <c r="N11" s="12">
        <v>40610</v>
      </c>
      <c r="O11" s="4" t="s">
        <v>13</v>
      </c>
      <c r="P11" s="4" t="s">
        <v>7</v>
      </c>
      <c r="Q11" s="2">
        <f t="shared" si="2"/>
        <v>11</v>
      </c>
      <c r="S11" s="8" t="s">
        <v>249</v>
      </c>
      <c r="T11">
        <v>16</v>
      </c>
      <c r="U11" cm="1">
        <f t="array" ref="U11">SUM(LEN(I:I)-LEN(SUBSTITUTE(I:I,"F","")))</f>
        <v>11</v>
      </c>
      <c r="V11">
        <f>AVERAGE(K:K)</f>
        <v>6.9411764705882355</v>
      </c>
      <c r="W11" cm="1">
        <f t="array" ref="W11">SUM(LEN(J:J)-LEN(SUBSTITUTE(J:J,"White","")))/LEN("White")</f>
        <v>13</v>
      </c>
      <c r="X11" cm="1">
        <f t="array" ref="X11">SUM(LEN(J:J)-LEN(SUBSTITUTE(J:J,"Asian","")))/LEN("Asian")</f>
        <v>0</v>
      </c>
      <c r="Y11" cm="1">
        <f t="array" ref="Y11">SUM(LEN(J:J)-LEN(SUBSTITUTE(J:J,"Black","")))/LEN("Black")</f>
        <v>0</v>
      </c>
      <c r="Z11" cm="1">
        <f t="array" ref="Z11">SUM(LEN(J:J)-LEN(SUBSTITUTE(J:J,"Latinx/Hispanic","")))/LEN("Latinx/Hispanic")</f>
        <v>0</v>
      </c>
      <c r="AA11" cm="1">
        <f t="array" ref="AA11">SUM(LEN(J:J)-LEN(SUBSTITUTE(J:J,"Multiracial","")))/LEN("Multiracial")</f>
        <v>3</v>
      </c>
      <c r="AB11" cm="1">
        <f t="array" ref="AB11">SUM(LEN(J:J)-LEN(SUBSTITUTE(J:J,"Native","")))/LEN("Native")</f>
        <v>1</v>
      </c>
      <c r="AC11" cm="1">
        <f t="array" ref="AC11">SUM(LEN(J:J)-LEN(SUBSTITUTE(J:J,"Middle","")))/LEN("Middle")</f>
        <v>0</v>
      </c>
      <c r="AE11" s="4" t="s">
        <v>100</v>
      </c>
      <c r="AF11" s="4" t="s">
        <v>101</v>
      </c>
      <c r="AG11" s="4" t="s">
        <v>6</v>
      </c>
      <c r="AH11" s="4" t="s">
        <v>17</v>
      </c>
      <c r="AI11" s="2">
        <f t="shared" si="3"/>
        <v>23</v>
      </c>
    </row>
    <row r="12" spans="1:47" ht="17" x14ac:dyDescent="0.2">
      <c r="A12" s="2" t="s">
        <v>55</v>
      </c>
      <c r="B12" s="3">
        <v>36672</v>
      </c>
      <c r="C12" s="2" t="s">
        <v>6</v>
      </c>
      <c r="D12" s="2" t="s">
        <v>7</v>
      </c>
      <c r="E12" s="2">
        <f t="shared" si="0"/>
        <v>21</v>
      </c>
      <c r="G12" s="4" t="s">
        <v>162</v>
      </c>
      <c r="H12" s="4" t="s">
        <v>163</v>
      </c>
      <c r="I12" s="4" t="s">
        <v>6</v>
      </c>
      <c r="J12" s="4" t="s">
        <v>7</v>
      </c>
      <c r="K12" s="2">
        <f t="shared" si="1"/>
        <v>8</v>
      </c>
      <c r="M12" s="4" t="s">
        <v>253</v>
      </c>
      <c r="N12" s="12">
        <v>41055</v>
      </c>
      <c r="O12" s="4" t="s">
        <v>6</v>
      </c>
      <c r="P12" s="4" t="s">
        <v>209</v>
      </c>
      <c r="Q12" s="2">
        <f t="shared" si="2"/>
        <v>9</v>
      </c>
      <c r="S12" s="7" t="s">
        <v>217</v>
      </c>
      <c r="T12">
        <v>11</v>
      </c>
      <c r="U12" cm="1">
        <f t="array" ref="U12">SUM(LEN(O:O)-LEN(SUBSTITUTE(O:O,"F","")))</f>
        <v>7</v>
      </c>
      <c r="V12">
        <f>AVERAGE(Q:Q)</f>
        <v>10.272727272727273</v>
      </c>
      <c r="W12" cm="1">
        <f t="array" ref="W12">SUM(LEN(P:P)-LEN(SUBSTITUTE(P:P,"White","")))/LEN("White")</f>
        <v>8</v>
      </c>
      <c r="X12" cm="1">
        <f t="array" ref="X12">SUM(LEN(P:P)-LEN(SUBSTITUTE(P:P,"Asian","")))/LEN("Asian")</f>
        <v>0</v>
      </c>
      <c r="Y12" cm="1">
        <f t="array" ref="Y12">SUM(LEN(P:P)-LEN(SUBSTITUTE(P:P,"Black","")))/LEN("Black")</f>
        <v>0</v>
      </c>
      <c r="Z12" cm="1">
        <f t="array" ref="Z12">SUM(LEN(P:P)-LEN(SUBSTITUTE(P:P,"Latinx/Hispanic","")))/LEN("Latinx/Hispanic")</f>
        <v>1</v>
      </c>
      <c r="AA12" cm="1">
        <f t="array" ref="AA12">SUM(LEN(P:P)-LEN(SUBSTITUTE(P:P,"Multiracial","")))/LEN("Multiracial")</f>
        <v>2</v>
      </c>
      <c r="AB12" cm="1">
        <f t="array" ref="AB12">SUM(LEN(P:P)-LEN(SUBSTITUTE(P:P,"Native","")))/LEN("Native")</f>
        <v>0</v>
      </c>
      <c r="AC12" cm="1">
        <f t="array" ref="AC12">SUM(LEN(P:P)-LEN(SUBSTITUTE(P:P,"Middle","")))/LEN("Middle")</f>
        <v>0</v>
      </c>
      <c r="AE12" s="4" t="s">
        <v>102</v>
      </c>
      <c r="AF12" s="4" t="s">
        <v>103</v>
      </c>
      <c r="AG12" s="4" t="s">
        <v>6</v>
      </c>
      <c r="AH12" s="4" t="s">
        <v>7</v>
      </c>
      <c r="AI12" s="2">
        <f t="shared" si="3"/>
        <v>20</v>
      </c>
    </row>
    <row r="13" spans="1:47" ht="34" x14ac:dyDescent="0.2">
      <c r="A13" s="2" t="s">
        <v>68</v>
      </c>
      <c r="B13" s="4" t="s">
        <v>69</v>
      </c>
      <c r="C13" s="2" t="s">
        <v>6</v>
      </c>
      <c r="D13" s="2" t="s">
        <v>208</v>
      </c>
      <c r="E13" s="2">
        <f t="shared" si="0"/>
        <v>20</v>
      </c>
      <c r="G13" s="4" t="s">
        <v>189</v>
      </c>
      <c r="H13" s="4" t="s">
        <v>190</v>
      </c>
      <c r="I13" s="4" t="s">
        <v>6</v>
      </c>
      <c r="J13" s="4" t="s">
        <v>7</v>
      </c>
      <c r="K13" s="2">
        <f t="shared" si="1"/>
        <v>8</v>
      </c>
      <c r="AE13" s="4" t="s">
        <v>106</v>
      </c>
      <c r="AF13" s="4" t="s">
        <v>107</v>
      </c>
      <c r="AG13" s="4" t="s">
        <v>6</v>
      </c>
      <c r="AH13" s="4" t="s">
        <v>7</v>
      </c>
      <c r="AI13" s="2">
        <f t="shared" si="3"/>
        <v>24</v>
      </c>
    </row>
    <row r="14" spans="1:47" ht="17" x14ac:dyDescent="0.2">
      <c r="A14" s="2" t="s">
        <v>70</v>
      </c>
      <c r="B14" s="3">
        <v>34973</v>
      </c>
      <c r="C14" s="2" t="s">
        <v>6</v>
      </c>
      <c r="D14" s="2" t="s">
        <v>7</v>
      </c>
      <c r="E14" s="2">
        <f t="shared" si="0"/>
        <v>26</v>
      </c>
      <c r="G14" s="4" t="s">
        <v>199</v>
      </c>
      <c r="H14" s="3">
        <v>42484</v>
      </c>
      <c r="I14" s="4" t="s">
        <v>6</v>
      </c>
      <c r="J14" s="4" t="s">
        <v>235</v>
      </c>
      <c r="K14" s="2">
        <f t="shared" si="1"/>
        <v>6</v>
      </c>
      <c r="AE14" s="4" t="s">
        <v>108</v>
      </c>
      <c r="AF14" s="4" t="s">
        <v>109</v>
      </c>
      <c r="AG14" s="4" t="s">
        <v>6</v>
      </c>
      <c r="AH14" s="4" t="s">
        <v>17</v>
      </c>
      <c r="AI14" s="2">
        <f t="shared" si="3"/>
        <v>23</v>
      </c>
    </row>
    <row r="15" spans="1:47" ht="34" x14ac:dyDescent="0.2">
      <c r="A15" s="2" t="s">
        <v>86</v>
      </c>
      <c r="B15" s="4" t="s">
        <v>87</v>
      </c>
      <c r="C15" s="2" t="s">
        <v>6</v>
      </c>
      <c r="D15" s="4" t="s">
        <v>208</v>
      </c>
      <c r="E15" s="2">
        <f t="shared" si="0"/>
        <v>21</v>
      </c>
      <c r="G15" s="4" t="s">
        <v>201</v>
      </c>
      <c r="H15" s="3">
        <v>42288</v>
      </c>
      <c r="I15" s="2" t="s">
        <v>13</v>
      </c>
      <c r="J15" s="2" t="s">
        <v>202</v>
      </c>
      <c r="K15" s="2">
        <f t="shared" si="1"/>
        <v>6</v>
      </c>
      <c r="AE15" s="4" t="s">
        <v>115</v>
      </c>
      <c r="AF15" s="4" t="s">
        <v>116</v>
      </c>
      <c r="AG15" s="4" t="s">
        <v>6</v>
      </c>
      <c r="AH15" s="4" t="s">
        <v>9</v>
      </c>
      <c r="AI15" s="2">
        <f t="shared" si="3"/>
        <v>23</v>
      </c>
    </row>
    <row r="16" spans="1:47" ht="34" x14ac:dyDescent="0.2">
      <c r="A16" s="2" t="s">
        <v>89</v>
      </c>
      <c r="B16" s="4" t="s">
        <v>90</v>
      </c>
      <c r="C16" s="2" t="s">
        <v>6</v>
      </c>
      <c r="D16" s="4" t="s">
        <v>208</v>
      </c>
      <c r="E16" s="2">
        <f t="shared" si="0"/>
        <v>20</v>
      </c>
      <c r="G16" s="4" t="s">
        <v>241</v>
      </c>
      <c r="H16" s="12">
        <v>42014</v>
      </c>
      <c r="I16" s="2" t="s">
        <v>6</v>
      </c>
      <c r="J16" s="4" t="s">
        <v>7</v>
      </c>
      <c r="K16" s="2">
        <f t="shared" si="1"/>
        <v>7</v>
      </c>
      <c r="AE16" s="4" t="s">
        <v>117</v>
      </c>
      <c r="AF16" s="4" t="s">
        <v>118</v>
      </c>
      <c r="AG16" s="4" t="s">
        <v>13</v>
      </c>
      <c r="AH16" s="4" t="s">
        <v>7</v>
      </c>
      <c r="AI16" s="2">
        <f t="shared" si="3"/>
        <v>24</v>
      </c>
    </row>
    <row r="17" spans="1:35" ht="17" x14ac:dyDescent="0.2">
      <c r="A17" s="4" t="s">
        <v>104</v>
      </c>
      <c r="B17" s="4" t="s">
        <v>105</v>
      </c>
      <c r="C17" s="4" t="s">
        <v>6</v>
      </c>
      <c r="D17" s="4" t="s">
        <v>9</v>
      </c>
      <c r="E17" s="2">
        <f t="shared" si="0"/>
        <v>23</v>
      </c>
      <c r="G17" s="2" t="s">
        <v>255</v>
      </c>
      <c r="H17" s="3">
        <v>41437</v>
      </c>
      <c r="I17" s="2" t="s">
        <v>6</v>
      </c>
      <c r="J17" s="2" t="s">
        <v>19</v>
      </c>
      <c r="K17" s="2">
        <f t="shared" si="1"/>
        <v>8</v>
      </c>
      <c r="AE17" s="4" t="s">
        <v>119</v>
      </c>
      <c r="AF17" s="4" t="s">
        <v>120</v>
      </c>
      <c r="AG17" s="4" t="s">
        <v>6</v>
      </c>
      <c r="AH17" s="4" t="s">
        <v>7</v>
      </c>
      <c r="AI17" s="2">
        <f t="shared" si="3"/>
        <v>22</v>
      </c>
    </row>
    <row r="18" spans="1:35" ht="34" x14ac:dyDescent="0.2">
      <c r="A18" s="2" t="s">
        <v>93</v>
      </c>
      <c r="B18" s="4" t="s">
        <v>94</v>
      </c>
      <c r="C18" s="2" t="s">
        <v>13</v>
      </c>
      <c r="D18" s="4" t="s">
        <v>208</v>
      </c>
      <c r="E18" s="2">
        <f t="shared" si="0"/>
        <v>19</v>
      </c>
      <c r="G18" s="4" t="s">
        <v>268</v>
      </c>
      <c r="H18" s="4" t="s">
        <v>269</v>
      </c>
      <c r="I18" s="2" t="s">
        <v>6</v>
      </c>
      <c r="J18" s="4" t="s">
        <v>235</v>
      </c>
      <c r="K18" s="2">
        <f t="shared" si="1"/>
        <v>6</v>
      </c>
      <c r="S18" s="20" t="s">
        <v>252</v>
      </c>
      <c r="T18" s="20"/>
      <c r="U18" s="20"/>
      <c r="V18" s="20"/>
      <c r="W18" s="20"/>
      <c r="AE18" s="4" t="s">
        <v>121</v>
      </c>
      <c r="AF18" s="4" t="s">
        <v>122</v>
      </c>
      <c r="AG18" s="4" t="s">
        <v>13</v>
      </c>
      <c r="AH18" s="4" t="s">
        <v>7</v>
      </c>
      <c r="AI18" s="2">
        <f t="shared" si="3"/>
        <v>23</v>
      </c>
    </row>
    <row r="19" spans="1:35" ht="34" x14ac:dyDescent="0.2">
      <c r="A19" s="2" t="s">
        <v>95</v>
      </c>
      <c r="B19" s="4" t="s">
        <v>96</v>
      </c>
      <c r="C19" s="2" t="s">
        <v>6</v>
      </c>
      <c r="D19" s="2" t="s">
        <v>17</v>
      </c>
      <c r="E19" s="2">
        <f t="shared" si="0"/>
        <v>22</v>
      </c>
      <c r="S19" s="21" t="s">
        <v>214</v>
      </c>
      <c r="T19" s="22">
        <v>42603</v>
      </c>
      <c r="U19" s="21" t="s">
        <v>6</v>
      </c>
      <c r="V19" s="21" t="s">
        <v>7</v>
      </c>
      <c r="W19" s="21">
        <f t="shared" ref="W19:W26" si="4">DATEDIF(T19,DATE(2022,4,24),"Y")</f>
        <v>5</v>
      </c>
      <c r="AE19" s="4" t="s">
        <v>125</v>
      </c>
      <c r="AF19" s="4" t="s">
        <v>126</v>
      </c>
      <c r="AG19" s="4" t="s">
        <v>6</v>
      </c>
      <c r="AH19" s="4" t="s">
        <v>7</v>
      </c>
      <c r="AI19" s="2">
        <f t="shared" si="3"/>
        <v>20</v>
      </c>
    </row>
    <row r="20" spans="1:35" ht="34" x14ac:dyDescent="0.2">
      <c r="A20" s="2" t="s">
        <v>98</v>
      </c>
      <c r="B20" s="4" t="s">
        <v>99</v>
      </c>
      <c r="C20" s="2" t="s">
        <v>6</v>
      </c>
      <c r="D20" s="2" t="s">
        <v>17</v>
      </c>
      <c r="E20" s="2">
        <f t="shared" si="0"/>
        <v>20</v>
      </c>
      <c r="S20" s="21" t="s">
        <v>61</v>
      </c>
      <c r="T20" s="23" t="s">
        <v>59</v>
      </c>
      <c r="U20" s="21" t="s">
        <v>13</v>
      </c>
      <c r="V20" s="21" t="s">
        <v>17</v>
      </c>
      <c r="W20" s="21">
        <f t="shared" si="4"/>
        <v>5</v>
      </c>
      <c r="AE20" s="4" t="s">
        <v>127</v>
      </c>
      <c r="AF20" s="4" t="s">
        <v>128</v>
      </c>
      <c r="AG20" s="4" t="s">
        <v>13</v>
      </c>
      <c r="AH20" s="4" t="s">
        <v>208</v>
      </c>
      <c r="AI20" s="2">
        <f t="shared" si="3"/>
        <v>18</v>
      </c>
    </row>
    <row r="21" spans="1:35" ht="34" x14ac:dyDescent="0.2">
      <c r="A21" s="4" t="s">
        <v>100</v>
      </c>
      <c r="B21" s="4" t="s">
        <v>101</v>
      </c>
      <c r="C21" s="4" t="s">
        <v>6</v>
      </c>
      <c r="D21" s="4" t="s">
        <v>17</v>
      </c>
      <c r="E21" s="2">
        <f t="shared" si="0"/>
        <v>23</v>
      </c>
      <c r="S21" s="21" t="s">
        <v>64</v>
      </c>
      <c r="T21" s="23" t="s">
        <v>65</v>
      </c>
      <c r="U21" s="21" t="s">
        <v>13</v>
      </c>
      <c r="V21" s="21" t="s">
        <v>7</v>
      </c>
      <c r="W21" s="21">
        <f t="shared" si="4"/>
        <v>5</v>
      </c>
      <c r="AE21" s="4" t="s">
        <v>129</v>
      </c>
      <c r="AF21" s="4" t="s">
        <v>130</v>
      </c>
      <c r="AG21" s="4" t="s">
        <v>6</v>
      </c>
      <c r="AH21" s="4" t="s">
        <v>17</v>
      </c>
      <c r="AI21" s="2">
        <f t="shared" si="3"/>
        <v>18</v>
      </c>
    </row>
    <row r="22" spans="1:35" ht="34" x14ac:dyDescent="0.2">
      <c r="A22" s="4" t="s">
        <v>102</v>
      </c>
      <c r="B22" s="4" t="s">
        <v>103</v>
      </c>
      <c r="C22" s="4" t="s">
        <v>6</v>
      </c>
      <c r="D22" s="4" t="s">
        <v>7</v>
      </c>
      <c r="E22" s="2">
        <f t="shared" si="0"/>
        <v>20</v>
      </c>
      <c r="S22" s="21" t="s">
        <v>74</v>
      </c>
      <c r="T22" s="22">
        <v>42547</v>
      </c>
      <c r="U22" s="21"/>
      <c r="V22" s="21" t="s">
        <v>208</v>
      </c>
      <c r="W22" s="21">
        <f t="shared" si="4"/>
        <v>5</v>
      </c>
      <c r="AE22" s="4" t="s">
        <v>131</v>
      </c>
      <c r="AF22" s="4" t="s">
        <v>132</v>
      </c>
      <c r="AG22" s="4" t="s">
        <v>6</v>
      </c>
      <c r="AH22" s="4" t="s">
        <v>235</v>
      </c>
      <c r="AI22" s="2">
        <f t="shared" si="3"/>
        <v>22</v>
      </c>
    </row>
    <row r="23" spans="1:35" ht="34" x14ac:dyDescent="0.2">
      <c r="A23" s="4" t="s">
        <v>106</v>
      </c>
      <c r="B23" s="4" t="s">
        <v>107</v>
      </c>
      <c r="C23" s="4" t="s">
        <v>6</v>
      </c>
      <c r="D23" s="4" t="s">
        <v>7</v>
      </c>
      <c r="E23" s="2">
        <f t="shared" si="0"/>
        <v>24</v>
      </c>
      <c r="F23" s="4" t="s">
        <v>258</v>
      </c>
      <c r="S23" s="21" t="s">
        <v>76</v>
      </c>
      <c r="T23" s="22">
        <v>42653</v>
      </c>
      <c r="U23" s="21" t="s">
        <v>13</v>
      </c>
      <c r="V23" s="21" t="s">
        <v>19</v>
      </c>
      <c r="W23" s="21">
        <f t="shared" si="4"/>
        <v>5</v>
      </c>
      <c r="AE23" s="4" t="s">
        <v>134</v>
      </c>
      <c r="AF23" s="4" t="s">
        <v>203</v>
      </c>
      <c r="AG23" s="4" t="s">
        <v>6</v>
      </c>
      <c r="AH23" s="4" t="s">
        <v>17</v>
      </c>
      <c r="AI23" s="2">
        <f t="shared" si="3"/>
        <v>39</v>
      </c>
    </row>
    <row r="24" spans="1:35" ht="34" x14ac:dyDescent="0.2">
      <c r="A24" s="4" t="s">
        <v>108</v>
      </c>
      <c r="B24" s="4" t="s">
        <v>109</v>
      </c>
      <c r="C24" s="4" t="s">
        <v>6</v>
      </c>
      <c r="D24" s="4" t="s">
        <v>17</v>
      </c>
      <c r="E24" s="2">
        <f t="shared" si="0"/>
        <v>23</v>
      </c>
      <c r="S24" s="21" t="s">
        <v>85</v>
      </c>
      <c r="T24" s="23" t="s">
        <v>59</v>
      </c>
      <c r="U24" s="21" t="s">
        <v>13</v>
      </c>
      <c r="V24" s="21" t="s">
        <v>17</v>
      </c>
      <c r="W24" s="21">
        <f t="shared" si="4"/>
        <v>5</v>
      </c>
      <c r="AE24" s="4" t="s">
        <v>135</v>
      </c>
      <c r="AF24" s="4" t="s">
        <v>136</v>
      </c>
      <c r="AG24" s="4" t="s">
        <v>6</v>
      </c>
      <c r="AH24" s="4" t="s">
        <v>208</v>
      </c>
      <c r="AI24" s="2">
        <f t="shared" si="3"/>
        <v>19</v>
      </c>
    </row>
    <row r="25" spans="1:35" ht="34" x14ac:dyDescent="0.2">
      <c r="A25" s="4" t="s">
        <v>115</v>
      </c>
      <c r="B25" s="4" t="s">
        <v>116</v>
      </c>
      <c r="C25" s="4" t="s">
        <v>6</v>
      </c>
      <c r="D25" s="4" t="s">
        <v>9</v>
      </c>
      <c r="E25" s="2">
        <f t="shared" si="0"/>
        <v>23</v>
      </c>
      <c r="F25" s="2" t="s">
        <v>257</v>
      </c>
      <c r="S25" s="21" t="s">
        <v>91</v>
      </c>
      <c r="T25" s="23" t="s">
        <v>92</v>
      </c>
      <c r="U25" s="21" t="s">
        <v>13</v>
      </c>
      <c r="V25" s="21" t="s">
        <v>235</v>
      </c>
      <c r="W25" s="21">
        <f t="shared" si="4"/>
        <v>5</v>
      </c>
      <c r="AE25" s="4" t="s">
        <v>141</v>
      </c>
      <c r="AF25" s="4" t="s">
        <v>142</v>
      </c>
      <c r="AG25" s="4" t="s">
        <v>6</v>
      </c>
      <c r="AH25" s="14" t="s">
        <v>17</v>
      </c>
      <c r="AI25" s="2">
        <f t="shared" si="3"/>
        <v>20</v>
      </c>
    </row>
    <row r="26" spans="1:35" ht="17" x14ac:dyDescent="0.2">
      <c r="A26" s="4" t="s">
        <v>117</v>
      </c>
      <c r="B26" s="4" t="s">
        <v>118</v>
      </c>
      <c r="C26" s="4" t="s">
        <v>13</v>
      </c>
      <c r="D26" s="4" t="s">
        <v>7</v>
      </c>
      <c r="E26" s="2">
        <f t="shared" si="0"/>
        <v>24</v>
      </c>
      <c r="S26" s="21" t="s">
        <v>97</v>
      </c>
      <c r="T26" s="22">
        <v>42795</v>
      </c>
      <c r="U26" s="21" t="s">
        <v>13</v>
      </c>
      <c r="V26" s="21" t="s">
        <v>7</v>
      </c>
      <c r="W26" s="21">
        <f t="shared" si="4"/>
        <v>5</v>
      </c>
      <c r="AE26" s="4" t="s">
        <v>143</v>
      </c>
      <c r="AF26" s="4" t="s">
        <v>144</v>
      </c>
      <c r="AG26" s="4" t="s">
        <v>6</v>
      </c>
      <c r="AH26" s="14" t="s">
        <v>17</v>
      </c>
      <c r="AI26" s="2">
        <f t="shared" si="3"/>
        <v>21</v>
      </c>
    </row>
    <row r="27" spans="1:35" ht="34" x14ac:dyDescent="0.2">
      <c r="A27" s="4" t="s">
        <v>119</v>
      </c>
      <c r="B27" s="4" t="s">
        <v>120</v>
      </c>
      <c r="C27" s="4" t="s">
        <v>6</v>
      </c>
      <c r="D27" s="4" t="s">
        <v>7</v>
      </c>
      <c r="E27" s="2">
        <f t="shared" si="0"/>
        <v>22</v>
      </c>
      <c r="F27" s="4" t="s">
        <v>258</v>
      </c>
      <c r="AE27" s="4" t="s">
        <v>145</v>
      </c>
      <c r="AF27" s="4" t="s">
        <v>146</v>
      </c>
      <c r="AG27" s="4" t="s">
        <v>6</v>
      </c>
      <c r="AH27" s="15" t="s">
        <v>208</v>
      </c>
      <c r="AI27" s="2">
        <f t="shared" si="3"/>
        <v>25</v>
      </c>
    </row>
    <row r="28" spans="1:35" ht="17" x14ac:dyDescent="0.2">
      <c r="A28" s="4" t="s">
        <v>121</v>
      </c>
      <c r="B28" s="4" t="s">
        <v>122</v>
      </c>
      <c r="C28" s="4" t="s">
        <v>13</v>
      </c>
      <c r="D28" s="4" t="s">
        <v>7</v>
      </c>
      <c r="E28" s="2">
        <f t="shared" si="0"/>
        <v>23</v>
      </c>
      <c r="F28" s="4" t="s">
        <v>258</v>
      </c>
      <c r="AE28" s="4" t="s">
        <v>147</v>
      </c>
      <c r="AF28" s="4" t="s">
        <v>148</v>
      </c>
      <c r="AG28" s="4" t="s">
        <v>6</v>
      </c>
      <c r="AH28" s="14" t="s">
        <v>17</v>
      </c>
      <c r="AI28" s="2">
        <f t="shared" si="3"/>
        <v>28</v>
      </c>
    </row>
    <row r="29" spans="1:35" ht="17" x14ac:dyDescent="0.2">
      <c r="A29" s="4" t="s">
        <v>125</v>
      </c>
      <c r="B29" s="4" t="s">
        <v>126</v>
      </c>
      <c r="C29" s="4" t="s">
        <v>6</v>
      </c>
      <c r="D29" s="4" t="s">
        <v>7</v>
      </c>
      <c r="E29" s="2">
        <f t="shared" si="0"/>
        <v>20</v>
      </c>
      <c r="F29" s="4" t="s">
        <v>258</v>
      </c>
      <c r="AE29" s="4" t="s">
        <v>149</v>
      </c>
      <c r="AF29" s="4" t="s">
        <v>150</v>
      </c>
      <c r="AG29" s="4" t="s">
        <v>6</v>
      </c>
      <c r="AH29" s="4" t="s">
        <v>9</v>
      </c>
      <c r="AI29" s="2">
        <f t="shared" si="3"/>
        <v>19</v>
      </c>
    </row>
    <row r="30" spans="1:35" ht="34" x14ac:dyDescent="0.2">
      <c r="A30" s="4" t="s">
        <v>127</v>
      </c>
      <c r="B30" s="4" t="s">
        <v>128</v>
      </c>
      <c r="C30" s="4" t="s">
        <v>13</v>
      </c>
      <c r="D30" s="4" t="s">
        <v>208</v>
      </c>
      <c r="E30" s="2">
        <f t="shared" si="0"/>
        <v>18</v>
      </c>
      <c r="AE30" s="4" t="s">
        <v>151</v>
      </c>
      <c r="AF30" s="4" t="s">
        <v>152</v>
      </c>
      <c r="AG30" s="4" t="s">
        <v>6</v>
      </c>
      <c r="AH30" s="4" t="s">
        <v>17</v>
      </c>
      <c r="AI30" s="2">
        <f t="shared" si="3"/>
        <v>20</v>
      </c>
    </row>
    <row r="31" spans="1:35" ht="17" x14ac:dyDescent="0.2">
      <c r="A31" s="4" t="s">
        <v>129</v>
      </c>
      <c r="B31" s="4" t="s">
        <v>130</v>
      </c>
      <c r="C31" s="4" t="s">
        <v>6</v>
      </c>
      <c r="D31" s="4" t="s">
        <v>17</v>
      </c>
      <c r="E31" s="2">
        <f t="shared" si="0"/>
        <v>18</v>
      </c>
      <c r="AE31" s="4" t="s">
        <v>153</v>
      </c>
      <c r="AF31" s="4" t="s">
        <v>154</v>
      </c>
      <c r="AG31" s="4" t="s">
        <v>6</v>
      </c>
      <c r="AH31" s="4" t="s">
        <v>235</v>
      </c>
      <c r="AI31" s="2">
        <f t="shared" si="3"/>
        <v>18</v>
      </c>
    </row>
    <row r="32" spans="1:35" ht="17" x14ac:dyDescent="0.2">
      <c r="A32" s="4" t="s">
        <v>131</v>
      </c>
      <c r="B32" s="4" t="s">
        <v>132</v>
      </c>
      <c r="C32" s="4" t="s">
        <v>6</v>
      </c>
      <c r="D32" s="4" t="s">
        <v>235</v>
      </c>
      <c r="E32" s="2">
        <f t="shared" si="0"/>
        <v>22</v>
      </c>
      <c r="AE32" s="4" t="s">
        <v>156</v>
      </c>
      <c r="AF32" s="4" t="s">
        <v>157</v>
      </c>
      <c r="AG32" s="4" t="s">
        <v>6</v>
      </c>
      <c r="AH32" s="4" t="s">
        <v>17</v>
      </c>
      <c r="AI32" s="2">
        <f t="shared" si="3"/>
        <v>21</v>
      </c>
    </row>
    <row r="33" spans="1:35" ht="17" x14ac:dyDescent="0.2">
      <c r="A33" s="4" t="s">
        <v>134</v>
      </c>
      <c r="B33" s="4" t="s">
        <v>203</v>
      </c>
      <c r="C33" s="4" t="s">
        <v>6</v>
      </c>
      <c r="D33" s="4" t="s">
        <v>17</v>
      </c>
      <c r="E33" s="2">
        <f t="shared" si="0"/>
        <v>39</v>
      </c>
      <c r="AE33" s="4" t="s">
        <v>166</v>
      </c>
      <c r="AF33" s="4" t="s">
        <v>167</v>
      </c>
      <c r="AG33" s="4" t="s">
        <v>13</v>
      </c>
      <c r="AH33" s="4" t="s">
        <v>7</v>
      </c>
      <c r="AI33" s="2">
        <f t="shared" si="3"/>
        <v>20</v>
      </c>
    </row>
    <row r="34" spans="1:35" ht="34" x14ac:dyDescent="0.2">
      <c r="A34" s="4" t="s">
        <v>135</v>
      </c>
      <c r="B34" s="4" t="s">
        <v>136</v>
      </c>
      <c r="C34" s="4" t="s">
        <v>6</v>
      </c>
      <c r="D34" s="4" t="s">
        <v>208</v>
      </c>
      <c r="E34" s="2">
        <f t="shared" ref="E34:E57" si="5">DATEDIF(B34,DATE(2022,4,24),"Y")</f>
        <v>19</v>
      </c>
      <c r="AE34" s="4" t="s">
        <v>168</v>
      </c>
      <c r="AF34" s="4" t="s">
        <v>169</v>
      </c>
      <c r="AG34" s="4" t="s">
        <v>6</v>
      </c>
      <c r="AH34" s="4" t="s">
        <v>7</v>
      </c>
      <c r="AI34" s="2">
        <f t="shared" si="3"/>
        <v>18</v>
      </c>
    </row>
    <row r="35" spans="1:35" ht="17" x14ac:dyDescent="0.2">
      <c r="A35" s="4" t="s">
        <v>141</v>
      </c>
      <c r="B35" s="4" t="s">
        <v>142</v>
      </c>
      <c r="C35" s="4" t="s">
        <v>6</v>
      </c>
      <c r="D35" s="14" t="s">
        <v>17</v>
      </c>
      <c r="E35" s="2">
        <f t="shared" si="5"/>
        <v>20</v>
      </c>
      <c r="AE35" s="4" t="s">
        <v>170</v>
      </c>
      <c r="AF35" s="4" t="s">
        <v>171</v>
      </c>
      <c r="AG35" s="4" t="s">
        <v>6</v>
      </c>
      <c r="AH35" s="4" t="s">
        <v>9</v>
      </c>
      <c r="AI35" s="2">
        <f t="shared" si="3"/>
        <v>20</v>
      </c>
    </row>
    <row r="36" spans="1:35" ht="17" x14ac:dyDescent="0.2">
      <c r="A36" s="4" t="s">
        <v>143</v>
      </c>
      <c r="B36" s="4" t="s">
        <v>144</v>
      </c>
      <c r="C36" s="4" t="s">
        <v>6</v>
      </c>
      <c r="D36" s="14" t="s">
        <v>17</v>
      </c>
      <c r="E36" s="2">
        <f t="shared" si="5"/>
        <v>21</v>
      </c>
      <c r="AE36" s="4" t="s">
        <v>172</v>
      </c>
      <c r="AF36" s="4" t="s">
        <v>173</v>
      </c>
      <c r="AG36" s="4" t="s">
        <v>6</v>
      </c>
      <c r="AH36" s="4" t="s">
        <v>7</v>
      </c>
      <c r="AI36" s="2">
        <f t="shared" si="3"/>
        <v>24</v>
      </c>
    </row>
    <row r="37" spans="1:35" ht="34" x14ac:dyDescent="0.2">
      <c r="A37" s="4" t="s">
        <v>145</v>
      </c>
      <c r="B37" s="4" t="s">
        <v>146</v>
      </c>
      <c r="C37" s="4" t="s">
        <v>6</v>
      </c>
      <c r="D37" s="15" t="s">
        <v>208</v>
      </c>
      <c r="E37" s="2">
        <f t="shared" si="5"/>
        <v>25</v>
      </c>
      <c r="AE37" s="4" t="s">
        <v>181</v>
      </c>
      <c r="AF37" s="4" t="s">
        <v>182</v>
      </c>
      <c r="AG37" s="4" t="s">
        <v>6</v>
      </c>
      <c r="AH37" s="4" t="s">
        <v>7</v>
      </c>
      <c r="AI37" s="2">
        <f t="shared" si="3"/>
        <v>25</v>
      </c>
    </row>
    <row r="38" spans="1:35" ht="34" x14ac:dyDescent="0.2">
      <c r="A38" s="4" t="s">
        <v>147</v>
      </c>
      <c r="B38" s="4" t="s">
        <v>148</v>
      </c>
      <c r="C38" s="4" t="s">
        <v>6</v>
      </c>
      <c r="D38" s="14" t="s">
        <v>17</v>
      </c>
      <c r="E38" s="2">
        <f t="shared" si="5"/>
        <v>28</v>
      </c>
      <c r="AE38" s="4" t="s">
        <v>194</v>
      </c>
      <c r="AF38" s="4" t="s">
        <v>195</v>
      </c>
      <c r="AG38" s="4" t="s">
        <v>6</v>
      </c>
      <c r="AH38" s="4" t="s">
        <v>208</v>
      </c>
      <c r="AI38" s="2">
        <f t="shared" si="3"/>
        <v>21</v>
      </c>
    </row>
    <row r="39" spans="1:35" ht="17" x14ac:dyDescent="0.2">
      <c r="A39" s="4" t="s">
        <v>149</v>
      </c>
      <c r="B39" s="4" t="s">
        <v>150</v>
      </c>
      <c r="C39" s="4" t="s">
        <v>6</v>
      </c>
      <c r="D39" s="4" t="s">
        <v>9</v>
      </c>
      <c r="E39" s="2">
        <f t="shared" si="5"/>
        <v>19</v>
      </c>
      <c r="AE39" s="4" t="s">
        <v>185</v>
      </c>
      <c r="AF39" s="4" t="s">
        <v>186</v>
      </c>
      <c r="AG39" s="4" t="s">
        <v>6</v>
      </c>
      <c r="AH39" s="4" t="s">
        <v>7</v>
      </c>
      <c r="AI39" s="2">
        <f t="shared" si="3"/>
        <v>21</v>
      </c>
    </row>
    <row r="40" spans="1:35" ht="17" x14ac:dyDescent="0.2">
      <c r="A40" s="4" t="s">
        <v>151</v>
      </c>
      <c r="B40" s="4" t="s">
        <v>152</v>
      </c>
      <c r="C40" s="4" t="s">
        <v>6</v>
      </c>
      <c r="D40" s="4" t="s">
        <v>17</v>
      </c>
      <c r="E40" s="2">
        <f t="shared" si="5"/>
        <v>20</v>
      </c>
      <c r="AE40" s="4" t="s">
        <v>187</v>
      </c>
      <c r="AF40" s="4" t="s">
        <v>188</v>
      </c>
      <c r="AG40" s="4" t="s">
        <v>13</v>
      </c>
      <c r="AH40" s="4" t="s">
        <v>9</v>
      </c>
      <c r="AI40" s="2">
        <f t="shared" si="3"/>
        <v>21</v>
      </c>
    </row>
    <row r="41" spans="1:35" ht="17" x14ac:dyDescent="0.2">
      <c r="A41" s="4" t="s">
        <v>153</v>
      </c>
      <c r="B41" s="4" t="s">
        <v>154</v>
      </c>
      <c r="C41" s="4" t="s">
        <v>6</v>
      </c>
      <c r="D41" s="4" t="s">
        <v>235</v>
      </c>
      <c r="E41" s="2">
        <f t="shared" si="5"/>
        <v>18</v>
      </c>
      <c r="AE41" s="4" t="s">
        <v>197</v>
      </c>
      <c r="AF41" s="4" t="s">
        <v>198</v>
      </c>
      <c r="AG41" s="4" t="s">
        <v>6</v>
      </c>
      <c r="AH41" s="4" t="s">
        <v>7</v>
      </c>
      <c r="AI41" s="2">
        <f t="shared" si="3"/>
        <v>20</v>
      </c>
    </row>
    <row r="42" spans="1:35" ht="17" x14ac:dyDescent="0.2">
      <c r="A42" s="4" t="s">
        <v>156</v>
      </c>
      <c r="B42" s="4" t="s">
        <v>157</v>
      </c>
      <c r="C42" s="4" t="s">
        <v>6</v>
      </c>
      <c r="D42" s="4" t="s">
        <v>17</v>
      </c>
      <c r="E42" s="2">
        <f t="shared" si="5"/>
        <v>21</v>
      </c>
    </row>
    <row r="43" spans="1:35" ht="17" x14ac:dyDescent="0.2">
      <c r="A43" s="4" t="s">
        <v>166</v>
      </c>
      <c r="B43" s="4" t="s">
        <v>167</v>
      </c>
      <c r="C43" s="4" t="s">
        <v>13</v>
      </c>
      <c r="D43" s="4" t="s">
        <v>7</v>
      </c>
      <c r="E43" s="2">
        <f t="shared" si="5"/>
        <v>20</v>
      </c>
    </row>
    <row r="44" spans="1:35" ht="17" x14ac:dyDescent="0.2">
      <c r="A44" s="4" t="s">
        <v>264</v>
      </c>
      <c r="B44" s="4" t="s">
        <v>165</v>
      </c>
      <c r="C44" s="4" t="s">
        <v>6</v>
      </c>
      <c r="D44" s="4" t="s">
        <v>7</v>
      </c>
      <c r="E44" s="2">
        <f t="shared" si="5"/>
        <v>19</v>
      </c>
    </row>
    <row r="45" spans="1:35" ht="17" x14ac:dyDescent="0.2">
      <c r="A45" s="4" t="s">
        <v>168</v>
      </c>
      <c r="B45" s="4" t="s">
        <v>169</v>
      </c>
      <c r="C45" s="4" t="s">
        <v>6</v>
      </c>
      <c r="D45" s="4" t="s">
        <v>7</v>
      </c>
      <c r="E45" s="2">
        <f t="shared" si="5"/>
        <v>18</v>
      </c>
      <c r="F45" s="4" t="s">
        <v>262</v>
      </c>
    </row>
    <row r="46" spans="1:35" ht="17" x14ac:dyDescent="0.2">
      <c r="A46" s="4" t="s">
        <v>170</v>
      </c>
      <c r="B46" s="4" t="s">
        <v>171</v>
      </c>
      <c r="C46" s="4" t="s">
        <v>6</v>
      </c>
      <c r="D46" s="4" t="s">
        <v>9</v>
      </c>
      <c r="E46" s="2">
        <f t="shared" si="5"/>
        <v>20</v>
      </c>
      <c r="F46" s="14" t="s">
        <v>257</v>
      </c>
    </row>
    <row r="47" spans="1:35" ht="17" x14ac:dyDescent="0.2">
      <c r="A47" s="4" t="s">
        <v>172</v>
      </c>
      <c r="B47" s="4" t="s">
        <v>173</v>
      </c>
      <c r="C47" s="4" t="s">
        <v>6</v>
      </c>
      <c r="D47" s="4" t="s">
        <v>7</v>
      </c>
      <c r="E47" s="2">
        <f t="shared" si="5"/>
        <v>24</v>
      </c>
    </row>
    <row r="48" spans="1:35" ht="17" x14ac:dyDescent="0.2">
      <c r="A48" s="4" t="s">
        <v>181</v>
      </c>
      <c r="B48" s="4" t="s">
        <v>182</v>
      </c>
      <c r="C48" s="4" t="s">
        <v>6</v>
      </c>
      <c r="D48" s="4" t="s">
        <v>7</v>
      </c>
      <c r="E48" s="2">
        <f t="shared" si="5"/>
        <v>25</v>
      </c>
    </row>
    <row r="49" spans="1:6" ht="34" x14ac:dyDescent="0.2">
      <c r="A49" s="4" t="s">
        <v>194</v>
      </c>
      <c r="B49" s="4" t="s">
        <v>195</v>
      </c>
      <c r="C49" s="4" t="s">
        <v>6</v>
      </c>
      <c r="D49" s="4" t="s">
        <v>208</v>
      </c>
      <c r="E49" s="2">
        <f t="shared" si="5"/>
        <v>21</v>
      </c>
    </row>
    <row r="50" spans="1:6" ht="17" x14ac:dyDescent="0.2">
      <c r="A50" s="4" t="s">
        <v>185</v>
      </c>
      <c r="B50" s="4" t="s">
        <v>186</v>
      </c>
      <c r="C50" s="4" t="s">
        <v>6</v>
      </c>
      <c r="D50" s="4" t="s">
        <v>7</v>
      </c>
      <c r="E50" s="2">
        <f t="shared" si="5"/>
        <v>21</v>
      </c>
    </row>
    <row r="51" spans="1:6" ht="17" x14ac:dyDescent="0.2">
      <c r="A51" s="4" t="s">
        <v>187</v>
      </c>
      <c r="B51" s="4" t="s">
        <v>188</v>
      </c>
      <c r="C51" s="4" t="s">
        <v>13</v>
      </c>
      <c r="D51" s="4" t="s">
        <v>9</v>
      </c>
      <c r="E51" s="2">
        <f t="shared" si="5"/>
        <v>21</v>
      </c>
    </row>
    <row r="52" spans="1:6" ht="17" x14ac:dyDescent="0.2">
      <c r="A52" s="4" t="s">
        <v>197</v>
      </c>
      <c r="B52" s="4" t="s">
        <v>198</v>
      </c>
      <c r="C52" s="4" t="s">
        <v>6</v>
      </c>
      <c r="D52" s="4" t="s">
        <v>7</v>
      </c>
      <c r="E52" s="2">
        <f t="shared" si="5"/>
        <v>20</v>
      </c>
    </row>
    <row r="53" spans="1:6" ht="17" x14ac:dyDescent="0.2">
      <c r="A53" s="4" t="s">
        <v>243</v>
      </c>
      <c r="C53" s="4" t="s">
        <v>6</v>
      </c>
      <c r="D53" s="4" t="s">
        <v>17</v>
      </c>
      <c r="E53" s="2">
        <v>23</v>
      </c>
      <c r="F53" s="4" t="s">
        <v>258</v>
      </c>
    </row>
    <row r="54" spans="1:6" ht="17" x14ac:dyDescent="0.2">
      <c r="A54" s="4" t="s">
        <v>244</v>
      </c>
      <c r="B54" s="4" t="s">
        <v>265</v>
      </c>
      <c r="C54" s="4" t="s">
        <v>6</v>
      </c>
      <c r="D54" s="4" t="s">
        <v>17</v>
      </c>
      <c r="E54" s="2">
        <f t="shared" si="5"/>
        <v>21</v>
      </c>
      <c r="F54" s="4" t="s">
        <v>258</v>
      </c>
    </row>
    <row r="55" spans="1:6" ht="17" x14ac:dyDescent="0.2">
      <c r="A55" t="s">
        <v>245</v>
      </c>
      <c r="B55" s="4" t="s">
        <v>266</v>
      </c>
      <c r="C55" s="4" t="s">
        <v>6</v>
      </c>
      <c r="D55" s="4" t="s">
        <v>7</v>
      </c>
      <c r="E55" s="2">
        <f t="shared" si="5"/>
        <v>19</v>
      </c>
      <c r="F55" s="4" t="s">
        <v>258</v>
      </c>
    </row>
    <row r="56" spans="1:6" ht="17" x14ac:dyDescent="0.2">
      <c r="A56" s="4" t="s">
        <v>250</v>
      </c>
      <c r="B56" s="4" t="s">
        <v>267</v>
      </c>
      <c r="C56" s="4" t="s">
        <v>6</v>
      </c>
      <c r="D56" s="4" t="s">
        <v>7</v>
      </c>
      <c r="E56" s="2">
        <f t="shared" si="5"/>
        <v>20</v>
      </c>
      <c r="F56" s="4" t="s">
        <v>262</v>
      </c>
    </row>
    <row r="57" spans="1:6" ht="17" x14ac:dyDescent="0.2">
      <c r="A57" s="4" t="s">
        <v>251</v>
      </c>
      <c r="B57" s="12">
        <v>36498</v>
      </c>
      <c r="C57" s="4" t="s">
        <v>13</v>
      </c>
      <c r="D57" s="4" t="s">
        <v>235</v>
      </c>
      <c r="E57" s="2">
        <f t="shared" si="5"/>
        <v>22</v>
      </c>
    </row>
    <row r="59" spans="1:6" ht="17" x14ac:dyDescent="0.2">
      <c r="F59" s="4" t="s">
        <v>258</v>
      </c>
    </row>
  </sheetData>
  <sortState xmlns:xlrd2="http://schemas.microsoft.com/office/spreadsheetml/2017/richdata2" ref="A2:E52">
    <sortCondition ref="A2:A52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3762-EF4D-B04B-B196-45ABB2494845}">
  <dimension ref="A1:AB32"/>
  <sheetViews>
    <sheetView zoomScale="90" zoomScaleNormal="90" workbookViewId="0">
      <selection activeCell="AB11" sqref="AB11"/>
    </sheetView>
  </sheetViews>
  <sheetFormatPr baseColWidth="10" defaultRowHeight="16" x14ac:dyDescent="0.2"/>
  <sheetData>
    <row r="1" spans="1:28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</row>
    <row r="2" spans="1:28" ht="17" x14ac:dyDescent="0.2">
      <c r="A2" s="2" t="s">
        <v>8</v>
      </c>
      <c r="B2" s="3">
        <v>34777</v>
      </c>
      <c r="C2" s="2" t="s">
        <v>6</v>
      </c>
      <c r="D2" s="2" t="s">
        <v>9</v>
      </c>
      <c r="E2" s="2">
        <f t="shared" ref="E2:E23" si="0">DATEDIF(B2,DATE(2022,4,24),"Y")</f>
        <v>27</v>
      </c>
      <c r="G2" s="2"/>
      <c r="H2" s="3"/>
      <c r="I2" s="2"/>
      <c r="J2" s="2"/>
      <c r="K2" s="2"/>
      <c r="M2" s="2" t="s">
        <v>213</v>
      </c>
      <c r="N2" s="3">
        <v>40856</v>
      </c>
      <c r="O2" s="2" t="s">
        <v>6</v>
      </c>
      <c r="P2" s="2" t="s">
        <v>19</v>
      </c>
      <c r="Q2" s="2">
        <f t="shared" ref="Q2" si="1">DATEDIF(N2,DATE(2022,4,24),"Y")</f>
        <v>10</v>
      </c>
      <c r="V2" s="2" t="s">
        <v>207</v>
      </c>
    </row>
    <row r="3" spans="1:28" ht="34" x14ac:dyDescent="0.2">
      <c r="A3" s="2" t="s">
        <v>10</v>
      </c>
      <c r="B3" s="3">
        <v>31602</v>
      </c>
      <c r="C3" s="2" t="s">
        <v>6</v>
      </c>
      <c r="D3" s="2" t="s">
        <v>7</v>
      </c>
      <c r="E3" s="2">
        <f t="shared" si="0"/>
        <v>35</v>
      </c>
      <c r="G3" s="2" t="s">
        <v>214</v>
      </c>
      <c r="H3" s="3">
        <v>42603</v>
      </c>
      <c r="I3" s="2" t="s">
        <v>6</v>
      </c>
      <c r="J3" s="2" t="s">
        <v>7</v>
      </c>
      <c r="K3" s="2">
        <f t="shared" ref="K3:K15" si="2">DATEDIF(H3,DATE(2022,4,24),"Y")</f>
        <v>5</v>
      </c>
      <c r="M3" s="4" t="s">
        <v>158</v>
      </c>
      <c r="N3" s="4" t="s">
        <v>159</v>
      </c>
      <c r="O3" s="4" t="s">
        <v>6</v>
      </c>
      <c r="P3" s="4" t="s">
        <v>7</v>
      </c>
      <c r="Q3" s="2">
        <f t="shared" ref="Q3:Q9" si="3">DATEDIF(N3,DATE(2022,4,24),"Y")</f>
        <v>10</v>
      </c>
      <c r="R3" s="7" t="s">
        <v>211</v>
      </c>
      <c r="S3" s="7" t="s">
        <v>204</v>
      </c>
      <c r="T3" s="7" t="s">
        <v>205</v>
      </c>
      <c r="U3" s="7" t="s">
        <v>206</v>
      </c>
      <c r="V3" s="9" t="s">
        <v>7</v>
      </c>
      <c r="W3" s="9" t="s">
        <v>17</v>
      </c>
      <c r="X3" s="9" t="s">
        <v>9</v>
      </c>
      <c r="Y3" s="9" t="s">
        <v>208</v>
      </c>
      <c r="Z3" s="9" t="s">
        <v>209</v>
      </c>
      <c r="AA3" s="9" t="s">
        <v>210</v>
      </c>
    </row>
    <row r="4" spans="1:28" ht="17" x14ac:dyDescent="0.2">
      <c r="A4" s="2" t="s">
        <v>12</v>
      </c>
      <c r="B4" s="3">
        <v>34888</v>
      </c>
      <c r="C4" s="2" t="s">
        <v>13</v>
      </c>
      <c r="D4" s="2" t="s">
        <v>7</v>
      </c>
      <c r="E4" s="2">
        <f t="shared" si="0"/>
        <v>26</v>
      </c>
      <c r="G4" s="2" t="s">
        <v>61</v>
      </c>
      <c r="H4" s="4" t="s">
        <v>59</v>
      </c>
      <c r="I4" s="2" t="s">
        <v>13</v>
      </c>
      <c r="J4" s="2" t="s">
        <v>17</v>
      </c>
      <c r="K4" s="2">
        <f t="shared" si="2"/>
        <v>5</v>
      </c>
      <c r="M4" s="4" t="s">
        <v>174</v>
      </c>
      <c r="N4" s="4" t="s">
        <v>175</v>
      </c>
      <c r="O4" s="4" t="s">
        <v>13</v>
      </c>
      <c r="P4" s="4" t="s">
        <v>7</v>
      </c>
      <c r="Q4" s="2">
        <f t="shared" si="3"/>
        <v>10</v>
      </c>
      <c r="R4" s="7" t="s">
        <v>212</v>
      </c>
      <c r="S4">
        <v>23</v>
      </c>
      <c r="T4" cm="1">
        <f t="array" ref="T4">SUM(LEN(C:C)-LEN(SUBSTITUTE(C:C,"F","")))</f>
        <v>20</v>
      </c>
      <c r="U4">
        <f>AVERAGE(E:E)</f>
        <v>22.454545454545453</v>
      </c>
      <c r="V4" cm="1">
        <f t="array" ref="V4">SUM(LEN(D:D)-LEN(SUBSTITUTE(D:D,"White","")))/LEN("White")</f>
        <v>8</v>
      </c>
      <c r="W4" cm="1">
        <f t="array" ref="W4">SUM(LEN(D:D)-LEN(SUBSTITUTE(D:D,"Asian","")))/LEN("Asian")</f>
        <v>5</v>
      </c>
      <c r="X4" cm="1">
        <f t="array" ref="X4">SUM(LEN(D:D)-LEN(SUBSTITUTE(D:D,"Black","")))/LEN("Black")</f>
        <v>4</v>
      </c>
      <c r="Y4" cm="1">
        <f t="array" ref="Y4">SUM(LEN(D:D)-LEN(SUBSTITUTE(D:D,"Latinx/Hispanic","")))/LEN("Latinx/Hispanic")</f>
        <v>3</v>
      </c>
      <c r="Z4" cm="1">
        <f t="array" ref="Z4">SUM(LEN(D:D)-LEN(SUBSTITUTE(D:D,"Multiracial","")))/LEN("Multiracial")</f>
        <v>2</v>
      </c>
      <c r="AA4" cm="1">
        <f t="array" ref="AA4">SUM(LEN(D:D)-LEN(SUBSTITUTE(D:D,"Native","")))/LEN("Native")</f>
        <v>0</v>
      </c>
      <c r="AB4" cm="1">
        <f t="array" ref="AB4">SUM(LEN(C:C)-LEN(SUBSTITUTE(C:C,"Middle","")))/LEN("Middle")</f>
        <v>0</v>
      </c>
    </row>
    <row r="5" spans="1:28" ht="51" x14ac:dyDescent="0.2">
      <c r="A5" s="2" t="s">
        <v>14</v>
      </c>
      <c r="B5" s="3">
        <v>37516</v>
      </c>
      <c r="C5" s="2" t="s">
        <v>6</v>
      </c>
      <c r="D5" s="2" t="s">
        <v>15</v>
      </c>
      <c r="E5" s="2">
        <f t="shared" si="0"/>
        <v>19</v>
      </c>
      <c r="G5" s="2" t="s">
        <v>64</v>
      </c>
      <c r="H5" s="4" t="s">
        <v>65</v>
      </c>
      <c r="I5" s="2" t="s">
        <v>13</v>
      </c>
      <c r="J5" s="2" t="s">
        <v>7</v>
      </c>
      <c r="K5" s="2">
        <f t="shared" si="2"/>
        <v>5</v>
      </c>
      <c r="M5" s="4" t="s">
        <v>176</v>
      </c>
      <c r="N5" s="4" t="s">
        <v>177</v>
      </c>
      <c r="O5" s="4" t="s">
        <v>13</v>
      </c>
      <c r="P5" s="4" t="s">
        <v>209</v>
      </c>
      <c r="Q5" s="2">
        <f t="shared" si="3"/>
        <v>11</v>
      </c>
      <c r="R5" s="8" t="s">
        <v>216</v>
      </c>
      <c r="S5">
        <v>23</v>
      </c>
      <c r="T5" cm="1">
        <f t="array" ref="T5">SUM(LEN(I:I)-LEN(SUBSTITUTE(I:I,"F","")))</f>
        <v>10</v>
      </c>
      <c r="U5">
        <f>AVERAGE(K:K)</f>
        <v>6.3043478260869561</v>
      </c>
      <c r="V5" cm="1">
        <f t="array" ref="V5">SUM(LEN(J:J)-LEN(SUBSTITUTE(J:J,"White","")))/LEN("White")</f>
        <v>16</v>
      </c>
      <c r="W5" cm="1">
        <f t="array" ref="W5">SUM(LEN(J:J)-LEN(SUBSTITUTE(J:J,"Asian","")))/LEN("Asian")</f>
        <v>4</v>
      </c>
      <c r="X5" cm="1">
        <f t="array" ref="X5">SUM(LEN(J:J)-LEN(SUBSTITUTE(J:J,"Black","")))/LEN("Black")</f>
        <v>0</v>
      </c>
      <c r="Y5" cm="1">
        <f t="array" ref="Y5">SUM(LEN(J:J)-LEN(SUBSTITUTE(J:J,"Latinx/Hispanic","")))/LEN("Latinx/Hispanic")</f>
        <v>1</v>
      </c>
      <c r="Z5" cm="1">
        <f t="array" ref="Z5">SUM(LEN(J:J)-LEN(SUBSTITUTE(J:J,"Multiracial","")))/LEN("Multiracial")</f>
        <v>3</v>
      </c>
      <c r="AA5" cm="1">
        <f t="array" ref="AA5">SUM(LEN(J:J)-LEN(SUBSTITUTE(J:J,"Native","")))/LEN("Native")</f>
        <v>1</v>
      </c>
      <c r="AB5" cm="1">
        <f t="array" ref="AB5">SUM(LEN(I:I)-LEN(SUBSTITUTE(I:I,"Middle","")))/LEN("Middle")</f>
        <v>0</v>
      </c>
    </row>
    <row r="6" spans="1:28" ht="34" x14ac:dyDescent="0.2">
      <c r="A6" s="2" t="s">
        <v>16</v>
      </c>
      <c r="B6" s="3">
        <v>36475</v>
      </c>
      <c r="C6" s="2" t="s">
        <v>6</v>
      </c>
      <c r="D6" s="2" t="s">
        <v>17</v>
      </c>
      <c r="E6" s="2">
        <f t="shared" si="0"/>
        <v>22</v>
      </c>
      <c r="G6" s="2" t="s">
        <v>66</v>
      </c>
      <c r="H6" s="4" t="s">
        <v>67</v>
      </c>
      <c r="I6" s="2" t="s">
        <v>13</v>
      </c>
      <c r="J6" s="2" t="s">
        <v>7</v>
      </c>
      <c r="K6" s="2">
        <f t="shared" si="2"/>
        <v>8</v>
      </c>
      <c r="M6" s="4" t="s">
        <v>179</v>
      </c>
      <c r="N6" s="4" t="s">
        <v>180</v>
      </c>
      <c r="O6" s="4" t="s">
        <v>13</v>
      </c>
      <c r="P6" s="16" t="s">
        <v>208</v>
      </c>
      <c r="Q6" s="2">
        <f t="shared" si="3"/>
        <v>10</v>
      </c>
      <c r="R6" s="7" t="s">
        <v>217</v>
      </c>
      <c r="S6">
        <v>8</v>
      </c>
      <c r="T6" cm="1">
        <f t="array" ref="T6">SUM(LEN(O:O)-LEN(SUBSTITUTE(O:O,"F","")))</f>
        <v>5</v>
      </c>
      <c r="U6">
        <f>AVERAGE(Q:Q)</f>
        <v>10.25</v>
      </c>
      <c r="V6" cm="1">
        <f t="array" ref="V6">SUM(LEN(P:P)-LEN(SUBSTITUTE(P:P,"White","")))/LEN("White")</f>
        <v>6</v>
      </c>
      <c r="W6" cm="1">
        <f t="array" ref="W6">SUM(LEN(P:P)-LEN(SUBSTITUTE(P:P,"Asian","")))/LEN("Asian")</f>
        <v>0</v>
      </c>
      <c r="X6" cm="1">
        <f t="array" ref="X6">SUM(LEN(P:P)-LEN(SUBSTITUTE(P:P,"Black","")))/LEN("Black")</f>
        <v>0</v>
      </c>
      <c r="Y6" cm="1">
        <f t="array" ref="Y6">SUM(LEN(P:P)-LEN(SUBSTITUTE(P:P,"Latinx/Hispanic","")))/LEN("Latinx/Hispanic")</f>
        <v>1</v>
      </c>
      <c r="Z6" cm="1">
        <f t="array" ref="Z6">SUM(LEN(P:P)-LEN(SUBSTITUTE(P:P,"Multiracial","")))/LEN("Multiracial")</f>
        <v>1</v>
      </c>
      <c r="AA6" cm="1">
        <f t="array" ref="AA6">SUM(LEN(P:P)-LEN(SUBSTITUTE(P:P,"Native","")))/LEN("Native")</f>
        <v>0</v>
      </c>
      <c r="AB6" cm="1">
        <f t="array" ref="AB6">SUM(LEN(O:O)-LEN(SUBSTITUTE(O:O,"Middle","")))/LEN("Middle")</f>
        <v>0</v>
      </c>
    </row>
    <row r="7" spans="1:28" ht="17" x14ac:dyDescent="0.2">
      <c r="A7" s="2" t="s">
        <v>18</v>
      </c>
      <c r="B7" s="3">
        <v>37192</v>
      </c>
      <c r="C7" s="2" t="s">
        <v>6</v>
      </c>
      <c r="D7" s="2" t="s">
        <v>9</v>
      </c>
      <c r="E7" s="2">
        <f t="shared" si="0"/>
        <v>20</v>
      </c>
      <c r="G7" s="2" t="s">
        <v>71</v>
      </c>
      <c r="H7" s="3">
        <v>42449</v>
      </c>
      <c r="I7" s="2" t="s">
        <v>6</v>
      </c>
      <c r="J7" s="2" t="s">
        <v>19</v>
      </c>
      <c r="K7" s="2">
        <f t="shared" si="2"/>
        <v>6</v>
      </c>
      <c r="M7" s="2" t="s">
        <v>183</v>
      </c>
      <c r="N7" s="4" t="s">
        <v>184</v>
      </c>
      <c r="O7" s="4" t="s">
        <v>6</v>
      </c>
      <c r="P7" s="4" t="s">
        <v>7</v>
      </c>
      <c r="Q7" s="2">
        <f t="shared" si="3"/>
        <v>11</v>
      </c>
    </row>
    <row r="8" spans="1:28" ht="34" x14ac:dyDescent="0.2">
      <c r="A8" s="2" t="s">
        <v>20</v>
      </c>
      <c r="B8" s="3">
        <v>37399</v>
      </c>
      <c r="C8" s="2" t="s">
        <v>6</v>
      </c>
      <c r="D8" s="16" t="s">
        <v>208</v>
      </c>
      <c r="E8" s="2">
        <f t="shared" si="0"/>
        <v>19</v>
      </c>
      <c r="G8" s="2" t="s">
        <v>72</v>
      </c>
      <c r="H8" s="3">
        <v>41632</v>
      </c>
      <c r="I8" s="2" t="s">
        <v>13</v>
      </c>
      <c r="J8" s="2" t="s">
        <v>7</v>
      </c>
      <c r="K8" s="2">
        <f t="shared" si="2"/>
        <v>8</v>
      </c>
      <c r="M8" s="4" t="s">
        <v>192</v>
      </c>
      <c r="N8" s="4" t="s">
        <v>193</v>
      </c>
      <c r="O8" s="4" t="s">
        <v>6</v>
      </c>
      <c r="P8" s="4" t="s">
        <v>7</v>
      </c>
      <c r="Q8" s="2">
        <f t="shared" si="3"/>
        <v>11</v>
      </c>
    </row>
    <row r="9" spans="1:28" ht="17" x14ac:dyDescent="0.2">
      <c r="A9" s="2" t="s">
        <v>21</v>
      </c>
      <c r="B9" s="3">
        <v>37189</v>
      </c>
      <c r="C9" s="2" t="s">
        <v>6</v>
      </c>
      <c r="D9" s="2" t="s">
        <v>7</v>
      </c>
      <c r="E9" s="2">
        <f t="shared" si="0"/>
        <v>20</v>
      </c>
      <c r="G9" s="2" t="s">
        <v>73</v>
      </c>
      <c r="H9" s="3">
        <v>41542</v>
      </c>
      <c r="I9" s="2" t="s">
        <v>6</v>
      </c>
      <c r="J9" s="2" t="s">
        <v>19</v>
      </c>
      <c r="K9" s="2">
        <f t="shared" si="2"/>
        <v>8</v>
      </c>
      <c r="M9" s="4" t="s">
        <v>215</v>
      </c>
      <c r="N9" s="4" t="s">
        <v>191</v>
      </c>
      <c r="O9" s="4" t="s">
        <v>6</v>
      </c>
      <c r="P9" s="4" t="s">
        <v>7</v>
      </c>
      <c r="Q9" s="2">
        <f t="shared" si="3"/>
        <v>9</v>
      </c>
    </row>
    <row r="10" spans="1:28" ht="34" x14ac:dyDescent="0.2">
      <c r="A10" s="2" t="s">
        <v>22</v>
      </c>
      <c r="B10" s="3">
        <v>37170</v>
      </c>
      <c r="C10" s="2" t="s">
        <v>6</v>
      </c>
      <c r="D10" s="2" t="s">
        <v>23</v>
      </c>
      <c r="E10" s="2">
        <f t="shared" si="0"/>
        <v>20</v>
      </c>
      <c r="G10" s="2" t="s">
        <v>74</v>
      </c>
      <c r="H10" s="3">
        <v>42547</v>
      </c>
      <c r="I10" s="2"/>
      <c r="J10" s="16" t="s">
        <v>208</v>
      </c>
      <c r="K10" s="2">
        <f t="shared" si="2"/>
        <v>5</v>
      </c>
    </row>
    <row r="11" spans="1:28" ht="34" x14ac:dyDescent="0.2">
      <c r="A11" s="2" t="s">
        <v>24</v>
      </c>
      <c r="B11" s="3">
        <v>36938</v>
      </c>
      <c r="C11" s="2" t="s">
        <v>6</v>
      </c>
      <c r="D11" s="16" t="s">
        <v>208</v>
      </c>
      <c r="E11" s="2">
        <f t="shared" si="0"/>
        <v>21</v>
      </c>
      <c r="G11" s="2" t="s">
        <v>62</v>
      </c>
      <c r="H11" s="3">
        <v>41437</v>
      </c>
      <c r="I11" s="2" t="s">
        <v>6</v>
      </c>
      <c r="J11" s="2" t="s">
        <v>19</v>
      </c>
      <c r="K11" s="2">
        <f t="shared" si="2"/>
        <v>8</v>
      </c>
    </row>
    <row r="12" spans="1:28" ht="34" x14ac:dyDescent="0.2">
      <c r="A12" s="2" t="s">
        <v>25</v>
      </c>
      <c r="B12" s="3">
        <v>37001</v>
      </c>
      <c r="C12" s="2" t="s">
        <v>6</v>
      </c>
      <c r="D12" s="2" t="s">
        <v>26</v>
      </c>
      <c r="E12" s="2">
        <f t="shared" si="0"/>
        <v>21</v>
      </c>
      <c r="G12" s="2" t="s">
        <v>76</v>
      </c>
      <c r="H12" s="3">
        <v>42653</v>
      </c>
      <c r="I12" s="2" t="s">
        <v>13</v>
      </c>
      <c r="J12" s="2" t="s">
        <v>19</v>
      </c>
      <c r="K12" s="2">
        <f t="shared" si="2"/>
        <v>5</v>
      </c>
    </row>
    <row r="13" spans="1:28" ht="51" x14ac:dyDescent="0.2">
      <c r="A13" s="2" t="s">
        <v>27</v>
      </c>
      <c r="B13" s="3">
        <v>36730</v>
      </c>
      <c r="C13" s="2" t="s">
        <v>6</v>
      </c>
      <c r="D13" s="16" t="s">
        <v>208</v>
      </c>
      <c r="E13" s="2">
        <f t="shared" si="0"/>
        <v>21</v>
      </c>
      <c r="G13" s="2" t="s">
        <v>77</v>
      </c>
      <c r="H13" s="4" t="s">
        <v>78</v>
      </c>
      <c r="I13" s="2" t="s">
        <v>13</v>
      </c>
      <c r="J13" s="2" t="s">
        <v>79</v>
      </c>
      <c r="K13" s="2">
        <f t="shared" si="2"/>
        <v>8</v>
      </c>
    </row>
    <row r="14" spans="1:28" ht="17" x14ac:dyDescent="0.2">
      <c r="A14" s="2" t="s">
        <v>28</v>
      </c>
      <c r="B14" s="3">
        <v>36592</v>
      </c>
      <c r="C14" s="2" t="s">
        <v>6</v>
      </c>
      <c r="D14" s="2" t="s">
        <v>17</v>
      </c>
      <c r="E14" s="2">
        <f t="shared" si="0"/>
        <v>22</v>
      </c>
      <c r="G14" s="2" t="s">
        <v>80</v>
      </c>
      <c r="H14" s="4" t="s">
        <v>81</v>
      </c>
      <c r="I14" s="2" t="s">
        <v>6</v>
      </c>
      <c r="J14" s="2" t="s">
        <v>7</v>
      </c>
      <c r="K14" s="2">
        <f t="shared" si="2"/>
        <v>6</v>
      </c>
    </row>
    <row r="15" spans="1:28" ht="17" x14ac:dyDescent="0.2">
      <c r="A15" s="2" t="s">
        <v>29</v>
      </c>
      <c r="B15" s="3">
        <v>37167</v>
      </c>
      <c r="C15" s="2" t="s">
        <v>13</v>
      </c>
      <c r="D15" s="2" t="s">
        <v>7</v>
      </c>
      <c r="E15" s="2">
        <f t="shared" si="0"/>
        <v>20</v>
      </c>
      <c r="G15" s="2" t="s">
        <v>82</v>
      </c>
      <c r="H15" s="5">
        <v>42342</v>
      </c>
      <c r="I15" s="2" t="s">
        <v>13</v>
      </c>
      <c r="J15" s="2" t="s">
        <v>7</v>
      </c>
      <c r="K15" s="2">
        <f t="shared" si="2"/>
        <v>6</v>
      </c>
    </row>
    <row r="16" spans="1:28" ht="17" x14ac:dyDescent="0.2">
      <c r="A16" s="2" t="s">
        <v>30</v>
      </c>
      <c r="B16" s="3">
        <v>36992</v>
      </c>
      <c r="C16" s="2" t="s">
        <v>6</v>
      </c>
      <c r="D16" s="2" t="s">
        <v>17</v>
      </c>
      <c r="E16" s="2">
        <f t="shared" si="0"/>
        <v>21</v>
      </c>
      <c r="G16" s="2" t="s">
        <v>83</v>
      </c>
      <c r="H16" s="4" t="s">
        <v>84</v>
      </c>
      <c r="I16" s="2" t="s">
        <v>13</v>
      </c>
      <c r="J16" s="4" t="s">
        <v>7</v>
      </c>
      <c r="K16" s="2">
        <f>DATEDIF(H16,DATE(2022,4,24),"Y")</f>
        <v>6</v>
      </c>
    </row>
    <row r="17" spans="1:11" ht="17" x14ac:dyDescent="0.2">
      <c r="A17" s="2" t="s">
        <v>31</v>
      </c>
      <c r="B17" s="3">
        <v>36301</v>
      </c>
      <c r="C17" s="2" t="s">
        <v>6</v>
      </c>
      <c r="D17" s="2" t="s">
        <v>19</v>
      </c>
      <c r="E17" s="2">
        <f t="shared" si="0"/>
        <v>22</v>
      </c>
      <c r="G17" s="2" t="s">
        <v>85</v>
      </c>
      <c r="H17" s="4" t="s">
        <v>59</v>
      </c>
      <c r="I17" s="2" t="s">
        <v>13</v>
      </c>
      <c r="J17" s="2" t="s">
        <v>17</v>
      </c>
      <c r="K17" s="2">
        <f t="shared" ref="K17:K32" si="4">DATEDIF(H17,DATE(2022,4,24),"Y")</f>
        <v>5</v>
      </c>
    </row>
    <row r="18" spans="1:11" ht="51" x14ac:dyDescent="0.2">
      <c r="A18" s="2" t="s">
        <v>32</v>
      </c>
      <c r="B18" s="3">
        <v>36511</v>
      </c>
      <c r="C18" s="2" t="s">
        <v>6</v>
      </c>
      <c r="D18" s="2" t="s">
        <v>17</v>
      </c>
      <c r="E18" s="2">
        <f t="shared" si="0"/>
        <v>22</v>
      </c>
      <c r="G18" s="2" t="s">
        <v>91</v>
      </c>
      <c r="H18" s="4" t="s">
        <v>92</v>
      </c>
      <c r="I18" s="2" t="s">
        <v>13</v>
      </c>
      <c r="J18" s="2" t="s">
        <v>79</v>
      </c>
      <c r="K18" s="2">
        <f t="shared" si="4"/>
        <v>5</v>
      </c>
    </row>
    <row r="19" spans="1:11" ht="17" x14ac:dyDescent="0.2">
      <c r="A19" s="2" t="s">
        <v>33</v>
      </c>
      <c r="B19" s="3">
        <v>36783</v>
      </c>
      <c r="C19" s="2" t="s">
        <v>6</v>
      </c>
      <c r="D19" s="2" t="s">
        <v>7</v>
      </c>
      <c r="E19" s="2">
        <f t="shared" si="0"/>
        <v>21</v>
      </c>
      <c r="G19" s="2" t="s">
        <v>97</v>
      </c>
      <c r="H19" s="3">
        <v>42795</v>
      </c>
      <c r="I19" s="2" t="s">
        <v>13</v>
      </c>
      <c r="J19" s="2" t="s">
        <v>7</v>
      </c>
      <c r="K19" s="2">
        <f t="shared" si="4"/>
        <v>5</v>
      </c>
    </row>
    <row r="20" spans="1:11" ht="17" x14ac:dyDescent="0.2">
      <c r="A20" s="2" t="s">
        <v>34</v>
      </c>
      <c r="B20" s="3">
        <v>36403</v>
      </c>
      <c r="C20" s="2" t="s">
        <v>6</v>
      </c>
      <c r="D20" s="2" t="s">
        <v>17</v>
      </c>
      <c r="E20" s="2">
        <f t="shared" si="0"/>
        <v>22</v>
      </c>
      <c r="G20" s="2" t="s">
        <v>123</v>
      </c>
      <c r="H20" s="4" t="s">
        <v>124</v>
      </c>
      <c r="I20" s="4" t="s">
        <v>6</v>
      </c>
      <c r="J20" s="4" t="s">
        <v>7</v>
      </c>
      <c r="K20" s="2">
        <f t="shared" si="4"/>
        <v>7</v>
      </c>
    </row>
    <row r="21" spans="1:11" ht="17" x14ac:dyDescent="0.2">
      <c r="A21" s="2" t="s">
        <v>35</v>
      </c>
      <c r="B21" s="3">
        <v>34905</v>
      </c>
      <c r="C21" s="2" t="s">
        <v>6</v>
      </c>
      <c r="D21" s="2" t="s">
        <v>209</v>
      </c>
      <c r="E21" s="2">
        <f t="shared" si="0"/>
        <v>26</v>
      </c>
    </row>
    <row r="22" spans="1:11" ht="17" x14ac:dyDescent="0.2">
      <c r="A22" s="2" t="s">
        <v>36</v>
      </c>
      <c r="B22" s="3">
        <v>37285</v>
      </c>
      <c r="C22" s="2" t="s">
        <v>6</v>
      </c>
      <c r="D22" s="2" t="s">
        <v>19</v>
      </c>
      <c r="E22" s="2">
        <f t="shared" si="0"/>
        <v>20</v>
      </c>
      <c r="G22" s="4" t="s">
        <v>160</v>
      </c>
      <c r="H22" s="4" t="s">
        <v>161</v>
      </c>
      <c r="I22" s="4" t="s">
        <v>6</v>
      </c>
      <c r="J22" s="4" t="s">
        <v>7</v>
      </c>
      <c r="K22" s="2">
        <f t="shared" si="4"/>
        <v>6</v>
      </c>
    </row>
    <row r="23" spans="1:11" ht="17" x14ac:dyDescent="0.2">
      <c r="A23" s="2" t="s">
        <v>37</v>
      </c>
      <c r="B23" s="3">
        <v>34772</v>
      </c>
      <c r="C23" s="2" t="s">
        <v>6</v>
      </c>
      <c r="D23" s="2" t="s">
        <v>38</v>
      </c>
      <c r="E23" s="2">
        <f t="shared" si="0"/>
        <v>27</v>
      </c>
      <c r="G23" s="4" t="s">
        <v>162</v>
      </c>
      <c r="H23" s="4" t="s">
        <v>163</v>
      </c>
      <c r="I23" s="4" t="s">
        <v>6</v>
      </c>
      <c r="J23" s="4" t="s">
        <v>7</v>
      </c>
      <c r="K23" s="2">
        <f t="shared" si="4"/>
        <v>8</v>
      </c>
    </row>
    <row r="28" spans="1:11" ht="17" x14ac:dyDescent="0.2">
      <c r="G28" s="4" t="s">
        <v>189</v>
      </c>
      <c r="H28" s="4" t="s">
        <v>190</v>
      </c>
      <c r="I28" s="4" t="s">
        <v>6</v>
      </c>
      <c r="J28" s="4" t="s">
        <v>7</v>
      </c>
      <c r="K28" s="2">
        <f t="shared" si="4"/>
        <v>8</v>
      </c>
    </row>
    <row r="31" spans="1:11" ht="17" x14ac:dyDescent="0.2">
      <c r="G31" s="4" t="s">
        <v>199</v>
      </c>
      <c r="H31" s="3">
        <v>42484</v>
      </c>
      <c r="I31" s="4" t="s">
        <v>6</v>
      </c>
      <c r="J31" s="4" t="s">
        <v>209</v>
      </c>
      <c r="K31" s="2">
        <f t="shared" si="4"/>
        <v>6</v>
      </c>
    </row>
    <row r="32" spans="1:11" ht="17" x14ac:dyDescent="0.2">
      <c r="G32" s="4" t="s">
        <v>201</v>
      </c>
      <c r="H32" s="3">
        <v>42288</v>
      </c>
      <c r="I32" s="2" t="s">
        <v>13</v>
      </c>
      <c r="J32" s="2" t="s">
        <v>202</v>
      </c>
      <c r="K32" s="2">
        <f t="shared" si="4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participants</vt:lpstr>
      <vt:lpstr>bko2</vt:lpstr>
      <vt:lpstr>BK+LG bko1</vt:lpstr>
      <vt:lpstr>replication bko1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2022-04-24T16:03:56Z</dcterms:created>
  <dcterms:modified xsi:type="dcterms:W3CDTF">2022-06-05T19:22:13Z</dcterms:modified>
</cp:coreProperties>
</file>