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ropbox\work\QI\Measures - Employee\Burn-out\Study of correlating measures\Data\"/>
    </mc:Choice>
  </mc:AlternateContent>
  <xr:revisionPtr revIDLastSave="0" documentId="13_ncr:1_{73EFC09A-783B-47C1-A911-70578B0BCFDC}" xr6:coauthVersionLast="47" xr6:coauthVersionMax="47" xr10:uidLastSave="{00000000-0000-0000-0000-000000000000}"/>
  <bookViews>
    <workbookView xWindow="31140" yWindow="2790" windowWidth="21600" windowHeight="1129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K42" i="1"/>
  <c r="K43" i="1"/>
  <c r="K44" i="1"/>
  <c r="K41" i="1"/>
  <c r="J38" i="1"/>
  <c r="K37" i="1"/>
  <c r="K36" i="1"/>
  <c r="K35" i="1"/>
  <c r="K25" i="1"/>
  <c r="L25" i="1" s="1"/>
  <c r="K28" i="1"/>
  <c r="L28" i="1" s="1"/>
  <c r="K30" i="1"/>
  <c r="L30" i="1" s="1"/>
  <c r="K29" i="1"/>
  <c r="L29" i="1" s="1"/>
  <c r="K27" i="1"/>
  <c r="L27" i="1" s="1"/>
  <c r="K26" i="1"/>
  <c r="L26" i="1" s="1"/>
  <c r="D54" i="1"/>
  <c r="E53" i="1"/>
  <c r="E52" i="1"/>
  <c r="E51" i="1"/>
  <c r="E50" i="1"/>
  <c r="E49" i="1"/>
  <c r="D46" i="1"/>
  <c r="E45" i="1"/>
  <c r="E44" i="1"/>
  <c r="E43" i="1"/>
  <c r="E42" i="1"/>
  <c r="E41" i="1"/>
  <c r="E34" i="1"/>
  <c r="E35" i="1"/>
  <c r="E36" i="1"/>
  <c r="E37" i="1"/>
  <c r="E33" i="1"/>
  <c r="D38" i="1"/>
  <c r="D30" i="1"/>
  <c r="E26" i="1"/>
  <c r="E27" i="1"/>
  <c r="E28" i="1"/>
  <c r="E29" i="1"/>
  <c r="E25" i="1"/>
  <c r="G12" i="1"/>
  <c r="G5" i="1"/>
  <c r="G15" i="1"/>
  <c r="G14" i="1"/>
  <c r="K45" i="1" l="1"/>
  <c r="J46" i="1" s="1"/>
  <c r="E38" i="1"/>
  <c r="D39" i="1" s="1"/>
  <c r="E30" i="1"/>
  <c r="D31" i="1" s="1"/>
  <c r="K38" i="1"/>
  <c r="J39" i="1" s="1"/>
  <c r="L31" i="1"/>
  <c r="K31" i="1"/>
  <c r="E54" i="1"/>
  <c r="D55" i="1" s="1"/>
  <c r="E46" i="1"/>
  <c r="D47" i="1" s="1"/>
  <c r="E20" i="1"/>
  <c r="G20" i="1"/>
  <c r="K32" i="1" l="1"/>
  <c r="I22" i="1"/>
</calcChain>
</file>

<file path=xl/sharedStrings.xml><?xml version="1.0" encoding="utf-8"?>
<sst xmlns="http://schemas.openxmlformats.org/spreadsheetml/2006/main" count="85" uniqueCount="50">
  <si>
    <t>Authors</t>
  </si>
  <si>
    <t>Year</t>
  </si>
  <si>
    <t>PMID</t>
  </si>
  <si>
    <t>Size</t>
  </si>
  <si>
    <t>Response.rate</t>
  </si>
  <si>
    <t>Respondents</t>
  </si>
  <si>
    <t>Correlation.overall</t>
  </si>
  <si>
    <t>Correlation.MBI.2.Item</t>
  </si>
  <si>
    <t>Correlation.exhaustion</t>
  </si>
  <si>
    <t>Correlation.depersonalization</t>
  </si>
  <si>
    <t>Cross-check</t>
  </si>
  <si>
    <t>Rohland</t>
  </si>
  <si>
    <t>NA</t>
  </si>
  <si>
    <t>Hansen</t>
  </si>
  <si>
    <t>Dolan</t>
  </si>
  <si>
    <t>Dolan: Mini-Z vs single item EE from MBI</t>
  </si>
  <si>
    <t>Waddimba</t>
  </si>
  <si>
    <t>Knox (clinicians)</t>
  </si>
  <si>
    <t>Knox (staff)</t>
  </si>
  <si>
    <t>Trockel</t>
  </si>
  <si>
    <t>(interpersonal disengagement, not depersonalization)</t>
  </si>
  <si>
    <t>Trockel = correlation btw PFI and MBI closest equivalent</t>
  </si>
  <si>
    <t>Olson</t>
  </si>
  <si>
    <t>Brady</t>
  </si>
  <si>
    <t>RGB</t>
  </si>
  <si>
    <t>They used 2-item MBI so also had DP</t>
  </si>
  <si>
    <t>We used their larger study</t>
  </si>
  <si>
    <t>Ong</t>
  </si>
  <si>
    <t>Pooled response rate</t>
  </si>
  <si>
    <t>Yellowlees</t>
  </si>
  <si>
    <t>Pending</t>
  </si>
  <si>
    <t>Kemper (2016 fielding)</t>
  </si>
  <si>
    <t>Kemper (2017 fielding)</t>
  </si>
  <si>
    <t>Rate.female</t>
  </si>
  <si>
    <t>Age</t>
  </si>
  <si>
    <t>Count</t>
  </si>
  <si>
    <t>Product</t>
  </si>
  <si>
    <t>Rate</t>
  </si>
  <si>
    <t>Rate.physicians</t>
  </si>
  <si>
    <t>Nagasaki</t>
  </si>
  <si>
    <t>Language</t>
  </si>
  <si>
    <t>English</t>
  </si>
  <si>
    <t>Japanese</t>
  </si>
  <si>
    <t>Ong 0.13 from email</t>
  </si>
  <si>
    <t>Flickinger</t>
  </si>
  <si>
    <t>Houdemont</t>
  </si>
  <si>
    <t>Houdemont (physicians)</t>
  </si>
  <si>
    <t>Houdemont (trainees)</t>
  </si>
  <si>
    <t>SIBOQ_version</t>
  </si>
  <si>
    <t>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</si>
</sst>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D7D31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/>
    <xf numFmtId="0" fontId="0" fillId="0" borderId="1" xfId="0" applyBorder="1"/>
    <xf numFmtId="0" fontId="0" fillId="0" borderId="0" xfId="0" applyFill="1"/>
    <xf numFmtId="0" fontId="0" fillId="5" borderId="0" xfId="0" applyFill="1"/>
    <xf numFmtId="0" fontId="1" fillId="0" borderId="0" xfId="0" applyFont="1" applyFill="1" applyBorder="1"/>
    <xf numFmtId="0" fontId="0" fillId="6" borderId="0" xfId="0" applyFill="1"/>
    <xf numFmtId="0" fontId="3" fillId="0" borderId="0" xfId="0" applyFont="1"/>
    <xf numFmtId="0" fontId="2" fillId="0" borderId="0" xfId="0" applyFont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G17" sqref="G17"/>
    </sheetView>
  </sheetViews>
  <sheetFormatPr defaultRowHeight="15" x14ac:dyDescent="0.25"/>
  <cols>
    <col min="1" max="1" width="15.28515625" customWidth="1"/>
    <col min="3" max="3" width="11.5703125" customWidth="1"/>
    <col min="10" max="10" width="16.7109375" customWidth="1"/>
    <col min="11" max="11" width="21.5703125" customWidth="1"/>
    <col min="12" max="12" width="21.140625" customWidth="1"/>
    <col min="13" max="13" width="25.5703125" customWidth="1"/>
    <col min="14" max="15" width="23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38</v>
      </c>
      <c r="I1" t="s">
        <v>33</v>
      </c>
      <c r="J1" t="s">
        <v>34</v>
      </c>
      <c r="K1" t="s">
        <v>6</v>
      </c>
      <c r="L1" t="s">
        <v>7</v>
      </c>
      <c r="M1" t="s">
        <v>8</v>
      </c>
      <c r="N1" t="s">
        <v>9</v>
      </c>
      <c r="O1" t="s">
        <v>48</v>
      </c>
      <c r="P1" t="s">
        <v>10</v>
      </c>
    </row>
    <row r="2" spans="1:22" x14ac:dyDescent="0.25">
      <c r="A2" s="1" t="s">
        <v>11</v>
      </c>
      <c r="B2">
        <v>2004</v>
      </c>
      <c r="C2" t="s">
        <v>12</v>
      </c>
      <c r="D2" t="s">
        <v>41</v>
      </c>
      <c r="E2">
        <v>710</v>
      </c>
      <c r="F2">
        <v>43</v>
      </c>
      <c r="G2">
        <v>307</v>
      </c>
      <c r="H2">
        <v>100</v>
      </c>
      <c r="I2">
        <v>26</v>
      </c>
      <c r="K2" s="4"/>
      <c r="L2" s="4"/>
      <c r="M2">
        <v>0.63500000000000001</v>
      </c>
      <c r="N2">
        <v>0.32400000000000001</v>
      </c>
    </row>
    <row r="3" spans="1:22" x14ac:dyDescent="0.25">
      <c r="A3" s="6" t="s">
        <v>13</v>
      </c>
      <c r="B3">
        <v>2010</v>
      </c>
      <c r="C3">
        <v>21162747</v>
      </c>
      <c r="D3" t="s">
        <v>41</v>
      </c>
      <c r="E3">
        <v>1322</v>
      </c>
      <c r="F3">
        <v>56</v>
      </c>
      <c r="G3">
        <v>740</v>
      </c>
      <c r="H3">
        <v>23</v>
      </c>
      <c r="I3">
        <v>78</v>
      </c>
      <c r="J3">
        <v>46</v>
      </c>
      <c r="K3" s="4"/>
      <c r="L3" s="4"/>
      <c r="M3">
        <v>0.68</v>
      </c>
    </row>
    <row r="4" spans="1:22" x14ac:dyDescent="0.25">
      <c r="A4" s="6" t="s">
        <v>13</v>
      </c>
      <c r="B4">
        <v>2016</v>
      </c>
      <c r="C4" t="s">
        <v>12</v>
      </c>
      <c r="D4" t="s">
        <v>41</v>
      </c>
      <c r="E4">
        <v>164</v>
      </c>
      <c r="F4">
        <v>56</v>
      </c>
      <c r="G4">
        <v>92</v>
      </c>
      <c r="H4">
        <v>100</v>
      </c>
      <c r="I4">
        <v>40</v>
      </c>
      <c r="J4">
        <v>51</v>
      </c>
      <c r="K4" s="4"/>
      <c r="L4" s="4"/>
      <c r="M4">
        <v>0.8</v>
      </c>
    </row>
    <row r="5" spans="1:22" x14ac:dyDescent="0.25">
      <c r="A5" s="1" t="s">
        <v>14</v>
      </c>
      <c r="B5">
        <v>2015</v>
      </c>
      <c r="C5">
        <v>25451989</v>
      </c>
      <c r="D5" t="s">
        <v>41</v>
      </c>
      <c r="E5">
        <v>5404</v>
      </c>
      <c r="F5">
        <v>25</v>
      </c>
      <c r="G5">
        <f>E5*F5/100</f>
        <v>1351</v>
      </c>
      <c r="I5">
        <v>75</v>
      </c>
      <c r="J5">
        <v>49</v>
      </c>
      <c r="K5" s="4"/>
      <c r="L5" s="4"/>
      <c r="M5" s="7">
        <v>0.79</v>
      </c>
      <c r="P5" s="2" t="s">
        <v>30</v>
      </c>
      <c r="Q5" s="7" t="s">
        <v>15</v>
      </c>
    </row>
    <row r="6" spans="1:22" x14ac:dyDescent="0.25">
      <c r="A6" s="6" t="s">
        <v>16</v>
      </c>
      <c r="B6">
        <v>2015</v>
      </c>
      <c r="C6">
        <v>25716107</v>
      </c>
      <c r="D6" t="s">
        <v>41</v>
      </c>
      <c r="E6">
        <v>473</v>
      </c>
      <c r="F6">
        <v>65</v>
      </c>
      <c r="G6">
        <v>308</v>
      </c>
      <c r="H6">
        <v>59</v>
      </c>
      <c r="I6">
        <v>46</v>
      </c>
      <c r="J6">
        <v>49</v>
      </c>
      <c r="K6" s="4"/>
      <c r="L6" s="4"/>
      <c r="M6">
        <v>0.72199999999999998</v>
      </c>
      <c r="N6">
        <v>0.41199999999999998</v>
      </c>
    </row>
    <row r="7" spans="1:22" x14ac:dyDescent="0.25">
      <c r="A7" s="1" t="s">
        <v>17</v>
      </c>
      <c r="B7">
        <v>2018</v>
      </c>
      <c r="C7">
        <v>29869142</v>
      </c>
      <c r="D7" t="s">
        <v>41</v>
      </c>
      <c r="E7">
        <v>592</v>
      </c>
      <c r="F7">
        <v>75</v>
      </c>
      <c r="G7">
        <v>444</v>
      </c>
      <c r="I7">
        <v>68</v>
      </c>
      <c r="K7" s="4"/>
      <c r="L7" s="4"/>
      <c r="M7">
        <v>0.63</v>
      </c>
      <c r="N7">
        <v>0.56999999999999995</v>
      </c>
    </row>
    <row r="8" spans="1:22" x14ac:dyDescent="0.25">
      <c r="A8" s="1" t="s">
        <v>18</v>
      </c>
      <c r="B8">
        <v>2018</v>
      </c>
      <c r="C8">
        <v>29869142</v>
      </c>
      <c r="D8" t="s">
        <v>41</v>
      </c>
      <c r="E8">
        <v>826</v>
      </c>
      <c r="F8">
        <v>73</v>
      </c>
      <c r="G8">
        <v>606</v>
      </c>
      <c r="H8">
        <v>0</v>
      </c>
      <c r="I8">
        <v>68</v>
      </c>
      <c r="K8" s="4"/>
      <c r="L8" s="4"/>
      <c r="M8">
        <v>0.63</v>
      </c>
      <c r="N8">
        <v>0.48</v>
      </c>
    </row>
    <row r="9" spans="1:22" x14ac:dyDescent="0.25">
      <c r="A9" s="5" t="s">
        <v>19</v>
      </c>
      <c r="B9">
        <v>2018</v>
      </c>
      <c r="C9">
        <v>29196982</v>
      </c>
      <c r="D9" t="s">
        <v>41</v>
      </c>
      <c r="E9">
        <v>3600</v>
      </c>
      <c r="F9">
        <v>7</v>
      </c>
      <c r="G9">
        <v>250</v>
      </c>
      <c r="H9">
        <v>199</v>
      </c>
      <c r="I9">
        <v>49</v>
      </c>
      <c r="K9" s="4"/>
      <c r="L9" s="4"/>
      <c r="M9">
        <v>0.72</v>
      </c>
      <c r="N9">
        <v>0.59</v>
      </c>
      <c r="Q9" t="s">
        <v>20</v>
      </c>
      <c r="V9" t="s">
        <v>21</v>
      </c>
    </row>
    <row r="10" spans="1:22" x14ac:dyDescent="0.25">
      <c r="A10" s="5" t="s">
        <v>31</v>
      </c>
      <c r="B10">
        <v>2019</v>
      </c>
      <c r="C10">
        <v>30395934</v>
      </c>
      <c r="D10" t="s">
        <v>41</v>
      </c>
      <c r="E10">
        <v>2723</v>
      </c>
      <c r="F10">
        <v>65</v>
      </c>
      <c r="G10">
        <v>1785</v>
      </c>
      <c r="H10">
        <v>100</v>
      </c>
      <c r="I10">
        <v>72</v>
      </c>
      <c r="K10" s="4">
        <v>0.64</v>
      </c>
      <c r="L10" s="4">
        <v>0.68</v>
      </c>
      <c r="M10">
        <v>0.68</v>
      </c>
      <c r="N10">
        <v>0.43</v>
      </c>
    </row>
    <row r="11" spans="1:22" x14ac:dyDescent="0.25">
      <c r="A11" s="5" t="s">
        <v>32</v>
      </c>
      <c r="B11">
        <v>2019</v>
      </c>
      <c r="C11">
        <v>30395934</v>
      </c>
      <c r="D11" t="s">
        <v>41</v>
      </c>
      <c r="E11">
        <v>3273</v>
      </c>
      <c r="F11">
        <v>66</v>
      </c>
      <c r="G11">
        <v>2148</v>
      </c>
      <c r="I11">
        <v>72</v>
      </c>
      <c r="K11" s="4">
        <v>0.65</v>
      </c>
      <c r="L11" s="4">
        <v>0.68</v>
      </c>
      <c r="M11">
        <v>0.69</v>
      </c>
      <c r="N11">
        <v>0.44</v>
      </c>
    </row>
    <row r="12" spans="1:22" x14ac:dyDescent="0.25">
      <c r="A12" s="5" t="s">
        <v>22</v>
      </c>
      <c r="B12">
        <v>2019</v>
      </c>
      <c r="C12">
        <v>30467949</v>
      </c>
      <c r="D12" t="s">
        <v>41</v>
      </c>
      <c r="E12">
        <v>475</v>
      </c>
      <c r="F12">
        <v>44</v>
      </c>
      <c r="G12">
        <f>E12*F12/100</f>
        <v>209</v>
      </c>
      <c r="H12">
        <v>100</v>
      </c>
      <c r="I12">
        <v>36</v>
      </c>
      <c r="J12">
        <v>49</v>
      </c>
      <c r="K12" s="4"/>
      <c r="L12" s="4"/>
      <c r="M12" s="4"/>
      <c r="N12" s="4"/>
      <c r="O12" s="4"/>
    </row>
    <row r="13" spans="1:22" s="10" customFormat="1" x14ac:dyDescent="0.25">
      <c r="A13" s="11" t="s">
        <v>44</v>
      </c>
      <c r="B13" s="12">
        <v>2020</v>
      </c>
      <c r="C13" s="12">
        <v>32328911</v>
      </c>
      <c r="D13" s="12" t="s">
        <v>41</v>
      </c>
      <c r="E13" s="12">
        <v>631</v>
      </c>
      <c r="F13" s="12">
        <v>46</v>
      </c>
      <c r="G13" s="12">
        <v>287</v>
      </c>
      <c r="H13" s="12">
        <v>0</v>
      </c>
      <c r="I13" s="12">
        <v>54</v>
      </c>
      <c r="J13" s="12"/>
      <c r="K13" s="13"/>
      <c r="L13" s="13"/>
      <c r="M13" s="13">
        <v>0.64200000000000002</v>
      </c>
      <c r="N13" s="13">
        <v>0.17199999999999999</v>
      </c>
      <c r="O13" s="13"/>
    </row>
    <row r="14" spans="1:22" x14ac:dyDescent="0.25">
      <c r="A14" s="5" t="s">
        <v>23</v>
      </c>
      <c r="B14">
        <v>2021</v>
      </c>
      <c r="C14">
        <v>33791938</v>
      </c>
      <c r="D14" t="s">
        <v>41</v>
      </c>
      <c r="E14">
        <v>1355</v>
      </c>
      <c r="F14">
        <v>11</v>
      </c>
      <c r="G14">
        <f>E14*F14/100</f>
        <v>149.05000000000001</v>
      </c>
      <c r="H14">
        <v>100</v>
      </c>
      <c r="I14">
        <v>43</v>
      </c>
      <c r="J14">
        <v>43</v>
      </c>
      <c r="K14" s="4"/>
      <c r="L14" s="4"/>
      <c r="M14">
        <v>0.76</v>
      </c>
      <c r="N14" s="4"/>
      <c r="O14" s="4" t="s">
        <v>49</v>
      </c>
      <c r="P14" t="s">
        <v>24</v>
      </c>
    </row>
    <row r="15" spans="1:22" x14ac:dyDescent="0.25">
      <c r="A15" t="s">
        <v>29</v>
      </c>
      <c r="B15">
        <v>2021</v>
      </c>
      <c r="C15">
        <v>33409937</v>
      </c>
      <c r="D15" t="s">
        <v>41</v>
      </c>
      <c r="E15">
        <v>502</v>
      </c>
      <c r="F15">
        <v>11</v>
      </c>
      <c r="G15">
        <f>E15*F15/100</f>
        <v>55.22</v>
      </c>
      <c r="H15">
        <v>100</v>
      </c>
      <c r="I15">
        <v>48</v>
      </c>
      <c r="J15">
        <v>50</v>
      </c>
      <c r="K15" s="4"/>
      <c r="L15" s="3">
        <v>0.69599999999999995</v>
      </c>
      <c r="Q15" s="2" t="s">
        <v>25</v>
      </c>
      <c r="U15" t="s">
        <v>26</v>
      </c>
    </row>
    <row r="16" spans="1:22" x14ac:dyDescent="0.25">
      <c r="A16" t="s">
        <v>27</v>
      </c>
      <c r="B16">
        <v>2021</v>
      </c>
      <c r="C16">
        <v>34768357</v>
      </c>
      <c r="D16" t="s">
        <v>41</v>
      </c>
      <c r="E16">
        <v>493</v>
      </c>
      <c r="F16">
        <v>52</v>
      </c>
      <c r="G16">
        <v>493</v>
      </c>
      <c r="H16">
        <v>34</v>
      </c>
      <c r="I16">
        <v>78</v>
      </c>
      <c r="J16">
        <v>41</v>
      </c>
      <c r="K16" s="4"/>
      <c r="L16" s="7"/>
      <c r="M16" s="3">
        <v>0.64</v>
      </c>
      <c r="N16" s="7">
        <v>0.21</v>
      </c>
      <c r="O16" s="7"/>
      <c r="Q16" s="7"/>
    </row>
    <row r="17" spans="1:17" x14ac:dyDescent="0.25">
      <c r="A17" s="12" t="s">
        <v>46</v>
      </c>
      <c r="B17" s="12">
        <v>2022</v>
      </c>
      <c r="C17" s="12">
        <v>36314995</v>
      </c>
      <c r="D17" s="12" t="s">
        <v>41</v>
      </c>
      <c r="E17" t="s">
        <v>12</v>
      </c>
      <c r="F17" t="s">
        <v>12</v>
      </c>
      <c r="G17">
        <v>333</v>
      </c>
      <c r="H17">
        <v>1</v>
      </c>
      <c r="I17">
        <v>31</v>
      </c>
      <c r="K17" s="4"/>
      <c r="L17" s="7"/>
      <c r="M17" s="3">
        <v>0.8</v>
      </c>
      <c r="N17" s="7">
        <v>0.54900000000000004</v>
      </c>
      <c r="O17" s="7"/>
      <c r="Q17" s="7"/>
    </row>
    <row r="18" spans="1:17" x14ac:dyDescent="0.25">
      <c r="A18" s="12" t="s">
        <v>47</v>
      </c>
      <c r="B18" s="12">
        <v>2022</v>
      </c>
      <c r="C18" s="12">
        <v>36314995</v>
      </c>
      <c r="D18" s="12" t="s">
        <v>41</v>
      </c>
      <c r="E18" t="s">
        <v>12</v>
      </c>
      <c r="F18" t="s">
        <v>12</v>
      </c>
      <c r="G18">
        <v>217</v>
      </c>
      <c r="H18">
        <v>1</v>
      </c>
      <c r="I18">
        <v>31</v>
      </c>
      <c r="K18" s="4"/>
      <c r="L18" s="7"/>
      <c r="M18" s="3">
        <v>0.78700000000000003</v>
      </c>
      <c r="N18" s="7">
        <v>0.54600000000000004</v>
      </c>
      <c r="O18" s="7"/>
      <c r="Q18" s="7"/>
    </row>
    <row r="19" spans="1:17" x14ac:dyDescent="0.25">
      <c r="A19" s="9" t="s">
        <v>39</v>
      </c>
      <c r="B19">
        <v>2022</v>
      </c>
      <c r="C19">
        <v>35800639</v>
      </c>
      <c r="D19" t="s">
        <v>42</v>
      </c>
      <c r="E19">
        <v>554</v>
      </c>
      <c r="F19">
        <v>17</v>
      </c>
      <c r="G19">
        <v>94</v>
      </c>
      <c r="H19">
        <v>100</v>
      </c>
      <c r="I19">
        <v>30</v>
      </c>
      <c r="J19">
        <v>25</v>
      </c>
      <c r="K19" s="4"/>
      <c r="L19" s="7"/>
      <c r="M19" s="3">
        <v>0.50900000000000001</v>
      </c>
      <c r="N19" s="7">
        <v>0.56999999999999995</v>
      </c>
      <c r="O19" s="7"/>
      <c r="Q19" s="7"/>
    </row>
    <row r="20" spans="1:17" x14ac:dyDescent="0.25">
      <c r="E20">
        <f>SUM(E2:E15)</f>
        <v>22050</v>
      </c>
      <c r="G20">
        <f>SUM(G2:G15)</f>
        <v>8731.2699999999986</v>
      </c>
    </row>
    <row r="22" spans="1:17" x14ac:dyDescent="0.25">
      <c r="F22" t="s">
        <v>28</v>
      </c>
      <c r="I22">
        <f>G20/E20</f>
        <v>0.39597596371882082</v>
      </c>
      <c r="N22" t="s">
        <v>43</v>
      </c>
    </row>
    <row r="24" spans="1:17" x14ac:dyDescent="0.25">
      <c r="B24" s="8"/>
      <c r="C24" s="8" t="s">
        <v>34</v>
      </c>
      <c r="D24" s="8" t="s">
        <v>35</v>
      </c>
      <c r="E24" s="8" t="s">
        <v>36</v>
      </c>
      <c r="H24" s="8"/>
      <c r="I24" s="8" t="s">
        <v>34</v>
      </c>
      <c r="J24" s="8" t="s">
        <v>37</v>
      </c>
      <c r="K24" s="8" t="s">
        <v>35</v>
      </c>
      <c r="L24" s="8" t="s">
        <v>36</v>
      </c>
    </row>
    <row r="25" spans="1:17" x14ac:dyDescent="0.25">
      <c r="B25" s="8" t="s">
        <v>23</v>
      </c>
      <c r="C25">
        <v>30</v>
      </c>
      <c r="D25">
        <v>440</v>
      </c>
      <c r="E25">
        <f>C25*D25</f>
        <v>13200</v>
      </c>
      <c r="H25" s="8" t="s">
        <v>14</v>
      </c>
      <c r="I25">
        <v>18</v>
      </c>
      <c r="J25">
        <v>0.2</v>
      </c>
      <c r="K25">
        <f>J31*J25/100</f>
        <v>10.050000000000001</v>
      </c>
      <c r="L25">
        <f t="shared" ref="L25:L30" si="0">I25*K25</f>
        <v>180.9</v>
      </c>
    </row>
    <row r="26" spans="1:17" x14ac:dyDescent="0.25">
      <c r="C26">
        <v>40</v>
      </c>
      <c r="D26">
        <v>385</v>
      </c>
      <c r="E26">
        <f t="shared" ref="E26:E29" si="1">C26*D26</f>
        <v>15400</v>
      </c>
      <c r="I26">
        <v>25</v>
      </c>
      <c r="J26">
        <v>2.8</v>
      </c>
      <c r="K26">
        <f>J31*J26/100</f>
        <v>140.69999999999999</v>
      </c>
      <c r="L26">
        <f t="shared" si="0"/>
        <v>3517.4999999999995</v>
      </c>
    </row>
    <row r="27" spans="1:17" x14ac:dyDescent="0.25">
      <c r="C27">
        <v>50</v>
      </c>
      <c r="D27">
        <v>243</v>
      </c>
      <c r="E27">
        <f t="shared" si="1"/>
        <v>12150</v>
      </c>
      <c r="I27">
        <v>35</v>
      </c>
      <c r="J27">
        <v>16</v>
      </c>
      <c r="K27">
        <f>J31*J27/100</f>
        <v>804</v>
      </c>
      <c r="L27">
        <f t="shared" si="0"/>
        <v>28140</v>
      </c>
    </row>
    <row r="28" spans="1:17" x14ac:dyDescent="0.25">
      <c r="C28">
        <v>60</v>
      </c>
      <c r="D28">
        <v>193</v>
      </c>
      <c r="E28">
        <f t="shared" si="1"/>
        <v>11580</v>
      </c>
      <c r="I28">
        <v>45</v>
      </c>
      <c r="J28">
        <v>29.4</v>
      </c>
      <c r="K28">
        <f>J31*J28/100</f>
        <v>1477.35</v>
      </c>
      <c r="L28">
        <f t="shared" si="0"/>
        <v>66480.75</v>
      </c>
    </row>
    <row r="29" spans="1:17" x14ac:dyDescent="0.25">
      <c r="C29">
        <v>70</v>
      </c>
      <c r="D29">
        <v>94</v>
      </c>
      <c r="E29">
        <f t="shared" si="1"/>
        <v>6580</v>
      </c>
      <c r="I29">
        <v>55</v>
      </c>
      <c r="J29">
        <v>38.5</v>
      </c>
      <c r="K29">
        <f>J31*J29/100</f>
        <v>1934.625</v>
      </c>
      <c r="L29">
        <f t="shared" si="0"/>
        <v>106404.375</v>
      </c>
    </row>
    <row r="30" spans="1:17" x14ac:dyDescent="0.25">
      <c r="D30">
        <f>SUM(D25:D29)</f>
        <v>1355</v>
      </c>
      <c r="E30">
        <f>SUM(E25:E29)</f>
        <v>58910</v>
      </c>
      <c r="I30">
        <v>65</v>
      </c>
      <c r="J30">
        <v>13.1</v>
      </c>
      <c r="K30">
        <f>J31*J30/100</f>
        <v>658.27499999999998</v>
      </c>
      <c r="L30">
        <f t="shared" si="0"/>
        <v>42787.875</v>
      </c>
    </row>
    <row r="31" spans="1:17" x14ac:dyDescent="0.25">
      <c r="D31">
        <f>E30/D30</f>
        <v>43.476014760147599</v>
      </c>
      <c r="J31">
        <v>5025</v>
      </c>
      <c r="K31">
        <f>SUM(K25:K30)</f>
        <v>5025</v>
      </c>
      <c r="L31">
        <f>SUM(L25:L30)</f>
        <v>247511.4</v>
      </c>
    </row>
    <row r="32" spans="1:17" x14ac:dyDescent="0.25">
      <c r="K32">
        <f>L31/K31</f>
        <v>49.256</v>
      </c>
    </row>
    <row r="33" spans="2:11" x14ac:dyDescent="0.25">
      <c r="B33" s="8" t="s">
        <v>22</v>
      </c>
      <c r="C33">
        <v>30</v>
      </c>
      <c r="D33">
        <v>32</v>
      </c>
      <c r="E33">
        <f>C33*D33</f>
        <v>960</v>
      </c>
    </row>
    <row r="34" spans="2:11" x14ac:dyDescent="0.25">
      <c r="C34">
        <v>40</v>
      </c>
      <c r="D34">
        <v>124</v>
      </c>
      <c r="E34">
        <f t="shared" ref="E34:E37" si="2">C34*D34</f>
        <v>4960</v>
      </c>
      <c r="H34" s="8"/>
      <c r="I34" s="8" t="s">
        <v>34</v>
      </c>
      <c r="J34" s="8" t="s">
        <v>35</v>
      </c>
      <c r="K34" s="8" t="s">
        <v>36</v>
      </c>
    </row>
    <row r="35" spans="2:11" x14ac:dyDescent="0.25">
      <c r="C35">
        <v>50</v>
      </c>
      <c r="D35">
        <v>116</v>
      </c>
      <c r="E35">
        <f t="shared" si="2"/>
        <v>5800</v>
      </c>
      <c r="H35" s="9" t="s">
        <v>39</v>
      </c>
      <c r="I35">
        <v>20</v>
      </c>
      <c r="J35">
        <v>25</v>
      </c>
      <c r="K35">
        <f>I35*J35</f>
        <v>500</v>
      </c>
    </row>
    <row r="36" spans="2:11" x14ac:dyDescent="0.25">
      <c r="C36">
        <v>60</v>
      </c>
      <c r="D36">
        <v>76</v>
      </c>
      <c r="E36">
        <f t="shared" si="2"/>
        <v>4560</v>
      </c>
      <c r="I36">
        <v>27.5</v>
      </c>
      <c r="J36">
        <v>50</v>
      </c>
      <c r="K36">
        <f t="shared" ref="K36:K37" si="3">I36*J36</f>
        <v>1375</v>
      </c>
    </row>
    <row r="37" spans="2:11" x14ac:dyDescent="0.25">
      <c r="C37">
        <v>70</v>
      </c>
      <c r="D37">
        <v>40</v>
      </c>
      <c r="E37">
        <f t="shared" si="2"/>
        <v>2800</v>
      </c>
      <c r="I37">
        <v>30</v>
      </c>
      <c r="J37">
        <v>8</v>
      </c>
      <c r="K37">
        <f t="shared" si="3"/>
        <v>240</v>
      </c>
    </row>
    <row r="38" spans="2:11" x14ac:dyDescent="0.25">
      <c r="D38">
        <f>SUM(D33:D37)</f>
        <v>388</v>
      </c>
      <c r="E38">
        <f>SUM(E33:E37)</f>
        <v>19080</v>
      </c>
      <c r="J38">
        <f>SUM(J35:J37)</f>
        <v>83</v>
      </c>
      <c r="K38">
        <f>SUM(K35:K37)</f>
        <v>2115</v>
      </c>
    </row>
    <row r="39" spans="2:11" x14ac:dyDescent="0.25">
      <c r="D39">
        <f>E38/D38</f>
        <v>49.175257731958766</v>
      </c>
      <c r="J39">
        <f>K38/J38</f>
        <v>25.481927710843372</v>
      </c>
    </row>
    <row r="41" spans="2:11" x14ac:dyDescent="0.25">
      <c r="B41" s="8" t="s">
        <v>27</v>
      </c>
      <c r="C41">
        <v>30</v>
      </c>
      <c r="D41">
        <v>137</v>
      </c>
      <c r="E41">
        <f>C41*D41</f>
        <v>4110</v>
      </c>
      <c r="H41" s="8" t="s">
        <v>45</v>
      </c>
      <c r="I41">
        <v>25</v>
      </c>
      <c r="J41">
        <v>62</v>
      </c>
      <c r="K41">
        <f>I41*J41</f>
        <v>1550</v>
      </c>
    </row>
    <row r="42" spans="2:11" x14ac:dyDescent="0.25">
      <c r="C42">
        <v>40</v>
      </c>
      <c r="D42">
        <v>242</v>
      </c>
      <c r="E42">
        <f t="shared" ref="E42:E45" si="4">C42*D42</f>
        <v>9680</v>
      </c>
      <c r="I42">
        <v>36</v>
      </c>
      <c r="J42">
        <v>277</v>
      </c>
      <c r="K42">
        <f t="shared" ref="K42:K44" si="5">I42*J42</f>
        <v>9972</v>
      </c>
    </row>
    <row r="43" spans="2:11" x14ac:dyDescent="0.25">
      <c r="C43">
        <v>50</v>
      </c>
      <c r="D43">
        <v>77</v>
      </c>
      <c r="E43">
        <f t="shared" si="4"/>
        <v>3850</v>
      </c>
      <c r="I43">
        <v>52</v>
      </c>
      <c r="J43">
        <v>194</v>
      </c>
      <c r="K43">
        <f t="shared" si="5"/>
        <v>10088</v>
      </c>
    </row>
    <row r="44" spans="2:11" x14ac:dyDescent="0.25">
      <c r="C44">
        <v>60</v>
      </c>
      <c r="D44">
        <v>24</v>
      </c>
      <c r="E44">
        <f t="shared" si="4"/>
        <v>1440</v>
      </c>
      <c r="I44">
        <v>65</v>
      </c>
      <c r="J44">
        <v>41</v>
      </c>
      <c r="K44">
        <f t="shared" si="5"/>
        <v>2665</v>
      </c>
    </row>
    <row r="45" spans="2:11" x14ac:dyDescent="0.25">
      <c r="C45">
        <v>70</v>
      </c>
      <c r="D45">
        <v>13</v>
      </c>
      <c r="E45">
        <f t="shared" si="4"/>
        <v>910</v>
      </c>
      <c r="J45">
        <f>SUM(J41:J44)</f>
        <v>574</v>
      </c>
      <c r="K45">
        <f>SUM(K41:K44)</f>
        <v>24275</v>
      </c>
    </row>
    <row r="46" spans="2:11" x14ac:dyDescent="0.25">
      <c r="D46">
        <f>SUM(D41:D45)</f>
        <v>493</v>
      </c>
      <c r="E46">
        <f>SUM(E41:E45)</f>
        <v>19990</v>
      </c>
      <c r="J46">
        <f>K45/J45</f>
        <v>42.29094076655052</v>
      </c>
    </row>
    <row r="47" spans="2:11" x14ac:dyDescent="0.25">
      <c r="D47">
        <f>E46/D46</f>
        <v>40.547667342799187</v>
      </c>
    </row>
    <row r="49" spans="2:5" x14ac:dyDescent="0.25">
      <c r="B49" s="8" t="s">
        <v>29</v>
      </c>
      <c r="C49">
        <v>30</v>
      </c>
      <c r="D49">
        <v>14</v>
      </c>
      <c r="E49">
        <f>C49*D49</f>
        <v>420</v>
      </c>
    </row>
    <row r="50" spans="2:5" x14ac:dyDescent="0.25">
      <c r="C50">
        <v>40</v>
      </c>
      <c r="D50">
        <v>105</v>
      </c>
      <c r="E50">
        <f t="shared" ref="E50:E53" si="6">C50*D50</f>
        <v>4200</v>
      </c>
    </row>
    <row r="51" spans="2:5" x14ac:dyDescent="0.25">
      <c r="C51">
        <v>50</v>
      </c>
      <c r="D51">
        <v>86</v>
      </c>
      <c r="E51">
        <f t="shared" si="6"/>
        <v>4300</v>
      </c>
    </row>
    <row r="52" spans="2:5" x14ac:dyDescent="0.25">
      <c r="C52">
        <v>60</v>
      </c>
      <c r="D52">
        <v>70</v>
      </c>
      <c r="E52">
        <f t="shared" si="6"/>
        <v>4200</v>
      </c>
    </row>
    <row r="53" spans="2:5" x14ac:dyDescent="0.25">
      <c r="C53">
        <v>70</v>
      </c>
      <c r="D53">
        <v>25</v>
      </c>
      <c r="E53">
        <f t="shared" si="6"/>
        <v>1750</v>
      </c>
    </row>
    <row r="54" spans="2:5" x14ac:dyDescent="0.25">
      <c r="D54">
        <f>SUM(D49:D53)</f>
        <v>300</v>
      </c>
      <c r="E54">
        <f>SUM(E49:E53)</f>
        <v>14870</v>
      </c>
    </row>
    <row r="55" spans="2:5" x14ac:dyDescent="0.25">
      <c r="D55">
        <f>E54/D54</f>
        <v>49.56666666666667</v>
      </c>
    </row>
  </sheetData>
  <sortState xmlns:xlrd2="http://schemas.microsoft.com/office/spreadsheetml/2017/richdata2" ref="A2:V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</cp:lastModifiedBy>
  <cp:revision/>
  <dcterms:created xsi:type="dcterms:W3CDTF">2021-09-13T02:13:33Z</dcterms:created>
  <dcterms:modified xsi:type="dcterms:W3CDTF">2023-04-10T02:26:01Z</dcterms:modified>
  <cp:category/>
  <cp:contentStatus/>
</cp:coreProperties>
</file>