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\Dropbox\work\QI\Measures - Employee\Burn-out\Study of correlating measures\Data\"/>
    </mc:Choice>
  </mc:AlternateContent>
  <xr:revisionPtr revIDLastSave="0" documentId="13_ncr:1_{FC2E5761-C217-4D28-B63D-E2304362828E}" xr6:coauthVersionLast="47" xr6:coauthVersionMax="47" xr10:uidLastSave="{00000000-0000-0000-0000-000000000000}"/>
  <bookViews>
    <workbookView xWindow="33300" yWindow="4365" windowWidth="21600" windowHeight="11295" xr2:uid="{00000000-000D-0000-FFFF-FFFF00000000}"/>
  </bookViews>
  <sheets>
    <sheet name="Mini-z vs MBI - 2022-10-23" sheetId="1" r:id="rId1"/>
    <sheet name="Doodles" sheetId="2" r:id="rId2"/>
  </sheets>
  <definedNames>
    <definedName name="_xlnm._FilterDatabase" localSheetId="0" hidden="1">'Mini-z vs MBI - 2022-10-23'!$A$1:$X$75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V2" i="1" s="1"/>
  <c r="U2" i="1"/>
  <c r="V62" i="1"/>
  <c r="H2" i="1"/>
  <c r="C21" i="2"/>
  <c r="H7" i="2" l="1"/>
  <c r="J4" i="2"/>
  <c r="J5" i="2"/>
  <c r="J6" i="2"/>
  <c r="J3" i="2"/>
  <c r="V7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3" i="1"/>
  <c r="V64" i="1"/>
  <c r="V65" i="1"/>
  <c r="V66" i="1"/>
  <c r="V67" i="1"/>
  <c r="V68" i="1"/>
  <c r="V69" i="1"/>
  <c r="V70" i="1"/>
  <c r="V3" i="1"/>
  <c r="J7" i="2" l="1"/>
  <c r="J8" i="2" s="1"/>
</calcChain>
</file>

<file path=xl/sharedStrings.xml><?xml version="1.0" encoding="utf-8"?>
<sst xmlns="http://schemas.openxmlformats.org/spreadsheetml/2006/main" count="479" uniqueCount="137">
  <si>
    <t>Author</t>
  </si>
  <si>
    <t>Year</t>
  </si>
  <si>
    <t>PMID</t>
  </si>
  <si>
    <t>Respondents.Source</t>
  </si>
  <si>
    <t>Respondents.systems</t>
  </si>
  <si>
    <t>Grouping</t>
  </si>
  <si>
    <t>Group</t>
  </si>
  <si>
    <t>Size</t>
  </si>
  <si>
    <t>Response.rate</t>
  </si>
  <si>
    <t>Rate.physicians</t>
  </si>
  <si>
    <t>MBI.EE</t>
  </si>
  <si>
    <t>MBI.DP</t>
  </si>
  <si>
    <t>PFI</t>
  </si>
  <si>
    <t>Mini.Z</t>
  </si>
  <si>
    <t>Comments</t>
  </si>
  <si>
    <t>Brady</t>
  </si>
  <si>
    <t>AMA Masterfile</t>
  </si>
  <si>
    <t>Multiple</t>
  </si>
  <si>
    <t>Specialty</t>
  </si>
  <si>
    <t>Anesthesia</t>
  </si>
  <si>
    <t>Remember not to reverse values entering here</t>
  </si>
  <si>
    <t>Dermatology</t>
  </si>
  <si>
    <t>Emergency Medicine</t>
  </si>
  <si>
    <t>Family</t>
  </si>
  <si>
    <t>General Surgery</t>
  </si>
  <si>
    <t>General Surgery Subspecialty</t>
  </si>
  <si>
    <t>GIM</t>
  </si>
  <si>
    <t>Pediatrics</t>
  </si>
  <si>
    <t>IM-subspecialty</t>
  </si>
  <si>
    <t>Neurology</t>
  </si>
  <si>
    <t>OBGYN</t>
  </si>
  <si>
    <t>Ophthalmology</t>
  </si>
  <si>
    <t>Other</t>
  </si>
  <si>
    <t>Pathology</t>
  </si>
  <si>
    <t>Pediatric Subspecialty</t>
  </si>
  <si>
    <t>Physical Medicine</t>
  </si>
  <si>
    <t>Psychiatry</t>
  </si>
  <si>
    <t>Radiology</t>
  </si>
  <si>
    <t>Olson</t>
  </si>
  <si>
    <t>Yale</t>
  </si>
  <si>
    <t>Single</t>
  </si>
  <si>
    <t>All</t>
  </si>
  <si>
    <t>Keep as all grouping?</t>
  </si>
  <si>
    <t>Gender</t>
  </si>
  <si>
    <t>Male</t>
  </si>
  <si>
    <t>Female</t>
  </si>
  <si>
    <t>Practice.Model</t>
  </si>
  <si>
    <t>Academic</t>
  </si>
  <si>
    <t>Employed</t>
  </si>
  <si>
    <t>Private</t>
  </si>
  <si>
    <t>Rank</t>
  </si>
  <si>
    <t>Attending</t>
  </si>
  <si>
    <t>Clinical.Instructor</t>
  </si>
  <si>
    <t>Assistant.professor</t>
  </si>
  <si>
    <t>Associate.Professor</t>
  </si>
  <si>
    <t>Professor</t>
  </si>
  <si>
    <t>Adult Med, Gen</t>
  </si>
  <si>
    <t>Adult Med, Specialty</t>
  </si>
  <si>
    <t>Pediatrics, Gen</t>
  </si>
  <si>
    <t>Pediatrics, Specialty</t>
  </si>
  <si>
    <t>Ob-Gyn</t>
  </si>
  <si>
    <t>Path</t>
  </si>
  <si>
    <t>Surgery</t>
  </si>
  <si>
    <t>Missing</t>
  </si>
  <si>
    <t>Setting</t>
  </si>
  <si>
    <t>Outpatient</t>
  </si>
  <si>
    <t>Inpatient</t>
  </si>
  <si>
    <t>Years.Age</t>
  </si>
  <si>
    <t>25-34</t>
  </si>
  <si>
    <t>35-44</t>
  </si>
  <si>
    <t>45-54</t>
  </si>
  <si>
    <t>55-64</t>
  </si>
  <si>
    <t>65-up</t>
  </si>
  <si>
    <t>Years.Experience</t>
  </si>
  <si>
    <t>0-4</t>
  </si>
  <si>
    <t>15-19</t>
  </si>
  <si>
    <t>20-24</t>
  </si>
  <si>
    <t>25-29</t>
  </si>
  <si>
    <t>30-up</t>
  </si>
  <si>
    <t>Knox</t>
  </si>
  <si>
    <t>San Francisco</t>
  </si>
  <si>
    <t>All respondents</t>
  </si>
  <si>
    <t>Clinicians</t>
  </si>
  <si>
    <t>Staff</t>
  </si>
  <si>
    <t>Teamwork high</t>
  </si>
  <si>
    <t>Atmosphere hectic</t>
  </si>
  <si>
    <t>Trockel</t>
  </si>
  <si>
    <t>Stanford</t>
  </si>
  <si>
    <t>Yellowlees</t>
  </si>
  <si>
    <t>Academic Clinicians</t>
  </si>
  <si>
    <t>Practicing Clinicians</t>
  </si>
  <si>
    <t>Kemper</t>
  </si>
  <si>
    <t>Pediatric residency coalition</t>
  </si>
  <si>
    <t>Year of survey</t>
  </si>
  <si>
    <t>Ong</t>
  </si>
  <si>
    <t>35.69 Using the larger, unpublished study</t>
  </si>
  <si>
    <t>Rate.female</t>
  </si>
  <si>
    <t>MBI.DI</t>
  </si>
  <si>
    <t>Singhealth anesthesia</t>
  </si>
  <si>
    <t>Age</t>
  </si>
  <si>
    <t>Rate.trainees</t>
  </si>
  <si>
    <t>MBI.Z.ratio</t>
  </si>
  <si>
    <t>MBI.full.either</t>
  </si>
  <si>
    <t>MBI.full.both</t>
  </si>
  <si>
    <t>Octavio Aguilar-Nájera</t>
  </si>
  <si>
    <t>Mexico</t>
  </si>
  <si>
    <t>Did they require low prof fullfillmnet</t>
  </si>
  <si>
    <t>Baugh</t>
  </si>
  <si>
    <t>Utah</t>
  </si>
  <si>
    <t>Gastroentrology</t>
  </si>
  <si>
    <t>Excluded</t>
  </si>
  <si>
    <t xml:space="preserve">Li-Sauerwine </t>
  </si>
  <si>
    <t>Coate</t>
  </si>
  <si>
    <t>NA</t>
  </si>
  <si>
    <t>Sierra Sacramento Valley Medical Society</t>
  </si>
  <si>
    <t>Lin: median age</t>
  </si>
  <si>
    <t>20-29</t>
  </si>
  <si>
    <t>30-39</t>
  </si>
  <si>
    <t>40-49</t>
  </si>
  <si>
    <t>50-59</t>
  </si>
  <si>
    <t>Number</t>
  </si>
  <si>
    <t>Age range</t>
  </si>
  <si>
    <t>Center</t>
  </si>
  <si>
    <t>Product</t>
  </si>
  <si>
    <t>Total subjects (from Table 2)</t>
  </si>
  <si>
    <t>Dolan</t>
  </si>
  <si>
    <t>Hansen</t>
  </si>
  <si>
    <t>Nagasaki</t>
  </si>
  <si>
    <t>Rohland</t>
  </si>
  <si>
    <t>Waddimba</t>
  </si>
  <si>
    <t>Flickinger</t>
  </si>
  <si>
    <t>Houdemont</t>
  </si>
  <si>
    <t>Mini.Z.count</t>
  </si>
  <si>
    <t>Pediatrics-2016</t>
  </si>
  <si>
    <t>Pediatrics-2017</t>
  </si>
  <si>
    <t>SIBOQ_version</t>
  </si>
  <si>
    <t>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</si>
</sst>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" fontId="0" fillId="0" borderId="0" xfId="0" applyNumberFormat="1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16" fillId="34" borderId="0" xfId="0" applyFont="1" applyFill="1"/>
    <xf numFmtId="0" fontId="18" fillId="35" borderId="0" xfId="0" applyFont="1" applyFill="1"/>
    <xf numFmtId="0" fontId="0" fillId="35" borderId="0" xfId="0" applyFill="1"/>
    <xf numFmtId="0" fontId="0" fillId="36" borderId="0" xfId="0" applyFill="1"/>
    <xf numFmtId="0" fontId="16" fillId="36" borderId="0" xfId="0" applyFont="1" applyFill="1"/>
    <xf numFmtId="0" fontId="0" fillId="0" borderId="0" xfId="0" applyFill="1"/>
    <xf numFmtId="0" fontId="0" fillId="37" borderId="0" xfId="0" applyFill="1"/>
    <xf numFmtId="0" fontId="18" fillId="37" borderId="0" xfId="0" applyFont="1" applyFill="1"/>
    <xf numFmtId="0" fontId="19" fillId="33" borderId="0" xfId="0" applyFont="1" applyFill="1"/>
    <xf numFmtId="0" fontId="20" fillId="0" borderId="0" xfId="0" applyFont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"/>
  <sheetViews>
    <sheetView tabSelected="1" workbookViewId="0">
      <pane ySplit="1" topLeftCell="A52" activePane="bottomLeft" state="frozen"/>
      <selection pane="bottomLeft" activeCell="E75" sqref="E75"/>
    </sheetView>
  </sheetViews>
  <sheetFormatPr defaultRowHeight="15" x14ac:dyDescent="0.25"/>
  <cols>
    <col min="1" max="1" width="11.28515625" customWidth="1"/>
    <col min="3" max="3" width="9.85546875" bestFit="1" customWidth="1"/>
    <col min="4" max="4" width="16.5703125" customWidth="1"/>
    <col min="5" max="5" width="17.28515625" customWidth="1"/>
    <col min="6" max="6" width="34" customWidth="1"/>
    <col min="7" max="7" width="16.5703125" customWidth="1"/>
    <col min="9" max="9" width="15.140625" customWidth="1"/>
    <col min="10" max="13" width="14.5703125" customWidth="1"/>
    <col min="14" max="14" width="14.5703125" style="3" customWidth="1"/>
    <col min="15" max="18" width="9.140625" style="3"/>
  </cols>
  <sheetData>
    <row r="1" spans="1:24" x14ac:dyDescent="0.25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5" t="s">
        <v>9</v>
      </c>
      <c r="K1" s="5" t="s">
        <v>100</v>
      </c>
      <c r="L1" s="5" t="s">
        <v>96</v>
      </c>
      <c r="M1" s="5" t="s">
        <v>99</v>
      </c>
      <c r="N1" s="4" t="s">
        <v>103</v>
      </c>
      <c r="O1" s="4" t="s">
        <v>102</v>
      </c>
      <c r="P1" s="4" t="s">
        <v>10</v>
      </c>
      <c r="Q1" s="4" t="s">
        <v>11</v>
      </c>
      <c r="R1" s="4" t="s">
        <v>97</v>
      </c>
      <c r="S1" s="2" t="s">
        <v>12</v>
      </c>
      <c r="T1" s="4" t="s">
        <v>13</v>
      </c>
      <c r="U1" s="4" t="s">
        <v>132</v>
      </c>
      <c r="V1" s="4" t="s">
        <v>101</v>
      </c>
      <c r="W1" t="s">
        <v>135</v>
      </c>
      <c r="X1" s="2" t="s">
        <v>14</v>
      </c>
    </row>
    <row r="2" spans="1:24" x14ac:dyDescent="0.25">
      <c r="A2" t="s">
        <v>15</v>
      </c>
      <c r="B2">
        <v>2021</v>
      </c>
      <c r="C2">
        <v>33791938</v>
      </c>
      <c r="D2" t="s">
        <v>16</v>
      </c>
      <c r="E2" t="s">
        <v>17</v>
      </c>
      <c r="F2" t="s">
        <v>81</v>
      </c>
      <c r="G2" t="s">
        <v>41</v>
      </c>
      <c r="H2" s="3">
        <f>SUM(H3:H20)</f>
        <v>1346</v>
      </c>
      <c r="I2">
        <v>11</v>
      </c>
      <c r="J2">
        <v>100</v>
      </c>
      <c r="O2" s="3">
        <v>43.4</v>
      </c>
      <c r="T2" s="15">
        <f>100*U2/H2</f>
        <v>43.759286775631502</v>
      </c>
      <c r="U2">
        <f>SUM(U3:U20)</f>
        <v>589</v>
      </c>
      <c r="V2">
        <f t="shared" ref="V2:V41" si="0">O2/T2</f>
        <v>0.99178947368421044</v>
      </c>
      <c r="W2" t="s">
        <v>136</v>
      </c>
      <c r="X2" t="s">
        <v>20</v>
      </c>
    </row>
    <row r="3" spans="1:24" x14ac:dyDescent="0.25">
      <c r="A3" t="s">
        <v>15</v>
      </c>
      <c r="B3">
        <v>2021</v>
      </c>
      <c r="C3">
        <v>33791938</v>
      </c>
      <c r="D3" t="s">
        <v>16</v>
      </c>
      <c r="E3" t="s">
        <v>17</v>
      </c>
      <c r="F3" t="s">
        <v>18</v>
      </c>
      <c r="G3" t="s">
        <v>19</v>
      </c>
      <c r="H3">
        <v>97</v>
      </c>
      <c r="J3">
        <v>100</v>
      </c>
      <c r="O3" s="3">
        <v>42.3</v>
      </c>
      <c r="P3" s="3">
        <v>29.9</v>
      </c>
      <c r="Q3" s="3">
        <v>37.1</v>
      </c>
      <c r="T3">
        <v>49.5</v>
      </c>
      <c r="U3" s="3">
        <v>48</v>
      </c>
      <c r="V3">
        <f t="shared" si="0"/>
        <v>0.8545454545454545</v>
      </c>
      <c r="W3" t="s">
        <v>136</v>
      </c>
      <c r="X3" t="s">
        <v>20</v>
      </c>
    </row>
    <row r="4" spans="1:24" x14ac:dyDescent="0.25">
      <c r="A4" t="s">
        <v>15</v>
      </c>
      <c r="B4">
        <v>2021</v>
      </c>
      <c r="C4">
        <v>33791938</v>
      </c>
      <c r="D4" t="s">
        <v>16</v>
      </c>
      <c r="E4" t="s">
        <v>17</v>
      </c>
      <c r="F4" t="s">
        <v>18</v>
      </c>
      <c r="G4" t="s">
        <v>21</v>
      </c>
      <c r="H4">
        <v>24</v>
      </c>
      <c r="J4">
        <v>100</v>
      </c>
      <c r="O4" s="3">
        <v>37.5</v>
      </c>
      <c r="P4" s="3">
        <v>29.2</v>
      </c>
      <c r="Q4" s="3">
        <v>25</v>
      </c>
      <c r="T4">
        <v>29.2</v>
      </c>
      <c r="U4" s="3">
        <v>7</v>
      </c>
      <c r="V4">
        <f t="shared" si="0"/>
        <v>1.2842465753424659</v>
      </c>
      <c r="W4" t="s">
        <v>136</v>
      </c>
    </row>
    <row r="5" spans="1:24" x14ac:dyDescent="0.25">
      <c r="A5" t="s">
        <v>15</v>
      </c>
      <c r="B5">
        <v>2021</v>
      </c>
      <c r="C5">
        <v>33791938</v>
      </c>
      <c r="D5" t="s">
        <v>16</v>
      </c>
      <c r="E5" t="s">
        <v>17</v>
      </c>
      <c r="F5" t="s">
        <v>18</v>
      </c>
      <c r="G5" s="8" t="s">
        <v>22</v>
      </c>
      <c r="H5">
        <v>74</v>
      </c>
      <c r="J5">
        <v>100</v>
      </c>
      <c r="O5" s="8">
        <v>56.8</v>
      </c>
      <c r="P5" s="8">
        <v>29.7</v>
      </c>
      <c r="Q5" s="8">
        <v>56.8</v>
      </c>
      <c r="T5">
        <v>48.6</v>
      </c>
      <c r="U5">
        <v>36</v>
      </c>
      <c r="V5">
        <f t="shared" si="0"/>
        <v>1.168724279835391</v>
      </c>
      <c r="W5" t="s">
        <v>136</v>
      </c>
      <c r="X5" t="s">
        <v>20</v>
      </c>
    </row>
    <row r="6" spans="1:24" x14ac:dyDescent="0.25">
      <c r="A6" t="s">
        <v>15</v>
      </c>
      <c r="B6">
        <v>2021</v>
      </c>
      <c r="C6">
        <v>33791938</v>
      </c>
      <c r="D6" t="s">
        <v>16</v>
      </c>
      <c r="E6" t="s">
        <v>17</v>
      </c>
      <c r="F6" t="s">
        <v>18</v>
      </c>
      <c r="G6" t="s">
        <v>23</v>
      </c>
      <c r="H6" s="3">
        <v>164</v>
      </c>
      <c r="J6">
        <v>100</v>
      </c>
      <c r="O6" s="3">
        <v>42.7</v>
      </c>
      <c r="P6" s="3">
        <v>37.200000000000003</v>
      </c>
      <c r="Q6" s="3">
        <v>28.7</v>
      </c>
      <c r="T6">
        <v>42.7</v>
      </c>
      <c r="U6" s="3">
        <v>70</v>
      </c>
      <c r="V6">
        <f t="shared" si="0"/>
        <v>1</v>
      </c>
      <c r="W6" t="s">
        <v>136</v>
      </c>
      <c r="X6" t="s">
        <v>20</v>
      </c>
    </row>
    <row r="7" spans="1:24" x14ac:dyDescent="0.25">
      <c r="A7" t="s">
        <v>15</v>
      </c>
      <c r="B7">
        <v>2021</v>
      </c>
      <c r="C7">
        <v>33791938</v>
      </c>
      <c r="D7" t="s">
        <v>16</v>
      </c>
      <c r="E7" t="s">
        <v>17</v>
      </c>
      <c r="F7" t="s">
        <v>18</v>
      </c>
      <c r="G7" t="s">
        <v>24</v>
      </c>
      <c r="H7">
        <v>62</v>
      </c>
      <c r="J7">
        <v>100</v>
      </c>
      <c r="O7" s="3">
        <v>45.2</v>
      </c>
      <c r="P7" s="3">
        <v>32.299999999999997</v>
      </c>
      <c r="Q7" s="3">
        <v>40.299999999999997</v>
      </c>
      <c r="T7">
        <v>50</v>
      </c>
      <c r="U7" s="3">
        <v>31</v>
      </c>
      <c r="V7">
        <f t="shared" si="0"/>
        <v>0.90400000000000003</v>
      </c>
      <c r="W7" t="s">
        <v>136</v>
      </c>
    </row>
    <row r="8" spans="1:24" x14ac:dyDescent="0.25">
      <c r="A8" t="s">
        <v>15</v>
      </c>
      <c r="B8">
        <v>2021</v>
      </c>
      <c r="C8">
        <v>33791938</v>
      </c>
      <c r="D8" t="s">
        <v>16</v>
      </c>
      <c r="E8" t="s">
        <v>17</v>
      </c>
      <c r="F8" t="s">
        <v>18</v>
      </c>
      <c r="G8" t="s">
        <v>25</v>
      </c>
      <c r="H8" s="8">
        <v>70</v>
      </c>
      <c r="J8">
        <v>100</v>
      </c>
      <c r="O8" s="3">
        <v>42.9</v>
      </c>
      <c r="P8" s="3">
        <v>41.4</v>
      </c>
      <c r="Q8" s="3">
        <v>35.700000000000003</v>
      </c>
      <c r="T8">
        <v>44.2</v>
      </c>
      <c r="U8" s="3">
        <v>31</v>
      </c>
      <c r="V8">
        <f t="shared" si="0"/>
        <v>0.97058823529411753</v>
      </c>
      <c r="W8" t="s">
        <v>136</v>
      </c>
    </row>
    <row r="9" spans="1:24" x14ac:dyDescent="0.25">
      <c r="A9" t="s">
        <v>15</v>
      </c>
      <c r="B9">
        <v>2021</v>
      </c>
      <c r="C9">
        <v>33791938</v>
      </c>
      <c r="D9" t="s">
        <v>16</v>
      </c>
      <c r="E9" t="s">
        <v>17</v>
      </c>
      <c r="F9" t="s">
        <v>18</v>
      </c>
      <c r="G9" t="s">
        <v>26</v>
      </c>
      <c r="H9" s="3">
        <v>182</v>
      </c>
      <c r="J9">
        <v>100</v>
      </c>
      <c r="O9" s="3">
        <v>49.5</v>
      </c>
      <c r="P9" s="3">
        <v>41.2</v>
      </c>
      <c r="Q9" s="3">
        <v>41.2</v>
      </c>
      <c r="T9">
        <v>43.4</v>
      </c>
      <c r="U9" s="3">
        <v>79</v>
      </c>
      <c r="V9">
        <f t="shared" si="0"/>
        <v>1.1405529953917051</v>
      </c>
      <c r="W9" t="s">
        <v>136</v>
      </c>
      <c r="X9" t="s">
        <v>20</v>
      </c>
    </row>
    <row r="10" spans="1:24" x14ac:dyDescent="0.25">
      <c r="A10" t="s">
        <v>15</v>
      </c>
      <c r="B10">
        <v>2021</v>
      </c>
      <c r="C10">
        <v>33791938</v>
      </c>
      <c r="D10" t="s">
        <v>16</v>
      </c>
      <c r="E10" t="s">
        <v>17</v>
      </c>
      <c r="F10" t="s">
        <v>18</v>
      </c>
      <c r="G10" t="s">
        <v>27</v>
      </c>
      <c r="H10" s="3">
        <v>90</v>
      </c>
      <c r="J10">
        <v>100</v>
      </c>
      <c r="O10" s="3">
        <v>40</v>
      </c>
      <c r="P10" s="3">
        <v>34.4</v>
      </c>
      <c r="Q10" s="3">
        <v>23.3</v>
      </c>
      <c r="T10">
        <v>42.2</v>
      </c>
      <c r="U10" s="3">
        <v>38</v>
      </c>
      <c r="V10">
        <f t="shared" si="0"/>
        <v>0.94786729857819896</v>
      </c>
      <c r="W10" t="s">
        <v>136</v>
      </c>
    </row>
    <row r="11" spans="1:24" x14ac:dyDescent="0.25">
      <c r="A11" t="s">
        <v>15</v>
      </c>
      <c r="B11">
        <v>2021</v>
      </c>
      <c r="C11">
        <v>33791938</v>
      </c>
      <c r="D11" t="s">
        <v>16</v>
      </c>
      <c r="E11" t="s">
        <v>17</v>
      </c>
      <c r="F11" t="s">
        <v>18</v>
      </c>
      <c r="G11" t="s">
        <v>28</v>
      </c>
      <c r="H11" s="8">
        <v>126</v>
      </c>
      <c r="J11">
        <v>100</v>
      </c>
      <c r="O11" s="3">
        <v>48.4</v>
      </c>
      <c r="P11" s="3">
        <v>36.5</v>
      </c>
      <c r="Q11" s="3">
        <v>36.5</v>
      </c>
      <c r="T11">
        <v>46.8</v>
      </c>
      <c r="U11" s="3">
        <v>59</v>
      </c>
      <c r="V11">
        <f t="shared" si="0"/>
        <v>1.0341880341880343</v>
      </c>
      <c r="W11" t="s">
        <v>136</v>
      </c>
    </row>
    <row r="12" spans="1:24" x14ac:dyDescent="0.25">
      <c r="A12" t="s">
        <v>15</v>
      </c>
      <c r="B12">
        <v>2021</v>
      </c>
      <c r="C12">
        <v>33791938</v>
      </c>
      <c r="D12" t="s">
        <v>16</v>
      </c>
      <c r="E12" t="s">
        <v>17</v>
      </c>
      <c r="F12" t="s">
        <v>18</v>
      </c>
      <c r="G12" t="s">
        <v>29</v>
      </c>
      <c r="H12">
        <v>28</v>
      </c>
      <c r="J12">
        <v>100</v>
      </c>
      <c r="O12" s="3">
        <v>32.1</v>
      </c>
      <c r="P12" s="3">
        <v>32.1</v>
      </c>
      <c r="Q12" s="3">
        <v>28.6</v>
      </c>
      <c r="T12">
        <v>42.9</v>
      </c>
      <c r="U12" s="3">
        <v>12</v>
      </c>
      <c r="V12">
        <f t="shared" si="0"/>
        <v>0.74825174825174834</v>
      </c>
      <c r="W12" t="s">
        <v>136</v>
      </c>
    </row>
    <row r="13" spans="1:24" x14ac:dyDescent="0.25">
      <c r="A13" t="s">
        <v>15</v>
      </c>
      <c r="B13">
        <v>2021</v>
      </c>
      <c r="C13">
        <v>33791938</v>
      </c>
      <c r="D13" t="s">
        <v>16</v>
      </c>
      <c r="E13" t="s">
        <v>17</v>
      </c>
      <c r="F13" t="s">
        <v>18</v>
      </c>
      <c r="G13" t="s">
        <v>30</v>
      </c>
      <c r="H13">
        <v>96</v>
      </c>
      <c r="J13">
        <v>100</v>
      </c>
      <c r="O13" s="3">
        <v>45.8</v>
      </c>
      <c r="P13" s="3">
        <v>40</v>
      </c>
      <c r="Q13" s="3">
        <v>28.1</v>
      </c>
      <c r="T13">
        <v>53.1</v>
      </c>
      <c r="U13" s="3">
        <v>51</v>
      </c>
      <c r="V13">
        <f t="shared" si="0"/>
        <v>0.86252354048964208</v>
      </c>
      <c r="W13" t="s">
        <v>136</v>
      </c>
    </row>
    <row r="14" spans="1:24" x14ac:dyDescent="0.25">
      <c r="A14" t="s">
        <v>15</v>
      </c>
      <c r="B14">
        <v>2021</v>
      </c>
      <c r="C14">
        <v>33791938</v>
      </c>
      <c r="D14" t="s">
        <v>16</v>
      </c>
      <c r="E14" t="s">
        <v>17</v>
      </c>
      <c r="F14" t="s">
        <v>18</v>
      </c>
      <c r="G14" t="s">
        <v>31</v>
      </c>
      <c r="H14">
        <v>30</v>
      </c>
      <c r="J14">
        <v>100</v>
      </c>
      <c r="O14" s="3">
        <v>6.7</v>
      </c>
      <c r="P14" s="3">
        <v>6.7</v>
      </c>
      <c r="Q14" s="3">
        <v>6.7</v>
      </c>
      <c r="T14">
        <v>16.7</v>
      </c>
      <c r="U14" s="3">
        <v>5</v>
      </c>
      <c r="V14">
        <f t="shared" si="0"/>
        <v>0.40119760479041922</v>
      </c>
      <c r="W14" t="s">
        <v>136</v>
      </c>
    </row>
    <row r="15" spans="1:24" x14ac:dyDescent="0.25">
      <c r="A15" t="s">
        <v>15</v>
      </c>
      <c r="B15">
        <v>2021</v>
      </c>
      <c r="C15">
        <v>33791938</v>
      </c>
      <c r="D15" t="s">
        <v>16</v>
      </c>
      <c r="E15" t="s">
        <v>17</v>
      </c>
      <c r="F15" t="s">
        <v>18</v>
      </c>
      <c r="G15" t="s">
        <v>32</v>
      </c>
      <c r="H15" s="8">
        <v>80</v>
      </c>
      <c r="J15">
        <v>100</v>
      </c>
      <c r="O15" s="3">
        <v>41.3</v>
      </c>
      <c r="P15" s="3">
        <v>28.8</v>
      </c>
      <c r="Q15" s="3">
        <v>38.799999999999997</v>
      </c>
      <c r="T15">
        <v>36.299999999999997</v>
      </c>
      <c r="U15" s="3">
        <v>29</v>
      </c>
      <c r="V15">
        <f t="shared" si="0"/>
        <v>1.137741046831956</v>
      </c>
      <c r="W15" t="s">
        <v>136</v>
      </c>
    </row>
    <row r="16" spans="1:24" x14ac:dyDescent="0.25">
      <c r="A16" t="s">
        <v>15</v>
      </c>
      <c r="B16">
        <v>2021</v>
      </c>
      <c r="C16">
        <v>33791938</v>
      </c>
      <c r="D16" t="s">
        <v>16</v>
      </c>
      <c r="E16" t="s">
        <v>17</v>
      </c>
      <c r="F16" t="s">
        <v>18</v>
      </c>
      <c r="G16" t="s">
        <v>33</v>
      </c>
      <c r="H16">
        <v>4</v>
      </c>
      <c r="J16">
        <v>100</v>
      </c>
      <c r="O16" s="3">
        <v>50</v>
      </c>
      <c r="P16" s="3">
        <v>50</v>
      </c>
      <c r="Q16" s="3">
        <v>50</v>
      </c>
      <c r="T16">
        <v>75</v>
      </c>
      <c r="U16" s="3">
        <v>3</v>
      </c>
      <c r="V16">
        <f t="shared" si="0"/>
        <v>0.66666666666666663</v>
      </c>
      <c r="W16" t="s">
        <v>136</v>
      </c>
    </row>
    <row r="17" spans="1:24" x14ac:dyDescent="0.25">
      <c r="A17" t="s">
        <v>15</v>
      </c>
      <c r="B17">
        <v>2021</v>
      </c>
      <c r="C17">
        <v>33791938</v>
      </c>
      <c r="D17" t="s">
        <v>16</v>
      </c>
      <c r="E17" t="s">
        <v>17</v>
      </c>
      <c r="F17" t="s">
        <v>18</v>
      </c>
      <c r="G17" t="s">
        <v>34</v>
      </c>
      <c r="H17">
        <v>63</v>
      </c>
      <c r="J17">
        <v>100</v>
      </c>
      <c r="O17" s="3">
        <v>34.9</v>
      </c>
      <c r="P17" s="3">
        <v>31.7</v>
      </c>
      <c r="Q17" s="3">
        <v>22.2</v>
      </c>
      <c r="T17">
        <v>49.2</v>
      </c>
      <c r="U17" s="3">
        <v>31</v>
      </c>
      <c r="V17">
        <f t="shared" si="0"/>
        <v>0.70934959349593485</v>
      </c>
      <c r="W17" t="s">
        <v>136</v>
      </c>
    </row>
    <row r="18" spans="1:24" x14ac:dyDescent="0.25">
      <c r="A18" t="s">
        <v>15</v>
      </c>
      <c r="B18">
        <v>2021</v>
      </c>
      <c r="C18">
        <v>33791938</v>
      </c>
      <c r="D18" t="s">
        <v>16</v>
      </c>
      <c r="E18" t="s">
        <v>17</v>
      </c>
      <c r="F18" t="s">
        <v>18</v>
      </c>
      <c r="G18" t="s">
        <v>35</v>
      </c>
      <c r="H18">
        <v>13</v>
      </c>
      <c r="J18">
        <v>100</v>
      </c>
      <c r="O18" s="3">
        <v>30.8</v>
      </c>
      <c r="P18" s="3">
        <v>23.1</v>
      </c>
      <c r="Q18" s="3">
        <v>23.1</v>
      </c>
      <c r="T18">
        <v>30.8</v>
      </c>
      <c r="U18" s="3">
        <v>4</v>
      </c>
      <c r="V18">
        <f t="shared" si="0"/>
        <v>1</v>
      </c>
      <c r="W18" t="s">
        <v>136</v>
      </c>
    </row>
    <row r="19" spans="1:24" x14ac:dyDescent="0.25">
      <c r="A19" t="s">
        <v>15</v>
      </c>
      <c r="B19">
        <v>2021</v>
      </c>
      <c r="C19">
        <v>33791938</v>
      </c>
      <c r="D19" t="s">
        <v>16</v>
      </c>
      <c r="E19" t="s">
        <v>17</v>
      </c>
      <c r="F19" t="s">
        <v>18</v>
      </c>
      <c r="G19" t="s">
        <v>36</v>
      </c>
      <c r="H19">
        <v>90</v>
      </c>
      <c r="J19">
        <v>100</v>
      </c>
      <c r="O19" s="3">
        <v>35.6</v>
      </c>
      <c r="P19" s="3">
        <v>32.200000000000003</v>
      </c>
      <c r="Q19" s="3">
        <v>26.7</v>
      </c>
      <c r="T19">
        <v>38.9</v>
      </c>
      <c r="U19" s="3">
        <v>35</v>
      </c>
      <c r="V19">
        <f t="shared" si="0"/>
        <v>0.91516709511568128</v>
      </c>
      <c r="W19" t="s">
        <v>136</v>
      </c>
    </row>
    <row r="20" spans="1:24" x14ac:dyDescent="0.25">
      <c r="A20" t="s">
        <v>15</v>
      </c>
      <c r="B20">
        <v>2021</v>
      </c>
      <c r="C20">
        <v>33791938</v>
      </c>
      <c r="D20" t="s">
        <v>16</v>
      </c>
      <c r="E20" t="s">
        <v>17</v>
      </c>
      <c r="F20" t="s">
        <v>18</v>
      </c>
      <c r="G20" t="s">
        <v>37</v>
      </c>
      <c r="H20">
        <v>53</v>
      </c>
      <c r="J20">
        <v>100</v>
      </c>
      <c r="O20" s="3">
        <v>54.7</v>
      </c>
      <c r="P20" s="3">
        <v>43.4</v>
      </c>
      <c r="Q20" s="3">
        <v>45.3</v>
      </c>
      <c r="T20">
        <v>37.700000000000003</v>
      </c>
      <c r="U20" s="3">
        <v>20</v>
      </c>
      <c r="V20">
        <f t="shared" si="0"/>
        <v>1.4509283819628647</v>
      </c>
      <c r="W20" t="s">
        <v>136</v>
      </c>
    </row>
    <row r="21" spans="1:24" x14ac:dyDescent="0.25">
      <c r="A21" t="s">
        <v>38</v>
      </c>
      <c r="B21">
        <v>2019</v>
      </c>
      <c r="C21">
        <v>30467949</v>
      </c>
      <c r="D21" t="s">
        <v>39</v>
      </c>
      <c r="E21" t="s">
        <v>40</v>
      </c>
      <c r="F21" t="s">
        <v>81</v>
      </c>
      <c r="G21" t="s">
        <v>41</v>
      </c>
      <c r="H21">
        <v>475</v>
      </c>
      <c r="I21">
        <v>44</v>
      </c>
      <c r="J21">
        <v>100</v>
      </c>
      <c r="O21" s="3">
        <v>56.6</v>
      </c>
      <c r="T21">
        <v>39</v>
      </c>
      <c r="V21">
        <f t="shared" si="0"/>
        <v>1.4512820512820512</v>
      </c>
      <c r="X21" t="s">
        <v>42</v>
      </c>
    </row>
    <row r="22" spans="1:24" x14ac:dyDescent="0.25">
      <c r="A22" s="11" t="s">
        <v>38</v>
      </c>
      <c r="B22">
        <v>2019</v>
      </c>
      <c r="C22">
        <v>30467949</v>
      </c>
      <c r="D22" t="s">
        <v>39</v>
      </c>
      <c r="E22" t="s">
        <v>40</v>
      </c>
      <c r="F22" s="3" t="s">
        <v>43</v>
      </c>
      <c r="G22" s="3" t="s">
        <v>44</v>
      </c>
      <c r="H22" s="3">
        <v>281</v>
      </c>
      <c r="J22">
        <v>100</v>
      </c>
      <c r="O22" s="3">
        <v>50.2</v>
      </c>
      <c r="R22" s="3">
        <v>42.7</v>
      </c>
      <c r="T22">
        <v>32.9</v>
      </c>
      <c r="V22">
        <f t="shared" si="0"/>
        <v>1.5258358662613982</v>
      </c>
      <c r="X22" t="s">
        <v>20</v>
      </c>
    </row>
    <row r="23" spans="1:24" x14ac:dyDescent="0.25">
      <c r="A23" s="11" t="s">
        <v>38</v>
      </c>
      <c r="B23">
        <v>2019</v>
      </c>
      <c r="C23">
        <v>30467949</v>
      </c>
      <c r="D23" t="s">
        <v>39</v>
      </c>
      <c r="E23" t="s">
        <v>40</v>
      </c>
      <c r="F23" s="3" t="s">
        <v>43</v>
      </c>
      <c r="G23" s="3" t="s">
        <v>45</v>
      </c>
      <c r="H23" s="3">
        <v>173</v>
      </c>
      <c r="J23">
        <v>100</v>
      </c>
      <c r="O23" s="3">
        <v>66.5</v>
      </c>
      <c r="R23" s="3">
        <v>56.1</v>
      </c>
      <c r="T23">
        <v>48</v>
      </c>
      <c r="V23">
        <f t="shared" si="0"/>
        <v>1.3854166666666667</v>
      </c>
      <c r="X23" t="s">
        <v>20</v>
      </c>
    </row>
    <row r="24" spans="1:24" x14ac:dyDescent="0.25">
      <c r="A24" t="s">
        <v>38</v>
      </c>
      <c r="B24">
        <v>2019</v>
      </c>
      <c r="C24">
        <v>30467949</v>
      </c>
      <c r="D24" t="s">
        <v>39</v>
      </c>
      <c r="E24" t="s">
        <v>40</v>
      </c>
      <c r="F24" t="s">
        <v>46</v>
      </c>
      <c r="G24" t="s">
        <v>47</v>
      </c>
      <c r="H24">
        <v>372</v>
      </c>
      <c r="J24">
        <v>100</v>
      </c>
      <c r="O24" s="3">
        <v>59.9</v>
      </c>
      <c r="T24">
        <v>40.1</v>
      </c>
      <c r="V24">
        <f t="shared" si="0"/>
        <v>1.4937655860349126</v>
      </c>
      <c r="X24" t="s">
        <v>20</v>
      </c>
    </row>
    <row r="25" spans="1:24" x14ac:dyDescent="0.25">
      <c r="A25" t="s">
        <v>38</v>
      </c>
      <c r="B25">
        <v>2019</v>
      </c>
      <c r="C25">
        <v>30467949</v>
      </c>
      <c r="D25" t="s">
        <v>39</v>
      </c>
      <c r="E25" t="s">
        <v>40</v>
      </c>
      <c r="F25" t="s">
        <v>46</v>
      </c>
      <c r="G25" t="s">
        <v>48</v>
      </c>
      <c r="H25">
        <v>81</v>
      </c>
      <c r="J25">
        <v>100</v>
      </c>
      <c r="O25" s="3">
        <v>57.7</v>
      </c>
      <c r="T25">
        <v>42</v>
      </c>
      <c r="V25">
        <f t="shared" si="0"/>
        <v>1.3738095238095238</v>
      </c>
      <c r="X25" t="s">
        <v>20</v>
      </c>
    </row>
    <row r="26" spans="1:24" x14ac:dyDescent="0.25">
      <c r="A26" t="s">
        <v>38</v>
      </c>
      <c r="B26">
        <v>2019</v>
      </c>
      <c r="C26">
        <v>30467949</v>
      </c>
      <c r="D26" t="s">
        <v>39</v>
      </c>
      <c r="E26" t="s">
        <v>40</v>
      </c>
      <c r="F26" t="s">
        <v>46</v>
      </c>
      <c r="G26" t="s">
        <v>49</v>
      </c>
      <c r="H26">
        <v>53</v>
      </c>
      <c r="J26">
        <v>100</v>
      </c>
      <c r="O26" s="3">
        <v>42</v>
      </c>
      <c r="T26">
        <v>32.5</v>
      </c>
      <c r="V26">
        <f t="shared" si="0"/>
        <v>1.2923076923076924</v>
      </c>
      <c r="X26" t="s">
        <v>20</v>
      </c>
    </row>
    <row r="27" spans="1:24" x14ac:dyDescent="0.25">
      <c r="A27" t="s">
        <v>38</v>
      </c>
      <c r="B27">
        <v>2019</v>
      </c>
      <c r="C27">
        <v>30467949</v>
      </c>
      <c r="D27" t="s">
        <v>39</v>
      </c>
      <c r="E27" t="s">
        <v>40</v>
      </c>
      <c r="F27" t="s">
        <v>50</v>
      </c>
      <c r="G27" t="s">
        <v>51</v>
      </c>
      <c r="H27">
        <v>33</v>
      </c>
      <c r="J27">
        <v>100</v>
      </c>
      <c r="O27" s="3">
        <v>51.5</v>
      </c>
      <c r="T27">
        <v>33.299999999999997</v>
      </c>
      <c r="V27">
        <f t="shared" si="0"/>
        <v>1.5465465465465467</v>
      </c>
      <c r="X27" t="s">
        <v>20</v>
      </c>
    </row>
    <row r="28" spans="1:24" x14ac:dyDescent="0.25">
      <c r="A28" t="s">
        <v>38</v>
      </c>
      <c r="B28">
        <v>2019</v>
      </c>
      <c r="C28">
        <v>30467949</v>
      </c>
      <c r="D28" t="s">
        <v>39</v>
      </c>
      <c r="E28" t="s">
        <v>40</v>
      </c>
      <c r="F28" t="s">
        <v>50</v>
      </c>
      <c r="G28" t="s">
        <v>52</v>
      </c>
      <c r="H28">
        <v>36</v>
      </c>
      <c r="J28">
        <v>100</v>
      </c>
      <c r="O28" s="3">
        <v>72.2</v>
      </c>
      <c r="T28">
        <v>34.299999999999997</v>
      </c>
      <c r="V28">
        <f t="shared" si="0"/>
        <v>2.1049562682215748</v>
      </c>
      <c r="X28" t="s">
        <v>20</v>
      </c>
    </row>
    <row r="29" spans="1:24" x14ac:dyDescent="0.25">
      <c r="A29" t="s">
        <v>38</v>
      </c>
      <c r="B29">
        <v>2019</v>
      </c>
      <c r="C29">
        <v>30467949</v>
      </c>
      <c r="D29" t="s">
        <v>39</v>
      </c>
      <c r="E29" t="s">
        <v>40</v>
      </c>
      <c r="F29" t="s">
        <v>50</v>
      </c>
      <c r="G29" t="s">
        <v>53</v>
      </c>
      <c r="H29">
        <v>151</v>
      </c>
      <c r="J29">
        <v>100</v>
      </c>
      <c r="O29" s="3">
        <v>62.3</v>
      </c>
      <c r="T29">
        <v>39.299999999999997</v>
      </c>
      <c r="V29">
        <f t="shared" si="0"/>
        <v>1.5852417302798982</v>
      </c>
      <c r="X29" t="s">
        <v>20</v>
      </c>
    </row>
    <row r="30" spans="1:24" x14ac:dyDescent="0.25">
      <c r="A30" t="s">
        <v>38</v>
      </c>
      <c r="B30">
        <v>2019</v>
      </c>
      <c r="C30">
        <v>30467949</v>
      </c>
      <c r="D30" t="s">
        <v>39</v>
      </c>
      <c r="E30" t="s">
        <v>40</v>
      </c>
      <c r="F30" t="s">
        <v>50</v>
      </c>
      <c r="G30" t="s">
        <v>54</v>
      </c>
      <c r="H30">
        <v>96</v>
      </c>
      <c r="J30">
        <v>100</v>
      </c>
      <c r="O30" s="3">
        <v>54.2</v>
      </c>
      <c r="T30">
        <v>43.2</v>
      </c>
      <c r="V30">
        <f t="shared" si="0"/>
        <v>1.2546296296296295</v>
      </c>
      <c r="X30" t="s">
        <v>20</v>
      </c>
    </row>
    <row r="31" spans="1:24" x14ac:dyDescent="0.25">
      <c r="A31" t="s">
        <v>38</v>
      </c>
      <c r="B31">
        <v>2019</v>
      </c>
      <c r="C31">
        <v>30467949</v>
      </c>
      <c r="D31" t="s">
        <v>39</v>
      </c>
      <c r="E31" t="s">
        <v>40</v>
      </c>
      <c r="F31" t="s">
        <v>50</v>
      </c>
      <c r="G31" t="s">
        <v>55</v>
      </c>
      <c r="H31">
        <v>66</v>
      </c>
      <c r="J31">
        <v>100</v>
      </c>
      <c r="O31" s="3">
        <v>30.3</v>
      </c>
      <c r="T31">
        <v>16.899999999999999</v>
      </c>
      <c r="V31">
        <f t="shared" si="0"/>
        <v>1.7928994082840239</v>
      </c>
      <c r="X31" t="s">
        <v>20</v>
      </c>
    </row>
    <row r="32" spans="1:24" x14ac:dyDescent="0.25">
      <c r="A32" t="s">
        <v>38</v>
      </c>
      <c r="B32">
        <v>2019</v>
      </c>
      <c r="C32">
        <v>30467949</v>
      </c>
      <c r="D32" t="s">
        <v>39</v>
      </c>
      <c r="E32" t="s">
        <v>40</v>
      </c>
      <c r="F32" t="s">
        <v>18</v>
      </c>
      <c r="G32" t="s">
        <v>19</v>
      </c>
      <c r="H32">
        <v>17</v>
      </c>
      <c r="J32">
        <v>100</v>
      </c>
      <c r="O32" s="3">
        <v>81.3</v>
      </c>
      <c r="P32" s="3">
        <v>70.599999999999994</v>
      </c>
      <c r="R32" s="3">
        <v>70.599999999999994</v>
      </c>
      <c r="T32">
        <v>58.8</v>
      </c>
      <c r="V32">
        <f t="shared" si="0"/>
        <v>1.3826530612244898</v>
      </c>
      <c r="X32" t="s">
        <v>20</v>
      </c>
    </row>
    <row r="33" spans="1:24" x14ac:dyDescent="0.25">
      <c r="A33" t="s">
        <v>38</v>
      </c>
      <c r="B33">
        <v>2019</v>
      </c>
      <c r="C33">
        <v>30467949</v>
      </c>
      <c r="D33" t="s">
        <v>39</v>
      </c>
      <c r="E33" t="s">
        <v>40</v>
      </c>
      <c r="F33" t="s">
        <v>18</v>
      </c>
      <c r="G33" t="s">
        <v>56</v>
      </c>
      <c r="H33">
        <v>72</v>
      </c>
      <c r="J33">
        <v>100</v>
      </c>
      <c r="O33" s="3">
        <v>55.6</v>
      </c>
      <c r="P33" s="3">
        <v>50</v>
      </c>
      <c r="R33" s="3">
        <v>50</v>
      </c>
      <c r="T33">
        <v>43.7</v>
      </c>
      <c r="V33">
        <f t="shared" si="0"/>
        <v>1.2723112128146452</v>
      </c>
      <c r="X33" t="s">
        <v>20</v>
      </c>
    </row>
    <row r="34" spans="1:24" x14ac:dyDescent="0.25">
      <c r="A34" t="s">
        <v>38</v>
      </c>
      <c r="B34">
        <v>2019</v>
      </c>
      <c r="C34">
        <v>30467949</v>
      </c>
      <c r="D34" t="s">
        <v>39</v>
      </c>
      <c r="E34" t="s">
        <v>40</v>
      </c>
      <c r="F34" t="s">
        <v>18</v>
      </c>
      <c r="G34" t="s">
        <v>57</v>
      </c>
      <c r="H34">
        <v>98</v>
      </c>
      <c r="J34">
        <v>100</v>
      </c>
      <c r="O34" s="3">
        <v>58.2</v>
      </c>
      <c r="P34" s="3">
        <v>52</v>
      </c>
      <c r="R34" s="3">
        <v>52</v>
      </c>
      <c r="T34">
        <v>42.7</v>
      </c>
      <c r="V34">
        <f t="shared" si="0"/>
        <v>1.3629976580796253</v>
      </c>
      <c r="X34" t="s">
        <v>20</v>
      </c>
    </row>
    <row r="35" spans="1:24" x14ac:dyDescent="0.25">
      <c r="A35" t="s">
        <v>38</v>
      </c>
      <c r="B35">
        <v>2019</v>
      </c>
      <c r="C35">
        <v>30467949</v>
      </c>
      <c r="D35" t="s">
        <v>39</v>
      </c>
      <c r="E35" t="s">
        <v>40</v>
      </c>
      <c r="F35" t="s">
        <v>18</v>
      </c>
      <c r="G35" s="8" t="s">
        <v>22</v>
      </c>
      <c r="H35">
        <v>20</v>
      </c>
      <c r="J35">
        <v>100</v>
      </c>
      <c r="O35" s="8">
        <v>85</v>
      </c>
      <c r="P35" s="8">
        <v>55</v>
      </c>
      <c r="R35" s="3">
        <v>65</v>
      </c>
      <c r="T35">
        <v>50</v>
      </c>
      <c r="V35">
        <f t="shared" si="0"/>
        <v>1.7</v>
      </c>
      <c r="X35" t="s">
        <v>20</v>
      </c>
    </row>
    <row r="36" spans="1:24" x14ac:dyDescent="0.25">
      <c r="A36" t="s">
        <v>38</v>
      </c>
      <c r="B36">
        <v>2019</v>
      </c>
      <c r="C36">
        <v>30467949</v>
      </c>
      <c r="D36" t="s">
        <v>39</v>
      </c>
      <c r="E36" t="s">
        <v>40</v>
      </c>
      <c r="F36" t="s">
        <v>18</v>
      </c>
      <c r="G36" t="s">
        <v>58</v>
      </c>
      <c r="H36">
        <v>24</v>
      </c>
      <c r="J36">
        <v>100</v>
      </c>
      <c r="O36" s="3">
        <v>54.2</v>
      </c>
      <c r="P36" s="3">
        <v>45.8</v>
      </c>
      <c r="R36" s="3">
        <v>50</v>
      </c>
      <c r="T36">
        <v>45.8</v>
      </c>
      <c r="V36">
        <f t="shared" si="0"/>
        <v>1.1834061135371181</v>
      </c>
      <c r="X36" t="s">
        <v>20</v>
      </c>
    </row>
    <row r="37" spans="1:24" x14ac:dyDescent="0.25">
      <c r="A37" t="s">
        <v>38</v>
      </c>
      <c r="B37">
        <v>2019</v>
      </c>
      <c r="C37">
        <v>30467949</v>
      </c>
      <c r="D37" t="s">
        <v>39</v>
      </c>
      <c r="E37" t="s">
        <v>40</v>
      </c>
      <c r="F37" t="s">
        <v>18</v>
      </c>
      <c r="G37" t="s">
        <v>59</v>
      </c>
      <c r="H37">
        <v>98</v>
      </c>
      <c r="J37">
        <v>100</v>
      </c>
      <c r="O37" s="3">
        <v>55.6</v>
      </c>
      <c r="P37" s="3">
        <v>50</v>
      </c>
      <c r="R37" s="3">
        <v>47.2</v>
      </c>
      <c r="T37">
        <v>33.299999999999997</v>
      </c>
      <c r="V37">
        <f t="shared" si="0"/>
        <v>1.6696696696696698</v>
      </c>
      <c r="X37" t="s">
        <v>20</v>
      </c>
    </row>
    <row r="38" spans="1:24" x14ac:dyDescent="0.25">
      <c r="A38" t="s">
        <v>38</v>
      </c>
      <c r="B38">
        <v>2019</v>
      </c>
      <c r="C38">
        <v>30467949</v>
      </c>
      <c r="D38" t="s">
        <v>39</v>
      </c>
      <c r="E38" t="s">
        <v>40</v>
      </c>
      <c r="F38" t="s">
        <v>18</v>
      </c>
      <c r="G38" t="s">
        <v>29</v>
      </c>
      <c r="H38">
        <v>36</v>
      </c>
      <c r="J38">
        <v>100</v>
      </c>
      <c r="O38" s="3">
        <v>50</v>
      </c>
      <c r="P38" s="3">
        <v>50</v>
      </c>
      <c r="R38" s="3">
        <v>50</v>
      </c>
      <c r="T38">
        <v>30</v>
      </c>
      <c r="V38">
        <f t="shared" si="0"/>
        <v>1.6666666666666667</v>
      </c>
      <c r="X38" t="s">
        <v>20</v>
      </c>
    </row>
    <row r="39" spans="1:24" x14ac:dyDescent="0.25">
      <c r="A39" t="s">
        <v>38</v>
      </c>
      <c r="B39">
        <v>2019</v>
      </c>
      <c r="C39">
        <v>30467949</v>
      </c>
      <c r="D39" t="s">
        <v>39</v>
      </c>
      <c r="E39" t="s">
        <v>40</v>
      </c>
      <c r="F39" t="s">
        <v>18</v>
      </c>
      <c r="G39" t="s">
        <v>60</v>
      </c>
      <c r="H39">
        <v>20</v>
      </c>
      <c r="J39">
        <v>100</v>
      </c>
      <c r="O39" s="3">
        <v>58.8</v>
      </c>
      <c r="P39" s="3">
        <v>47.1</v>
      </c>
      <c r="R39" s="3">
        <v>56.6</v>
      </c>
      <c r="T39">
        <v>39.4</v>
      </c>
      <c r="V39">
        <f t="shared" si="0"/>
        <v>1.4923857868020305</v>
      </c>
      <c r="X39" t="s">
        <v>20</v>
      </c>
    </row>
    <row r="40" spans="1:24" x14ac:dyDescent="0.25">
      <c r="A40" t="s">
        <v>38</v>
      </c>
      <c r="B40">
        <v>2019</v>
      </c>
      <c r="C40">
        <v>30467949</v>
      </c>
      <c r="D40" t="s">
        <v>39</v>
      </c>
      <c r="E40" t="s">
        <v>40</v>
      </c>
      <c r="F40" t="s">
        <v>18</v>
      </c>
      <c r="G40" t="s">
        <v>61</v>
      </c>
      <c r="H40">
        <v>34</v>
      </c>
      <c r="J40">
        <v>100</v>
      </c>
      <c r="O40" s="3">
        <v>81.3</v>
      </c>
      <c r="P40" s="3">
        <v>81.3</v>
      </c>
      <c r="R40" s="3">
        <v>56.6</v>
      </c>
      <c r="T40">
        <v>73.3</v>
      </c>
      <c r="V40">
        <f t="shared" si="0"/>
        <v>1.1091405184174625</v>
      </c>
      <c r="X40" t="s">
        <v>20</v>
      </c>
    </row>
    <row r="41" spans="1:24" x14ac:dyDescent="0.25">
      <c r="A41" t="s">
        <v>38</v>
      </c>
      <c r="B41">
        <v>2019</v>
      </c>
      <c r="C41">
        <v>30467949</v>
      </c>
      <c r="D41" t="s">
        <v>39</v>
      </c>
      <c r="E41" t="s">
        <v>40</v>
      </c>
      <c r="F41" t="s">
        <v>18</v>
      </c>
      <c r="G41" t="s">
        <v>36</v>
      </c>
      <c r="H41">
        <v>104</v>
      </c>
      <c r="J41">
        <v>100</v>
      </c>
      <c r="O41" s="3">
        <v>60.7</v>
      </c>
      <c r="P41" s="3">
        <v>57.1</v>
      </c>
      <c r="R41" s="3">
        <v>50</v>
      </c>
      <c r="T41">
        <v>42.9</v>
      </c>
      <c r="V41">
        <f t="shared" si="0"/>
        <v>1.4149184149184151</v>
      </c>
      <c r="X41" t="s">
        <v>20</v>
      </c>
    </row>
    <row r="42" spans="1:24" x14ac:dyDescent="0.25">
      <c r="A42" t="s">
        <v>38</v>
      </c>
      <c r="B42">
        <v>2019</v>
      </c>
      <c r="C42">
        <v>30467949</v>
      </c>
      <c r="D42" t="s">
        <v>39</v>
      </c>
      <c r="E42" t="s">
        <v>40</v>
      </c>
      <c r="F42" t="s">
        <v>18</v>
      </c>
      <c r="G42" t="s">
        <v>37</v>
      </c>
      <c r="H42">
        <v>30</v>
      </c>
      <c r="J42">
        <v>100</v>
      </c>
      <c r="P42" s="3">
        <v>23.3</v>
      </c>
      <c r="R42" s="3">
        <v>20</v>
      </c>
    </row>
    <row r="43" spans="1:24" x14ac:dyDescent="0.25">
      <c r="A43" t="s">
        <v>38</v>
      </c>
      <c r="B43">
        <v>2019</v>
      </c>
      <c r="C43">
        <v>30467949</v>
      </c>
      <c r="D43" t="s">
        <v>39</v>
      </c>
      <c r="E43" t="s">
        <v>40</v>
      </c>
      <c r="F43" t="s">
        <v>18</v>
      </c>
      <c r="G43" t="s">
        <v>62</v>
      </c>
      <c r="H43">
        <v>73</v>
      </c>
      <c r="J43">
        <v>100</v>
      </c>
      <c r="O43" s="3">
        <v>52.1</v>
      </c>
      <c r="P43" s="3">
        <v>43.8</v>
      </c>
      <c r="R43" s="3">
        <v>41.1</v>
      </c>
      <c r="T43">
        <v>28.8</v>
      </c>
      <c r="V43">
        <f t="shared" ref="V43:V68" si="1">O43/T43</f>
        <v>1.8090277777777777</v>
      </c>
      <c r="X43" t="s">
        <v>20</v>
      </c>
    </row>
    <row r="44" spans="1:24" x14ac:dyDescent="0.25">
      <c r="A44" t="s">
        <v>38</v>
      </c>
      <c r="B44">
        <v>2019</v>
      </c>
      <c r="C44">
        <v>30467949</v>
      </c>
      <c r="D44" t="s">
        <v>39</v>
      </c>
      <c r="E44" t="s">
        <v>40</v>
      </c>
      <c r="F44" t="s">
        <v>50</v>
      </c>
      <c r="G44" t="s">
        <v>63</v>
      </c>
      <c r="H44">
        <v>93</v>
      </c>
      <c r="J44">
        <v>100</v>
      </c>
      <c r="O44" s="3">
        <v>64.5</v>
      </c>
      <c r="T44">
        <v>53.9</v>
      </c>
      <c r="V44">
        <f t="shared" si="1"/>
        <v>1.1966604823747682</v>
      </c>
      <c r="X44" t="s">
        <v>20</v>
      </c>
    </row>
    <row r="45" spans="1:24" x14ac:dyDescent="0.25">
      <c r="A45" t="s">
        <v>38</v>
      </c>
      <c r="B45">
        <v>2019</v>
      </c>
      <c r="C45">
        <v>30467949</v>
      </c>
      <c r="D45" t="s">
        <v>39</v>
      </c>
      <c r="E45" t="s">
        <v>40</v>
      </c>
      <c r="F45" t="s">
        <v>64</v>
      </c>
      <c r="G45" t="s">
        <v>65</v>
      </c>
      <c r="H45">
        <v>53</v>
      </c>
      <c r="J45">
        <v>100</v>
      </c>
      <c r="O45" s="3">
        <v>55</v>
      </c>
      <c r="T45">
        <v>37.9</v>
      </c>
      <c r="V45">
        <f t="shared" si="1"/>
        <v>1.4511873350923483</v>
      </c>
      <c r="X45" t="s">
        <v>20</v>
      </c>
    </row>
    <row r="46" spans="1:24" x14ac:dyDescent="0.25">
      <c r="A46" t="s">
        <v>38</v>
      </c>
      <c r="B46">
        <v>2019</v>
      </c>
      <c r="C46">
        <v>30467949</v>
      </c>
      <c r="D46" t="s">
        <v>39</v>
      </c>
      <c r="E46" t="s">
        <v>40</v>
      </c>
      <c r="F46" t="s">
        <v>64</v>
      </c>
      <c r="G46" t="s">
        <v>66</v>
      </c>
      <c r="H46">
        <v>168</v>
      </c>
      <c r="J46">
        <v>100</v>
      </c>
      <c r="O46" s="3">
        <v>62.5</v>
      </c>
      <c r="T46">
        <v>42.3</v>
      </c>
      <c r="V46">
        <f t="shared" si="1"/>
        <v>1.4775413711583925</v>
      </c>
      <c r="X46" t="s">
        <v>20</v>
      </c>
    </row>
    <row r="47" spans="1:24" x14ac:dyDescent="0.25">
      <c r="A47" t="s">
        <v>38</v>
      </c>
      <c r="B47">
        <v>2019</v>
      </c>
      <c r="C47">
        <v>30467949</v>
      </c>
      <c r="D47" t="s">
        <v>39</v>
      </c>
      <c r="E47" t="s">
        <v>40</v>
      </c>
      <c r="F47" t="s">
        <v>67</v>
      </c>
      <c r="G47" t="s">
        <v>68</v>
      </c>
      <c r="H47">
        <v>32</v>
      </c>
      <c r="J47">
        <v>100</v>
      </c>
      <c r="O47" s="3">
        <v>68.8</v>
      </c>
      <c r="T47">
        <v>43.8</v>
      </c>
      <c r="V47">
        <f t="shared" si="1"/>
        <v>1.5707762557077627</v>
      </c>
      <c r="X47" t="s">
        <v>20</v>
      </c>
    </row>
    <row r="48" spans="1:24" x14ac:dyDescent="0.25">
      <c r="A48" t="s">
        <v>38</v>
      </c>
      <c r="B48">
        <v>2019</v>
      </c>
      <c r="C48">
        <v>30467949</v>
      </c>
      <c r="D48" t="s">
        <v>39</v>
      </c>
      <c r="E48" t="s">
        <v>40</v>
      </c>
      <c r="F48" t="s">
        <v>67</v>
      </c>
      <c r="G48" t="s">
        <v>69</v>
      </c>
      <c r="H48">
        <v>124</v>
      </c>
      <c r="J48">
        <v>100</v>
      </c>
      <c r="O48" s="3">
        <v>66.900000000000006</v>
      </c>
      <c r="T48">
        <v>41.9</v>
      </c>
      <c r="V48">
        <f t="shared" si="1"/>
        <v>1.5966587112171839</v>
      </c>
      <c r="X48" t="s">
        <v>20</v>
      </c>
    </row>
    <row r="49" spans="1:24" x14ac:dyDescent="0.25">
      <c r="A49" t="s">
        <v>38</v>
      </c>
      <c r="B49">
        <v>2019</v>
      </c>
      <c r="C49">
        <v>30467949</v>
      </c>
      <c r="D49" t="s">
        <v>39</v>
      </c>
      <c r="E49" t="s">
        <v>40</v>
      </c>
      <c r="F49" t="s">
        <v>67</v>
      </c>
      <c r="G49" t="s">
        <v>70</v>
      </c>
      <c r="H49">
        <v>116</v>
      </c>
      <c r="J49">
        <v>100</v>
      </c>
      <c r="O49" s="3">
        <v>55.2</v>
      </c>
      <c r="T49">
        <v>38.299999999999997</v>
      </c>
      <c r="V49">
        <f t="shared" si="1"/>
        <v>1.4412532637075719</v>
      </c>
      <c r="X49" t="s">
        <v>20</v>
      </c>
    </row>
    <row r="50" spans="1:24" x14ac:dyDescent="0.25">
      <c r="A50" t="s">
        <v>38</v>
      </c>
      <c r="B50">
        <v>2019</v>
      </c>
      <c r="C50">
        <v>30467949</v>
      </c>
      <c r="D50" t="s">
        <v>39</v>
      </c>
      <c r="E50" t="s">
        <v>40</v>
      </c>
      <c r="F50" t="s">
        <v>67</v>
      </c>
      <c r="G50" t="s">
        <v>71</v>
      </c>
      <c r="H50">
        <v>76</v>
      </c>
      <c r="J50">
        <v>100</v>
      </c>
      <c r="O50" s="3">
        <v>39.5</v>
      </c>
      <c r="T50">
        <v>22.2</v>
      </c>
      <c r="V50">
        <f t="shared" si="1"/>
        <v>1.7792792792792793</v>
      </c>
      <c r="X50" t="s">
        <v>20</v>
      </c>
    </row>
    <row r="51" spans="1:24" x14ac:dyDescent="0.25">
      <c r="A51" t="s">
        <v>38</v>
      </c>
      <c r="B51">
        <v>2019</v>
      </c>
      <c r="C51">
        <v>30467949</v>
      </c>
      <c r="D51" t="s">
        <v>39</v>
      </c>
      <c r="E51" t="s">
        <v>40</v>
      </c>
      <c r="F51" t="s">
        <v>67</v>
      </c>
      <c r="G51" t="s">
        <v>72</v>
      </c>
      <c r="H51">
        <v>40</v>
      </c>
      <c r="J51">
        <v>100</v>
      </c>
      <c r="O51" s="3">
        <v>15</v>
      </c>
      <c r="T51">
        <v>25.6</v>
      </c>
      <c r="V51">
        <f t="shared" si="1"/>
        <v>0.5859375</v>
      </c>
      <c r="X51" t="s">
        <v>20</v>
      </c>
    </row>
    <row r="52" spans="1:24" x14ac:dyDescent="0.25">
      <c r="A52" t="s">
        <v>38</v>
      </c>
      <c r="B52">
        <v>2019</v>
      </c>
      <c r="C52">
        <v>30467949</v>
      </c>
      <c r="D52" t="s">
        <v>39</v>
      </c>
      <c r="E52" t="s">
        <v>40</v>
      </c>
      <c r="F52" t="s">
        <v>67</v>
      </c>
      <c r="G52" t="s">
        <v>63</v>
      </c>
      <c r="H52">
        <v>87</v>
      </c>
      <c r="J52">
        <v>100</v>
      </c>
      <c r="O52" s="3">
        <v>73.599999999999994</v>
      </c>
      <c r="T52">
        <v>54</v>
      </c>
      <c r="V52">
        <f t="shared" si="1"/>
        <v>1.3629629629629629</v>
      </c>
      <c r="X52" t="s">
        <v>20</v>
      </c>
    </row>
    <row r="53" spans="1:24" x14ac:dyDescent="0.25">
      <c r="A53" t="s">
        <v>38</v>
      </c>
      <c r="B53">
        <v>2019</v>
      </c>
      <c r="C53">
        <v>30467949</v>
      </c>
      <c r="D53" t="s">
        <v>39</v>
      </c>
      <c r="E53" t="s">
        <v>40</v>
      </c>
      <c r="F53" t="s">
        <v>73</v>
      </c>
      <c r="G53" t="s">
        <v>74</v>
      </c>
      <c r="H53">
        <v>128</v>
      </c>
      <c r="J53">
        <v>100</v>
      </c>
      <c r="O53" s="3">
        <v>64.099999999999994</v>
      </c>
      <c r="T53">
        <v>40</v>
      </c>
      <c r="V53">
        <f t="shared" si="1"/>
        <v>1.6024999999999998</v>
      </c>
      <c r="X53" t="s">
        <v>20</v>
      </c>
    </row>
    <row r="54" spans="1:24" x14ac:dyDescent="0.25">
      <c r="A54" t="s">
        <v>38</v>
      </c>
      <c r="B54">
        <v>2019</v>
      </c>
      <c r="C54">
        <v>30467949</v>
      </c>
      <c r="D54" t="s">
        <v>39</v>
      </c>
      <c r="E54" t="s">
        <v>40</v>
      </c>
      <c r="F54" t="s">
        <v>73</v>
      </c>
      <c r="G54" s="1">
        <v>44325</v>
      </c>
      <c r="H54">
        <v>102</v>
      </c>
      <c r="J54">
        <v>100</v>
      </c>
      <c r="O54" s="3">
        <v>65.7</v>
      </c>
      <c r="T54">
        <v>43.6</v>
      </c>
      <c r="V54">
        <f t="shared" si="1"/>
        <v>1.5068807339449541</v>
      </c>
      <c r="X54" t="s">
        <v>20</v>
      </c>
    </row>
    <row r="55" spans="1:24" x14ac:dyDescent="0.25">
      <c r="A55" t="s">
        <v>38</v>
      </c>
      <c r="B55">
        <v>2019</v>
      </c>
      <c r="C55">
        <v>30467949</v>
      </c>
      <c r="D55" t="s">
        <v>39</v>
      </c>
      <c r="E55" t="s">
        <v>40</v>
      </c>
      <c r="F55" t="s">
        <v>73</v>
      </c>
      <c r="G55" s="1">
        <v>44483</v>
      </c>
      <c r="H55">
        <v>49</v>
      </c>
      <c r="J55">
        <v>100</v>
      </c>
      <c r="O55" s="3">
        <v>53.1</v>
      </c>
      <c r="T55">
        <v>42.9</v>
      </c>
      <c r="V55">
        <f t="shared" si="1"/>
        <v>1.2377622377622379</v>
      </c>
      <c r="X55" t="s">
        <v>20</v>
      </c>
    </row>
    <row r="56" spans="1:24" x14ac:dyDescent="0.25">
      <c r="A56" t="s">
        <v>38</v>
      </c>
      <c r="B56">
        <v>2019</v>
      </c>
      <c r="C56">
        <v>30467949</v>
      </c>
      <c r="D56" t="s">
        <v>39</v>
      </c>
      <c r="E56" t="s">
        <v>40</v>
      </c>
      <c r="F56" t="s">
        <v>73</v>
      </c>
      <c r="G56" t="s">
        <v>75</v>
      </c>
      <c r="H56">
        <v>51</v>
      </c>
      <c r="J56">
        <v>100</v>
      </c>
      <c r="O56" s="3">
        <v>49</v>
      </c>
      <c r="T56">
        <v>38</v>
      </c>
      <c r="V56">
        <f t="shared" si="1"/>
        <v>1.2894736842105263</v>
      </c>
      <c r="X56" t="s">
        <v>20</v>
      </c>
    </row>
    <row r="57" spans="1:24" x14ac:dyDescent="0.25">
      <c r="A57" t="s">
        <v>38</v>
      </c>
      <c r="B57">
        <v>2019</v>
      </c>
      <c r="C57">
        <v>30467949</v>
      </c>
      <c r="D57" t="s">
        <v>39</v>
      </c>
      <c r="E57" t="s">
        <v>40</v>
      </c>
      <c r="F57" t="s">
        <v>73</v>
      </c>
      <c r="G57" t="s">
        <v>76</v>
      </c>
      <c r="H57">
        <v>34</v>
      </c>
      <c r="J57">
        <v>100</v>
      </c>
      <c r="O57" s="3">
        <v>58.8</v>
      </c>
      <c r="T57">
        <v>32.4</v>
      </c>
      <c r="V57">
        <f t="shared" si="1"/>
        <v>1.8148148148148149</v>
      </c>
      <c r="X57" t="s">
        <v>20</v>
      </c>
    </row>
    <row r="58" spans="1:24" x14ac:dyDescent="0.25">
      <c r="A58" t="s">
        <v>38</v>
      </c>
      <c r="B58">
        <v>2019</v>
      </c>
      <c r="C58">
        <v>30467949</v>
      </c>
      <c r="D58" t="s">
        <v>39</v>
      </c>
      <c r="E58" t="s">
        <v>40</v>
      </c>
      <c r="F58" t="s">
        <v>73</v>
      </c>
      <c r="G58" t="s">
        <v>77</v>
      </c>
      <c r="H58">
        <v>20</v>
      </c>
      <c r="J58">
        <v>100</v>
      </c>
      <c r="O58" s="3">
        <v>50</v>
      </c>
      <c r="T58">
        <v>31.6</v>
      </c>
      <c r="V58">
        <f t="shared" si="1"/>
        <v>1.5822784810126582</v>
      </c>
      <c r="X58" t="s">
        <v>20</v>
      </c>
    </row>
    <row r="59" spans="1:24" x14ac:dyDescent="0.25">
      <c r="A59" t="s">
        <v>38</v>
      </c>
      <c r="B59">
        <v>2019</v>
      </c>
      <c r="C59">
        <v>30467949</v>
      </c>
      <c r="D59" t="s">
        <v>39</v>
      </c>
      <c r="E59" t="s">
        <v>40</v>
      </c>
      <c r="F59" t="s">
        <v>73</v>
      </c>
      <c r="G59" t="s">
        <v>78</v>
      </c>
      <c r="H59">
        <v>46</v>
      </c>
      <c r="J59">
        <v>100</v>
      </c>
      <c r="O59" s="3">
        <v>19.600000000000001</v>
      </c>
      <c r="T59">
        <v>19.600000000000001</v>
      </c>
      <c r="V59">
        <f t="shared" si="1"/>
        <v>1</v>
      </c>
      <c r="X59" t="s">
        <v>20</v>
      </c>
    </row>
    <row r="60" spans="1:24" x14ac:dyDescent="0.25">
      <c r="A60" t="s">
        <v>38</v>
      </c>
      <c r="B60">
        <v>2019</v>
      </c>
      <c r="C60">
        <v>30467949</v>
      </c>
      <c r="D60" t="s">
        <v>39</v>
      </c>
      <c r="E60" t="s">
        <v>40</v>
      </c>
      <c r="F60" t="s">
        <v>73</v>
      </c>
      <c r="G60" t="s">
        <v>63</v>
      </c>
      <c r="H60">
        <v>45</v>
      </c>
      <c r="J60">
        <v>100</v>
      </c>
      <c r="O60" s="3">
        <v>66.7</v>
      </c>
      <c r="T60">
        <v>51.1</v>
      </c>
      <c r="V60">
        <f t="shared" si="1"/>
        <v>1.3052837573385518</v>
      </c>
      <c r="X60" t="s">
        <v>20</v>
      </c>
    </row>
    <row r="61" spans="1:24" x14ac:dyDescent="0.25">
      <c r="A61" t="s">
        <v>79</v>
      </c>
      <c r="B61">
        <v>2018</v>
      </c>
      <c r="C61">
        <v>29869142</v>
      </c>
      <c r="D61" t="s">
        <v>80</v>
      </c>
      <c r="E61" t="s">
        <v>40</v>
      </c>
      <c r="F61" t="s">
        <v>81</v>
      </c>
      <c r="G61" t="s">
        <v>82</v>
      </c>
      <c r="H61">
        <v>438</v>
      </c>
      <c r="I61">
        <v>75</v>
      </c>
      <c r="J61">
        <v>44</v>
      </c>
      <c r="O61" s="3">
        <v>52</v>
      </c>
      <c r="T61">
        <v>28.9</v>
      </c>
      <c r="V61">
        <f t="shared" si="1"/>
        <v>1.7993079584775087</v>
      </c>
    </row>
    <row r="62" spans="1:24" x14ac:dyDescent="0.25">
      <c r="A62" t="s">
        <v>79</v>
      </c>
      <c r="B62">
        <v>2018</v>
      </c>
      <c r="C62">
        <v>29869142</v>
      </c>
      <c r="D62" t="s">
        <v>80</v>
      </c>
      <c r="E62" t="s">
        <v>40</v>
      </c>
      <c r="F62" t="s">
        <v>81</v>
      </c>
      <c r="G62" t="s">
        <v>83</v>
      </c>
      <c r="H62">
        <v>592.5</v>
      </c>
      <c r="I62">
        <v>73</v>
      </c>
      <c r="J62">
        <v>44</v>
      </c>
      <c r="O62" s="3">
        <v>45.7</v>
      </c>
      <c r="T62">
        <v>31.3</v>
      </c>
      <c r="V62">
        <f t="shared" si="1"/>
        <v>1.4600638977635783</v>
      </c>
      <c r="X62" t="s">
        <v>42</v>
      </c>
    </row>
    <row r="63" spans="1:24" x14ac:dyDescent="0.25">
      <c r="A63" t="s">
        <v>79</v>
      </c>
      <c r="B63">
        <v>2018</v>
      </c>
      <c r="C63">
        <v>29869142</v>
      </c>
      <c r="D63" t="s">
        <v>80</v>
      </c>
      <c r="E63" t="s">
        <v>40</v>
      </c>
      <c r="F63" t="s">
        <v>84</v>
      </c>
      <c r="G63" t="s">
        <v>82</v>
      </c>
      <c r="H63">
        <v>274</v>
      </c>
      <c r="I63">
        <v>74</v>
      </c>
      <c r="J63">
        <v>44</v>
      </c>
      <c r="O63" s="3">
        <v>42.2</v>
      </c>
      <c r="T63">
        <v>20.3</v>
      </c>
      <c r="V63">
        <f t="shared" si="1"/>
        <v>2.0788177339901477</v>
      </c>
    </row>
    <row r="64" spans="1:24" x14ac:dyDescent="0.25">
      <c r="A64" t="s">
        <v>79</v>
      </c>
      <c r="B64">
        <v>2018</v>
      </c>
      <c r="C64">
        <v>29869142</v>
      </c>
      <c r="D64" t="s">
        <v>80</v>
      </c>
      <c r="E64" t="s">
        <v>40</v>
      </c>
      <c r="F64" t="s">
        <v>84</v>
      </c>
      <c r="G64" t="s">
        <v>83</v>
      </c>
      <c r="H64">
        <v>323.5</v>
      </c>
      <c r="I64">
        <v>74</v>
      </c>
      <c r="J64">
        <v>44</v>
      </c>
      <c r="O64" s="3">
        <v>31.8</v>
      </c>
      <c r="T64">
        <v>19.600000000000001</v>
      </c>
      <c r="V64">
        <f t="shared" si="1"/>
        <v>1.6224489795918366</v>
      </c>
    </row>
    <row r="65" spans="1:24" x14ac:dyDescent="0.25">
      <c r="A65" t="s">
        <v>79</v>
      </c>
      <c r="B65">
        <v>2018</v>
      </c>
      <c r="C65">
        <v>29869142</v>
      </c>
      <c r="D65" t="s">
        <v>80</v>
      </c>
      <c r="E65" t="s">
        <v>40</v>
      </c>
      <c r="F65" t="s">
        <v>85</v>
      </c>
      <c r="G65" t="s">
        <v>82</v>
      </c>
      <c r="H65">
        <v>165.5</v>
      </c>
      <c r="I65">
        <v>74</v>
      </c>
      <c r="J65">
        <v>44</v>
      </c>
      <c r="O65" s="3">
        <v>70.8</v>
      </c>
      <c r="T65">
        <v>43.6</v>
      </c>
      <c r="V65">
        <f t="shared" si="1"/>
        <v>1.6238532110091741</v>
      </c>
    </row>
    <row r="66" spans="1:24" x14ac:dyDescent="0.25">
      <c r="A66" t="s">
        <v>79</v>
      </c>
      <c r="B66">
        <v>2018</v>
      </c>
      <c r="C66">
        <v>29869142</v>
      </c>
      <c r="D66" t="s">
        <v>80</v>
      </c>
      <c r="E66" t="s">
        <v>40</v>
      </c>
      <c r="F66" t="s">
        <v>85</v>
      </c>
      <c r="G66" t="s">
        <v>83</v>
      </c>
      <c r="H66">
        <v>294.5</v>
      </c>
      <c r="I66">
        <v>74</v>
      </c>
      <c r="J66">
        <v>44</v>
      </c>
      <c r="O66" s="3">
        <v>60.1</v>
      </c>
      <c r="T66">
        <v>46.2</v>
      </c>
      <c r="V66">
        <f t="shared" si="1"/>
        <v>1.3008658008658007</v>
      </c>
    </row>
    <row r="67" spans="1:24" s="7" customFormat="1" x14ac:dyDescent="0.25">
      <c r="A67" s="6" t="s">
        <v>91</v>
      </c>
      <c r="B67" s="7">
        <v>2019</v>
      </c>
      <c r="C67" s="7">
        <v>30395934</v>
      </c>
      <c r="D67" s="7" t="s">
        <v>92</v>
      </c>
      <c r="E67" s="7" t="s">
        <v>17</v>
      </c>
      <c r="F67" s="7" t="s">
        <v>93</v>
      </c>
      <c r="G67" s="7" t="s">
        <v>133</v>
      </c>
      <c r="H67" s="7">
        <v>2723</v>
      </c>
      <c r="I67" s="7">
        <v>65</v>
      </c>
      <c r="J67" s="7">
        <v>100</v>
      </c>
      <c r="N67" s="3"/>
      <c r="O67" s="7">
        <v>56</v>
      </c>
      <c r="R67" s="3"/>
      <c r="T67" s="7">
        <v>46</v>
      </c>
      <c r="V67">
        <f t="shared" si="1"/>
        <v>1.2173913043478262</v>
      </c>
      <c r="W67"/>
    </row>
    <row r="68" spans="1:24" s="7" customFormat="1" x14ac:dyDescent="0.25">
      <c r="A68" s="6" t="s">
        <v>91</v>
      </c>
      <c r="B68" s="7">
        <v>2019</v>
      </c>
      <c r="C68" s="7">
        <v>30395934</v>
      </c>
      <c r="D68" s="7" t="s">
        <v>92</v>
      </c>
      <c r="E68" s="7" t="s">
        <v>17</v>
      </c>
      <c r="F68" s="7" t="s">
        <v>93</v>
      </c>
      <c r="G68" s="7" t="s">
        <v>134</v>
      </c>
      <c r="H68" s="7">
        <v>3273</v>
      </c>
      <c r="I68" s="7">
        <v>66</v>
      </c>
      <c r="J68" s="7">
        <v>100</v>
      </c>
      <c r="N68" s="3"/>
      <c r="O68" s="7">
        <v>54</v>
      </c>
      <c r="R68" s="3"/>
      <c r="T68" s="7">
        <v>49</v>
      </c>
      <c r="V68">
        <f t="shared" si="1"/>
        <v>1.1020408163265305</v>
      </c>
      <c r="W68"/>
    </row>
    <row r="69" spans="1:24" s="3" customFormat="1" x14ac:dyDescent="0.25">
      <c r="A69" s="12" t="s">
        <v>94</v>
      </c>
      <c r="B69" s="3">
        <v>2021</v>
      </c>
      <c r="C69" s="3">
        <v>34768357</v>
      </c>
      <c r="D69" s="3" t="s">
        <v>98</v>
      </c>
      <c r="F69" s="3" t="s">
        <v>81</v>
      </c>
      <c r="H69" s="3">
        <v>300</v>
      </c>
      <c r="I69" s="3">
        <v>52</v>
      </c>
      <c r="J69" s="3">
        <v>34.299999999999997</v>
      </c>
      <c r="L69" s="3">
        <v>77.7</v>
      </c>
      <c r="N69" s="9">
        <v>19.899999999999999</v>
      </c>
      <c r="P69" s="4">
        <v>26</v>
      </c>
      <c r="Q69" s="4">
        <v>21.1</v>
      </c>
      <c r="R69" s="8">
        <v>34.700000000000003</v>
      </c>
      <c r="T69" s="8">
        <v>33</v>
      </c>
      <c r="U69" s="8"/>
      <c r="V69">
        <f t="shared" ref="V69:V70" si="2">O69/T69</f>
        <v>0</v>
      </c>
      <c r="W69"/>
    </row>
    <row r="70" spans="1:24" x14ac:dyDescent="0.25">
      <c r="A70" s="11" t="s">
        <v>86</v>
      </c>
      <c r="B70">
        <v>2018</v>
      </c>
      <c r="C70">
        <v>29196982</v>
      </c>
      <c r="D70" t="s">
        <v>87</v>
      </c>
      <c r="E70" t="s">
        <v>40</v>
      </c>
      <c r="F70" t="s">
        <v>81</v>
      </c>
      <c r="G70" t="s">
        <v>89</v>
      </c>
      <c r="H70">
        <v>250</v>
      </c>
      <c r="I70">
        <v>7</v>
      </c>
      <c r="J70">
        <v>100</v>
      </c>
      <c r="N70" s="4"/>
      <c r="O70" s="3">
        <v>49</v>
      </c>
      <c r="R70" s="3">
        <v>41</v>
      </c>
      <c r="S70">
        <v>39</v>
      </c>
      <c r="T70">
        <v>32</v>
      </c>
      <c r="V70">
        <f t="shared" si="2"/>
        <v>1.53125</v>
      </c>
    </row>
    <row r="71" spans="1:24" s="3" customFormat="1" x14ac:dyDescent="0.25">
      <c r="A71" s="3" t="s">
        <v>88</v>
      </c>
      <c r="B71" s="3">
        <v>2021</v>
      </c>
      <c r="C71" s="3">
        <v>33409937</v>
      </c>
      <c r="D71" s="3" t="s">
        <v>114</v>
      </c>
      <c r="E71" t="s">
        <v>40</v>
      </c>
      <c r="F71" s="3" t="s">
        <v>81</v>
      </c>
      <c r="G71" s="3" t="s">
        <v>90</v>
      </c>
      <c r="H71" s="3">
        <v>300</v>
      </c>
      <c r="I71" s="3">
        <v>11.4</v>
      </c>
      <c r="J71" s="3">
        <v>100</v>
      </c>
      <c r="L71" s="3">
        <v>48</v>
      </c>
      <c r="R71" s="8">
        <v>38</v>
      </c>
      <c r="T71" s="3">
        <v>38</v>
      </c>
      <c r="V71">
        <f>R71/T71</f>
        <v>1</v>
      </c>
      <c r="W71"/>
      <c r="X71" s="3" t="s">
        <v>95</v>
      </c>
    </row>
    <row r="72" spans="1:24" x14ac:dyDescent="0.25">
      <c r="A72" t="s">
        <v>112</v>
      </c>
      <c r="B72">
        <v>2021</v>
      </c>
      <c r="C72" t="s">
        <v>113</v>
      </c>
      <c r="D72" t="s">
        <v>114</v>
      </c>
      <c r="E72" t="s">
        <v>40</v>
      </c>
      <c r="F72" t="s">
        <v>81</v>
      </c>
      <c r="G72" t="s">
        <v>90</v>
      </c>
      <c r="H72">
        <v>568</v>
      </c>
      <c r="I72">
        <v>10.4</v>
      </c>
      <c r="J72">
        <v>100</v>
      </c>
      <c r="L72">
        <v>46</v>
      </c>
      <c r="R72" s="3">
        <v>27</v>
      </c>
      <c r="T72">
        <v>32.799999999999997</v>
      </c>
    </row>
    <row r="73" spans="1:24" s="10" customFormat="1" x14ac:dyDescent="0.25">
      <c r="A73" s="10" t="s">
        <v>107</v>
      </c>
      <c r="B73" s="10">
        <v>2021</v>
      </c>
      <c r="C73" s="10">
        <v>34125049</v>
      </c>
      <c r="D73" s="10" t="s">
        <v>108</v>
      </c>
      <c r="F73" s="11" t="s">
        <v>110</v>
      </c>
      <c r="G73" s="8" t="s">
        <v>22</v>
      </c>
      <c r="H73" s="10">
        <v>47</v>
      </c>
      <c r="I73" s="10">
        <v>78.3</v>
      </c>
      <c r="N73" s="9">
        <v>30</v>
      </c>
      <c r="O73" s="3"/>
      <c r="P73" s="9">
        <v>46</v>
      </c>
      <c r="Q73" s="9">
        <v>30</v>
      </c>
      <c r="X73" t="s">
        <v>106</v>
      </c>
    </row>
    <row r="74" spans="1:24" x14ac:dyDescent="0.25">
      <c r="A74" t="s">
        <v>104</v>
      </c>
      <c r="B74">
        <v>2020</v>
      </c>
      <c r="C74">
        <v>31922437</v>
      </c>
      <c r="D74" t="s">
        <v>105</v>
      </c>
      <c r="F74" s="11" t="s">
        <v>110</v>
      </c>
      <c r="G74" t="s">
        <v>109</v>
      </c>
      <c r="H74">
        <v>411</v>
      </c>
      <c r="I74">
        <v>22.9</v>
      </c>
      <c r="J74">
        <v>100</v>
      </c>
      <c r="K74">
        <v>12.7</v>
      </c>
      <c r="N74" s="9">
        <v>26.3</v>
      </c>
      <c r="P74" s="4">
        <v>46</v>
      </c>
      <c r="Q74" s="4">
        <v>30</v>
      </c>
      <c r="T74" s="8">
        <v>32.6</v>
      </c>
      <c r="U74" s="8"/>
    </row>
    <row r="75" spans="1:24" x14ac:dyDescent="0.25">
      <c r="A75" s="11" t="s">
        <v>111</v>
      </c>
      <c r="B75">
        <v>2020</v>
      </c>
      <c r="C75">
        <v>32421508</v>
      </c>
      <c r="F75" t="s">
        <v>81</v>
      </c>
      <c r="G75" t="s">
        <v>22</v>
      </c>
      <c r="H75">
        <v>1522</v>
      </c>
      <c r="I75">
        <v>21.1</v>
      </c>
      <c r="J75">
        <v>100</v>
      </c>
      <c r="K75">
        <v>100</v>
      </c>
      <c r="L75">
        <v>42</v>
      </c>
      <c r="M75">
        <v>30</v>
      </c>
      <c r="N75" s="3">
        <v>18.2</v>
      </c>
      <c r="O75" s="3">
        <v>76.099999999999994</v>
      </c>
      <c r="Q75" s="13">
        <v>72.5</v>
      </c>
    </row>
  </sheetData>
  <conditionalFormatting sqref="V21:W73 V3:V20">
    <cfRule type="cellIs" dxfId="1" priority="3" operator="lessThan">
      <formula>1</formula>
    </cfRule>
  </conditionalFormatting>
  <conditionalFormatting sqref="V2:W2 W3:W20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D93D-A383-4F3B-96D5-E9A9C70BACAD}">
  <sheetPr>
    <tabColor rgb="FFFF0000"/>
  </sheetPr>
  <dimension ref="A2:J21"/>
  <sheetViews>
    <sheetView workbookViewId="0">
      <selection activeCell="I20" sqref="I20"/>
    </sheetView>
  </sheetViews>
  <sheetFormatPr defaultRowHeight="15" x14ac:dyDescent="0.25"/>
  <sheetData>
    <row r="2" spans="1:10" x14ac:dyDescent="0.25">
      <c r="A2" t="s">
        <v>124</v>
      </c>
      <c r="F2" s="2" t="s">
        <v>115</v>
      </c>
      <c r="G2" s="2" t="s">
        <v>121</v>
      </c>
      <c r="H2" s="2" t="s">
        <v>120</v>
      </c>
      <c r="I2" s="2" t="s">
        <v>122</v>
      </c>
      <c r="J2" s="2" t="s">
        <v>123</v>
      </c>
    </row>
    <row r="3" spans="1:10" x14ac:dyDescent="0.25">
      <c r="B3" t="s">
        <v>15</v>
      </c>
      <c r="C3">
        <v>1355</v>
      </c>
      <c r="G3" t="s">
        <v>116</v>
      </c>
      <c r="H3">
        <v>739</v>
      </c>
      <c r="I3">
        <v>25</v>
      </c>
      <c r="J3">
        <f>H3*I3</f>
        <v>18475</v>
      </c>
    </row>
    <row r="4" spans="1:10" x14ac:dyDescent="0.25">
      <c r="B4" t="s">
        <v>112</v>
      </c>
      <c r="C4">
        <v>568</v>
      </c>
      <c r="G4" t="s">
        <v>117</v>
      </c>
      <c r="H4">
        <v>753</v>
      </c>
      <c r="I4">
        <v>35</v>
      </c>
      <c r="J4">
        <f t="shared" ref="J4:J6" si="0">H4*I4</f>
        <v>26355</v>
      </c>
    </row>
    <row r="5" spans="1:10" x14ac:dyDescent="0.25">
      <c r="B5" t="s">
        <v>91</v>
      </c>
      <c r="C5">
        <v>1785</v>
      </c>
      <c r="G5" t="s">
        <v>118</v>
      </c>
      <c r="H5">
        <v>21</v>
      </c>
      <c r="I5">
        <v>45</v>
      </c>
      <c r="J5">
        <f t="shared" si="0"/>
        <v>945</v>
      </c>
    </row>
    <row r="6" spans="1:10" x14ac:dyDescent="0.25">
      <c r="C6">
        <v>2148</v>
      </c>
      <c r="G6" t="s">
        <v>119</v>
      </c>
      <c r="H6">
        <v>1</v>
      </c>
      <c r="I6">
        <v>55</v>
      </c>
      <c r="J6">
        <f t="shared" si="0"/>
        <v>55</v>
      </c>
    </row>
    <row r="7" spans="1:10" x14ac:dyDescent="0.25">
      <c r="B7" t="s">
        <v>79</v>
      </c>
      <c r="C7">
        <v>444</v>
      </c>
      <c r="H7">
        <f>SUM(H3:H6)</f>
        <v>1514</v>
      </c>
      <c r="J7">
        <f>SUM(J3:J6)</f>
        <v>45830</v>
      </c>
    </row>
    <row r="8" spans="1:10" x14ac:dyDescent="0.25">
      <c r="B8" t="s">
        <v>38</v>
      </c>
      <c r="C8">
        <v>475</v>
      </c>
      <c r="J8">
        <f>J7/H7</f>
        <v>30.270805812417436</v>
      </c>
    </row>
    <row r="9" spans="1:10" x14ac:dyDescent="0.25">
      <c r="B9" t="s">
        <v>94</v>
      </c>
      <c r="C9">
        <v>493</v>
      </c>
    </row>
    <row r="10" spans="1:10" x14ac:dyDescent="0.25">
      <c r="B10" t="s">
        <v>86</v>
      </c>
      <c r="C10">
        <v>250</v>
      </c>
    </row>
    <row r="11" spans="1:10" x14ac:dyDescent="0.25">
      <c r="B11" t="s">
        <v>88</v>
      </c>
      <c r="C11">
        <v>300</v>
      </c>
    </row>
    <row r="13" spans="1:10" x14ac:dyDescent="0.25">
      <c r="B13" t="s">
        <v>125</v>
      </c>
      <c r="C13">
        <v>5404</v>
      </c>
    </row>
    <row r="14" spans="1:10" x14ac:dyDescent="0.25">
      <c r="B14" t="s">
        <v>130</v>
      </c>
      <c r="C14">
        <v>287</v>
      </c>
    </row>
    <row r="15" spans="1:10" x14ac:dyDescent="0.25">
      <c r="B15" t="s">
        <v>126</v>
      </c>
      <c r="C15">
        <v>740</v>
      </c>
    </row>
    <row r="16" spans="1:10" x14ac:dyDescent="0.25">
      <c r="B16" t="s">
        <v>126</v>
      </c>
      <c r="C16">
        <v>92</v>
      </c>
    </row>
    <row r="17" spans="2:3" x14ac:dyDescent="0.25">
      <c r="B17" s="14" t="s">
        <v>131</v>
      </c>
      <c r="C17">
        <v>550</v>
      </c>
    </row>
    <row r="18" spans="2:3" x14ac:dyDescent="0.25">
      <c r="B18" s="3" t="s">
        <v>127</v>
      </c>
      <c r="C18">
        <v>94</v>
      </c>
    </row>
    <row r="19" spans="2:3" x14ac:dyDescent="0.25">
      <c r="B19" t="s">
        <v>128</v>
      </c>
      <c r="C19">
        <v>307</v>
      </c>
    </row>
    <row r="20" spans="2:3" x14ac:dyDescent="0.25">
      <c r="B20" t="s">
        <v>129</v>
      </c>
      <c r="C20">
        <v>308</v>
      </c>
    </row>
    <row r="21" spans="2:3" x14ac:dyDescent="0.25">
      <c r="C21">
        <f>SUM(C3:C20)</f>
        <v>15600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Mini-z vs MBI - 2022-10-23</vt:lpstr>
      <vt:lpstr>Doodles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bob</cp:lastModifiedBy>
  <cp:revision/>
  <dcterms:created xsi:type="dcterms:W3CDTF">2021-09-08T02:27:25Z</dcterms:created>
  <dcterms:modified xsi:type="dcterms:W3CDTF">2023-04-10T02:25:57Z</dcterms:modified>
  <cp:category/>
  <cp:contentStatus/>
</cp:coreProperties>
</file>