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.sharepoint.com/sites/CMESwarms/Shared Documents/General/PDR Development/"/>
    </mc:Choice>
  </mc:AlternateContent>
  <xr:revisionPtr revIDLastSave="857" documentId="11_10C772EDFC1D5F3DB7CBC6DCA7281339F8BB6CD3" xr6:coauthVersionLast="41" xr6:coauthVersionMax="45" xr10:uidLastSave="{3493A7E3-B519-410C-A273-A638493814B7}"/>
  <bookViews>
    <workbookView xWindow="57480" yWindow="-120" windowWidth="29040" windowHeight="15840" activeTab="1" xr2:uid="{00000000-000D-0000-FFFF-FFFF00000000}"/>
  </bookViews>
  <sheets>
    <sheet name="GPU" sheetId="1" r:id="rId1"/>
    <sheet name="Camer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2" l="1"/>
  <c r="Q5" i="2"/>
  <c r="W5" i="2" l="1"/>
  <c r="X5" i="2" s="1"/>
  <c r="W4" i="2"/>
  <c r="X4" i="2" s="1"/>
  <c r="U9" i="2"/>
  <c r="T9" i="2"/>
  <c r="S9" i="2"/>
  <c r="R9" i="2"/>
  <c r="Q9" i="2"/>
  <c r="W9" i="2" s="1"/>
  <c r="R6" i="2"/>
  <c r="W6" i="2" s="1"/>
  <c r="X6" i="2" s="1"/>
  <c r="Q7" i="2"/>
  <c r="R7" i="2"/>
  <c r="S7" i="2"/>
  <c r="Q8" i="2"/>
  <c r="R8" i="2"/>
  <c r="S8" i="2"/>
  <c r="T8" i="2"/>
  <c r="D7" i="2"/>
  <c r="C7" i="2"/>
  <c r="B7" i="2"/>
  <c r="C6" i="2"/>
  <c r="B6" i="2"/>
  <c r="F6" i="2" s="1"/>
  <c r="G6" i="2" s="1"/>
  <c r="B5" i="2"/>
  <c r="F5" i="2" s="1"/>
  <c r="G5" i="2" s="1"/>
  <c r="F4" i="2"/>
  <c r="G4" i="2" s="1"/>
  <c r="W8" i="2" l="1"/>
  <c r="X8" i="2" s="1"/>
  <c r="W7" i="2"/>
  <c r="X7" i="2" s="1"/>
  <c r="X9" i="2"/>
  <c r="Q29" i="2" s="1"/>
  <c r="Q27" i="2"/>
  <c r="T27" i="2" s="1"/>
  <c r="Q24" i="2"/>
  <c r="T24" i="2" s="1"/>
  <c r="Q25" i="2"/>
  <c r="T25" i="2" s="1"/>
  <c r="Q26" i="2"/>
  <c r="W26" i="2" s="1"/>
  <c r="B24" i="2"/>
  <c r="B25" i="2"/>
  <c r="B26" i="2"/>
  <c r="F7" i="2"/>
  <c r="G7" i="2" s="1"/>
  <c r="T29" i="2" l="1"/>
  <c r="W29" i="2"/>
  <c r="W27" i="2"/>
  <c r="T26" i="2"/>
  <c r="W25" i="2"/>
  <c r="Q28" i="2"/>
  <c r="W28" i="2" s="1"/>
  <c r="W24" i="2"/>
  <c r="H26" i="2"/>
  <c r="N26" i="2"/>
  <c r="E25" i="2"/>
  <c r="N25" i="2"/>
  <c r="E24" i="2"/>
  <c r="N24" i="2"/>
  <c r="H24" i="2"/>
  <c r="K24" i="2"/>
  <c r="H25" i="2"/>
  <c r="K26" i="2"/>
  <c r="E26" i="2"/>
  <c r="K25" i="2"/>
  <c r="T28" i="2" l="1"/>
  <c r="T30" i="2" s="1"/>
  <c r="W30" i="2"/>
  <c r="B27" i="2"/>
  <c r="H27" i="2" l="1"/>
  <c r="H28" i="2" s="1"/>
  <c r="N27" i="2"/>
  <c r="N28" i="2" s="1"/>
  <c r="E27" i="2"/>
  <c r="E28" i="2" s="1"/>
  <c r="K27" i="2"/>
  <c r="K28" i="2" s="1"/>
</calcChain>
</file>

<file path=xl/sharedStrings.xml><?xml version="1.0" encoding="utf-8"?>
<sst xmlns="http://schemas.openxmlformats.org/spreadsheetml/2006/main" count="108" uniqueCount="45">
  <si>
    <t>Weighted Decision Matrix</t>
  </si>
  <si>
    <t>Pairwise Comparison Chart</t>
  </si>
  <si>
    <t>Cost</t>
  </si>
  <si>
    <t>CPU Speed</t>
  </si>
  <si>
    <t>GPU Speed</t>
  </si>
  <si>
    <t>Memory</t>
  </si>
  <si>
    <t>Power</t>
  </si>
  <si>
    <t>Importance</t>
  </si>
  <si>
    <t>Criteria</t>
  </si>
  <si>
    <t>Weight</t>
  </si>
  <si>
    <t>Odroid</t>
  </si>
  <si>
    <t>Framerate</t>
  </si>
  <si>
    <t>Resolution</t>
  </si>
  <si>
    <t>Logitech C930E</t>
  </si>
  <si>
    <t>Logitech C270</t>
  </si>
  <si>
    <t>Total</t>
  </si>
  <si>
    <t>Score</t>
  </si>
  <si>
    <t>Mobius Action Cam</t>
  </si>
  <si>
    <t>Nvidia Jetson Nano</t>
  </si>
  <si>
    <t>Nvidia Jetson TX2</t>
  </si>
  <si>
    <t>Dollars</t>
  </si>
  <si>
    <t>Value</t>
  </si>
  <si>
    <t>FPS</t>
  </si>
  <si>
    <t>Pixels</t>
  </si>
  <si>
    <t>Grams</t>
  </si>
  <si>
    <t>4K</t>
  </si>
  <si>
    <t>2K</t>
  </si>
  <si>
    <t>1080p</t>
  </si>
  <si>
    <t>720p</t>
  </si>
  <si>
    <t>480p</t>
  </si>
  <si>
    <t>Data</t>
  </si>
  <si>
    <t>Value Functions</t>
  </si>
  <si>
    <t>GHz</t>
  </si>
  <si>
    <t>Cores</t>
  </si>
  <si>
    <t>GB</t>
  </si>
  <si>
    <t>W</t>
  </si>
  <si>
    <t>&lt;85</t>
  </si>
  <si>
    <t>Cost ($)</t>
  </si>
  <si>
    <t>CPU Speed (GHz)</t>
  </si>
  <si>
    <t>GPU Speed (Cores)</t>
  </si>
  <si>
    <t>Memory (GB)</t>
  </si>
  <si>
    <t>Power (W)</t>
  </si>
  <si>
    <t>Weight (g)</t>
  </si>
  <si>
    <t>Framerate (fps)</t>
  </si>
  <si>
    <t>Resolution (Px)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</si>
</sst>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4C6E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4" xfId="0" applyFill="1" applyBorder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3" xfId="0" applyFill="1" applyBorder="1"/>
    <xf numFmtId="0" fontId="0" fillId="5" borderId="12" xfId="0" applyFill="1" applyBorder="1"/>
    <xf numFmtId="0" fontId="0" fillId="5" borderId="5" xfId="0" applyFill="1" applyBorder="1"/>
    <xf numFmtId="0" fontId="0" fillId="2" borderId="11" xfId="0" applyFill="1" applyBorder="1"/>
    <xf numFmtId="0" fontId="0" fillId="4" borderId="11" xfId="0" applyFill="1" applyBorder="1"/>
    <xf numFmtId="0" fontId="0" fillId="3" borderId="11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0" fillId="3" borderId="9" xfId="0" applyFill="1" applyBorder="1"/>
    <xf numFmtId="0" fontId="0" fillId="3" borderId="10" xfId="0" applyFill="1" applyBorder="1"/>
    <xf numFmtId="0" fontId="1" fillId="5" borderId="1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applyFont="1" applyFill="1" applyBorder="1"/>
    <xf numFmtId="0" fontId="1" fillId="5" borderId="1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0" xfId="0" applyFill="1" applyBorder="1"/>
    <xf numFmtId="0" fontId="0" fillId="6" borderId="9" xfId="0" applyFill="1" applyBorder="1"/>
    <xf numFmtId="0" fontId="0" fillId="6" borderId="11" xfId="0" applyFill="1" applyBorder="1"/>
    <xf numFmtId="0" fontId="1" fillId="6" borderId="11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2" borderId="13" xfId="0" applyFill="1" applyBorder="1"/>
    <xf numFmtId="0" fontId="0" fillId="2" borderId="6" xfId="0" applyFill="1" applyBorder="1"/>
    <xf numFmtId="0" fontId="1" fillId="5" borderId="1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165" fontId="0" fillId="5" borderId="10" xfId="0" applyNumberFormat="1" applyFill="1" applyBorder="1"/>
    <xf numFmtId="2" fontId="0" fillId="5" borderId="12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5" xfId="0" applyNumberFormat="1" applyFill="1" applyBorder="1"/>
    <xf numFmtId="2" fontId="0" fillId="2" borderId="10" xfId="0" applyNumberFormat="1" applyFill="1" applyBorder="1"/>
    <xf numFmtId="2" fontId="0" fillId="2" borderId="11" xfId="0" applyNumberFormat="1" applyFill="1" applyBorder="1"/>
    <xf numFmtId="2" fontId="1" fillId="2" borderId="11" xfId="0" applyNumberFormat="1" applyFon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0" fillId="3" borderId="11" xfId="0" applyNumberFormat="1" applyFill="1" applyBorder="1"/>
    <xf numFmtId="2" fontId="1" fillId="3" borderId="11" xfId="0" applyNumberFormat="1" applyFont="1" applyFill="1" applyBorder="1"/>
    <xf numFmtId="2" fontId="0" fillId="6" borderId="9" xfId="0" applyNumberFormat="1" applyFill="1" applyBorder="1"/>
    <xf numFmtId="2" fontId="0" fillId="6" borderId="10" xfId="0" applyNumberFormat="1" applyFill="1" applyBorder="1"/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6" borderId="1" xfId="0" applyFill="1" applyBorder="1"/>
    <xf numFmtId="0" fontId="1" fillId="3" borderId="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6" borderId="10" xfId="0" applyFill="1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5" borderId="14" xfId="0" applyFill="1" applyBorder="1"/>
    <xf numFmtId="0" fontId="0" fillId="5" borderId="15" xfId="0" applyFill="1" applyBorder="1"/>
    <xf numFmtId="0" fontId="1" fillId="5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4C6EC"/>
      <color rgb="FFC4B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:I18"/>
    </sheetView>
  </sheetViews>
  <sheetFormatPr defaultRowHeight="14.5" x14ac:dyDescent="0.35"/>
  <cols>
    <col min="1" max="1" width="23" customWidth="1"/>
    <col min="3" max="3" width="9.7265625" bestFit="1" customWidth="1"/>
    <col min="4" max="4" width="9.90625" bestFit="1" customWidth="1"/>
    <col min="5" max="5" width="7.90625" bestFit="1" customWidth="1"/>
    <col min="7" max="7" width="10.453125" bestFit="1" customWidth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E1B5-B688-4BCF-95C1-38D07AEAF522}">
  <dimension ref="A2:AA30"/>
  <sheetViews>
    <sheetView tabSelected="1" workbookViewId="0">
      <selection activeCell="U22" sqref="U22:W22"/>
    </sheetView>
  </sheetViews>
  <sheetFormatPr defaultRowHeight="14.5" x14ac:dyDescent="0.35"/>
  <cols>
    <col min="1" max="1" width="14.1796875" bestFit="1" customWidth="1"/>
    <col min="3" max="3" width="9.81640625" customWidth="1"/>
    <col min="4" max="4" width="10.54296875" customWidth="1"/>
    <col min="5" max="5" width="9.54296875" customWidth="1"/>
    <col min="6" max="6" width="10.453125" customWidth="1"/>
    <col min="13" max="13" width="11.7265625" customWidth="1"/>
    <col min="15" max="15" width="10.6328125" customWidth="1"/>
    <col min="16" max="16" width="17" bestFit="1" customWidth="1"/>
    <col min="18" max="18" width="10.08984375" bestFit="1" customWidth="1"/>
    <col min="19" max="19" width="10.1796875" bestFit="1" customWidth="1"/>
    <col min="20" max="20" width="8" bestFit="1" customWidth="1"/>
    <col min="21" max="21" width="6.36328125" bestFit="1" customWidth="1"/>
    <col min="22" max="22" width="7.08984375" bestFit="1" customWidth="1"/>
    <col min="23" max="23" width="11.81640625" bestFit="1" customWidth="1"/>
    <col min="24" max="24" width="7.08984375" bestFit="1" customWidth="1"/>
  </cols>
  <sheetData>
    <row r="2" spans="1:27" x14ac:dyDescent="0.35">
      <c r="A2" s="7" t="s">
        <v>1</v>
      </c>
      <c r="B2" s="7"/>
      <c r="C2" s="7"/>
      <c r="D2" s="7"/>
      <c r="E2" s="7"/>
      <c r="F2" s="7"/>
      <c r="G2" s="7"/>
      <c r="P2" s="7" t="s">
        <v>1</v>
      </c>
      <c r="Q2" s="7"/>
      <c r="R2" s="7"/>
      <c r="S2" s="7"/>
      <c r="T2" s="7"/>
      <c r="U2" s="7"/>
      <c r="V2" s="7"/>
      <c r="W2" s="7"/>
      <c r="X2" s="7"/>
    </row>
    <row r="3" spans="1:27" x14ac:dyDescent="0.35">
      <c r="A3" s="1"/>
      <c r="B3" s="1" t="s">
        <v>2</v>
      </c>
      <c r="C3" s="1" t="s">
        <v>11</v>
      </c>
      <c r="D3" s="1" t="s">
        <v>12</v>
      </c>
      <c r="E3" s="1" t="s">
        <v>9</v>
      </c>
      <c r="F3" s="1" t="s">
        <v>7</v>
      </c>
      <c r="G3" s="9" t="s">
        <v>9</v>
      </c>
      <c r="P3" s="11"/>
      <c r="Q3" s="11" t="s">
        <v>2</v>
      </c>
      <c r="R3" s="11" t="s">
        <v>3</v>
      </c>
      <c r="S3" s="11" t="s">
        <v>4</v>
      </c>
      <c r="T3" s="11" t="s">
        <v>5</v>
      </c>
      <c r="U3" s="11" t="s">
        <v>6</v>
      </c>
      <c r="V3" s="11" t="s">
        <v>9</v>
      </c>
      <c r="W3" s="1" t="s">
        <v>7</v>
      </c>
      <c r="X3" s="9" t="s">
        <v>9</v>
      </c>
    </row>
    <row r="4" spans="1:27" x14ac:dyDescent="0.35">
      <c r="A4" s="1" t="s">
        <v>37</v>
      </c>
      <c r="B4" s="6">
        <v>0</v>
      </c>
      <c r="C4" s="6">
        <v>2</v>
      </c>
      <c r="D4" s="6">
        <v>2</v>
      </c>
      <c r="E4" s="6">
        <v>4</v>
      </c>
      <c r="F4" s="12">
        <f>SUM(B4:E4)</f>
        <v>8</v>
      </c>
      <c r="G4" s="53">
        <f>F4/30</f>
        <v>0.26666666666666666</v>
      </c>
      <c r="P4" s="1" t="s">
        <v>37</v>
      </c>
      <c r="Q4" s="6">
        <v>0</v>
      </c>
      <c r="R4" s="6">
        <v>4</v>
      </c>
      <c r="S4" s="6">
        <v>2</v>
      </c>
      <c r="T4" s="6">
        <v>4</v>
      </c>
      <c r="U4" s="6">
        <v>3</v>
      </c>
      <c r="V4" s="6">
        <v>2</v>
      </c>
      <c r="W4" s="12">
        <f>SUM(Q4:V4)</f>
        <v>15</v>
      </c>
      <c r="X4" s="9">
        <f>W4/75</f>
        <v>0.2</v>
      </c>
    </row>
    <row r="5" spans="1:27" x14ac:dyDescent="0.35">
      <c r="A5" s="1" t="s">
        <v>43</v>
      </c>
      <c r="B5" s="6">
        <f>5-C4</f>
        <v>3</v>
      </c>
      <c r="C5" s="6">
        <v>0</v>
      </c>
      <c r="D5" s="6">
        <v>3</v>
      </c>
      <c r="E5" s="6">
        <v>4</v>
      </c>
      <c r="F5" s="13">
        <f>SUM(B5:E5)</f>
        <v>10</v>
      </c>
      <c r="G5" s="54">
        <f t="shared" ref="G5:G7" si="0">F5/30</f>
        <v>0.33333333333333331</v>
      </c>
      <c r="P5" s="1" t="s">
        <v>38</v>
      </c>
      <c r="Q5" s="6">
        <f>5-R4</f>
        <v>1</v>
      </c>
      <c r="R5" s="6">
        <v>0</v>
      </c>
      <c r="S5" s="6">
        <v>1</v>
      </c>
      <c r="T5" s="6">
        <v>4</v>
      </c>
      <c r="U5" s="6">
        <v>3</v>
      </c>
      <c r="V5" s="6">
        <v>1</v>
      </c>
      <c r="W5" s="13">
        <f>SUM(Q5:V5)</f>
        <v>10</v>
      </c>
      <c r="X5" s="51">
        <f t="shared" ref="X5:X9" si="1">W5/75</f>
        <v>0.13333333333333333</v>
      </c>
    </row>
    <row r="6" spans="1:27" x14ac:dyDescent="0.35">
      <c r="A6" s="1" t="s">
        <v>44</v>
      </c>
      <c r="B6" s="6">
        <f>5-D4</f>
        <v>3</v>
      </c>
      <c r="C6" s="6">
        <f>5-D5</f>
        <v>2</v>
      </c>
      <c r="D6" s="6">
        <v>0</v>
      </c>
      <c r="E6" s="6">
        <v>4</v>
      </c>
      <c r="F6" s="13">
        <f>SUM(B6:E6)</f>
        <v>9</v>
      </c>
      <c r="G6" s="54">
        <f t="shared" si="0"/>
        <v>0.3</v>
      </c>
      <c r="P6" s="1" t="s">
        <v>39</v>
      </c>
      <c r="Q6" s="6">
        <f>5-S4</f>
        <v>3</v>
      </c>
      <c r="R6" s="6">
        <f>5-S5</f>
        <v>4</v>
      </c>
      <c r="S6" s="6">
        <v>0</v>
      </c>
      <c r="T6" s="6">
        <v>5</v>
      </c>
      <c r="U6" s="6">
        <v>4</v>
      </c>
      <c r="V6" s="6">
        <v>4</v>
      </c>
      <c r="W6" s="13">
        <f>SUM(Q6:V6)</f>
        <v>20</v>
      </c>
      <c r="X6" s="51">
        <f t="shared" si="1"/>
        <v>0.26666666666666666</v>
      </c>
    </row>
    <row r="7" spans="1:27" x14ac:dyDescent="0.35">
      <c r="A7" s="1" t="s">
        <v>42</v>
      </c>
      <c r="B7" s="6">
        <f>5-E4</f>
        <v>1</v>
      </c>
      <c r="C7" s="6">
        <f>5-E5</f>
        <v>1</v>
      </c>
      <c r="D7" s="6">
        <f>5-E6</f>
        <v>1</v>
      </c>
      <c r="E7" s="6">
        <v>0</v>
      </c>
      <c r="F7" s="14">
        <f>SUM(B7:E7)</f>
        <v>3</v>
      </c>
      <c r="G7" s="55">
        <f t="shared" si="0"/>
        <v>0.1</v>
      </c>
      <c r="P7" s="1" t="s">
        <v>40</v>
      </c>
      <c r="Q7" s="6">
        <f>5-T4</f>
        <v>1</v>
      </c>
      <c r="R7" s="6">
        <f>5-T5</f>
        <v>1</v>
      </c>
      <c r="S7" s="6">
        <f>5-T6</f>
        <v>0</v>
      </c>
      <c r="T7" s="6">
        <v>0</v>
      </c>
      <c r="U7" s="6">
        <v>2</v>
      </c>
      <c r="V7" s="6">
        <v>1</v>
      </c>
      <c r="W7" s="13">
        <f>SUM(Q7:V7)</f>
        <v>5</v>
      </c>
      <c r="X7" s="51">
        <f t="shared" si="1"/>
        <v>6.6666666666666666E-2</v>
      </c>
    </row>
    <row r="8" spans="1:27" x14ac:dyDescent="0.35">
      <c r="F8" s="45"/>
      <c r="G8" s="45"/>
      <c r="P8" s="1" t="s">
        <v>41</v>
      </c>
      <c r="Q8" s="6">
        <f>5-U4</f>
        <v>2</v>
      </c>
      <c r="R8" s="6">
        <f>5-U5</f>
        <v>2</v>
      </c>
      <c r="S8" s="6">
        <f>5-U6</f>
        <v>1</v>
      </c>
      <c r="T8" s="6">
        <f>5-U7</f>
        <v>3</v>
      </c>
      <c r="U8" s="6">
        <v>0</v>
      </c>
      <c r="V8" s="6">
        <v>2</v>
      </c>
      <c r="W8" s="13">
        <f>SUM(Q8:V8)</f>
        <v>10</v>
      </c>
      <c r="X8" s="51">
        <f t="shared" si="1"/>
        <v>0.13333333333333333</v>
      </c>
    </row>
    <row r="9" spans="1:27" ht="15.5" x14ac:dyDescent="0.35">
      <c r="A9" s="81" t="s">
        <v>31</v>
      </c>
      <c r="B9" s="25"/>
      <c r="C9" s="25"/>
      <c r="D9" s="25"/>
      <c r="E9" s="25"/>
      <c r="F9" s="25"/>
      <c r="G9" s="25"/>
      <c r="H9" s="26"/>
      <c r="P9" s="1" t="s">
        <v>42</v>
      </c>
      <c r="Q9" s="6">
        <f>5-V4</f>
        <v>3</v>
      </c>
      <c r="R9" s="6">
        <f>5-V5</f>
        <v>4</v>
      </c>
      <c r="S9" s="6">
        <f>5-V6</f>
        <v>1</v>
      </c>
      <c r="T9" s="6">
        <f>5-V7</f>
        <v>4</v>
      </c>
      <c r="U9" s="6">
        <f>5-V8</f>
        <v>3</v>
      </c>
      <c r="V9" s="6">
        <v>0</v>
      </c>
      <c r="W9" s="14">
        <f>SUM(Q9:V9)</f>
        <v>15</v>
      </c>
      <c r="X9" s="11">
        <f t="shared" si="1"/>
        <v>0.2</v>
      </c>
    </row>
    <row r="10" spans="1:27" ht="17.5" customHeight="1" x14ac:dyDescent="0.35">
      <c r="A10" s="7" t="s">
        <v>2</v>
      </c>
      <c r="B10" s="7"/>
      <c r="C10" s="7" t="s">
        <v>11</v>
      </c>
      <c r="D10" s="7"/>
      <c r="E10" s="7" t="s">
        <v>12</v>
      </c>
      <c r="F10" s="7"/>
      <c r="G10" s="7" t="s">
        <v>9</v>
      </c>
      <c r="H10" s="7"/>
    </row>
    <row r="11" spans="1:27" ht="15.5" x14ac:dyDescent="0.35">
      <c r="A11" s="1" t="s">
        <v>20</v>
      </c>
      <c r="B11" s="1" t="s">
        <v>21</v>
      </c>
      <c r="C11" s="1" t="s">
        <v>22</v>
      </c>
      <c r="D11" s="1" t="s">
        <v>21</v>
      </c>
      <c r="E11" s="1" t="s">
        <v>23</v>
      </c>
      <c r="F11" s="1" t="s">
        <v>21</v>
      </c>
      <c r="G11" s="1" t="s">
        <v>24</v>
      </c>
      <c r="H11" s="1" t="s">
        <v>21</v>
      </c>
      <c r="P11" s="82" t="s">
        <v>31</v>
      </c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 x14ac:dyDescent="0.35">
      <c r="A12" s="42">
        <v>150</v>
      </c>
      <c r="B12" s="42">
        <v>17</v>
      </c>
      <c r="C12" s="42">
        <v>0</v>
      </c>
      <c r="D12" s="42">
        <v>20</v>
      </c>
      <c r="E12" s="42" t="s">
        <v>29</v>
      </c>
      <c r="F12" s="42">
        <v>20</v>
      </c>
      <c r="G12" s="42">
        <v>150</v>
      </c>
      <c r="H12" s="42">
        <v>33</v>
      </c>
      <c r="P12" s="80" t="s">
        <v>2</v>
      </c>
      <c r="Q12" s="80"/>
      <c r="R12" s="80" t="s">
        <v>3</v>
      </c>
      <c r="S12" s="80"/>
      <c r="T12" s="80" t="s">
        <v>4</v>
      </c>
      <c r="U12" s="80"/>
      <c r="V12" s="80" t="s">
        <v>5</v>
      </c>
      <c r="W12" s="80"/>
      <c r="X12" s="80" t="s">
        <v>6</v>
      </c>
      <c r="Y12" s="80"/>
      <c r="Z12" s="80" t="s">
        <v>9</v>
      </c>
      <c r="AA12" s="80"/>
    </row>
    <row r="13" spans="1:27" x14ac:dyDescent="0.35">
      <c r="A13" s="43">
        <v>125</v>
      </c>
      <c r="B13" s="43">
        <v>33</v>
      </c>
      <c r="C13" s="43">
        <v>15</v>
      </c>
      <c r="D13" s="43">
        <v>40</v>
      </c>
      <c r="E13" s="43" t="s">
        <v>28</v>
      </c>
      <c r="F13" s="43">
        <v>40</v>
      </c>
      <c r="G13" s="43">
        <v>100</v>
      </c>
      <c r="H13" s="43">
        <v>66</v>
      </c>
      <c r="P13" s="1" t="s">
        <v>20</v>
      </c>
      <c r="Q13" s="1" t="s">
        <v>21</v>
      </c>
      <c r="R13" s="1" t="s">
        <v>32</v>
      </c>
      <c r="S13" s="1" t="s">
        <v>21</v>
      </c>
      <c r="T13" s="1" t="s">
        <v>33</v>
      </c>
      <c r="U13" s="1" t="s">
        <v>21</v>
      </c>
      <c r="V13" s="1" t="s">
        <v>34</v>
      </c>
      <c r="W13" s="1" t="s">
        <v>21</v>
      </c>
      <c r="X13" s="1" t="s">
        <v>35</v>
      </c>
      <c r="Y13" s="1" t="s">
        <v>21</v>
      </c>
      <c r="Z13" s="1" t="s">
        <v>24</v>
      </c>
      <c r="AA13" s="1" t="s">
        <v>21</v>
      </c>
    </row>
    <row r="14" spans="1:27" x14ac:dyDescent="0.35">
      <c r="A14" s="43">
        <v>75</v>
      </c>
      <c r="B14" s="43">
        <v>50</v>
      </c>
      <c r="C14" s="43">
        <v>30</v>
      </c>
      <c r="D14" s="43">
        <v>60</v>
      </c>
      <c r="E14" s="43" t="s">
        <v>27</v>
      </c>
      <c r="F14" s="43">
        <v>60</v>
      </c>
      <c r="G14" s="44">
        <v>50</v>
      </c>
      <c r="H14" s="44">
        <v>100</v>
      </c>
      <c r="P14" s="42">
        <v>300</v>
      </c>
      <c r="Q14" s="42">
        <v>33</v>
      </c>
      <c r="R14" s="42">
        <v>1</v>
      </c>
      <c r="S14" s="42">
        <v>33</v>
      </c>
      <c r="T14" s="42">
        <v>100</v>
      </c>
      <c r="U14" s="42">
        <v>33</v>
      </c>
      <c r="V14" s="42">
        <v>4</v>
      </c>
      <c r="W14" s="42">
        <v>33</v>
      </c>
      <c r="X14" s="42">
        <v>10</v>
      </c>
      <c r="Y14" s="42">
        <v>25</v>
      </c>
      <c r="Z14" s="42">
        <v>100</v>
      </c>
      <c r="AA14" s="42">
        <v>25</v>
      </c>
    </row>
    <row r="15" spans="1:27" x14ac:dyDescent="0.35">
      <c r="A15" s="43">
        <v>50</v>
      </c>
      <c r="B15" s="43">
        <v>67</v>
      </c>
      <c r="C15" s="43">
        <v>45</v>
      </c>
      <c r="D15" s="43">
        <v>80</v>
      </c>
      <c r="E15" s="43" t="s">
        <v>26</v>
      </c>
      <c r="F15" s="43">
        <v>80</v>
      </c>
      <c r="P15" s="43">
        <v>200</v>
      </c>
      <c r="Q15" s="43">
        <v>66</v>
      </c>
      <c r="R15" s="43">
        <v>2</v>
      </c>
      <c r="S15" s="43">
        <v>66</v>
      </c>
      <c r="T15" s="43">
        <v>200</v>
      </c>
      <c r="U15" s="43">
        <v>66</v>
      </c>
      <c r="V15" s="43">
        <v>8</v>
      </c>
      <c r="W15" s="43">
        <v>66</v>
      </c>
      <c r="X15" s="43">
        <v>7.5</v>
      </c>
      <c r="Y15" s="43">
        <v>50</v>
      </c>
      <c r="Z15" s="43">
        <v>75</v>
      </c>
      <c r="AA15" s="43">
        <v>50</v>
      </c>
    </row>
    <row r="16" spans="1:27" x14ac:dyDescent="0.35">
      <c r="A16" s="43">
        <v>25</v>
      </c>
      <c r="B16" s="43">
        <v>83</v>
      </c>
      <c r="C16" s="44">
        <v>60</v>
      </c>
      <c r="D16" s="44">
        <v>100</v>
      </c>
      <c r="E16" s="44" t="s">
        <v>25</v>
      </c>
      <c r="F16" s="44">
        <v>100</v>
      </c>
      <c r="P16" s="44">
        <v>100</v>
      </c>
      <c r="Q16" s="44">
        <v>100</v>
      </c>
      <c r="R16" s="44">
        <v>3</v>
      </c>
      <c r="S16" s="44">
        <v>100</v>
      </c>
      <c r="T16" s="44">
        <v>300</v>
      </c>
      <c r="U16" s="44">
        <v>100</v>
      </c>
      <c r="V16" s="44">
        <v>12</v>
      </c>
      <c r="W16" s="44">
        <v>100</v>
      </c>
      <c r="X16" s="43">
        <v>5</v>
      </c>
      <c r="Y16" s="43">
        <v>75</v>
      </c>
      <c r="Z16" s="43">
        <v>50</v>
      </c>
      <c r="AA16" s="43">
        <v>75</v>
      </c>
    </row>
    <row r="17" spans="1:27" x14ac:dyDescent="0.35">
      <c r="A17" s="44">
        <v>0</v>
      </c>
      <c r="B17" s="44">
        <v>100</v>
      </c>
      <c r="X17" s="44">
        <v>2.5</v>
      </c>
      <c r="Y17" s="44">
        <v>100</v>
      </c>
      <c r="Z17" s="44">
        <v>25</v>
      </c>
      <c r="AA17" s="44">
        <v>100</v>
      </c>
    </row>
    <row r="21" spans="1:27" ht="18.5" x14ac:dyDescent="0.45">
      <c r="A21" s="36" t="s">
        <v>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  <c r="P21" s="36" t="s">
        <v>0</v>
      </c>
      <c r="Q21" s="27"/>
      <c r="R21" s="27"/>
      <c r="S21" s="27"/>
      <c r="T21" s="27"/>
      <c r="U21" s="27"/>
      <c r="V21" s="27"/>
      <c r="W21" s="28"/>
    </row>
    <row r="22" spans="1:27" x14ac:dyDescent="0.35">
      <c r="A22" s="35" t="s">
        <v>8</v>
      </c>
      <c r="B22" s="35" t="s">
        <v>9</v>
      </c>
      <c r="C22" s="78" t="s">
        <v>10</v>
      </c>
      <c r="D22" s="78"/>
      <c r="E22" s="78"/>
      <c r="F22" s="32" t="s">
        <v>14</v>
      </c>
      <c r="G22" s="79"/>
      <c r="H22" s="33"/>
      <c r="I22" s="71" t="s">
        <v>13</v>
      </c>
      <c r="J22" s="72"/>
      <c r="K22" s="73"/>
      <c r="L22" s="74" t="s">
        <v>17</v>
      </c>
      <c r="M22" s="75"/>
      <c r="N22" s="76"/>
      <c r="P22" s="9"/>
      <c r="Q22" s="12"/>
      <c r="R22" s="83" t="s">
        <v>18</v>
      </c>
      <c r="S22" s="84"/>
      <c r="T22" s="85"/>
      <c r="U22" s="86" t="s">
        <v>19</v>
      </c>
      <c r="V22" s="87"/>
      <c r="W22" s="88"/>
    </row>
    <row r="23" spans="1:27" x14ac:dyDescent="0.35">
      <c r="A23" s="24"/>
      <c r="B23" s="24"/>
      <c r="C23" s="2" t="s">
        <v>30</v>
      </c>
      <c r="D23" s="29" t="s">
        <v>16</v>
      </c>
      <c r="E23" s="29" t="s">
        <v>15</v>
      </c>
      <c r="F23" s="3" t="s">
        <v>30</v>
      </c>
      <c r="G23" s="30" t="s">
        <v>16</v>
      </c>
      <c r="H23" s="30" t="s">
        <v>15</v>
      </c>
      <c r="I23" s="4" t="s">
        <v>30</v>
      </c>
      <c r="J23" s="31" t="s">
        <v>16</v>
      </c>
      <c r="K23" s="31" t="s">
        <v>15</v>
      </c>
      <c r="L23" s="70" t="s">
        <v>30</v>
      </c>
      <c r="M23" s="37" t="s">
        <v>16</v>
      </c>
      <c r="N23" s="37" t="s">
        <v>15</v>
      </c>
      <c r="P23" s="91" t="s">
        <v>8</v>
      </c>
      <c r="Q23" s="48" t="s">
        <v>9</v>
      </c>
      <c r="R23" s="2" t="s">
        <v>30</v>
      </c>
      <c r="S23" s="15" t="s">
        <v>16</v>
      </c>
      <c r="T23" s="15" t="s">
        <v>15</v>
      </c>
      <c r="U23" s="4" t="s">
        <v>30</v>
      </c>
      <c r="V23" s="4" t="s">
        <v>16</v>
      </c>
      <c r="W23" s="4" t="s">
        <v>15</v>
      </c>
    </row>
    <row r="24" spans="1:27" x14ac:dyDescent="0.35">
      <c r="A24" s="13" t="s">
        <v>37</v>
      </c>
      <c r="B24" s="52">
        <f>G4</f>
        <v>0.26666666666666666</v>
      </c>
      <c r="C24" s="18">
        <v>20</v>
      </c>
      <c r="D24" s="19">
        <v>100</v>
      </c>
      <c r="E24" s="57">
        <f>D24*B24</f>
        <v>26.666666666666668</v>
      </c>
      <c r="F24" s="20">
        <v>40</v>
      </c>
      <c r="G24" s="21">
        <v>83</v>
      </c>
      <c r="H24" s="60">
        <f>G24*B24</f>
        <v>22.133333333333333</v>
      </c>
      <c r="I24" s="22">
        <v>130</v>
      </c>
      <c r="J24" s="23">
        <v>33</v>
      </c>
      <c r="K24" s="23">
        <f>J24*B24</f>
        <v>8.8000000000000007</v>
      </c>
      <c r="L24" s="39">
        <v>80</v>
      </c>
      <c r="M24" s="38">
        <v>50</v>
      </c>
      <c r="N24" s="64">
        <f>M24*B24</f>
        <v>13.333333333333334</v>
      </c>
      <c r="P24" s="9" t="s">
        <v>37</v>
      </c>
      <c r="Q24" s="89">
        <f>X4</f>
        <v>0.2</v>
      </c>
      <c r="R24" s="18">
        <v>100</v>
      </c>
      <c r="S24" s="18">
        <v>100</v>
      </c>
      <c r="T24" s="5">
        <f>S24*Q24</f>
        <v>20</v>
      </c>
      <c r="U24" s="22">
        <v>300</v>
      </c>
      <c r="V24" s="22">
        <v>33</v>
      </c>
      <c r="W24" s="22">
        <f>V24*Q24</f>
        <v>6.6000000000000005</v>
      </c>
    </row>
    <row r="25" spans="1:27" x14ac:dyDescent="0.35">
      <c r="A25" s="13" t="s">
        <v>43</v>
      </c>
      <c r="B25" s="52">
        <f>G5</f>
        <v>0.33333333333333331</v>
      </c>
      <c r="C25" s="19">
        <v>30</v>
      </c>
      <c r="D25" s="19">
        <v>60</v>
      </c>
      <c r="E25" s="19">
        <f>D25*B25</f>
        <v>20</v>
      </c>
      <c r="F25" s="21">
        <v>30</v>
      </c>
      <c r="G25" s="21">
        <v>60</v>
      </c>
      <c r="H25" s="21">
        <f>G25*B25</f>
        <v>20</v>
      </c>
      <c r="I25" s="23">
        <v>45</v>
      </c>
      <c r="J25" s="23">
        <v>80</v>
      </c>
      <c r="K25" s="23">
        <f>J25*B25</f>
        <v>26.666666666666664</v>
      </c>
      <c r="L25" s="38">
        <v>45</v>
      </c>
      <c r="M25" s="38">
        <v>80</v>
      </c>
      <c r="N25" s="65">
        <f>M25*B25</f>
        <v>26.666666666666664</v>
      </c>
      <c r="P25" s="10" t="s">
        <v>38</v>
      </c>
      <c r="Q25" s="8">
        <f>X5</f>
        <v>0.13333333333333333</v>
      </c>
      <c r="R25" s="19">
        <v>1.43</v>
      </c>
      <c r="S25" s="19">
        <v>66</v>
      </c>
      <c r="T25" s="46">
        <f>S25*Q25</f>
        <v>8.8000000000000007</v>
      </c>
      <c r="U25" s="23">
        <v>1.43</v>
      </c>
      <c r="V25" s="23">
        <v>66</v>
      </c>
      <c r="W25" s="23">
        <f>V25*Q25</f>
        <v>8.8000000000000007</v>
      </c>
    </row>
    <row r="26" spans="1:27" x14ac:dyDescent="0.35">
      <c r="A26" s="13" t="s">
        <v>44</v>
      </c>
      <c r="B26" s="13">
        <f>G6</f>
        <v>0.3</v>
      </c>
      <c r="C26" s="66" t="s">
        <v>28</v>
      </c>
      <c r="D26" s="19">
        <v>40</v>
      </c>
      <c r="E26" s="19">
        <f>D26*B26</f>
        <v>12</v>
      </c>
      <c r="F26" s="68" t="s">
        <v>28</v>
      </c>
      <c r="G26" s="21">
        <v>40</v>
      </c>
      <c r="H26" s="21">
        <f>G26*B26</f>
        <v>12</v>
      </c>
      <c r="I26" s="69" t="s">
        <v>27</v>
      </c>
      <c r="J26" s="23">
        <v>60</v>
      </c>
      <c r="K26" s="23">
        <f>J26*B26</f>
        <v>18</v>
      </c>
      <c r="L26" s="77" t="s">
        <v>27</v>
      </c>
      <c r="M26" s="38">
        <v>60</v>
      </c>
      <c r="N26" s="38">
        <f>M26*B26</f>
        <v>18</v>
      </c>
      <c r="P26" s="10" t="s">
        <v>39</v>
      </c>
      <c r="Q26" s="8">
        <f>X6</f>
        <v>0.26666666666666666</v>
      </c>
      <c r="R26" s="19">
        <v>128</v>
      </c>
      <c r="S26" s="19">
        <v>66</v>
      </c>
      <c r="T26" s="46">
        <f>S26*Q26</f>
        <v>17.600000000000001</v>
      </c>
      <c r="U26" s="23">
        <v>256</v>
      </c>
      <c r="V26" s="23">
        <v>100</v>
      </c>
      <c r="W26" s="23">
        <f>V26*Q26</f>
        <v>26.666666666666668</v>
      </c>
    </row>
    <row r="27" spans="1:27" x14ac:dyDescent="0.35">
      <c r="A27" s="14" t="s">
        <v>42</v>
      </c>
      <c r="B27" s="56">
        <f>G7</f>
        <v>0.1</v>
      </c>
      <c r="C27" s="67">
        <v>65</v>
      </c>
      <c r="D27" s="15">
        <v>66</v>
      </c>
      <c r="E27" s="58">
        <f>D27*B27</f>
        <v>6.6000000000000005</v>
      </c>
      <c r="F27" s="16">
        <v>75</v>
      </c>
      <c r="G27" s="16">
        <v>66</v>
      </c>
      <c r="H27" s="61">
        <f>G27*B27</f>
        <v>6.6000000000000005</v>
      </c>
      <c r="I27" s="17">
        <v>150</v>
      </c>
      <c r="J27" s="17">
        <v>33</v>
      </c>
      <c r="K27" s="62">
        <f>J27*B27</f>
        <v>3.3000000000000003</v>
      </c>
      <c r="L27" s="40">
        <v>42</v>
      </c>
      <c r="M27" s="40">
        <v>100</v>
      </c>
      <c r="N27" s="40">
        <f>M27*B27</f>
        <v>10</v>
      </c>
      <c r="P27" s="10" t="s">
        <v>40</v>
      </c>
      <c r="Q27" s="8">
        <f>X7</f>
        <v>6.6666666666666666E-2</v>
      </c>
      <c r="R27" s="19">
        <v>4</v>
      </c>
      <c r="S27" s="19">
        <v>33</v>
      </c>
      <c r="T27" s="46">
        <f>S27*Q27</f>
        <v>2.2000000000000002</v>
      </c>
      <c r="U27" s="23">
        <v>8</v>
      </c>
      <c r="V27" s="23">
        <v>66</v>
      </c>
      <c r="W27" s="23">
        <f>V27*Q27</f>
        <v>4.4000000000000004</v>
      </c>
    </row>
    <row r="28" spans="1:27" x14ac:dyDescent="0.35">
      <c r="E28" s="59">
        <f>SUM(E22:E27)</f>
        <v>65.266666666666666</v>
      </c>
      <c r="H28" s="34">
        <f>SUM(H24:H27)</f>
        <v>60.733333333333334</v>
      </c>
      <c r="K28" s="63">
        <f>SUM(K24:K27)</f>
        <v>56.766666666666666</v>
      </c>
      <c r="N28" s="41">
        <f>SUM(N24:N27)</f>
        <v>68</v>
      </c>
      <c r="P28" s="10" t="s">
        <v>41</v>
      </c>
      <c r="Q28" s="8">
        <f>X8</f>
        <v>0.13333333333333333</v>
      </c>
      <c r="R28" s="19">
        <v>5</v>
      </c>
      <c r="S28" s="19">
        <v>75</v>
      </c>
      <c r="T28" s="46">
        <f>S28*Q28</f>
        <v>10</v>
      </c>
      <c r="U28" s="23">
        <v>7.5</v>
      </c>
      <c r="V28" s="23">
        <v>50</v>
      </c>
      <c r="W28" s="23">
        <f>V28*Q28</f>
        <v>6.666666666666667</v>
      </c>
    </row>
    <row r="29" spans="1:27" x14ac:dyDescent="0.35">
      <c r="P29" s="11" t="s">
        <v>42</v>
      </c>
      <c r="Q29" s="90">
        <f>X9</f>
        <v>0.2</v>
      </c>
      <c r="R29" s="67" t="s">
        <v>36</v>
      </c>
      <c r="S29" s="15">
        <v>75</v>
      </c>
      <c r="T29" s="47">
        <f>S29*Q29</f>
        <v>15</v>
      </c>
      <c r="U29" s="17">
        <v>85</v>
      </c>
      <c r="V29" s="17">
        <v>50</v>
      </c>
      <c r="W29" s="17">
        <f>V29*Q29</f>
        <v>10</v>
      </c>
    </row>
    <row r="30" spans="1:27" x14ac:dyDescent="0.35">
      <c r="T30" s="49">
        <f>SUM(T24:T29)</f>
        <v>73.600000000000009</v>
      </c>
      <c r="W30" s="50">
        <f>SUM(W24:W29)</f>
        <v>63.133333333333333</v>
      </c>
    </row>
  </sheetData>
  <mergeCells count="24">
    <mergeCell ref="R12:S12"/>
    <mergeCell ref="P12:Q12"/>
    <mergeCell ref="R22:T22"/>
    <mergeCell ref="U22:W22"/>
    <mergeCell ref="P21:W21"/>
    <mergeCell ref="F22:H22"/>
    <mergeCell ref="I22:K22"/>
    <mergeCell ref="L22:N22"/>
    <mergeCell ref="A21:N21"/>
    <mergeCell ref="A9:H9"/>
    <mergeCell ref="P11:AA11"/>
    <mergeCell ref="Z12:AA12"/>
    <mergeCell ref="X12:Y12"/>
    <mergeCell ref="V12:W12"/>
    <mergeCell ref="T12:U12"/>
    <mergeCell ref="A2:G2"/>
    <mergeCell ref="P2:X2"/>
    <mergeCell ref="A10:B10"/>
    <mergeCell ref="C10:D10"/>
    <mergeCell ref="A22:A23"/>
    <mergeCell ref="B22:B23"/>
    <mergeCell ref="E10:F10"/>
    <mergeCell ref="G10:H10"/>
    <mergeCell ref="C22:E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84d930d6-cf01-4d8c-b86f-7ded8670cfdf" xsi:nil="true"/>
    <Students xmlns="84d930d6-cf01-4d8c-b86f-7ded8670cfdf">
      <UserInfo>
        <DisplayName/>
        <AccountId xsi:nil="true"/>
        <AccountType/>
      </UserInfo>
    </Students>
    <Student_Groups xmlns="84d930d6-cf01-4d8c-b86f-7ded8670cfdf">
      <UserInfo>
        <DisplayName/>
        <AccountId xsi:nil="true"/>
        <AccountType/>
      </UserInfo>
    </Student_Groups>
    <AppVersion xmlns="84d930d6-cf01-4d8c-b86f-7ded8670cfdf" xsi:nil="true"/>
    <LMS_Mappings xmlns="84d930d6-cf01-4d8c-b86f-7ded8670cfdf" xsi:nil="true"/>
    <Invited_Teachers xmlns="84d930d6-cf01-4d8c-b86f-7ded8670cfdf" xsi:nil="true"/>
    <Invited_Students xmlns="84d930d6-cf01-4d8c-b86f-7ded8670cfdf" xsi:nil="true"/>
    <CultureName xmlns="84d930d6-cf01-4d8c-b86f-7ded8670cfdf" xsi:nil="true"/>
    <Templates xmlns="84d930d6-cf01-4d8c-b86f-7ded8670cfdf" xsi:nil="true"/>
    <Has_Teacher_Only_SectionGroup xmlns="84d930d6-cf01-4d8c-b86f-7ded8670cfdf" xsi:nil="true"/>
    <DefaultSectionNames xmlns="84d930d6-cf01-4d8c-b86f-7ded8670cfdf" xsi:nil="true"/>
    <Teachers xmlns="84d930d6-cf01-4d8c-b86f-7ded8670cfdf">
      <UserInfo>
        <DisplayName/>
        <AccountId xsi:nil="true"/>
        <AccountType/>
      </UserInfo>
    </Teachers>
    <Math_Settings xmlns="84d930d6-cf01-4d8c-b86f-7ded8670cfdf" xsi:nil="true"/>
    <Self_Registration_Enabled xmlns="84d930d6-cf01-4d8c-b86f-7ded8670cfdf" xsi:nil="true"/>
    <Is_Collaboration_Space_Locked xmlns="84d930d6-cf01-4d8c-b86f-7ded8670cfdf" xsi:nil="true"/>
    <NotebookType xmlns="84d930d6-cf01-4d8c-b86f-7ded8670cfdf" xsi:nil="true"/>
    <Distribution_Groups xmlns="84d930d6-cf01-4d8c-b86f-7ded8670cfdf" xsi:nil="true"/>
    <IsNotebookLocked xmlns="84d930d6-cf01-4d8c-b86f-7ded8670cfdf" xsi:nil="true"/>
    <FolderType xmlns="84d930d6-cf01-4d8c-b86f-7ded8670cfdf" xsi:nil="true"/>
    <Owner xmlns="84d930d6-cf01-4d8c-b86f-7ded8670cfdf">
      <UserInfo>
        <DisplayName/>
        <AccountId xsi:nil="true"/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1590ACB38E494796F5B9178196D67D" ma:contentTypeVersion="27" ma:contentTypeDescription="Create a new document." ma:contentTypeScope="" ma:versionID="0c43af3a89d66ce3710d4b019b08242d">
  <xsd:schema xmlns:xsd="http://www.w3.org/2001/XMLSchema" xmlns:xs="http://www.w3.org/2001/XMLSchema" xmlns:p="http://schemas.microsoft.com/office/2006/metadata/properties" xmlns:ns2="84d930d6-cf01-4d8c-b86f-7ded8670cfdf" targetNamespace="http://schemas.microsoft.com/office/2006/metadata/properties" ma:root="true" ma:fieldsID="1c9e4336075ec8f0ed9cd5606037f182" ns2:_="">
    <xsd:import namespace="84d930d6-cf01-4d8c-b86f-7ded8670cfd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30d6-cf01-4d8c-b86f-7ded8670cfdf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09F798-B1A5-4CA0-991D-2DB8F991C5BE}">
  <ds:schemaRefs>
    <ds:schemaRef ds:uri="http://www.w3.org/XML/1998/namespace"/>
    <ds:schemaRef ds:uri="http://schemas.microsoft.com/office/2006/documentManagement/types"/>
    <ds:schemaRef ds:uri="http://purl.org/dc/elements/1.1/"/>
    <ds:schemaRef ds:uri="84d930d6-cf01-4d8c-b86f-7ded8670cfd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C489CE-7E70-45DA-A147-67BFE846DD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d930d6-cf01-4d8c-b86f-7ded8670cf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FC51B1-9E2E-48D3-8DDA-2B3A5338E1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GPU</vt:lpstr>
      <vt:lpstr>Camera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DoD Admin</cp:lastModifiedBy>
  <cp:revision/>
  <dcterms:created xsi:type="dcterms:W3CDTF">2019-10-31T01:43:55Z</dcterms:created>
  <dcterms:modified xsi:type="dcterms:W3CDTF">2019-11-07T03:33:46Z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0x010100161590ACB38E494796F5B9178196D67D</vt:lpwstr>
  </property>
</Properties>
</file>