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lina3761_ox_ac_uk/Documents/biology letters manuscript/analysis/"/>
    </mc:Choice>
  </mc:AlternateContent>
  <xr:revisionPtr revIDLastSave="27" documentId="8_{F71E4BA7-57C1-454C-AE68-32C1E24CE6D7}" xr6:coauthVersionLast="47" xr6:coauthVersionMax="47" xr10:uidLastSave="{B22087CE-C6F6-4FC5-B08E-887EE6A31ADC}"/>
  <bookViews>
    <workbookView xWindow="-110" yWindow="-110" windowWidth="19420" windowHeight="10420" activeTab="1" xr2:uid="{BD114C19-BA40-4696-B87F-CD38D6E6E247}"/>
  </bookViews>
  <sheets>
    <sheet name="Arrival" sheetId="4" r:id="rId1"/>
    <sheet name="Origi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5" l="1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M2" i="4"/>
  <c r="L2" i="4"/>
  <c r="F3" i="4"/>
  <c r="F4" i="4"/>
  <c r="F5" i="4"/>
  <c r="F6" i="4"/>
  <c r="F7" i="4"/>
  <c r="F8" i="4"/>
  <c r="F9" i="4"/>
  <c r="F2" i="4"/>
  <c r="F3" i="5"/>
  <c r="F4" i="5"/>
  <c r="F5" i="5"/>
  <c r="F6" i="5"/>
  <c r="F7" i="5"/>
  <c r="F8" i="5"/>
  <c r="F9" i="5"/>
  <c r="F2" i="5"/>
  <c r="H9" i="5"/>
  <c r="E9" i="5"/>
  <c r="H8" i="5"/>
  <c r="E8" i="5"/>
  <c r="H7" i="5"/>
  <c r="E7" i="5"/>
  <c r="H6" i="5"/>
  <c r="E6" i="5"/>
  <c r="H5" i="5"/>
  <c r="E5" i="5"/>
  <c r="H4" i="5"/>
  <c r="E4" i="5"/>
  <c r="H3" i="5"/>
  <c r="E3" i="5"/>
  <c r="H2" i="5"/>
  <c r="E2" i="5"/>
  <c r="E2" i="4"/>
  <c r="H2" i="4"/>
  <c r="E3" i="4"/>
  <c r="I3" i="4" s="1"/>
  <c r="J3" i="4" s="1"/>
  <c r="H3" i="4"/>
  <c r="E4" i="4"/>
  <c r="H4" i="4"/>
  <c r="I4" i="4"/>
  <c r="J4" i="4" s="1"/>
  <c r="E5" i="4"/>
  <c r="H5" i="4"/>
  <c r="E6" i="4"/>
  <c r="I6" i="4" s="1"/>
  <c r="H6" i="4"/>
  <c r="E7" i="4"/>
  <c r="I7" i="4" s="1"/>
  <c r="H7" i="4"/>
  <c r="E8" i="4"/>
  <c r="H8" i="4"/>
  <c r="E9" i="4"/>
  <c r="H9" i="4"/>
  <c r="J7" i="4" l="1"/>
  <c r="K7" i="4"/>
  <c r="K6" i="4"/>
  <c r="J6" i="4"/>
  <c r="I9" i="4"/>
  <c r="J9" i="4" s="1"/>
  <c r="I3" i="5"/>
  <c r="I7" i="5"/>
  <c r="J7" i="5" s="1"/>
  <c r="I4" i="5"/>
  <c r="I8" i="5"/>
  <c r="J8" i="5" s="1"/>
  <c r="I5" i="5"/>
  <c r="K5" i="5" s="1"/>
  <c r="I9" i="5"/>
  <c r="I2" i="5"/>
  <c r="I6" i="5"/>
  <c r="K6" i="5" s="1"/>
  <c r="K7" i="5"/>
  <c r="J4" i="5"/>
  <c r="K4" i="5"/>
  <c r="J5" i="5"/>
  <c r="K9" i="5"/>
  <c r="J9" i="5"/>
  <c r="K3" i="5"/>
  <c r="J3" i="5"/>
  <c r="K2" i="5"/>
  <c r="J2" i="5"/>
  <c r="J6" i="5"/>
  <c r="K8" i="5"/>
  <c r="I8" i="4"/>
  <c r="K8" i="4" s="1"/>
  <c r="I5" i="4"/>
  <c r="J5" i="4" s="1"/>
  <c r="K4" i="4"/>
  <c r="I2" i="4"/>
  <c r="K2" i="4" s="1"/>
  <c r="J8" i="4"/>
  <c r="K3" i="4"/>
  <c r="K9" i="4" l="1"/>
  <c r="J2" i="4"/>
  <c r="K5" i="4"/>
</calcChain>
</file>

<file path=xl/sharedStrings.xml><?xml version="1.0" encoding="utf-8"?>
<sst xmlns="http://schemas.openxmlformats.org/spreadsheetml/2006/main" count="58" uniqueCount="19">
  <si>
    <t>Sample size</t>
  </si>
  <si>
    <t># successes</t>
  </si>
  <si>
    <t>proportion</t>
  </si>
  <si>
    <t>alpha</t>
  </si>
  <si>
    <t>zcrit</t>
  </si>
  <si>
    <t>p*</t>
  </si>
  <si>
    <t>lower</t>
  </si>
  <si>
    <t>upper</t>
  </si>
  <si>
    <t>Treatment</t>
  </si>
  <si>
    <t>Arrival</t>
  </si>
  <si>
    <t>Left</t>
  </si>
  <si>
    <t>Right</t>
  </si>
  <si>
    <t>Bright</t>
  </si>
  <si>
    <t>Dark</t>
  </si>
  <si>
    <t>Origin</t>
  </si>
  <si>
    <t xml:space="preserve">Frequency </t>
  </si>
  <si>
    <t>Frequency</t>
  </si>
  <si>
    <t>Freq_lower</t>
  </si>
  <si>
    <t>Freq_upper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</si>
</sst>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2" fillId="2" borderId="0" xfId="0" applyFont="1" applyFill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68E6-B312-415D-BFED-E9E39BA6CBD1}">
  <dimension ref="A1:M9"/>
  <sheetViews>
    <sheetView workbookViewId="0">
      <selection activeCell="L1" sqref="L1:M9"/>
    </sheetView>
  </sheetViews>
  <sheetFormatPr defaultRowHeight="14.5" x14ac:dyDescent="0.35"/>
  <sheetData>
    <row r="1" spans="1:13" x14ac:dyDescent="0.35">
      <c r="A1" s="3" t="s">
        <v>8</v>
      </c>
      <c r="B1" s="3" t="s">
        <v>9</v>
      </c>
      <c r="C1" s="3" t="s">
        <v>0</v>
      </c>
      <c r="D1" s="3" t="s">
        <v>1</v>
      </c>
      <c r="E1" s="3" t="s">
        <v>2</v>
      </c>
      <c r="F1" s="3" t="s">
        <v>16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17</v>
      </c>
      <c r="M1" s="3" t="s">
        <v>18</v>
      </c>
    </row>
    <row r="2" spans="1:13" x14ac:dyDescent="0.35">
      <c r="A2" t="s">
        <v>10</v>
      </c>
      <c r="B2" t="s">
        <v>10</v>
      </c>
      <c r="C2">
        <v>103</v>
      </c>
      <c r="D2">
        <v>66</v>
      </c>
      <c r="E2" s="1">
        <f t="shared" ref="E2:E9" si="0">D2/C2</f>
        <v>0.64077669902912626</v>
      </c>
      <c r="F2" s="1">
        <f>E2*100</f>
        <v>64.077669902912632</v>
      </c>
      <c r="G2" s="2">
        <v>0.05</v>
      </c>
      <c r="H2" s="2">
        <f t="shared" ref="H2:H9" si="1">_xlfn.NORM.S.INV(1-G2/2)</f>
        <v>1.9599639845400536</v>
      </c>
      <c r="I2" s="2">
        <f t="shared" ref="I2:I9" si="2">(C2*E2+H2^2/2)/(C2+H2^2)</f>
        <v>0.63571510685130683</v>
      </c>
      <c r="J2" s="1">
        <f t="shared" ref="J2:J9" si="3">I2-H2*SQRT(I2*(1-I2)/(C2+H2^2))</f>
        <v>0.54446570357318169</v>
      </c>
      <c r="K2" s="1">
        <f t="shared" ref="K2:K9" si="4">I2+H2*SQRT(I2*(1-I2)/(C2+H2^2))</f>
        <v>0.72696451012943197</v>
      </c>
      <c r="L2" s="1">
        <f>J2*100</f>
        <v>54.446570357318166</v>
      </c>
      <c r="M2" s="1">
        <f>K2*100</f>
        <v>72.6964510129432</v>
      </c>
    </row>
    <row r="3" spans="1:13" x14ac:dyDescent="0.35">
      <c r="A3" t="s">
        <v>10</v>
      </c>
      <c r="B3" t="s">
        <v>11</v>
      </c>
      <c r="C3">
        <v>103</v>
      </c>
      <c r="D3">
        <v>20</v>
      </c>
      <c r="E3" s="1">
        <f t="shared" si="0"/>
        <v>0.1941747572815534</v>
      </c>
      <c r="F3" s="1">
        <f t="shared" ref="F3:F9" si="5">E3*100</f>
        <v>19.417475728155338</v>
      </c>
      <c r="G3" s="2">
        <v>0.05</v>
      </c>
      <c r="H3" s="2">
        <f t="shared" si="1"/>
        <v>1.9599639845400536</v>
      </c>
      <c r="I3" s="2">
        <f t="shared" si="2"/>
        <v>0.20517062994371277</v>
      </c>
      <c r="J3" s="1">
        <f t="shared" si="3"/>
        <v>0.12859814597625707</v>
      </c>
      <c r="K3" s="1">
        <f t="shared" si="4"/>
        <v>0.28174311391116846</v>
      </c>
      <c r="L3" s="1">
        <f t="shared" ref="L3:L9" si="6">J3*100</f>
        <v>12.859814597625707</v>
      </c>
      <c r="M3" s="1">
        <f t="shared" ref="M3:M9" si="7">K3*100</f>
        <v>28.174311391116845</v>
      </c>
    </row>
    <row r="4" spans="1:13" x14ac:dyDescent="0.35">
      <c r="A4" t="s">
        <v>11</v>
      </c>
      <c r="B4" t="s">
        <v>10</v>
      </c>
      <c r="C4">
        <v>109</v>
      </c>
      <c r="D4">
        <v>4</v>
      </c>
      <c r="E4" s="1">
        <f t="shared" si="0"/>
        <v>3.669724770642202E-2</v>
      </c>
      <c r="F4" s="1">
        <f t="shared" si="5"/>
        <v>3.669724770642202</v>
      </c>
      <c r="G4" s="2">
        <v>0.05</v>
      </c>
      <c r="H4" s="2">
        <f t="shared" si="1"/>
        <v>1.9599639845400536</v>
      </c>
      <c r="I4" s="2">
        <f t="shared" si="2"/>
        <v>5.2469451141668969E-2</v>
      </c>
      <c r="J4" s="1">
        <f t="shared" si="3"/>
        <v>1.1329514740912282E-2</v>
      </c>
      <c r="K4" s="1">
        <f t="shared" si="4"/>
        <v>9.3609387542425648E-2</v>
      </c>
      <c r="L4" s="1">
        <f t="shared" si="6"/>
        <v>1.1329514740912281</v>
      </c>
      <c r="M4" s="1">
        <f t="shared" si="7"/>
        <v>9.3609387542425644</v>
      </c>
    </row>
    <row r="5" spans="1:13" x14ac:dyDescent="0.35">
      <c r="A5" t="s">
        <v>11</v>
      </c>
      <c r="B5" t="s">
        <v>11</v>
      </c>
      <c r="C5">
        <v>109</v>
      </c>
      <c r="D5">
        <v>102</v>
      </c>
      <c r="E5" s="1">
        <f t="shared" si="0"/>
        <v>0.93577981651376152</v>
      </c>
      <c r="F5" s="1">
        <f t="shared" si="5"/>
        <v>93.577981651376149</v>
      </c>
      <c r="G5" s="2">
        <v>0.05</v>
      </c>
      <c r="H5" s="2">
        <f t="shared" si="1"/>
        <v>1.9599639845400536</v>
      </c>
      <c r="I5" s="2">
        <f t="shared" si="2"/>
        <v>0.92094457565882615</v>
      </c>
      <c r="J5" s="1">
        <f t="shared" si="3"/>
        <v>0.87115982582410911</v>
      </c>
      <c r="K5" s="1">
        <f t="shared" si="4"/>
        <v>0.97072932549354318</v>
      </c>
      <c r="L5" s="1">
        <f t="shared" si="6"/>
        <v>87.115982582410908</v>
      </c>
      <c r="M5" s="1">
        <f t="shared" si="7"/>
        <v>97.07293254935432</v>
      </c>
    </row>
    <row r="6" spans="1:13" x14ac:dyDescent="0.35">
      <c r="A6" t="s">
        <v>12</v>
      </c>
      <c r="B6" t="s">
        <v>10</v>
      </c>
      <c r="C6">
        <v>119</v>
      </c>
      <c r="D6">
        <v>40</v>
      </c>
      <c r="E6" s="1">
        <f t="shared" si="0"/>
        <v>0.33613445378151263</v>
      </c>
      <c r="F6" s="1">
        <f t="shared" si="5"/>
        <v>33.613445378151262</v>
      </c>
      <c r="G6" s="2">
        <v>0.05</v>
      </c>
      <c r="H6" s="2">
        <f t="shared" si="1"/>
        <v>1.9599639845400536</v>
      </c>
      <c r="I6" s="2">
        <f t="shared" si="2"/>
        <v>0.34125880474552789</v>
      </c>
      <c r="J6" s="1">
        <f t="shared" si="3"/>
        <v>0.25741423262451862</v>
      </c>
      <c r="K6" s="1">
        <f t="shared" si="4"/>
        <v>0.42510337686653715</v>
      </c>
      <c r="L6" s="1">
        <f t="shared" si="6"/>
        <v>25.741423262451864</v>
      </c>
      <c r="M6" s="1">
        <f t="shared" si="7"/>
        <v>42.510337686653713</v>
      </c>
    </row>
    <row r="7" spans="1:13" x14ac:dyDescent="0.35">
      <c r="A7" t="s">
        <v>12</v>
      </c>
      <c r="B7" t="s">
        <v>11</v>
      </c>
      <c r="C7">
        <v>119</v>
      </c>
      <c r="D7">
        <v>65</v>
      </c>
      <c r="E7" s="1">
        <f t="shared" si="0"/>
        <v>0.54621848739495793</v>
      </c>
      <c r="F7" s="1">
        <f t="shared" si="5"/>
        <v>54.621848739495796</v>
      </c>
      <c r="G7" s="2">
        <v>0.05</v>
      </c>
      <c r="H7" s="2">
        <f t="shared" si="1"/>
        <v>1.9599639845400536</v>
      </c>
      <c r="I7" s="2">
        <f t="shared" si="2"/>
        <v>0.54477315763587675</v>
      </c>
      <c r="J7" s="1">
        <f t="shared" si="3"/>
        <v>0.45670936407914525</v>
      </c>
      <c r="K7" s="1">
        <f t="shared" si="4"/>
        <v>0.63283695119260819</v>
      </c>
      <c r="L7" s="1">
        <f t="shared" si="6"/>
        <v>45.670936407914525</v>
      </c>
      <c r="M7" s="1">
        <f t="shared" si="7"/>
        <v>63.28369511926082</v>
      </c>
    </row>
    <row r="8" spans="1:13" x14ac:dyDescent="0.35">
      <c r="A8" t="s">
        <v>13</v>
      </c>
      <c r="B8" t="s">
        <v>10</v>
      </c>
      <c r="C8">
        <v>88</v>
      </c>
      <c r="D8">
        <v>1</v>
      </c>
      <c r="E8" s="1">
        <f t="shared" si="0"/>
        <v>1.1363636363636364E-2</v>
      </c>
      <c r="F8" s="1">
        <f t="shared" si="5"/>
        <v>1.1363636363636365</v>
      </c>
      <c r="G8" s="2">
        <v>0.05</v>
      </c>
      <c r="H8" s="2">
        <f t="shared" si="1"/>
        <v>1.9599639845400536</v>
      </c>
      <c r="I8" s="2">
        <f t="shared" si="2"/>
        <v>3.1801862120345047E-2</v>
      </c>
      <c r="J8" s="1">
        <f t="shared" si="3"/>
        <v>-4.0851334396195399E-3</v>
      </c>
      <c r="K8" s="1">
        <f t="shared" si="4"/>
        <v>6.7688857680309633E-2</v>
      </c>
      <c r="L8" s="1">
        <f t="shared" si="6"/>
        <v>-0.40851334396195399</v>
      </c>
      <c r="M8" s="1">
        <f t="shared" si="7"/>
        <v>6.7688857680309633</v>
      </c>
    </row>
    <row r="9" spans="1:13" x14ac:dyDescent="0.35">
      <c r="A9" t="s">
        <v>13</v>
      </c>
      <c r="B9" t="s">
        <v>11</v>
      </c>
      <c r="C9">
        <v>88</v>
      </c>
      <c r="D9">
        <v>70</v>
      </c>
      <c r="E9" s="1">
        <f t="shared" si="0"/>
        <v>0.79545454545454541</v>
      </c>
      <c r="F9" s="1">
        <f t="shared" si="5"/>
        <v>79.545454545454547</v>
      </c>
      <c r="G9" s="2">
        <v>0.05</v>
      </c>
      <c r="H9" s="2">
        <f t="shared" si="1"/>
        <v>1.9599639845400536</v>
      </c>
      <c r="I9" s="2">
        <f t="shared" si="2"/>
        <v>0.7830965484853728</v>
      </c>
      <c r="J9" s="1">
        <f t="shared" si="3"/>
        <v>0.6988078028914313</v>
      </c>
      <c r="K9" s="1">
        <f t="shared" si="4"/>
        <v>0.86738529407931431</v>
      </c>
      <c r="L9" s="1">
        <f t="shared" si="6"/>
        <v>69.880780289143132</v>
      </c>
      <c r="M9" s="1">
        <f t="shared" si="7"/>
        <v>86.738529407931424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7325-844E-488D-B34F-080AED5F9AE8}">
  <dimension ref="A1:M9"/>
  <sheetViews>
    <sheetView tabSelected="1" workbookViewId="0">
      <selection activeCell="K13" sqref="K13"/>
    </sheetView>
  </sheetViews>
  <sheetFormatPr defaultRowHeight="14.5" x14ac:dyDescent="0.35"/>
  <cols>
    <col min="5" max="6" width="12.1796875" customWidth="1"/>
  </cols>
  <sheetData>
    <row r="1" spans="1:13" x14ac:dyDescent="0.35">
      <c r="A1" s="3" t="s">
        <v>8</v>
      </c>
      <c r="B1" s="3" t="s">
        <v>14</v>
      </c>
      <c r="C1" s="3" t="s">
        <v>0</v>
      </c>
      <c r="D1" s="3" t="s">
        <v>1</v>
      </c>
      <c r="E1" s="3" t="s">
        <v>2</v>
      </c>
      <c r="F1" s="3" t="s">
        <v>15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17</v>
      </c>
      <c r="M1" s="3" t="s">
        <v>18</v>
      </c>
    </row>
    <row r="2" spans="1:13" x14ac:dyDescent="0.35">
      <c r="A2" t="s">
        <v>10</v>
      </c>
      <c r="B2" t="s">
        <v>10</v>
      </c>
      <c r="C2">
        <v>103</v>
      </c>
      <c r="D2">
        <v>18</v>
      </c>
      <c r="E2" s="4">
        <f t="shared" ref="E2:E9" si="0">D2/C2</f>
        <v>0.17475728155339806</v>
      </c>
      <c r="F2" s="1">
        <f>E2*100</f>
        <v>17.475728155339805</v>
      </c>
      <c r="G2" s="2">
        <v>0.05</v>
      </c>
      <c r="H2" s="2">
        <f t="shared" ref="H2:H9" si="1">_xlfn.NORM.S.INV(1-G2/2)</f>
        <v>1.9599639845400536</v>
      </c>
      <c r="I2" s="2">
        <f t="shared" ref="I2:I9" si="2">(C2*E2+H2^2/2)/(C2+H2^2)</f>
        <v>0.18645130486077388</v>
      </c>
      <c r="J2" s="1">
        <f t="shared" ref="J2:J9" si="3">I2-H2*SQRT(I2*(1-I2)/(C2+H2^2))</f>
        <v>0.11260093472209123</v>
      </c>
      <c r="K2" s="1">
        <f t="shared" ref="K2:K9" si="4">I2+H2*SQRT(I2*(1-I2)/(C2+H2^2))</f>
        <v>0.26030167499945656</v>
      </c>
      <c r="L2" s="1">
        <f>J2*100</f>
        <v>11.260093472209123</v>
      </c>
      <c r="M2" s="1">
        <f>K2*100</f>
        <v>26.030167499945655</v>
      </c>
    </row>
    <row r="3" spans="1:13" x14ac:dyDescent="0.35">
      <c r="A3" t="s">
        <v>10</v>
      </c>
      <c r="B3" t="s">
        <v>11</v>
      </c>
      <c r="C3">
        <v>103</v>
      </c>
      <c r="D3">
        <v>77</v>
      </c>
      <c r="E3" s="4">
        <f t="shared" si="0"/>
        <v>0.74757281553398058</v>
      </c>
      <c r="F3" s="1">
        <f t="shared" ref="F3:F9" si="5">E3*100</f>
        <v>74.757281553398059</v>
      </c>
      <c r="G3" s="2">
        <v>0.05</v>
      </c>
      <c r="H3" s="2">
        <f t="shared" si="1"/>
        <v>1.9599639845400536</v>
      </c>
      <c r="I3" s="2">
        <f t="shared" si="2"/>
        <v>0.73867139480747057</v>
      </c>
      <c r="J3" s="1">
        <f t="shared" si="3"/>
        <v>0.65536136262755351</v>
      </c>
      <c r="K3" s="1">
        <f t="shared" si="4"/>
        <v>0.82198142698738763</v>
      </c>
      <c r="L3" s="1">
        <f t="shared" ref="L3:M9" si="6">J3*100</f>
        <v>65.536136262755349</v>
      </c>
      <c r="M3" s="1">
        <f t="shared" si="6"/>
        <v>82.198142698738764</v>
      </c>
    </row>
    <row r="4" spans="1:13" x14ac:dyDescent="0.35">
      <c r="A4" t="s">
        <v>11</v>
      </c>
      <c r="B4" t="s">
        <v>10</v>
      </c>
      <c r="C4">
        <v>109</v>
      </c>
      <c r="D4">
        <v>42</v>
      </c>
      <c r="E4" s="4">
        <f t="shared" si="0"/>
        <v>0.38532110091743121</v>
      </c>
      <c r="F4" s="1">
        <f t="shared" si="5"/>
        <v>38.532110091743121</v>
      </c>
      <c r="G4" s="2">
        <v>0.05</v>
      </c>
      <c r="H4" s="2">
        <f t="shared" si="1"/>
        <v>1.9599639845400536</v>
      </c>
      <c r="I4" s="2">
        <f t="shared" si="2"/>
        <v>0.38922511166872997</v>
      </c>
      <c r="J4" s="1">
        <f t="shared" si="3"/>
        <v>0.29926401161106986</v>
      </c>
      <c r="K4" s="1">
        <f t="shared" si="4"/>
        <v>0.47918621172639009</v>
      </c>
      <c r="L4" s="1">
        <f t="shared" si="6"/>
        <v>29.926401161106988</v>
      </c>
      <c r="M4" s="1">
        <f t="shared" si="6"/>
        <v>47.918621172639007</v>
      </c>
    </row>
    <row r="5" spans="1:13" x14ac:dyDescent="0.35">
      <c r="A5" t="s">
        <v>11</v>
      </c>
      <c r="B5" t="s">
        <v>11</v>
      </c>
      <c r="C5">
        <v>109</v>
      </c>
      <c r="D5">
        <v>60</v>
      </c>
      <c r="E5" s="4">
        <f t="shared" si="0"/>
        <v>0.55045871559633031</v>
      </c>
      <c r="F5" s="1">
        <f t="shared" si="5"/>
        <v>55.045871559633028</v>
      </c>
      <c r="G5" s="2">
        <v>0.05</v>
      </c>
      <c r="H5" s="2">
        <f t="shared" si="1"/>
        <v>1.9599639845400536</v>
      </c>
      <c r="I5" s="2">
        <f t="shared" si="2"/>
        <v>0.5487409508657588</v>
      </c>
      <c r="J5" s="1">
        <f t="shared" si="3"/>
        <v>0.45692663707954645</v>
      </c>
      <c r="K5" s="1">
        <f t="shared" si="4"/>
        <v>0.64055526465197121</v>
      </c>
      <c r="L5" s="1">
        <f t="shared" si="6"/>
        <v>45.692663707954644</v>
      </c>
      <c r="M5" s="1">
        <f t="shared" si="6"/>
        <v>64.055526465197119</v>
      </c>
    </row>
    <row r="6" spans="1:13" x14ac:dyDescent="0.35">
      <c r="A6" t="s">
        <v>12</v>
      </c>
      <c r="B6" t="s">
        <v>10</v>
      </c>
      <c r="C6">
        <v>109</v>
      </c>
      <c r="D6">
        <v>56</v>
      </c>
      <c r="E6" s="4">
        <f t="shared" si="0"/>
        <v>0.51376146788990829</v>
      </c>
      <c r="F6" s="1">
        <f t="shared" si="5"/>
        <v>51.37614678899083</v>
      </c>
      <c r="G6" s="2">
        <v>0.05</v>
      </c>
      <c r="H6" s="2">
        <f t="shared" si="1"/>
        <v>1.9599639845400536</v>
      </c>
      <c r="I6" s="2">
        <f t="shared" si="2"/>
        <v>0.51329298659975242</v>
      </c>
      <c r="J6" s="1">
        <f t="shared" si="3"/>
        <v>0.42107190481545476</v>
      </c>
      <c r="K6" s="1">
        <f t="shared" si="4"/>
        <v>0.60551406838405009</v>
      </c>
      <c r="L6" s="1">
        <f t="shared" si="6"/>
        <v>42.107190481545473</v>
      </c>
      <c r="M6" s="1">
        <f t="shared" si="6"/>
        <v>60.551406838405008</v>
      </c>
    </row>
    <row r="7" spans="1:13" x14ac:dyDescent="0.35">
      <c r="A7" t="s">
        <v>12</v>
      </c>
      <c r="B7" t="s">
        <v>11</v>
      </c>
      <c r="C7">
        <v>109</v>
      </c>
      <c r="D7">
        <v>60</v>
      </c>
      <c r="E7" s="4">
        <f t="shared" si="0"/>
        <v>0.55045871559633031</v>
      </c>
      <c r="F7" s="1">
        <f t="shared" si="5"/>
        <v>55.045871559633028</v>
      </c>
      <c r="G7" s="2">
        <v>0.05</v>
      </c>
      <c r="H7" s="2">
        <f t="shared" si="1"/>
        <v>1.9599639845400536</v>
      </c>
      <c r="I7" s="2">
        <f t="shared" si="2"/>
        <v>0.5487409508657588</v>
      </c>
      <c r="J7" s="1">
        <f t="shared" si="3"/>
        <v>0.45692663707954645</v>
      </c>
      <c r="K7" s="1">
        <f t="shared" si="4"/>
        <v>0.64055526465197121</v>
      </c>
      <c r="L7" s="1">
        <f t="shared" si="6"/>
        <v>45.692663707954644</v>
      </c>
      <c r="M7" s="1">
        <f t="shared" si="6"/>
        <v>64.055526465197119</v>
      </c>
    </row>
    <row r="8" spans="1:13" x14ac:dyDescent="0.35">
      <c r="A8" t="s">
        <v>13</v>
      </c>
      <c r="B8" t="s">
        <v>10</v>
      </c>
      <c r="C8">
        <v>88</v>
      </c>
      <c r="D8">
        <v>35</v>
      </c>
      <c r="E8" s="4">
        <f t="shared" si="0"/>
        <v>0.39772727272727271</v>
      </c>
      <c r="F8" s="1">
        <f t="shared" si="5"/>
        <v>39.772727272727273</v>
      </c>
      <c r="G8" s="2">
        <v>0.05</v>
      </c>
      <c r="H8" s="2">
        <f t="shared" si="1"/>
        <v>1.9599639845400536</v>
      </c>
      <c r="I8" s="2">
        <f t="shared" si="2"/>
        <v>0.40200504090890943</v>
      </c>
      <c r="J8" s="1">
        <f t="shared" si="3"/>
        <v>0.30172991516572512</v>
      </c>
      <c r="K8" s="1">
        <f t="shared" si="4"/>
        <v>0.50228016665209374</v>
      </c>
      <c r="L8" s="1">
        <f t="shared" si="6"/>
        <v>30.172991516572512</v>
      </c>
      <c r="M8" s="1">
        <f t="shared" si="6"/>
        <v>50.228016665209374</v>
      </c>
    </row>
    <row r="9" spans="1:13" x14ac:dyDescent="0.35">
      <c r="A9" t="s">
        <v>13</v>
      </c>
      <c r="B9" t="s">
        <v>11</v>
      </c>
      <c r="C9">
        <v>88</v>
      </c>
      <c r="D9">
        <v>51</v>
      </c>
      <c r="E9" s="4">
        <f t="shared" si="0"/>
        <v>0.57954545454545459</v>
      </c>
      <c r="F9" s="1">
        <f t="shared" si="5"/>
        <v>57.95454545454546</v>
      </c>
      <c r="G9" s="2">
        <v>0.05</v>
      </c>
      <c r="H9" s="2">
        <f t="shared" si="1"/>
        <v>1.9599639845400536</v>
      </c>
      <c r="I9" s="2">
        <f t="shared" si="2"/>
        <v>0.57621830151529263</v>
      </c>
      <c r="J9" s="1">
        <f t="shared" si="3"/>
        <v>0.47515503599687764</v>
      </c>
      <c r="K9" s="1">
        <f t="shared" si="4"/>
        <v>0.67728156703370768</v>
      </c>
      <c r="L9" s="1">
        <f t="shared" si="6"/>
        <v>47.515503599687761</v>
      </c>
      <c r="M9" s="1">
        <f t="shared" si="6"/>
        <v>67.728156703370772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Arrival</vt:lpstr>
      <vt:lpstr>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Borsier</dc:creator>
  <cp:lastModifiedBy>Emma Borsier</cp:lastModifiedBy>
  <dcterms:created xsi:type="dcterms:W3CDTF">2022-06-29T23:56:18Z</dcterms:created>
  <dcterms:modified xsi:type="dcterms:W3CDTF">2023-02-24T00:18:49Z</dcterms:modified>
</cp:coreProperties>
</file>