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3c2d16a148962151/Desktop/BIOSTAT/Thesis/Thesis/Reports/Lobewise Comparisons/ResultsFinal/"/>
    </mc:Choice>
  </mc:AlternateContent>
  <xr:revisionPtr revIDLastSave="93" documentId="11_F25DC773A252ABDACC1048CA799F592E5BDE58E6" xr6:coauthVersionLast="47" xr6:coauthVersionMax="47" xr10:uidLastSave="{65E10E4A-4B37-43C4-8EAC-13B4BE371404}"/>
  <bookViews>
    <workbookView xWindow="11520" yWindow="0" windowWidth="11520" windowHeight="12360" activeTab="1" xr2:uid="{00000000-000D-0000-FFFF-FFFF00000000}"/>
  </bookViews>
  <sheets>
    <sheet name="PO_main" sheetId="1" r:id="rId1"/>
    <sheet name="PO_reduc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D14" i="2"/>
  <c r="B14" i="2"/>
  <c r="C12" i="2"/>
  <c r="D12" i="2"/>
  <c r="B12" i="2"/>
  <c r="C7" i="2"/>
  <c r="D7" i="2"/>
  <c r="B7" i="2"/>
  <c r="C4" i="2"/>
  <c r="D4" i="2"/>
  <c r="B4" i="2"/>
  <c r="C14" i="1"/>
  <c r="D14" i="1"/>
  <c r="B14" i="1"/>
  <c r="C12" i="1"/>
  <c r="D12" i="1"/>
  <c r="B12" i="1"/>
  <c r="C8" i="1"/>
  <c r="D8" i="1"/>
  <c r="B8" i="1"/>
  <c r="C4" i="1"/>
  <c r="D4" i="1"/>
  <c r="B4" i="1"/>
</calcChain>
</file>

<file path=xl/sharedStrings.xml><?xml version="1.0" encoding="utf-8"?>
<sst xmlns="http://schemas.openxmlformats.org/spreadsheetml/2006/main" count="44" uniqueCount="22">
  <si>
    <t>Comparison</t>
  </si>
  <si>
    <t>Odds_Ratio</t>
  </si>
  <si>
    <t>OR_LowerCI</t>
  </si>
  <si>
    <t>OR_UpperCI</t>
  </si>
  <si>
    <t>Significant</t>
  </si>
  <si>
    <t>RML vs LUS</t>
  </si>
  <si>
    <t>RUL vs LUS</t>
  </si>
  <si>
    <t>RML vs LLL</t>
  </si>
  <si>
    <t>RLL vs LUS</t>
  </si>
  <si>
    <t>RML vs RLL</t>
  </si>
  <si>
    <t>RUL vs LLL</t>
  </si>
  <si>
    <t>LLS vs LLL</t>
  </si>
  <si>
    <t>RUL vs RLL</t>
  </si>
  <si>
    <t>RML vs LLS</t>
  </si>
  <si>
    <t>RLL vs LLL</t>
  </si>
  <si>
    <t>RUL vs LLS</t>
  </si>
  <si>
    <t>p</t>
  </si>
  <si>
    <t>FDR_p</t>
  </si>
  <si>
    <t>LLL vs LUS</t>
  </si>
  <si>
    <t>LLS vs RLL</t>
  </si>
  <si>
    <t>RML vs RUL</t>
  </si>
  <si>
    <t>LLS vs 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</si>
</sst>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A4" sqref="A4"/>
    </sheetView>
  </sheetViews>
  <sheetFormatPr defaultRowHeight="14.4" x14ac:dyDescent="0.55000000000000004"/>
  <cols>
    <col min="1" max="1" width="10.20703125" bestFit="1" customWidth="1"/>
    <col min="2" max="2" width="9.7890625" bestFit="1" customWidth="1"/>
    <col min="3" max="4" width="10.41796875" bestFit="1" customWidth="1"/>
    <col min="5" max="5" width="8.734375" bestFit="1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</row>
    <row r="2" spans="1:7" x14ac:dyDescent="0.55000000000000004">
      <c r="A2" t="s">
        <v>5</v>
      </c>
      <c r="B2">
        <v>6.4676299999999998</v>
      </c>
      <c r="C2">
        <v>4.1623799999999997</v>
      </c>
      <c r="D2">
        <v>10.0496</v>
      </c>
      <c r="E2">
        <v>1</v>
      </c>
      <c r="F2">
        <v>0</v>
      </c>
      <c r="G2">
        <v>0</v>
      </c>
    </row>
    <row r="3" spans="1:7" x14ac:dyDescent="0.55000000000000004">
      <c r="A3" t="s">
        <v>6</v>
      </c>
      <c r="B3">
        <v>4.9647399999999999</v>
      </c>
      <c r="C3">
        <v>3.1949800000000002</v>
      </c>
      <c r="D3">
        <v>7.7148000000000003</v>
      </c>
      <c r="E3">
        <v>1</v>
      </c>
      <c r="F3">
        <v>0</v>
      </c>
      <c r="G3">
        <v>0</v>
      </c>
    </row>
    <row r="4" spans="1:7" x14ac:dyDescent="0.55000000000000004">
      <c r="A4" t="s">
        <v>21</v>
      </c>
      <c r="B4">
        <f>1/0.21844</f>
        <v>4.5779161325764512</v>
      </c>
      <c r="C4">
        <f>1/0.3394</f>
        <v>2.9463759575721862</v>
      </c>
      <c r="D4">
        <f>1/0.14058</f>
        <v>7.1133873950775355</v>
      </c>
      <c r="E4">
        <v>1</v>
      </c>
      <c r="F4">
        <v>0</v>
      </c>
      <c r="G4">
        <v>0</v>
      </c>
    </row>
    <row r="5" spans="1:7" x14ac:dyDescent="0.55000000000000004">
      <c r="A5" t="s">
        <v>7</v>
      </c>
      <c r="B5">
        <v>2.6828799999999999</v>
      </c>
      <c r="C5">
        <v>1.8221000000000001</v>
      </c>
      <c r="D5">
        <v>3.9502999999999999</v>
      </c>
      <c r="E5">
        <v>1</v>
      </c>
      <c r="F5">
        <v>0</v>
      </c>
      <c r="G5">
        <v>0</v>
      </c>
    </row>
    <row r="6" spans="1:7" x14ac:dyDescent="0.55000000000000004">
      <c r="A6" t="s">
        <v>8</v>
      </c>
      <c r="B6">
        <v>3.0536300000000001</v>
      </c>
      <c r="C6">
        <v>1.95445</v>
      </c>
      <c r="D6">
        <v>4.7709999999999999</v>
      </c>
      <c r="E6">
        <v>1</v>
      </c>
      <c r="F6">
        <v>0</v>
      </c>
      <c r="G6">
        <v>0</v>
      </c>
    </row>
    <row r="7" spans="1:7" x14ac:dyDescent="0.55000000000000004">
      <c r="A7" t="s">
        <v>9</v>
      </c>
      <c r="B7">
        <v>2.11802</v>
      </c>
      <c r="C7">
        <v>1.4501200000000001</v>
      </c>
      <c r="D7">
        <v>3.0935000000000001</v>
      </c>
      <c r="E7">
        <v>1</v>
      </c>
      <c r="F7">
        <v>1.1E-4</v>
      </c>
      <c r="G7">
        <v>2.7E-4</v>
      </c>
    </row>
    <row r="8" spans="1:7" x14ac:dyDescent="0.55000000000000004">
      <c r="A8" t="s">
        <v>18</v>
      </c>
      <c r="B8">
        <f>1/0.41482</f>
        <v>2.4106841521623834</v>
      </c>
      <c r="C8">
        <f>1/0.6505</f>
        <v>1.5372790161414298</v>
      </c>
      <c r="D8">
        <f>1/0.26454</f>
        <v>3.7801466696907839</v>
      </c>
      <c r="E8">
        <v>1</v>
      </c>
      <c r="F8">
        <v>1.2999999999999999E-4</v>
      </c>
      <c r="G8">
        <v>2.7999999999999998E-4</v>
      </c>
    </row>
    <row r="9" spans="1:7" x14ac:dyDescent="0.55000000000000004">
      <c r="A9" t="s">
        <v>10</v>
      </c>
      <c r="B9">
        <v>2.0594600000000001</v>
      </c>
      <c r="C9">
        <v>1.3961699999999999</v>
      </c>
      <c r="D9">
        <v>3.0379</v>
      </c>
      <c r="E9">
        <v>1</v>
      </c>
      <c r="F9">
        <v>2.7999999999999998E-4</v>
      </c>
      <c r="G9">
        <v>5.1999999999999995E-4</v>
      </c>
    </row>
    <row r="10" spans="1:7" x14ac:dyDescent="0.55000000000000004">
      <c r="A10" t="s">
        <v>11</v>
      </c>
      <c r="B10">
        <v>1.8990100000000001</v>
      </c>
      <c r="C10">
        <v>1.2871900000000001</v>
      </c>
      <c r="D10">
        <v>2.8016000000000001</v>
      </c>
      <c r="E10">
        <v>1</v>
      </c>
      <c r="F10">
        <v>1.24E-3</v>
      </c>
      <c r="G10">
        <v>2.0699999999999998E-3</v>
      </c>
    </row>
    <row r="11" spans="1:7" x14ac:dyDescent="0.55000000000000004">
      <c r="A11" t="s">
        <v>12</v>
      </c>
      <c r="B11">
        <v>1.62585</v>
      </c>
      <c r="C11">
        <v>1.11036</v>
      </c>
      <c r="D11">
        <v>2.3805999999999998</v>
      </c>
      <c r="E11">
        <v>1</v>
      </c>
      <c r="F11">
        <v>1.252E-2</v>
      </c>
      <c r="G11">
        <v>1.8780000000000002E-2</v>
      </c>
    </row>
    <row r="12" spans="1:7" x14ac:dyDescent="0.55000000000000004">
      <c r="A12" t="s">
        <v>19</v>
      </c>
      <c r="B12">
        <f>1/0.66703</f>
        <v>1.4991829452948142</v>
      </c>
      <c r="C12">
        <f>1/0.9769</f>
        <v>1.0236462278636502</v>
      </c>
      <c r="D12">
        <f>1/0.45547</f>
        <v>2.1955342832678335</v>
      </c>
      <c r="E12">
        <v>0</v>
      </c>
      <c r="F12">
        <v>3.7519999999999998E-2</v>
      </c>
      <c r="G12">
        <v>5.117E-2</v>
      </c>
    </row>
    <row r="13" spans="1:7" x14ac:dyDescent="0.55000000000000004">
      <c r="A13" t="s">
        <v>13</v>
      </c>
      <c r="B13">
        <v>1.4127799999999999</v>
      </c>
      <c r="C13">
        <v>0.97985999999999995</v>
      </c>
      <c r="D13">
        <v>2.0369999999999999</v>
      </c>
      <c r="E13">
        <v>0</v>
      </c>
      <c r="F13">
        <v>6.4149999999999999E-2</v>
      </c>
      <c r="G13">
        <v>8.0189999999999997E-2</v>
      </c>
    </row>
    <row r="14" spans="1:7" x14ac:dyDescent="0.55000000000000004">
      <c r="A14" t="s">
        <v>20</v>
      </c>
      <c r="B14">
        <f>1/0.76763</f>
        <v>1.3027109414691973</v>
      </c>
      <c r="C14">
        <f>1/1.106</f>
        <v>0.90415913200723319</v>
      </c>
      <c r="D14">
        <f>1/0.53278</f>
        <v>1.8769473328578399</v>
      </c>
      <c r="E14">
        <v>0</v>
      </c>
      <c r="F14">
        <v>0.15570000000000001</v>
      </c>
      <c r="G14">
        <v>0.17965</v>
      </c>
    </row>
    <row r="15" spans="1:7" x14ac:dyDescent="0.55000000000000004">
      <c r="A15" t="s">
        <v>14</v>
      </c>
      <c r="B15">
        <v>1.2666999999999999</v>
      </c>
      <c r="C15">
        <v>0.85111999999999999</v>
      </c>
      <c r="D15">
        <v>1.8852</v>
      </c>
      <c r="E15">
        <v>0</v>
      </c>
      <c r="F15">
        <v>0.2437</v>
      </c>
      <c r="G15">
        <v>0.26111000000000001</v>
      </c>
    </row>
    <row r="16" spans="1:7" x14ac:dyDescent="0.55000000000000004">
      <c r="A16" t="s">
        <v>15</v>
      </c>
      <c r="B16">
        <v>1.08449</v>
      </c>
      <c r="C16">
        <v>0.74951000000000001</v>
      </c>
      <c r="D16">
        <v>1.5691999999999999</v>
      </c>
      <c r="E16">
        <v>0</v>
      </c>
      <c r="F16">
        <v>0.66679999999999995</v>
      </c>
      <c r="G16">
        <v>0.66679999999999995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52B40-21B4-431D-AC21-5F70B9A713D1}">
  <dimension ref="A1:G16"/>
  <sheetViews>
    <sheetView tabSelected="1" workbookViewId="0">
      <selection activeCell="C22" sqref="C22"/>
    </sheetView>
  </sheetViews>
  <sheetFormatPr defaultRowHeight="14.4" x14ac:dyDescent="0.55000000000000004"/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</row>
    <row r="2" spans="1:7" x14ac:dyDescent="0.55000000000000004">
      <c r="A2" s="1" t="s">
        <v>5</v>
      </c>
      <c r="B2">
        <v>6.1221199999999998</v>
      </c>
      <c r="C2">
        <v>3.97357</v>
      </c>
      <c r="D2">
        <v>9.4323999999999995</v>
      </c>
      <c r="E2">
        <v>1</v>
      </c>
      <c r="F2">
        <v>0</v>
      </c>
      <c r="G2">
        <v>0</v>
      </c>
    </row>
    <row r="3" spans="1:7" x14ac:dyDescent="0.55000000000000004">
      <c r="A3" s="1" t="s">
        <v>6</v>
      </c>
      <c r="B3">
        <v>4.7286700000000002</v>
      </c>
      <c r="C3">
        <v>3.06684</v>
      </c>
      <c r="D3">
        <v>7.2910000000000004</v>
      </c>
      <c r="E3">
        <v>1</v>
      </c>
      <c r="F3">
        <v>0</v>
      </c>
      <c r="G3">
        <v>0</v>
      </c>
    </row>
    <row r="4" spans="1:7" x14ac:dyDescent="0.55000000000000004">
      <c r="A4" s="1" t="s">
        <v>21</v>
      </c>
      <c r="B4">
        <f>1/0.22788</f>
        <v>4.3882745304546251</v>
      </c>
      <c r="C4">
        <f>1/0.35148</f>
        <v>2.8451120974166382</v>
      </c>
      <c r="D4">
        <f>1/0.14775</f>
        <v>6.7681895093062607</v>
      </c>
      <c r="E4">
        <v>1</v>
      </c>
      <c r="F4">
        <v>0</v>
      </c>
      <c r="G4">
        <v>0</v>
      </c>
    </row>
    <row r="5" spans="1:7" x14ac:dyDescent="0.55000000000000004">
      <c r="A5" s="1" t="s">
        <v>7</v>
      </c>
      <c r="B5">
        <v>2.5923699999999998</v>
      </c>
      <c r="C5">
        <v>1.7730999999999999</v>
      </c>
      <c r="D5">
        <v>3.7901899999999999</v>
      </c>
      <c r="E5">
        <v>1</v>
      </c>
      <c r="F5">
        <v>0</v>
      </c>
      <c r="G5">
        <v>0</v>
      </c>
    </row>
    <row r="6" spans="1:7" x14ac:dyDescent="0.55000000000000004">
      <c r="A6" s="1" t="s">
        <v>8</v>
      </c>
      <c r="B6">
        <v>2.9691700000000001</v>
      </c>
      <c r="C6">
        <v>1.9135800000000001</v>
      </c>
      <c r="D6">
        <v>4.6070700000000002</v>
      </c>
      <c r="E6">
        <v>1</v>
      </c>
      <c r="F6">
        <v>0</v>
      </c>
      <c r="G6">
        <v>0</v>
      </c>
    </row>
    <row r="7" spans="1:7" x14ac:dyDescent="0.55000000000000004">
      <c r="A7" s="1" t="s">
        <v>18</v>
      </c>
      <c r="B7">
        <f>1/0.42344</f>
        <v>2.3616096731532212</v>
      </c>
      <c r="C7">
        <f>1/0.65959</f>
        <v>1.5160933307054383</v>
      </c>
      <c r="D7">
        <f>1/0.27184</f>
        <v>3.6786344908769859</v>
      </c>
      <c r="E7">
        <v>1</v>
      </c>
      <c r="F7">
        <v>1.4999999999999999E-4</v>
      </c>
      <c r="G7">
        <v>3.2000000000000003E-4</v>
      </c>
    </row>
    <row r="8" spans="1:7" x14ac:dyDescent="0.55000000000000004">
      <c r="A8" s="1" t="s">
        <v>9</v>
      </c>
      <c r="B8">
        <v>2.0619000000000001</v>
      </c>
      <c r="C8">
        <v>1.42109</v>
      </c>
      <c r="D8">
        <v>2.99166</v>
      </c>
      <c r="E8">
        <v>1</v>
      </c>
      <c r="F8">
        <v>1.3999999999999999E-4</v>
      </c>
      <c r="G8">
        <v>3.2000000000000003E-4</v>
      </c>
    </row>
    <row r="9" spans="1:7" x14ac:dyDescent="0.55000000000000004">
      <c r="A9" s="1" t="s">
        <v>10</v>
      </c>
      <c r="B9">
        <v>2.0023300000000002</v>
      </c>
      <c r="C9">
        <v>1.36632</v>
      </c>
      <c r="D9">
        <v>2.9343900000000001</v>
      </c>
      <c r="E9">
        <v>1</v>
      </c>
      <c r="F9">
        <v>3.8000000000000002E-4</v>
      </c>
      <c r="G9">
        <v>7.1000000000000002E-4</v>
      </c>
    </row>
    <row r="10" spans="1:7" x14ac:dyDescent="0.55000000000000004">
      <c r="A10" s="1" t="s">
        <v>11</v>
      </c>
      <c r="B10">
        <v>1.8582000000000001</v>
      </c>
      <c r="C10">
        <v>1.26746</v>
      </c>
      <c r="D10">
        <v>2.7242600000000001</v>
      </c>
      <c r="E10">
        <v>1</v>
      </c>
      <c r="F10">
        <v>1.5200000000000001E-3</v>
      </c>
      <c r="G10">
        <v>2.5300000000000001E-3</v>
      </c>
    </row>
    <row r="11" spans="1:7" x14ac:dyDescent="0.55000000000000004">
      <c r="A11" s="1" t="s">
        <v>12</v>
      </c>
      <c r="B11">
        <v>1.59259</v>
      </c>
      <c r="C11">
        <v>1.0944100000000001</v>
      </c>
      <c r="D11">
        <v>2.3175400000000002</v>
      </c>
      <c r="E11">
        <v>1</v>
      </c>
      <c r="F11">
        <v>1.507E-2</v>
      </c>
      <c r="G11">
        <v>2.2610000000000002E-2</v>
      </c>
    </row>
    <row r="12" spans="1:7" x14ac:dyDescent="0.55000000000000004">
      <c r="A12" s="1" t="s">
        <v>19</v>
      </c>
      <c r="B12">
        <f>1/0.67661</f>
        <v>1.4779562820531769</v>
      </c>
      <c r="C12">
        <f>1/0.98494</f>
        <v>1.0152902714886185</v>
      </c>
      <c r="D12">
        <f>1/0.4648</f>
        <v>2.1514629948364887</v>
      </c>
      <c r="E12">
        <v>0</v>
      </c>
      <c r="F12">
        <v>4.1439999999999998E-2</v>
      </c>
      <c r="G12">
        <v>5.6509999999999998E-2</v>
      </c>
    </row>
    <row r="13" spans="1:7" x14ac:dyDescent="0.55000000000000004">
      <c r="A13" s="1" t="s">
        <v>13</v>
      </c>
      <c r="B13">
        <v>1.3951</v>
      </c>
      <c r="C13">
        <v>0.97326000000000001</v>
      </c>
      <c r="D13">
        <v>1.9997799999999999</v>
      </c>
      <c r="E13">
        <v>0</v>
      </c>
      <c r="F13">
        <v>6.9900000000000004E-2</v>
      </c>
      <c r="G13">
        <v>8.7370000000000003E-2</v>
      </c>
    </row>
    <row r="14" spans="1:7" x14ac:dyDescent="0.55000000000000004">
      <c r="A14" s="1" t="s">
        <v>20</v>
      </c>
      <c r="B14">
        <f>1/0.77239</f>
        <v>1.2946827379950543</v>
      </c>
      <c r="C14">
        <f>1/1.10646</f>
        <v>0.903783236628527</v>
      </c>
      <c r="D14">
        <f>1/0.53919</f>
        <v>1.8546338025556857</v>
      </c>
      <c r="E14">
        <v>0</v>
      </c>
      <c r="F14">
        <v>0.15892999999999999</v>
      </c>
      <c r="G14">
        <v>0.18337999999999999</v>
      </c>
    </row>
    <row r="15" spans="1:7" x14ac:dyDescent="0.55000000000000004">
      <c r="A15" s="1" t="s">
        <v>14</v>
      </c>
      <c r="B15">
        <v>1.25728</v>
      </c>
      <c r="C15">
        <v>0.85009000000000001</v>
      </c>
      <c r="D15">
        <v>1.8594999999999999</v>
      </c>
      <c r="E15">
        <v>0</v>
      </c>
      <c r="F15">
        <v>0.25137999999999999</v>
      </c>
      <c r="G15">
        <v>0.26934000000000002</v>
      </c>
    </row>
    <row r="16" spans="1:7" x14ac:dyDescent="0.55000000000000004">
      <c r="A16" s="1" t="s">
        <v>15</v>
      </c>
      <c r="B16">
        <v>1.0775600000000001</v>
      </c>
      <c r="C16">
        <v>0.74887999999999999</v>
      </c>
      <c r="D16">
        <v>1.5505100000000001</v>
      </c>
      <c r="E16">
        <v>0</v>
      </c>
      <c r="F16">
        <v>0.68725999999999998</v>
      </c>
      <c r="G16">
        <v>0.68725999999999998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PO_main</vt:lpstr>
      <vt:lpstr>PO_reduced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</dc:creator>
  <cp:lastModifiedBy>Edward Bosko</cp:lastModifiedBy>
  <dcterms:created xsi:type="dcterms:W3CDTF">2015-06-05T18:17:20Z</dcterms:created>
  <dcterms:modified xsi:type="dcterms:W3CDTF">2025-06-08T02:57:41Z</dcterms:modified>
</cp:coreProperties>
</file>