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3c2d16a148962151/Desktop/BIOSTAT/Thesis/Thesis/Reports/Lobewise Comparisons/MainSASExcel/"/>
    </mc:Choice>
  </mc:AlternateContent>
  <xr:revisionPtr revIDLastSave="86" documentId="11_F6B565BB62D4CBF8C78942EEA9226A3077F1A072" xr6:coauthVersionLast="47" xr6:coauthVersionMax="47" xr10:uidLastSave="{6416A336-AB93-46E8-8759-966C2BC08A39}"/>
  <bookViews>
    <workbookView xWindow="-96" yWindow="-96" windowWidth="23232" windowHeight="12552" xr2:uid="{00000000-000D-0000-FFFF-FFFF00000000}"/>
  </bookViews>
  <sheets>
    <sheet name="tib_Comparisons" sheetId="1" r:id="rId1"/>
    <sheet name="tib" sheetId="2" r:id="rId2"/>
  </sheets>
  <definedNames>
    <definedName name="tib_Comparisons">tib_Comparisons!$A$1:$N$16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5" i="2" l="1"/>
  <c r="I15" i="2"/>
  <c r="H15" i="2"/>
  <c r="J12" i="2"/>
  <c r="I12" i="2"/>
  <c r="H12" i="2"/>
  <c r="J11" i="2"/>
  <c r="I11" i="2"/>
  <c r="H11" i="2"/>
  <c r="J10" i="2"/>
  <c r="I10" i="2"/>
  <c r="H10" i="2"/>
  <c r="J9" i="2"/>
  <c r="I9" i="2"/>
  <c r="H9" i="2"/>
  <c r="J8" i="2"/>
  <c r="I8" i="2"/>
  <c r="H8" i="2"/>
  <c r="J6" i="2"/>
  <c r="I6" i="2"/>
  <c r="H6" i="2"/>
  <c r="J3" i="2"/>
  <c r="I3" i="2"/>
  <c r="H3" i="2"/>
  <c r="J6" i="1"/>
  <c r="I15" i="1"/>
  <c r="I12" i="1"/>
  <c r="I11" i="1"/>
  <c r="I10" i="1"/>
  <c r="I9" i="1"/>
  <c r="I8" i="1"/>
  <c r="I6" i="1"/>
  <c r="J15" i="1"/>
  <c r="J12" i="1"/>
  <c r="J11" i="1"/>
  <c r="J10" i="1"/>
  <c r="J9" i="1"/>
  <c r="J8" i="1"/>
  <c r="H15" i="1"/>
  <c r="H12" i="1"/>
  <c r="H11" i="1"/>
  <c r="H10" i="1"/>
  <c r="H9" i="1"/>
  <c r="H8" i="1"/>
  <c r="H6" i="1"/>
  <c r="I3" i="1"/>
  <c r="J3" i="1"/>
  <c r="H3" i="1"/>
</calcChain>
</file>

<file path=xl/sharedStrings.xml><?xml version="1.0" encoding="utf-8"?>
<sst xmlns="http://schemas.openxmlformats.org/spreadsheetml/2006/main" count="88" uniqueCount="37">
  <si>
    <t>Label</t>
  </si>
  <si>
    <t>Estimate</t>
  </si>
  <si>
    <t>Probt</t>
  </si>
  <si>
    <t>Lower</t>
  </si>
  <si>
    <t>Upper</t>
  </si>
  <si>
    <t>Comparison</t>
  </si>
  <si>
    <t>raw_p</t>
  </si>
  <si>
    <t>Odds_Ratio</t>
  </si>
  <si>
    <t>OR_LowerCI</t>
  </si>
  <si>
    <t>OR_UpperCI</t>
  </si>
  <si>
    <t>rank</t>
  </si>
  <si>
    <t>initial_bh</t>
  </si>
  <si>
    <t>bh_adj</t>
  </si>
  <si>
    <t>FDR_sig</t>
  </si>
  <si>
    <t>RLL vs LUS</t>
  </si>
  <si>
    <t>LUS vs LLL</t>
  </si>
  <si>
    <t>RML vs LUS</t>
  </si>
  <si>
    <t>RUL vs LUS</t>
  </si>
  <si>
    <t>LUS vs LLS</t>
  </si>
  <si>
    <t>RLL vs LLS</t>
  </si>
  <si>
    <t>RUL vs RLL</t>
  </si>
  <si>
    <t>RML vs RLL</t>
  </si>
  <si>
    <t>LLS vs LLL</t>
  </si>
  <si>
    <t>RUL vs LLL</t>
  </si>
  <si>
    <t>RML vs LLL</t>
  </si>
  <si>
    <t>RLL vs LLL</t>
  </si>
  <si>
    <t>RML vs LLS</t>
  </si>
  <si>
    <t>RUL vs RML</t>
  </si>
  <si>
    <t>RUL vs LLS</t>
  </si>
  <si>
    <t xml:space="preserve"> LLL vs LLS </t>
  </si>
  <si>
    <t>LLS vs LUS</t>
  </si>
  <si>
    <t>RLL vs RUL</t>
  </si>
  <si>
    <t>RLL vs RML</t>
  </si>
  <si>
    <t>LLL vs LLS</t>
  </si>
  <si>
    <t>LLL vs RUL</t>
  </si>
  <si>
    <t>LLL vs RML</t>
  </si>
  <si>
    <t>RML vs RUL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</si>
</sst>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6"/>
  <sheetViews>
    <sheetView tabSelected="1" workbookViewId="0">
      <selection activeCell="D23" sqref="D23"/>
    </sheetView>
  </sheetViews>
  <sheetFormatPr defaultRowHeight="14.4" x14ac:dyDescent="0.55000000000000004"/>
  <cols>
    <col min="1" max="1" width="11.7890625" customWidth="1"/>
    <col min="2" max="5" width="13" customWidth="1"/>
    <col min="6" max="6" width="11" customWidth="1"/>
    <col min="7" max="14" width="13" customWidth="1"/>
  </cols>
  <sheetData>
    <row r="1" spans="1:14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55000000000000004">
      <c r="A2" t="s">
        <v>14</v>
      </c>
      <c r="B2">
        <v>1.878123262834166</v>
      </c>
      <c r="C2">
        <v>2.1621250788169196E-25</v>
      </c>
      <c r="D2">
        <v>1.5301992491437546</v>
      </c>
      <c r="E2">
        <v>2.2260472765245773</v>
      </c>
      <c r="F2" t="s">
        <v>14</v>
      </c>
      <c r="G2">
        <v>2.1621250788169196E-25</v>
      </c>
      <c r="H2">
        <v>6.5412171900218983</v>
      </c>
      <c r="I2">
        <v>4.6190970817547408</v>
      </c>
      <c r="J2">
        <v>9.2631788355449558</v>
      </c>
      <c r="K2">
        <v>1</v>
      </c>
      <c r="L2">
        <v>3.2431876182253793E-24</v>
      </c>
      <c r="M2">
        <v>3.2431876182253793E-24</v>
      </c>
      <c r="N2">
        <v>1</v>
      </c>
    </row>
    <row r="3" spans="1:14" x14ac:dyDescent="0.55000000000000004">
      <c r="A3" t="s">
        <v>29</v>
      </c>
      <c r="B3">
        <v>-1.5852142070002648</v>
      </c>
      <c r="C3">
        <v>8.4260993252078961E-19</v>
      </c>
      <c r="D3">
        <v>-1.932163893812715</v>
      </c>
      <c r="E3">
        <v>-1.2382645201878146</v>
      </c>
      <c r="F3" t="s">
        <v>29</v>
      </c>
      <c r="G3">
        <v>8.4260993252078961E-19</v>
      </c>
      <c r="H3">
        <f>1/0.204903896566465</f>
        <v>4.8803366688325935</v>
      </c>
      <c r="I3">
        <f>1/0.289886874456206</f>
        <v>3.4496215183108361</v>
      </c>
      <c r="J3">
        <f>1/0.144834452773623</f>
        <v>6.9044345516532948</v>
      </c>
      <c r="K3">
        <v>2</v>
      </c>
      <c r="L3">
        <v>6.3195744939059224E-18</v>
      </c>
      <c r="M3">
        <v>6.3195744939059224E-18</v>
      </c>
      <c r="N3">
        <v>1</v>
      </c>
    </row>
    <row r="4" spans="1:14" x14ac:dyDescent="0.55000000000000004">
      <c r="A4" t="s">
        <v>16</v>
      </c>
      <c r="B4">
        <v>1.2632310887464486</v>
      </c>
      <c r="C4">
        <v>1.0393437017330724E-12</v>
      </c>
      <c r="D4">
        <v>0.91821236735237566</v>
      </c>
      <c r="E4">
        <v>1.6082498101405216</v>
      </c>
      <c r="F4" t="s">
        <v>16</v>
      </c>
      <c r="G4">
        <v>1.0393437017330724E-12</v>
      </c>
      <c r="H4">
        <v>3.5368308594805296</v>
      </c>
      <c r="I4">
        <v>2.5048087075072742</v>
      </c>
      <c r="J4">
        <v>4.9940630161025794</v>
      </c>
      <c r="K4">
        <v>3</v>
      </c>
      <c r="L4">
        <v>5.196718508665362E-12</v>
      </c>
      <c r="M4">
        <v>5.196718508665362E-12</v>
      </c>
      <c r="N4">
        <v>1</v>
      </c>
    </row>
    <row r="5" spans="1:14" x14ac:dyDescent="0.55000000000000004">
      <c r="A5" t="s">
        <v>17</v>
      </c>
      <c r="B5">
        <v>1.1130240320491283</v>
      </c>
      <c r="C5">
        <v>1.9446195697263679E-10</v>
      </c>
      <c r="D5">
        <v>0.77222802465081708</v>
      </c>
      <c r="E5">
        <v>1.4538200394474394</v>
      </c>
      <c r="F5" t="s">
        <v>17</v>
      </c>
      <c r="G5">
        <v>1.9446195697263679E-10</v>
      </c>
      <c r="H5">
        <v>3.0435482797195226</v>
      </c>
      <c r="I5">
        <v>2.1645836308629658</v>
      </c>
      <c r="J5">
        <v>4.2794309256097725</v>
      </c>
      <c r="K5">
        <v>4</v>
      </c>
      <c r="L5">
        <v>7.2923233864738801E-10</v>
      </c>
      <c r="M5">
        <v>7.2923233864738801E-10</v>
      </c>
      <c r="N5">
        <v>1</v>
      </c>
    </row>
    <row r="6" spans="1:14" x14ac:dyDescent="0.55000000000000004">
      <c r="A6" t="s">
        <v>30</v>
      </c>
      <c r="B6">
        <v>-1.0830780884204154</v>
      </c>
      <c r="C6">
        <v>6.3914637217886536E-10</v>
      </c>
      <c r="D6">
        <v>-1.4247623617074421</v>
      </c>
      <c r="E6">
        <v>-0.74139381513338876</v>
      </c>
      <c r="F6" t="s">
        <v>30</v>
      </c>
      <c r="G6">
        <v>6.3914637217886536E-10</v>
      </c>
      <c r="H6">
        <f>1/0.338551827711143</f>
        <v>2.9537574992896318</v>
      </c>
      <c r="I6">
        <f>1/0.476449370159507</f>
        <v>2.0988588979878751</v>
      </c>
      <c r="J6">
        <f>1/0.240565624020415</f>
        <v>4.1568698939094366</v>
      </c>
      <c r="K6">
        <v>5</v>
      </c>
      <c r="L6">
        <v>1.9174391165365962E-9</v>
      </c>
      <c r="M6">
        <v>1.9174391165365962E-9</v>
      </c>
      <c r="N6">
        <v>1</v>
      </c>
    </row>
    <row r="7" spans="1:14" x14ac:dyDescent="0.55000000000000004">
      <c r="A7" t="s">
        <v>19</v>
      </c>
      <c r="B7">
        <v>0.79504517441375055</v>
      </c>
      <c r="C7">
        <v>2.8104703467104017E-6</v>
      </c>
      <c r="D7">
        <v>0.46329346341568683</v>
      </c>
      <c r="E7">
        <v>1.1267968854118142</v>
      </c>
      <c r="F7" t="s">
        <v>19</v>
      </c>
      <c r="G7">
        <v>2.8104703467104017E-6</v>
      </c>
      <c r="H7">
        <v>2.2145410351374597</v>
      </c>
      <c r="I7">
        <v>1.5892996752981761</v>
      </c>
      <c r="J7">
        <v>3.0857566213166137</v>
      </c>
      <c r="K7">
        <v>6</v>
      </c>
      <c r="L7">
        <v>7.0261758667760042E-6</v>
      </c>
      <c r="M7">
        <v>7.0261758667760042E-6</v>
      </c>
      <c r="N7">
        <v>1</v>
      </c>
    </row>
    <row r="8" spans="1:14" x14ac:dyDescent="0.55000000000000004">
      <c r="A8" t="s">
        <v>31</v>
      </c>
      <c r="B8">
        <v>-0.76509923078503783</v>
      </c>
      <c r="C8">
        <v>6.0676703713427126E-6</v>
      </c>
      <c r="D8">
        <v>-1.0957335815653697</v>
      </c>
      <c r="E8">
        <v>-0.4344648800047059</v>
      </c>
      <c r="F8" t="s">
        <v>31</v>
      </c>
      <c r="G8">
        <v>6.0676703713427126E-6</v>
      </c>
      <c r="H8">
        <f>1/0.465287757813975</f>
        <v>2.1492076316347148</v>
      </c>
      <c r="I8">
        <f>1/0.64761112403339</f>
        <v>1.5441365394897713</v>
      </c>
      <c r="J8">
        <f>1/0.334294284852949</f>
        <v>2.9913762972043778</v>
      </c>
      <c r="K8">
        <v>7</v>
      </c>
      <c r="L8">
        <v>1.3002150795734384E-5</v>
      </c>
      <c r="M8">
        <v>1.3002150795734384E-5</v>
      </c>
      <c r="N8">
        <v>1</v>
      </c>
    </row>
    <row r="9" spans="1:14" x14ac:dyDescent="0.55000000000000004">
      <c r="A9" t="s">
        <v>32</v>
      </c>
      <c r="B9">
        <v>-0.61489217408771735</v>
      </c>
      <c r="C9">
        <v>2.9352699340910265E-4</v>
      </c>
      <c r="D9">
        <v>-0.94725725192210097</v>
      </c>
      <c r="E9">
        <v>-0.28252709625333372</v>
      </c>
      <c r="F9" t="s">
        <v>32</v>
      </c>
      <c r="G9">
        <v>2.9352699340910265E-4</v>
      </c>
      <c r="H9">
        <f>1/0.540699193550045</f>
        <v>1.8494571694001312</v>
      </c>
      <c r="I9">
        <f>1/0.753876214461679</f>
        <v>1.3264777171860647</v>
      </c>
      <c r="J9">
        <f>1/0.387803212646033</f>
        <v>2.5786274259485027</v>
      </c>
      <c r="K9">
        <v>8</v>
      </c>
      <c r="L9">
        <v>5.5036311264206744E-4</v>
      </c>
      <c r="M9">
        <v>5.5036311264206744E-4</v>
      </c>
      <c r="N9">
        <v>1</v>
      </c>
    </row>
    <row r="10" spans="1:14" x14ac:dyDescent="0.55000000000000004">
      <c r="A10" t="s">
        <v>33</v>
      </c>
      <c r="B10">
        <v>-0.50213611857984941</v>
      </c>
      <c r="C10">
        <v>3.205576649304329E-3</v>
      </c>
      <c r="D10">
        <v>-0.83581295739920636</v>
      </c>
      <c r="E10">
        <v>-0.16845927976049246</v>
      </c>
      <c r="F10" t="s">
        <v>33</v>
      </c>
      <c r="G10">
        <v>3.205576649304329E-3</v>
      </c>
      <c r="H10">
        <f>1/0.605236421116863</f>
        <v>1.6522468990789856</v>
      </c>
      <c r="I10">
        <f>1/0.844965669922866</f>
        <v>1.1834800342732108</v>
      </c>
      <c r="J10">
        <f>1/0.433521903297903</f>
        <v>2.3066885257532892</v>
      </c>
      <c r="K10">
        <v>9</v>
      </c>
      <c r="L10">
        <v>5.3426277488405486E-3</v>
      </c>
      <c r="M10">
        <v>5.3426277488405486E-3</v>
      </c>
      <c r="N10">
        <v>1</v>
      </c>
    </row>
    <row r="11" spans="1:14" x14ac:dyDescent="0.55000000000000004">
      <c r="A11" t="s">
        <v>34</v>
      </c>
      <c r="B11">
        <v>-0.47219017495113663</v>
      </c>
      <c r="C11">
        <v>5.4153021534468111E-3</v>
      </c>
      <c r="D11">
        <v>-0.80475158300754468</v>
      </c>
      <c r="E11">
        <v>-0.13962876689472858</v>
      </c>
      <c r="F11" t="s">
        <v>34</v>
      </c>
      <c r="G11">
        <v>5.4153021534468111E-3</v>
      </c>
      <c r="H11">
        <f>1/0.623634901902691</f>
        <v>1.6035023007035536</v>
      </c>
      <c r="I11">
        <f>1/0.869681029868416</f>
        <v>1.1498468583950847</v>
      </c>
      <c r="J11">
        <f>1/0.4471990045937</f>
        <v>2.2361409344113903</v>
      </c>
      <c r="K11">
        <v>10</v>
      </c>
      <c r="L11">
        <v>8.1229532301702167E-3</v>
      </c>
      <c r="M11">
        <v>8.1229532301702167E-3</v>
      </c>
      <c r="N11">
        <v>1</v>
      </c>
    </row>
    <row r="12" spans="1:14" x14ac:dyDescent="0.55000000000000004">
      <c r="A12" t="s">
        <v>35</v>
      </c>
      <c r="B12">
        <v>-0.3219831182538162</v>
      </c>
      <c r="C12">
        <v>5.937115188322295E-2</v>
      </c>
      <c r="D12">
        <v>-0.65670838597788017</v>
      </c>
      <c r="E12">
        <v>1.2742149470247766E-2</v>
      </c>
      <c r="F12" t="s">
        <v>35</v>
      </c>
      <c r="G12">
        <v>5.937115188322295E-2</v>
      </c>
      <c r="H12">
        <f>1/0.72471042460408</f>
        <v>1.3798614812893231</v>
      </c>
      <c r="I12">
        <f>1/1.01282367656562</f>
        <v>0.98733868800430913</v>
      </c>
      <c r="J12">
        <f>1/0.518555412636821</f>
        <v>1.9284342148027422</v>
      </c>
      <c r="K12">
        <v>11</v>
      </c>
      <c r="L12">
        <v>8.0960661658940392E-2</v>
      </c>
      <c r="M12">
        <v>8.0960661658940392E-2</v>
      </c>
      <c r="N12">
        <v>0</v>
      </c>
    </row>
    <row r="13" spans="1:14" x14ac:dyDescent="0.55000000000000004">
      <c r="A13" t="s">
        <v>25</v>
      </c>
      <c r="B13">
        <v>0.2929090558339012</v>
      </c>
      <c r="C13">
        <v>7.9835948059910011E-2</v>
      </c>
      <c r="D13">
        <v>-3.487450432485123E-2</v>
      </c>
      <c r="E13">
        <v>0.62069261599265357</v>
      </c>
      <c r="F13" t="s">
        <v>25</v>
      </c>
      <c r="G13">
        <v>7.9835948059910011E-2</v>
      </c>
      <c r="H13">
        <v>1.3403208905230293</v>
      </c>
      <c r="I13">
        <v>0.96572660316526437</v>
      </c>
      <c r="J13">
        <v>1.8602160111198871</v>
      </c>
      <c r="K13">
        <v>12</v>
      </c>
      <c r="L13">
        <v>9.9794935074887514E-2</v>
      </c>
      <c r="M13">
        <v>9.9794935074887514E-2</v>
      </c>
      <c r="N13">
        <v>0</v>
      </c>
    </row>
    <row r="14" spans="1:14" x14ac:dyDescent="0.55000000000000004">
      <c r="A14" t="s">
        <v>26</v>
      </c>
      <c r="B14">
        <v>0.18015300032603321</v>
      </c>
      <c r="C14">
        <v>0.29182048029711771</v>
      </c>
      <c r="D14">
        <v>-0.15494528652161971</v>
      </c>
      <c r="E14">
        <v>0.51525128717368607</v>
      </c>
      <c r="F14" t="s">
        <v>26</v>
      </c>
      <c r="G14">
        <v>0.29182048029711771</v>
      </c>
      <c r="H14">
        <v>1.1974005517823054</v>
      </c>
      <c r="I14">
        <v>0.85646203621880179</v>
      </c>
      <c r="J14">
        <v>1.6740591185320002</v>
      </c>
      <c r="K14">
        <v>13</v>
      </c>
      <c r="L14">
        <v>0.33671593880436657</v>
      </c>
      <c r="M14">
        <v>0.33671593880436657</v>
      </c>
      <c r="N14">
        <v>0</v>
      </c>
    </row>
    <row r="15" spans="1:14" x14ac:dyDescent="0.55000000000000004">
      <c r="A15" t="s">
        <v>36</v>
      </c>
      <c r="B15">
        <v>-0.15020705669732043</v>
      </c>
      <c r="C15">
        <v>0.37822273406133</v>
      </c>
      <c r="D15">
        <v>-0.48446161129109966</v>
      </c>
      <c r="E15">
        <v>0.1840474978964588</v>
      </c>
      <c r="F15" t="s">
        <v>36</v>
      </c>
      <c r="G15">
        <v>0.37822273406133</v>
      </c>
      <c r="H15">
        <f>1/0.86052977952317</f>
        <v>1.1620748331964899</v>
      </c>
      <c r="I15">
        <f>1/1.20207291767533</f>
        <v>0.83189628956443373</v>
      </c>
      <c r="J15">
        <f>1/0.616028770432875</f>
        <v>1.6233008067095855</v>
      </c>
      <c r="K15">
        <v>14</v>
      </c>
      <c r="L15">
        <v>0.4052386436371393</v>
      </c>
      <c r="M15">
        <v>0.4052386436371393</v>
      </c>
      <c r="N15">
        <v>0</v>
      </c>
    </row>
    <row r="16" spans="1:14" x14ac:dyDescent="0.55000000000000004">
      <c r="A16" t="s">
        <v>28</v>
      </c>
      <c r="B16">
        <v>2.9945943628712779E-2</v>
      </c>
      <c r="C16">
        <v>0.8597641946531599</v>
      </c>
      <c r="D16">
        <v>-0.30245556535206164</v>
      </c>
      <c r="E16">
        <v>0.3623474526094872</v>
      </c>
      <c r="F16" t="s">
        <v>28</v>
      </c>
      <c r="G16">
        <v>0.8597641946531599</v>
      </c>
      <c r="H16">
        <v>1.0303988328261489</v>
      </c>
      <c r="I16">
        <v>0.73900132479309211</v>
      </c>
      <c r="J16">
        <v>1.4366980397318692</v>
      </c>
      <c r="K16">
        <v>15</v>
      </c>
      <c r="L16">
        <v>0.8597641946531599</v>
      </c>
      <c r="M16">
        <v>0.8597641946531599</v>
      </c>
      <c r="N16">
        <v>0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9783B-FB10-4C65-B7BB-6938FAB35AA3}">
  <dimension ref="A1:N16"/>
  <sheetViews>
    <sheetView workbookViewId="0">
      <selection activeCell="A2" sqref="A2:A16"/>
    </sheetView>
  </sheetViews>
  <sheetFormatPr defaultRowHeight="14.4" x14ac:dyDescent="0.55000000000000004"/>
  <sheetData>
    <row r="1" spans="1:14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55000000000000004">
      <c r="A2" t="s">
        <v>14</v>
      </c>
      <c r="B2">
        <v>1.878123262834166</v>
      </c>
      <c r="C2">
        <v>2.1621250788169196E-25</v>
      </c>
      <c r="D2">
        <v>1.5301992491437546</v>
      </c>
      <c r="E2">
        <v>2.2260472765245773</v>
      </c>
      <c r="F2" t="s">
        <v>14</v>
      </c>
      <c r="G2">
        <v>2.1621250788169196E-25</v>
      </c>
      <c r="H2">
        <v>6.5412171900218983</v>
      </c>
      <c r="I2">
        <v>4.6190970817547408</v>
      </c>
      <c r="J2">
        <v>9.2631788355449558</v>
      </c>
      <c r="K2">
        <v>1</v>
      </c>
      <c r="L2">
        <v>3.2431876182253793E-24</v>
      </c>
      <c r="M2">
        <v>3.2431876182253793E-24</v>
      </c>
      <c r="N2">
        <v>1</v>
      </c>
    </row>
    <row r="3" spans="1:14" x14ac:dyDescent="0.55000000000000004">
      <c r="A3" t="s">
        <v>29</v>
      </c>
      <c r="B3">
        <v>-1.5852142070002648</v>
      </c>
      <c r="C3">
        <v>8.4260993252078961E-19</v>
      </c>
      <c r="D3">
        <v>-1.932163893812715</v>
      </c>
      <c r="E3">
        <v>-1.2382645201878146</v>
      </c>
      <c r="F3" t="s">
        <v>15</v>
      </c>
      <c r="G3">
        <v>8.4260993252078961E-19</v>
      </c>
      <c r="H3">
        <f>1/0.204903896566465</f>
        <v>4.8803366688325935</v>
      </c>
      <c r="I3">
        <f>1/0.289886874456206</f>
        <v>3.4496215183108361</v>
      </c>
      <c r="J3">
        <f>1/0.144834452773623</f>
        <v>6.9044345516532948</v>
      </c>
      <c r="K3">
        <v>2</v>
      </c>
      <c r="L3">
        <v>6.3195744939059224E-18</v>
      </c>
      <c r="M3">
        <v>6.3195744939059224E-18</v>
      </c>
      <c r="N3">
        <v>1</v>
      </c>
    </row>
    <row r="4" spans="1:14" x14ac:dyDescent="0.55000000000000004">
      <c r="A4" t="s">
        <v>16</v>
      </c>
      <c r="B4">
        <v>1.2632310887464486</v>
      </c>
      <c r="C4">
        <v>1.0393437017330724E-12</v>
      </c>
      <c r="D4">
        <v>0.91821236735237566</v>
      </c>
      <c r="E4">
        <v>1.6082498101405216</v>
      </c>
      <c r="F4" t="s">
        <v>16</v>
      </c>
      <c r="G4">
        <v>1.0393437017330724E-12</v>
      </c>
      <c r="H4">
        <v>3.5368308594805296</v>
      </c>
      <c r="I4">
        <v>2.5048087075072742</v>
      </c>
      <c r="J4">
        <v>4.9940630161025794</v>
      </c>
      <c r="K4">
        <v>3</v>
      </c>
      <c r="L4">
        <v>5.196718508665362E-12</v>
      </c>
      <c r="M4">
        <v>5.196718508665362E-12</v>
      </c>
      <c r="N4">
        <v>1</v>
      </c>
    </row>
    <row r="5" spans="1:14" x14ac:dyDescent="0.55000000000000004">
      <c r="A5" t="s">
        <v>17</v>
      </c>
      <c r="B5">
        <v>1.1130240320491283</v>
      </c>
      <c r="C5">
        <v>1.9446195697263679E-10</v>
      </c>
      <c r="D5">
        <v>0.77222802465081708</v>
      </c>
      <c r="E5">
        <v>1.4538200394474394</v>
      </c>
      <c r="F5" t="s">
        <v>17</v>
      </c>
      <c r="G5">
        <v>1.9446195697263679E-10</v>
      </c>
      <c r="H5">
        <v>3.0435482797195226</v>
      </c>
      <c r="I5">
        <v>2.1645836308629658</v>
      </c>
      <c r="J5">
        <v>4.2794309256097725</v>
      </c>
      <c r="K5">
        <v>4</v>
      </c>
      <c r="L5">
        <v>7.2923233864738801E-10</v>
      </c>
      <c r="M5">
        <v>7.2923233864738801E-10</v>
      </c>
      <c r="N5">
        <v>1</v>
      </c>
    </row>
    <row r="6" spans="1:14" x14ac:dyDescent="0.55000000000000004">
      <c r="A6" t="s">
        <v>30</v>
      </c>
      <c r="B6">
        <v>-1.0830780884204154</v>
      </c>
      <c r="C6">
        <v>6.3914637217886536E-10</v>
      </c>
      <c r="D6">
        <v>-1.4247623617074421</v>
      </c>
      <c r="E6">
        <v>-0.74139381513338876</v>
      </c>
      <c r="F6" t="s">
        <v>18</v>
      </c>
      <c r="G6">
        <v>6.3914637217886536E-10</v>
      </c>
      <c r="H6">
        <f>1/0.338551827711143</f>
        <v>2.9537574992896318</v>
      </c>
      <c r="I6">
        <f>1/0.476449370159507</f>
        <v>2.0988588979878751</v>
      </c>
      <c r="J6">
        <f>1/0.240565624020415</f>
        <v>4.1568698939094366</v>
      </c>
      <c r="K6">
        <v>5</v>
      </c>
      <c r="L6">
        <v>1.9174391165365962E-9</v>
      </c>
      <c r="M6">
        <v>1.9174391165365962E-9</v>
      </c>
      <c r="N6">
        <v>1</v>
      </c>
    </row>
    <row r="7" spans="1:14" x14ac:dyDescent="0.55000000000000004">
      <c r="A7" t="s">
        <v>19</v>
      </c>
      <c r="B7">
        <v>0.79504517441375055</v>
      </c>
      <c r="C7">
        <v>2.8104703467104017E-6</v>
      </c>
      <c r="D7">
        <v>0.46329346341568683</v>
      </c>
      <c r="E7">
        <v>1.1267968854118142</v>
      </c>
      <c r="F7" t="s">
        <v>19</v>
      </c>
      <c r="G7">
        <v>2.8104703467104017E-6</v>
      </c>
      <c r="H7">
        <v>2.2145410351374597</v>
      </c>
      <c r="I7">
        <v>1.5892996752981761</v>
      </c>
      <c r="J7">
        <v>3.0857566213166137</v>
      </c>
      <c r="K7">
        <v>6</v>
      </c>
      <c r="L7">
        <v>7.0261758667760042E-6</v>
      </c>
      <c r="M7">
        <v>7.0261758667760042E-6</v>
      </c>
      <c r="N7">
        <v>1</v>
      </c>
    </row>
    <row r="8" spans="1:14" x14ac:dyDescent="0.55000000000000004">
      <c r="A8" t="s">
        <v>31</v>
      </c>
      <c r="B8">
        <v>-0.76509923078503783</v>
      </c>
      <c r="C8">
        <v>6.0676703713427126E-6</v>
      </c>
      <c r="D8">
        <v>-1.0957335815653697</v>
      </c>
      <c r="E8">
        <v>-0.4344648800047059</v>
      </c>
      <c r="F8" t="s">
        <v>20</v>
      </c>
      <c r="G8">
        <v>6.0676703713427126E-6</v>
      </c>
      <c r="H8">
        <f>1/0.465287757813975</f>
        <v>2.1492076316347148</v>
      </c>
      <c r="I8">
        <f>1/0.64761112403339</f>
        <v>1.5441365394897713</v>
      </c>
      <c r="J8">
        <f>1/0.334294284852949</f>
        <v>2.9913762972043778</v>
      </c>
      <c r="K8">
        <v>7</v>
      </c>
      <c r="L8">
        <v>1.3002150795734384E-5</v>
      </c>
      <c r="M8">
        <v>1.3002150795734384E-5</v>
      </c>
      <c r="N8">
        <v>1</v>
      </c>
    </row>
    <row r="9" spans="1:14" x14ac:dyDescent="0.55000000000000004">
      <c r="A9" t="s">
        <v>32</v>
      </c>
      <c r="B9">
        <v>-0.61489217408771735</v>
      </c>
      <c r="C9">
        <v>2.9352699340910265E-4</v>
      </c>
      <c r="D9">
        <v>-0.94725725192210097</v>
      </c>
      <c r="E9">
        <v>-0.28252709625333372</v>
      </c>
      <c r="F9" t="s">
        <v>21</v>
      </c>
      <c r="G9">
        <v>2.9352699340910265E-4</v>
      </c>
      <c r="H9">
        <f>1/0.540699193550045</f>
        <v>1.8494571694001312</v>
      </c>
      <c r="I9">
        <f>1/0.753876214461679</f>
        <v>1.3264777171860647</v>
      </c>
      <c r="J9">
        <f>1/0.387803212646033</f>
        <v>2.5786274259485027</v>
      </c>
      <c r="K9">
        <v>8</v>
      </c>
      <c r="L9">
        <v>5.5036311264206744E-4</v>
      </c>
      <c r="M9">
        <v>5.5036311264206744E-4</v>
      </c>
      <c r="N9">
        <v>1</v>
      </c>
    </row>
    <row r="10" spans="1:14" x14ac:dyDescent="0.55000000000000004">
      <c r="A10" t="s">
        <v>33</v>
      </c>
      <c r="B10">
        <v>-0.50213611857984941</v>
      </c>
      <c r="C10">
        <v>3.205576649304329E-3</v>
      </c>
      <c r="D10">
        <v>-0.83581295739920636</v>
      </c>
      <c r="E10">
        <v>-0.16845927976049246</v>
      </c>
      <c r="F10" t="s">
        <v>22</v>
      </c>
      <c r="G10">
        <v>3.205576649304329E-3</v>
      </c>
      <c r="H10">
        <f>1/0.605236421116863</f>
        <v>1.6522468990789856</v>
      </c>
      <c r="I10">
        <f>1/0.844965669922866</f>
        <v>1.1834800342732108</v>
      </c>
      <c r="J10">
        <f>1/0.433521903297903</f>
        <v>2.3066885257532892</v>
      </c>
      <c r="K10">
        <v>9</v>
      </c>
      <c r="L10">
        <v>5.3426277488405486E-3</v>
      </c>
      <c r="M10">
        <v>5.3426277488405486E-3</v>
      </c>
      <c r="N10">
        <v>1</v>
      </c>
    </row>
    <row r="11" spans="1:14" x14ac:dyDescent="0.55000000000000004">
      <c r="A11" t="s">
        <v>34</v>
      </c>
      <c r="B11">
        <v>-0.47219017495113663</v>
      </c>
      <c r="C11">
        <v>5.4153021534468111E-3</v>
      </c>
      <c r="D11">
        <v>-0.80475158300754468</v>
      </c>
      <c r="E11">
        <v>-0.13962876689472858</v>
      </c>
      <c r="F11" t="s">
        <v>23</v>
      </c>
      <c r="G11">
        <v>5.4153021534468111E-3</v>
      </c>
      <c r="H11">
        <f>1/0.623634901902691</f>
        <v>1.6035023007035536</v>
      </c>
      <c r="I11">
        <f>1/0.869681029868416</f>
        <v>1.1498468583950847</v>
      </c>
      <c r="J11">
        <f>1/0.4471990045937</f>
        <v>2.2361409344113903</v>
      </c>
      <c r="K11">
        <v>10</v>
      </c>
      <c r="L11">
        <v>8.1229532301702167E-3</v>
      </c>
      <c r="M11">
        <v>8.1229532301702167E-3</v>
      </c>
      <c r="N11">
        <v>1</v>
      </c>
    </row>
    <row r="12" spans="1:14" x14ac:dyDescent="0.55000000000000004">
      <c r="A12" t="s">
        <v>35</v>
      </c>
      <c r="B12">
        <v>-0.3219831182538162</v>
      </c>
      <c r="C12">
        <v>5.937115188322295E-2</v>
      </c>
      <c r="D12">
        <v>-0.65670838597788017</v>
      </c>
      <c r="E12">
        <v>1.2742149470247766E-2</v>
      </c>
      <c r="F12" t="s">
        <v>24</v>
      </c>
      <c r="G12">
        <v>5.937115188322295E-2</v>
      </c>
      <c r="H12">
        <f>1/0.72471042460408</f>
        <v>1.3798614812893231</v>
      </c>
      <c r="I12">
        <f>1/1.01282367656562</f>
        <v>0.98733868800430913</v>
      </c>
      <c r="J12">
        <f>1/0.518555412636821</f>
        <v>1.9284342148027422</v>
      </c>
      <c r="K12">
        <v>11</v>
      </c>
      <c r="L12">
        <v>8.0960661658940392E-2</v>
      </c>
      <c r="M12">
        <v>8.0960661658940392E-2</v>
      </c>
      <c r="N12">
        <v>0</v>
      </c>
    </row>
    <row r="13" spans="1:14" x14ac:dyDescent="0.55000000000000004">
      <c r="A13" t="s">
        <v>25</v>
      </c>
      <c r="B13">
        <v>0.2929090558339012</v>
      </c>
      <c r="C13">
        <v>7.9835948059910011E-2</v>
      </c>
      <c r="D13">
        <v>-3.487450432485123E-2</v>
      </c>
      <c r="E13">
        <v>0.62069261599265357</v>
      </c>
      <c r="F13" t="s">
        <v>25</v>
      </c>
      <c r="G13">
        <v>7.9835948059910011E-2</v>
      </c>
      <c r="H13">
        <v>1.3403208905230293</v>
      </c>
      <c r="I13">
        <v>0.96572660316526437</v>
      </c>
      <c r="J13">
        <v>1.8602160111198871</v>
      </c>
      <c r="K13">
        <v>12</v>
      </c>
      <c r="L13">
        <v>9.9794935074887514E-2</v>
      </c>
      <c r="M13">
        <v>9.9794935074887514E-2</v>
      </c>
      <c r="N13">
        <v>0</v>
      </c>
    </row>
    <row r="14" spans="1:14" x14ac:dyDescent="0.55000000000000004">
      <c r="A14" t="s">
        <v>26</v>
      </c>
      <c r="B14">
        <v>0.18015300032603321</v>
      </c>
      <c r="C14">
        <v>0.29182048029711771</v>
      </c>
      <c r="D14">
        <v>-0.15494528652161971</v>
      </c>
      <c r="E14">
        <v>0.51525128717368607</v>
      </c>
      <c r="F14" t="s">
        <v>26</v>
      </c>
      <c r="G14">
        <v>0.29182048029711771</v>
      </c>
      <c r="H14">
        <v>1.1974005517823054</v>
      </c>
      <c r="I14">
        <v>0.85646203621880179</v>
      </c>
      <c r="J14">
        <v>1.6740591185320002</v>
      </c>
      <c r="K14">
        <v>13</v>
      </c>
      <c r="L14">
        <v>0.33671593880436657</v>
      </c>
      <c r="M14">
        <v>0.33671593880436657</v>
      </c>
      <c r="N14">
        <v>0</v>
      </c>
    </row>
    <row r="15" spans="1:14" x14ac:dyDescent="0.55000000000000004">
      <c r="A15" t="s">
        <v>36</v>
      </c>
      <c r="B15">
        <v>-0.15020705669732043</v>
      </c>
      <c r="C15">
        <v>0.37822273406133</v>
      </c>
      <c r="D15">
        <v>-0.48446161129109966</v>
      </c>
      <c r="E15">
        <v>0.1840474978964588</v>
      </c>
      <c r="F15" t="s">
        <v>27</v>
      </c>
      <c r="G15">
        <v>0.37822273406133</v>
      </c>
      <c r="H15">
        <f>1/0.86052977952317</f>
        <v>1.1620748331964899</v>
      </c>
      <c r="I15">
        <f>1/1.20207291767533</f>
        <v>0.83189628956443373</v>
      </c>
      <c r="J15">
        <f>1/0.616028770432875</f>
        <v>1.6233008067095855</v>
      </c>
      <c r="K15">
        <v>14</v>
      </c>
      <c r="L15">
        <v>0.4052386436371393</v>
      </c>
      <c r="M15">
        <v>0.4052386436371393</v>
      </c>
      <c r="N15">
        <v>0</v>
      </c>
    </row>
    <row r="16" spans="1:14" x14ac:dyDescent="0.55000000000000004">
      <c r="A16" t="s">
        <v>28</v>
      </c>
      <c r="B16">
        <v>2.9945943628712779E-2</v>
      </c>
      <c r="C16">
        <v>0.8597641946531599</v>
      </c>
      <c r="D16">
        <v>-0.30245556535206164</v>
      </c>
      <c r="E16">
        <v>0.3623474526094872</v>
      </c>
      <c r="F16" t="s">
        <v>28</v>
      </c>
      <c r="G16">
        <v>0.8597641946531599</v>
      </c>
      <c r="H16">
        <v>1.0303988328261489</v>
      </c>
      <c r="I16">
        <v>0.73900132479309211</v>
      </c>
      <c r="J16">
        <v>1.4366980397318692</v>
      </c>
      <c r="K16">
        <v>15</v>
      </c>
      <c r="L16">
        <v>0.8597641946531599</v>
      </c>
      <c r="M16">
        <v>0.8597641946531599</v>
      </c>
      <c r="N1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tib_Comparisons</vt:lpstr>
      <vt:lpstr>tib</vt:lpstr>
      <vt:lpstr>tib_Comparisons</vt:lpstr>
    </vt:vector>
  </TitlesOfParts>
  <Company>SAS Institute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 user</dc:creator>
  <cp:lastModifiedBy>Edward Bosko</cp:lastModifiedBy>
  <dcterms:created xsi:type="dcterms:W3CDTF">2025-05-07T21:28:56Z</dcterms:created>
  <dcterms:modified xsi:type="dcterms:W3CDTF">2025-05-07T22:31:49Z</dcterms:modified>
</cp:coreProperties>
</file>