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o\Documents\Git_repo\MSE_KG\"/>
    </mc:Choice>
  </mc:AlternateContent>
  <bookViews>
    <workbookView xWindow="0" yWindow="0" windowWidth="10215" windowHeight="708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F38" i="1"/>
  <c r="F35" i="1"/>
  <c r="F15" i="1"/>
  <c r="F14" i="1"/>
  <c r="F37" i="1"/>
  <c r="F12" i="1"/>
  <c r="F10" i="1"/>
  <c r="F8" i="1"/>
  <c r="F11" i="1"/>
  <c r="F29" i="1" l="1"/>
  <c r="F30" i="1"/>
  <c r="F27" i="1"/>
  <c r="F21" i="1"/>
  <c r="F20" i="1"/>
  <c r="F19" i="1"/>
  <c r="F18" i="1"/>
  <c r="F4" i="1"/>
  <c r="F39" i="1"/>
  <c r="F3" i="1"/>
  <c r="F2" i="1"/>
</calcChain>
</file>

<file path=xl/sharedStrings.xml><?xml version="1.0" encoding="utf-8"?>
<sst xmlns="http://schemas.openxmlformats.org/spreadsheetml/2006/main" count="179" uniqueCount="174">
  <si>
    <t>Materials Science and Engineering Ontology</t>
  </si>
  <si>
    <t>Domain</t>
  </si>
  <si>
    <t>Last update</t>
  </si>
  <si>
    <t>Number of classes</t>
  </si>
  <si>
    <t>Number of properties</t>
  </si>
  <si>
    <t>PMDCO</t>
  </si>
  <si>
    <t xml:space="preserve">https://github.com/materialdigital/core-ontology </t>
  </si>
  <si>
    <t>EMMO Mechanical Testing</t>
  </si>
  <si>
    <t>MatOnto</t>
  </si>
  <si>
    <t>MatOWL</t>
  </si>
  <si>
    <t>Materials Ontology</t>
  </si>
  <si>
    <t>ELSSI-EMD ontology</t>
  </si>
  <si>
    <t>NanoParticle Ontology</t>
  </si>
  <si>
    <t>eNanoMapper</t>
  </si>
  <si>
    <t>MMOY</t>
  </si>
  <si>
    <t xml:space="preserve">http://ceur-ws.org/Vol-1461/WOP2015_paper_1.pdf </t>
  </si>
  <si>
    <t>Periodic table ontology</t>
  </si>
  <si>
    <t xml:space="preserve">https://link.springer.com/chapter/10.1007/978-3-030-62466-8_14 </t>
  </si>
  <si>
    <t>Materials Design Ontology</t>
  </si>
  <si>
    <t xml:space="preserve">https://github.com/LiUSemWeb/Materials-Design-Ontology </t>
  </si>
  <si>
    <t>Dislocation Ontology</t>
  </si>
  <si>
    <t xml:space="preserve">https://github.com/emmo-repo/EMMO </t>
  </si>
  <si>
    <t xml:space="preserve">https://github.com/BIG-MAP/BattINFO </t>
  </si>
  <si>
    <t>Batteries and their interfaces</t>
  </si>
  <si>
    <t xml:space="preserve">https://www.big-map.eu/dissemination/battinfo </t>
  </si>
  <si>
    <t xml:space="preserve">http://ceur-ws.org/Vol-2941/paper11.pdf </t>
  </si>
  <si>
    <t>Reference (Ontology)</t>
  </si>
  <si>
    <t>Reference (Paper)</t>
  </si>
  <si>
    <t>Materials Science experiment</t>
  </si>
  <si>
    <t xml:space="preserve">https://github.com/emmo-repo/domain-mechanical-testing </t>
  </si>
  <si>
    <t>Mechanical testing</t>
  </si>
  <si>
    <t>Crystallography</t>
  </si>
  <si>
    <t>EMMO Microstructure domain ontology</t>
  </si>
  <si>
    <t>EMMO Ontology for the Battery Value Chain (BVC)</t>
  </si>
  <si>
    <t>EMMO Crystallography</t>
  </si>
  <si>
    <t>EMMO Datamodel ontology</t>
  </si>
  <si>
    <t>EMMO Mappings ontology</t>
  </si>
  <si>
    <t>EMMO Atomistic and Electronic Modelling</t>
  </si>
  <si>
    <t>Model processes</t>
  </si>
  <si>
    <t>Model processes along the Battery value chain</t>
  </si>
  <si>
    <t xml:space="preserve">https://github.com/Battery-Value-Chain-Ontology/ontology </t>
  </si>
  <si>
    <t xml:space="preserve">https://github.com/General-Process-Ontology/ontology </t>
  </si>
  <si>
    <t>NanoMine</t>
  </si>
  <si>
    <t xml:space="preserve">https://github.com/emmo-repo/domain-crystallography </t>
  </si>
  <si>
    <t xml:space="preserve">https://www.scipedia.com/public/Hagelien_et_al_2021a </t>
  </si>
  <si>
    <t>Ontology-Based Data Modelling</t>
  </si>
  <si>
    <t xml:space="preserve">https://github.com/emmo-repo/datamodel-ontology </t>
  </si>
  <si>
    <t xml:space="preserve">https://github.com/emmo-repo/domain-mappings </t>
  </si>
  <si>
    <t>Mapping to domains and ontological concepts</t>
  </si>
  <si>
    <t xml:space="preserve">https://github.com/emmo-repo/domain-atomistic </t>
  </si>
  <si>
    <t>Atomistic and electronic modelling</t>
  </si>
  <si>
    <t xml:space="preserve">https://www.sciencedirect.com/science/article/pii/S1532046410000341?via%3Dihub </t>
  </si>
  <si>
    <t>Cancer nanotechnology research</t>
  </si>
  <si>
    <t xml:space="preserve">https://github.com/sobolevnrm/npo </t>
  </si>
  <si>
    <t xml:space="preserve">https://mitpress.mit.edu/books/building-ontologies-basic-formal-ontology </t>
  </si>
  <si>
    <t>Supporting information retrieval, analysis and integration in scientific and other domains</t>
  </si>
  <si>
    <t xml:space="preserve">https://github.com/BFO-ontology/BFO-2020 </t>
  </si>
  <si>
    <t xml:space="preserve">https://github.com/jesper-friis/emmo-microstructure </t>
  </si>
  <si>
    <t>Metallic microstructures</t>
  </si>
  <si>
    <t>A multidisciplinary ontology for applied sciences</t>
  </si>
  <si>
    <t xml:space="preserve">https://github.com/inovexcorp/MatOnto-Ontologies </t>
  </si>
  <si>
    <t>Materials discovery</t>
  </si>
  <si>
    <t>Semantic query on Materials data</t>
  </si>
  <si>
    <t xml:space="preserve">https://datascience.codata.org/articles/abstract/10.2481/dsj.8.1/ </t>
  </si>
  <si>
    <t xml:space="preserve">https://jbiomedsem.biomedcentral.com/articles/10.1186/s13326-015-0005-5 </t>
  </si>
  <si>
    <t>Nanomaterial safety assessment</t>
  </si>
  <si>
    <t xml:space="preserve">https://github.com/enanomapper/ontologies </t>
  </si>
  <si>
    <t xml:space="preserve">https://www.sciencedirect.com/science/article/abs/pii/S1474034616302853?via%3Dihub </t>
  </si>
  <si>
    <t>Metallic materials</t>
  </si>
  <si>
    <t>Materials design</t>
  </si>
  <si>
    <t>Defects in crystalline materials</t>
  </si>
  <si>
    <t xml:space="preserve">https://arxiv.org/abs/2106.15136 </t>
  </si>
  <si>
    <t xml:space="preserve">https://github.com/Materials-Data-Science-and-Informatics/dislocation-ontology </t>
  </si>
  <si>
    <t xml:space="preserve">https://openreview.net/forum?id=66VZ_9VC9ys </t>
  </si>
  <si>
    <t>Molecular materials</t>
  </si>
  <si>
    <t xml:space="preserve">https://github.com/daimoners/MAMBO </t>
  </si>
  <si>
    <t xml:space="preserve">https://datascience.codata.org/articles/abstract/10.2481/dsj.008-041/ </t>
  </si>
  <si>
    <t>Exchanging Materials Information and Knowledge</t>
  </si>
  <si>
    <t xml:space="preserve">Specification of all metadata terms </t>
  </si>
  <si>
    <t xml:space="preserve">https://www.dublincore.org/specifications/dublin-core/dcmi-terms/ </t>
  </si>
  <si>
    <t>Describe people and social relationship on the Web</t>
  </si>
  <si>
    <t xml:space="preserve">https://raw.githubusercontent.com/ESIPFed/toolmatch-ontology/master/v3/foaf.owl </t>
  </si>
  <si>
    <t>Semantic Sensor Network Ontology</t>
  </si>
  <si>
    <t>Describing sensors and their observations</t>
  </si>
  <si>
    <t xml:space="preserve">https://raw.githubusercontent.com/w3c/sdw/gh-pages/ssn/integrated/sosa.ttl </t>
  </si>
  <si>
    <t>Experimental protocols</t>
  </si>
  <si>
    <t xml:space="preserve">https://github.com/oeg-upm/SMART-Protocols </t>
  </si>
  <si>
    <t>Deneral concept definition of a service</t>
  </si>
  <si>
    <t xml:space="preserve">http://dini-ag-kim.github.io/service-ontology/service.ttl </t>
  </si>
  <si>
    <t>Material Sience and Engineering</t>
  </si>
  <si>
    <t xml:space="preserve">http://www.daml.org/2003/01/periodictable/ </t>
  </si>
  <si>
    <t>Representation of the Periodic Table of the Elements</t>
  </si>
  <si>
    <t xml:space="preserve">https://github.com/CommonCoreOntology/CommonCoreOntologies </t>
  </si>
  <si>
    <t>Comprise twelve ontologies that contain classes and relations that are used in many domains of interest.</t>
  </si>
  <si>
    <t xml:space="preserve">https://www.nist.gov/system/files/documents/2021/10/14/nist-ai-rfi-cubrc_inc_004.pdf </t>
  </si>
  <si>
    <t xml:space="preserve">https://gitlab.cc-asp.fraunhofer.de/EMI_datamanagement/bwmd_ontology </t>
  </si>
  <si>
    <t>22_Nov 2021</t>
  </si>
  <si>
    <t>PROV Ontology</t>
  </si>
  <si>
    <t>Represent and interchange provenance information</t>
  </si>
  <si>
    <t xml:space="preserve">https://www.w3.org/TR/prov-o/ </t>
  </si>
  <si>
    <t>FreeClassOWL Ontology</t>
  </si>
  <si>
    <t>Construction and building materials and services provides</t>
  </si>
  <si>
    <t xml:space="preserve">https://www.freeclass.eu/freeclass_v1.html#OntologyDescription </t>
  </si>
  <si>
    <t>metal-alloy</t>
  </si>
  <si>
    <t xml:space="preserve">https://emmc.info/taxonda/metal-alloy/ </t>
  </si>
  <si>
    <t>Materials representation</t>
  </si>
  <si>
    <t>Biomass (materials) and processing technologies</t>
  </si>
  <si>
    <t xml:space="preserve">https://emmc.info/taxonda/bionto/ </t>
  </si>
  <si>
    <t xml:space="preserve">https://www.sciencedirect.com/science/article/abs/pii/B978044463577850005X </t>
  </si>
  <si>
    <t>Bionto</t>
  </si>
  <si>
    <t xml:space="preserve">Simple Knowledge Organization System (SKOS) version of Materials Data Vocabulary </t>
  </si>
  <si>
    <t>Material science of records in the NIST Materials Resource Registry</t>
  </si>
  <si>
    <t xml:space="preserve">https://data.nist.gov/od/id/67C783D4BA814C8EE05324570681708A1899 </t>
  </si>
  <si>
    <t xml:space="preserve">https://data.nist.gov/od/ds/67C783D4BA814C8EE05324570681708A1899/NMRRVocab20210726.rdf </t>
  </si>
  <si>
    <t xml:space="preserve">https://github.com/ProjectDebbie/Ontology_DEB </t>
  </si>
  <si>
    <t>Medical devices, experimental scaffolds and biomaterials</t>
  </si>
  <si>
    <t xml:space="preserve">https://onlinelibrary.wiley.com/doi/abs/10.1002/adfm.201909910 </t>
  </si>
  <si>
    <t xml:space="preserve">https://tw.rpi.edu/project/nanomine </t>
  </si>
  <si>
    <t>Polymer nanocomposites</t>
  </si>
  <si>
    <t xml:space="preserve">https://github.com/tetherless-world/nanomine-ontology </t>
  </si>
  <si>
    <t>An Open Glossary for Materials, Manufacturing and Design</t>
  </si>
  <si>
    <t>Materials, manufacturing and design</t>
  </si>
  <si>
    <t xml:space="preserve">https://github.com/cpauloh/semmd/tree/master/skos </t>
  </si>
  <si>
    <t>Short Name</t>
  </si>
  <si>
    <t>PMD Core Ontology</t>
  </si>
  <si>
    <t>Elementary Multiperspective Material Ontology</t>
  </si>
  <si>
    <t>EMMO</t>
  </si>
  <si>
    <t>SMART-Protocols</t>
  </si>
  <si>
    <t>MAMBO</t>
  </si>
  <si>
    <t>EMMO_mechanical_testing</t>
  </si>
  <si>
    <t>Basic Formal Ontology</t>
  </si>
  <si>
    <t>BFO</t>
  </si>
  <si>
    <t>PROVO</t>
  </si>
  <si>
    <t>NPO</t>
  </si>
  <si>
    <t>MDO</t>
  </si>
  <si>
    <t>The Dublin Core</t>
  </si>
  <si>
    <t>DC</t>
  </si>
  <si>
    <t>EMMO_microstructure</t>
  </si>
  <si>
    <t>SSN</t>
  </si>
  <si>
    <t>SP</t>
  </si>
  <si>
    <t>SO</t>
  </si>
  <si>
    <t>FOAF</t>
  </si>
  <si>
    <t>MSEO</t>
  </si>
  <si>
    <t>CCO</t>
  </si>
  <si>
    <t>Service Ontology</t>
  </si>
  <si>
    <t>Friend Of A Friend ontology</t>
  </si>
  <si>
    <t>Common Core Ontology</t>
  </si>
  <si>
    <t>BWM</t>
  </si>
  <si>
    <t>Baden Württemberg Material Digital Ontology</t>
  </si>
  <si>
    <t>GPO</t>
  </si>
  <si>
    <t>EMMO General Process Ontology</t>
  </si>
  <si>
    <t>EMMO_BVC</t>
  </si>
  <si>
    <t>EMMO_crystallography</t>
  </si>
  <si>
    <t>EMMO_datamodel</t>
  </si>
  <si>
    <t>EMMO_mappings</t>
  </si>
  <si>
    <t>EMMO_atomistic</t>
  </si>
  <si>
    <t>Materials And Molecules Basic Ontology</t>
  </si>
  <si>
    <t>DEB</t>
  </si>
  <si>
    <t>The Devices, Experimental scaffolds and Biomaterials Ontology</t>
  </si>
  <si>
    <t>SKOS_MDO</t>
  </si>
  <si>
    <t>MaterialsOntology</t>
  </si>
  <si>
    <t>ELSSI-EMD</t>
  </si>
  <si>
    <t>enanomapper</t>
  </si>
  <si>
    <t>DISO</t>
  </si>
  <si>
    <t>periodictable</t>
  </si>
  <si>
    <t>EMMO Battery Interface Ontology</t>
  </si>
  <si>
    <t>EMMO_BattINFO</t>
  </si>
  <si>
    <t>tndv</t>
  </si>
  <si>
    <t>BiOnto</t>
  </si>
  <si>
    <t xml:space="preserve">freeclass </t>
  </si>
  <si>
    <t>Material Science and Engineering Ontology</t>
  </si>
  <si>
    <t>Material Digital Ontology</t>
  </si>
  <si>
    <t>Economics and logistics of standards compliant schemas and ontologies for interoperability-Engineering Material Data</t>
  </si>
  <si>
    <t xml:space="preserve">https://www.sciencedirect.com/topics/computer-science/data-ontology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</si>
</sst>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  <font>
      <u/>
      <sz val="11"/>
      <color theme="10"/>
      <name val="Calibri"/>
      <scheme val="minor"/>
    </font>
    <font>
      <u/>
      <sz val="12"/>
      <color theme="10"/>
      <name val="Calibri"/>
      <scheme val="minor"/>
    </font>
    <font>
      <u/>
      <sz val="11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5" fillId="0" borderId="0" applyNumberFormat="0" applyFill="0" applyBorder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5" fontId="0" fillId="0" borderId="0" xfId="0" applyNumberFormat="1" applyFont="1" applyAlignment="1">
      <alignment horizontal="center" vertical="center" wrapText="1"/>
    </xf>
    <xf numFmtId="15" fontId="0" fillId="0" borderId="0" xfId="0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6" fillId="0" borderId="0" xfId="3" applyFont="1" applyAlignment="1">
      <alignment horizontal="center" vertical="center"/>
    </xf>
    <xf numFmtId="0" fontId="4" fillId="0" borderId="0" xfId="2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3" fillId="0" borderId="0" xfId="1" applyAlignment="1">
      <alignment horizontal="center" vertical="center"/>
    </xf>
  </cellXfs>
  <cellStyles count="4">
    <cellStyle name="Link" xfId="1" builtinId="8"/>
    <cellStyle name="Link 2" xfId="3"/>
    <cellStyle name="Standard" xfId="0" builtinId="0"/>
    <cellStyle name="Standard 2" xfId="2"/>
  </cellStyles>
  <dxfs count="10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H41" totalsRowShown="0" headerRowDxfId="9" dataDxfId="8">
  <autoFilter ref="A1:H41"/>
  <tableColumns count="8">
    <tableColumn id="1" name="Materials Science and Engineering Ontology" dataDxfId="7"/>
    <tableColumn id="8" name="Short Name" dataDxfId="6"/>
    <tableColumn id="2" name="Domain" dataDxfId="5"/>
    <tableColumn id="3" name="Last update" dataDxfId="4"/>
    <tableColumn id="4" name="Number of classes" dataDxfId="3"/>
    <tableColumn id="5" name="Number of properties" dataDxfId="2"/>
    <tableColumn id="6" name="Reference (Ontology)" dataDxfId="1"/>
    <tableColumn id="7" name="Reference (Paper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emmo-repo/domain-crystallography" TargetMode="External"/><Relationship Id="rId13" Type="http://schemas.openxmlformats.org/officeDocument/2006/relationships/hyperlink" Target="https://www.sciencedirect.com/science/article/pii/S1532046410000341?via%3Dihub" TargetMode="External"/><Relationship Id="rId18" Type="http://schemas.openxmlformats.org/officeDocument/2006/relationships/hyperlink" Target="https://github.com/enanomapper/ontologies" TargetMode="External"/><Relationship Id="rId26" Type="http://schemas.openxmlformats.org/officeDocument/2006/relationships/hyperlink" Target="https://github.com/CommonCoreOntology/CommonCoreOntologies" TargetMode="External"/><Relationship Id="rId39" Type="http://schemas.openxmlformats.org/officeDocument/2006/relationships/hyperlink" Target="https://github.com/tetherless-world/nanomine-ontology" TargetMode="External"/><Relationship Id="rId3" Type="http://schemas.openxmlformats.org/officeDocument/2006/relationships/hyperlink" Target="https://github.com/LiUSemWeb/Materials-Design-Ontology" TargetMode="External"/><Relationship Id="rId21" Type="http://schemas.openxmlformats.org/officeDocument/2006/relationships/hyperlink" Target="https://github.com/Materials-Data-Science-and-Informatics/dislocation-ontology" TargetMode="External"/><Relationship Id="rId34" Type="http://schemas.openxmlformats.org/officeDocument/2006/relationships/hyperlink" Target="https://data.nist.gov/od/id/67C783D4BA814C8EE05324570681708A1899" TargetMode="External"/><Relationship Id="rId42" Type="http://schemas.openxmlformats.org/officeDocument/2006/relationships/hyperlink" Target="https://github.com/jesper-friis/emmo-microstructure" TargetMode="External"/><Relationship Id="rId7" Type="http://schemas.openxmlformats.org/officeDocument/2006/relationships/hyperlink" Target="https://github.com/General-Process-Ontology/ontology" TargetMode="External"/><Relationship Id="rId12" Type="http://schemas.openxmlformats.org/officeDocument/2006/relationships/hyperlink" Target="https://github.com/emmo-repo/domain-atomistic" TargetMode="External"/><Relationship Id="rId17" Type="http://schemas.openxmlformats.org/officeDocument/2006/relationships/hyperlink" Target="https://jbiomedsem.biomedcentral.com/articles/10.1186/s13326-015-0005-5" TargetMode="External"/><Relationship Id="rId25" Type="http://schemas.openxmlformats.org/officeDocument/2006/relationships/hyperlink" Target="http://www.daml.org/2003/01/periodictable/" TargetMode="External"/><Relationship Id="rId33" Type="http://schemas.openxmlformats.org/officeDocument/2006/relationships/hyperlink" Target="https://www.sciencedirect.com/science/article/abs/pii/B978044463577850005X" TargetMode="External"/><Relationship Id="rId38" Type="http://schemas.openxmlformats.org/officeDocument/2006/relationships/hyperlink" Target="https://tw.rpi.edu/project/nanomine" TargetMode="External"/><Relationship Id="rId2" Type="http://schemas.openxmlformats.org/officeDocument/2006/relationships/hyperlink" Target="https://link.springer.com/chapter/10.1007/978-3-030-62466-8_14" TargetMode="External"/><Relationship Id="rId16" Type="http://schemas.openxmlformats.org/officeDocument/2006/relationships/hyperlink" Target="https://datascience.codata.org/articles/abstract/10.2481/dsj.8.1/" TargetMode="External"/><Relationship Id="rId20" Type="http://schemas.openxmlformats.org/officeDocument/2006/relationships/hyperlink" Target="https://arxiv.org/abs/2106.15136" TargetMode="External"/><Relationship Id="rId29" Type="http://schemas.openxmlformats.org/officeDocument/2006/relationships/hyperlink" Target="https://www.w3.org/TR/prov-o/" TargetMode="External"/><Relationship Id="rId41" Type="http://schemas.openxmlformats.org/officeDocument/2006/relationships/hyperlink" Target="https://github.com/emmo-repo/domain-mechanical-testing" TargetMode="External"/><Relationship Id="rId1" Type="http://schemas.openxmlformats.org/officeDocument/2006/relationships/hyperlink" Target="http://ceur-ws.org/Vol-1461/WOP2015_paper_1.pdf" TargetMode="External"/><Relationship Id="rId6" Type="http://schemas.openxmlformats.org/officeDocument/2006/relationships/hyperlink" Target="https://github.com/Battery-Value-Chain-Ontology/ontology" TargetMode="External"/><Relationship Id="rId11" Type="http://schemas.openxmlformats.org/officeDocument/2006/relationships/hyperlink" Target="https://github.com/emmo-repo/domain-mappings" TargetMode="External"/><Relationship Id="rId24" Type="http://schemas.openxmlformats.org/officeDocument/2006/relationships/hyperlink" Target="https://datascience.codata.org/articles/abstract/10.2481/dsj.008-041/" TargetMode="External"/><Relationship Id="rId32" Type="http://schemas.openxmlformats.org/officeDocument/2006/relationships/hyperlink" Target="https://emmc.info/taxonda/bionto/" TargetMode="External"/><Relationship Id="rId37" Type="http://schemas.openxmlformats.org/officeDocument/2006/relationships/hyperlink" Target="https://onlinelibrary.wiley.com/doi/abs/10.1002/adfm.201909910" TargetMode="External"/><Relationship Id="rId40" Type="http://schemas.openxmlformats.org/officeDocument/2006/relationships/hyperlink" Target="https://github.com/cpauloh/semmd/tree/master/skos" TargetMode="External"/><Relationship Id="rId45" Type="http://schemas.openxmlformats.org/officeDocument/2006/relationships/table" Target="../tables/table1.xml"/><Relationship Id="rId5" Type="http://schemas.openxmlformats.org/officeDocument/2006/relationships/hyperlink" Target="https://www.big-map.eu/dissemination/battinfo" TargetMode="External"/><Relationship Id="rId15" Type="http://schemas.openxmlformats.org/officeDocument/2006/relationships/hyperlink" Target="https://github.com/inovexcorp/MatOnto-Ontologies" TargetMode="External"/><Relationship Id="rId23" Type="http://schemas.openxmlformats.org/officeDocument/2006/relationships/hyperlink" Target="https://github.com/daimoners/MAMBO" TargetMode="External"/><Relationship Id="rId28" Type="http://schemas.openxmlformats.org/officeDocument/2006/relationships/hyperlink" Target="https://gitlab.cc-asp.fraunhofer.de/EMI_datamanagement/bwmd_ontology" TargetMode="External"/><Relationship Id="rId36" Type="http://schemas.openxmlformats.org/officeDocument/2006/relationships/hyperlink" Target="https://github.com/ProjectDebbie/Ontology_DEB" TargetMode="External"/><Relationship Id="rId10" Type="http://schemas.openxmlformats.org/officeDocument/2006/relationships/hyperlink" Target="https://github.com/emmo-repo/datamodel-ontology" TargetMode="External"/><Relationship Id="rId19" Type="http://schemas.openxmlformats.org/officeDocument/2006/relationships/hyperlink" Target="https://www.sciencedirect.com/science/article/abs/pii/S1474034616302853?via%3Dihub" TargetMode="External"/><Relationship Id="rId31" Type="http://schemas.openxmlformats.org/officeDocument/2006/relationships/hyperlink" Target="https://emmc.info/taxonda/metal-alloy/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s://github.com/BIG-MAP/BattINFO" TargetMode="External"/><Relationship Id="rId9" Type="http://schemas.openxmlformats.org/officeDocument/2006/relationships/hyperlink" Target="https://www.scipedia.com/public/Hagelien_et_al_2021a" TargetMode="External"/><Relationship Id="rId14" Type="http://schemas.openxmlformats.org/officeDocument/2006/relationships/hyperlink" Target="https://github.com/sobolevnrm/npo" TargetMode="External"/><Relationship Id="rId22" Type="http://schemas.openxmlformats.org/officeDocument/2006/relationships/hyperlink" Target="https://openreview.net/forum?id=66VZ_9VC9ys" TargetMode="External"/><Relationship Id="rId27" Type="http://schemas.openxmlformats.org/officeDocument/2006/relationships/hyperlink" Target="https://www.nist.gov/system/files/documents/2021/10/14/nist-ai-rfi-cubrc_inc_004.pdf" TargetMode="External"/><Relationship Id="rId30" Type="http://schemas.openxmlformats.org/officeDocument/2006/relationships/hyperlink" Target="https://www.freeclass.eu/freeclass_v1.html" TargetMode="External"/><Relationship Id="rId35" Type="http://schemas.openxmlformats.org/officeDocument/2006/relationships/hyperlink" Target="https://data.nist.gov/od/ds/67C783D4BA814C8EE05324570681708A1899/NMRRVocab20210726.rdf" TargetMode="External"/><Relationship Id="rId43" Type="http://schemas.openxmlformats.org/officeDocument/2006/relationships/hyperlink" Target="https://www.sciencedirect.com/topics/computer-science/data-ontolog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abSelected="1" topLeftCell="A31" zoomScale="85" zoomScaleNormal="85" workbookViewId="0">
      <selection activeCell="H25" sqref="H25"/>
    </sheetView>
  </sheetViews>
  <sheetFormatPr baseColWidth="10" defaultRowHeight="15" x14ac:dyDescent="0.25"/>
  <cols>
    <col min="1" max="1" width="54" style="3" bestFit="1" customWidth="1"/>
    <col min="2" max="2" width="54" style="3" customWidth="1"/>
    <col min="3" max="3" width="34.42578125" style="3" customWidth="1"/>
    <col min="4" max="4" width="14.5703125" style="3" customWidth="1"/>
    <col min="5" max="5" width="20.7109375" style="3" customWidth="1"/>
    <col min="6" max="6" width="24.42578125" style="3" customWidth="1"/>
    <col min="7" max="7" width="55.140625" style="3" bestFit="1" customWidth="1"/>
    <col min="8" max="8" width="49.5703125" style="3" customWidth="1"/>
    <col min="9" max="16384" width="11.42578125" style="3"/>
  </cols>
  <sheetData>
    <row r="1" spans="1:8" ht="15.75" x14ac:dyDescent="0.25">
      <c r="A1" s="2" t="s">
        <v>0</v>
      </c>
      <c r="B1" s="2" t="s">
        <v>123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26</v>
      </c>
      <c r="H1" s="2" t="s">
        <v>27</v>
      </c>
    </row>
    <row r="2" spans="1:8" s="4" customFormat="1" ht="15.75" x14ac:dyDescent="0.25">
      <c r="A2" s="4" t="s">
        <v>124</v>
      </c>
      <c r="B2" s="4" t="s">
        <v>5</v>
      </c>
      <c r="C2" s="4" t="s">
        <v>28</v>
      </c>
      <c r="D2" s="7">
        <v>44393</v>
      </c>
      <c r="E2" s="4">
        <v>26</v>
      </c>
      <c r="F2" s="4">
        <f>27+39</f>
        <v>66</v>
      </c>
      <c r="G2" s="5" t="s">
        <v>6</v>
      </c>
      <c r="H2" s="5" t="s">
        <v>25</v>
      </c>
    </row>
    <row r="3" spans="1:8" s="6" customFormat="1" ht="30" x14ac:dyDescent="0.25">
      <c r="A3" s="1" t="s">
        <v>125</v>
      </c>
      <c r="B3" s="1" t="s">
        <v>126</v>
      </c>
      <c r="C3" s="6" t="s">
        <v>59</v>
      </c>
      <c r="D3" s="7">
        <v>44710</v>
      </c>
      <c r="E3" s="6">
        <v>463</v>
      </c>
      <c r="F3" s="6">
        <f>46+3</f>
        <v>49</v>
      </c>
      <c r="G3" s="5" t="s">
        <v>21</v>
      </c>
    </row>
    <row r="4" spans="1:8" s="6" customFormat="1" ht="30" x14ac:dyDescent="0.25">
      <c r="A4" s="6" t="s">
        <v>7</v>
      </c>
      <c r="B4" s="6" t="s">
        <v>129</v>
      </c>
      <c r="C4" s="1" t="s">
        <v>30</v>
      </c>
      <c r="D4" s="7">
        <v>44713</v>
      </c>
      <c r="E4" s="6">
        <v>818</v>
      </c>
      <c r="F4" s="6">
        <f>61+6</f>
        <v>67</v>
      </c>
      <c r="G4" s="5" t="s">
        <v>29</v>
      </c>
    </row>
    <row r="5" spans="1:8" s="6" customFormat="1" x14ac:dyDescent="0.25">
      <c r="A5" s="6" t="s">
        <v>32</v>
      </c>
      <c r="B5" s="6" t="s">
        <v>137</v>
      </c>
      <c r="C5" s="1" t="s">
        <v>58</v>
      </c>
      <c r="D5" s="7">
        <v>43872</v>
      </c>
      <c r="E5" s="6">
        <v>61</v>
      </c>
      <c r="F5" s="6">
        <v>2</v>
      </c>
      <c r="G5" s="5" t="s">
        <v>57</v>
      </c>
    </row>
    <row r="6" spans="1:8" s="6" customFormat="1" ht="45" x14ac:dyDescent="0.25">
      <c r="A6" s="6" t="s">
        <v>130</v>
      </c>
      <c r="B6" s="6" t="s">
        <v>131</v>
      </c>
      <c r="C6" s="6" t="s">
        <v>55</v>
      </c>
      <c r="D6" s="7">
        <v>44608</v>
      </c>
      <c r="E6" s="6">
        <v>36</v>
      </c>
      <c r="F6" s="6">
        <v>64</v>
      </c>
      <c r="G6" s="5" t="s">
        <v>56</v>
      </c>
      <c r="H6" s="5" t="s">
        <v>54</v>
      </c>
    </row>
    <row r="7" spans="1:8" s="6" customFormat="1" ht="30" x14ac:dyDescent="0.25">
      <c r="A7" s="6" t="s">
        <v>135</v>
      </c>
      <c r="B7" s="6" t="s">
        <v>136</v>
      </c>
      <c r="C7" s="6" t="s">
        <v>78</v>
      </c>
      <c r="D7" s="7">
        <v>43850</v>
      </c>
      <c r="E7" s="6">
        <v>22</v>
      </c>
      <c r="F7" s="6">
        <v>55</v>
      </c>
      <c r="G7" s="5" t="s">
        <v>79</v>
      </c>
    </row>
    <row r="8" spans="1:8" s="6" customFormat="1" ht="30" x14ac:dyDescent="0.25">
      <c r="A8" s="6" t="s">
        <v>82</v>
      </c>
      <c r="B8" s="6" t="s">
        <v>138</v>
      </c>
      <c r="C8" s="6" t="s">
        <v>83</v>
      </c>
      <c r="D8" s="7">
        <v>44687</v>
      </c>
      <c r="E8" s="6">
        <v>16</v>
      </c>
      <c r="F8" s="6">
        <f>21+2</f>
        <v>23</v>
      </c>
      <c r="G8" s="5" t="s">
        <v>84</v>
      </c>
    </row>
    <row r="9" spans="1:8" s="6" customFormat="1" x14ac:dyDescent="0.25">
      <c r="A9" s="6" t="s">
        <v>127</v>
      </c>
      <c r="B9" s="6" t="s">
        <v>139</v>
      </c>
      <c r="C9" s="6" t="s">
        <v>85</v>
      </c>
      <c r="D9" s="7">
        <v>41976</v>
      </c>
      <c r="E9" s="6">
        <v>86</v>
      </c>
      <c r="F9" s="6">
        <v>8</v>
      </c>
      <c r="G9" s="5" t="s">
        <v>86</v>
      </c>
    </row>
    <row r="10" spans="1:8" s="6" customFormat="1" ht="30" x14ac:dyDescent="0.25">
      <c r="A10" s="6" t="s">
        <v>144</v>
      </c>
      <c r="B10" s="6" t="s">
        <v>140</v>
      </c>
      <c r="C10" s="6" t="s">
        <v>87</v>
      </c>
      <c r="D10" s="7">
        <v>41602</v>
      </c>
      <c r="E10" s="6">
        <v>7</v>
      </c>
      <c r="F10" s="6">
        <f>6+2</f>
        <v>8</v>
      </c>
      <c r="G10" s="5" t="s">
        <v>88</v>
      </c>
    </row>
    <row r="11" spans="1:8" s="6" customFormat="1" ht="30" x14ac:dyDescent="0.25">
      <c r="A11" s="6" t="s">
        <v>145</v>
      </c>
      <c r="B11" s="6" t="s">
        <v>141</v>
      </c>
      <c r="C11" s="6" t="s">
        <v>80</v>
      </c>
      <c r="D11" s="7">
        <v>42974</v>
      </c>
      <c r="E11" s="6">
        <v>19</v>
      </c>
      <c r="F11" s="6">
        <f>44+27</f>
        <v>71</v>
      </c>
      <c r="G11" s="5" t="s">
        <v>81</v>
      </c>
    </row>
    <row r="12" spans="1:8" s="6" customFormat="1" x14ac:dyDescent="0.25">
      <c r="A12" t="s">
        <v>170</v>
      </c>
      <c r="B12" s="6" t="s">
        <v>142</v>
      </c>
      <c r="C12" t="s">
        <v>89</v>
      </c>
      <c r="D12" s="7">
        <v>44631</v>
      </c>
      <c r="E12" s="6">
        <v>1691</v>
      </c>
      <c r="F12" s="6">
        <f>287+30</f>
        <v>317</v>
      </c>
      <c r="G12" s="5"/>
    </row>
    <row r="13" spans="1:8" s="6" customFormat="1" ht="45" x14ac:dyDescent="0.25">
      <c r="A13" s="6" t="s">
        <v>146</v>
      </c>
      <c r="B13" s="6" t="s">
        <v>143</v>
      </c>
      <c r="C13" s="6" t="s">
        <v>93</v>
      </c>
      <c r="D13" s="7">
        <v>44635</v>
      </c>
      <c r="G13" s="5" t="s">
        <v>92</v>
      </c>
      <c r="H13" s="5" t="s">
        <v>94</v>
      </c>
    </row>
    <row r="14" spans="1:8" s="6" customFormat="1" ht="30" x14ac:dyDescent="0.25">
      <c r="A14" s="6" t="s">
        <v>148</v>
      </c>
      <c r="B14" s="6" t="s">
        <v>147</v>
      </c>
      <c r="C14" s="6" t="s">
        <v>171</v>
      </c>
      <c r="D14" s="6" t="s">
        <v>96</v>
      </c>
      <c r="E14" s="6">
        <v>787</v>
      </c>
      <c r="F14" s="6">
        <f>27+12</f>
        <v>39</v>
      </c>
      <c r="G14" s="5" t="s">
        <v>95</v>
      </c>
    </row>
    <row r="15" spans="1:8" s="6" customFormat="1" ht="30" x14ac:dyDescent="0.25">
      <c r="A15" s="1" t="s">
        <v>97</v>
      </c>
      <c r="B15" s="1" t="s">
        <v>132</v>
      </c>
      <c r="C15" s="6" t="s">
        <v>98</v>
      </c>
      <c r="D15" s="7">
        <v>41394</v>
      </c>
      <c r="E15" s="6">
        <v>31</v>
      </c>
      <c r="F15" s="6">
        <f>44+6</f>
        <v>50</v>
      </c>
      <c r="G15" s="5" t="s">
        <v>99</v>
      </c>
    </row>
    <row r="16" spans="1:8" s="6" customFormat="1" x14ac:dyDescent="0.25">
      <c r="A16" s="1" t="s">
        <v>150</v>
      </c>
      <c r="B16" s="1" t="s">
        <v>149</v>
      </c>
      <c r="C16" s="1" t="s">
        <v>38</v>
      </c>
      <c r="D16" s="7">
        <v>44700</v>
      </c>
      <c r="E16" s="6">
        <v>170</v>
      </c>
      <c r="F16" s="6">
        <v>24</v>
      </c>
      <c r="G16" s="5" t="s">
        <v>41</v>
      </c>
    </row>
    <row r="17" spans="1:8" s="6" customFormat="1" ht="30" x14ac:dyDescent="0.25">
      <c r="A17" s="1" t="s">
        <v>33</v>
      </c>
      <c r="B17" s="1" t="s">
        <v>151</v>
      </c>
      <c r="C17" s="6" t="s">
        <v>39</v>
      </c>
      <c r="D17" s="7">
        <v>44739</v>
      </c>
      <c r="E17" s="6">
        <v>182</v>
      </c>
      <c r="F17" s="6">
        <v>11</v>
      </c>
      <c r="G17" s="5" t="s">
        <v>40</v>
      </c>
    </row>
    <row r="18" spans="1:8" s="6" customFormat="1" x14ac:dyDescent="0.25">
      <c r="A18" s="1" t="s">
        <v>34</v>
      </c>
      <c r="B18" s="1" t="s">
        <v>152</v>
      </c>
      <c r="C18" s="1" t="s">
        <v>31</v>
      </c>
      <c r="D18" s="7">
        <v>44323</v>
      </c>
      <c r="E18" s="6">
        <v>1806</v>
      </c>
      <c r="F18" s="6">
        <f>47+9</f>
        <v>56</v>
      </c>
      <c r="G18" s="5" t="s">
        <v>43</v>
      </c>
    </row>
    <row r="19" spans="1:8" s="6" customFormat="1" ht="30" x14ac:dyDescent="0.25">
      <c r="A19" s="1" t="s">
        <v>35</v>
      </c>
      <c r="B19" s="1" t="s">
        <v>153</v>
      </c>
      <c r="C19" s="1" t="s">
        <v>45</v>
      </c>
      <c r="D19" s="7">
        <v>44695</v>
      </c>
      <c r="E19" s="6">
        <v>14</v>
      </c>
      <c r="F19" s="6">
        <f>5+4</f>
        <v>9</v>
      </c>
      <c r="G19" s="5" t="s">
        <v>46</v>
      </c>
      <c r="H19" s="5" t="s">
        <v>44</v>
      </c>
    </row>
    <row r="20" spans="1:8" s="6" customFormat="1" x14ac:dyDescent="0.25">
      <c r="A20" s="1" t="s">
        <v>36</v>
      </c>
      <c r="B20" s="1" t="s">
        <v>154</v>
      </c>
      <c r="C20" s="1" t="s">
        <v>48</v>
      </c>
      <c r="D20" s="7">
        <v>44500</v>
      </c>
      <c r="E20" s="6">
        <v>528</v>
      </c>
      <c r="F20" s="6">
        <f>48+5</f>
        <v>53</v>
      </c>
      <c r="G20" s="5" t="s">
        <v>47</v>
      </c>
    </row>
    <row r="21" spans="1:8" s="6" customFormat="1" x14ac:dyDescent="0.25">
      <c r="A21" s="1" t="s">
        <v>37</v>
      </c>
      <c r="B21" s="1" t="s">
        <v>155</v>
      </c>
      <c r="C21" s="6" t="s">
        <v>50</v>
      </c>
      <c r="D21" s="7">
        <v>44323</v>
      </c>
      <c r="E21" s="6">
        <v>533</v>
      </c>
      <c r="F21" s="6">
        <f>46+3</f>
        <v>49</v>
      </c>
      <c r="G21" s="5" t="s">
        <v>49</v>
      </c>
    </row>
    <row r="22" spans="1:8" s="6" customFormat="1" x14ac:dyDescent="0.25">
      <c r="A22" s="6" t="s">
        <v>8</v>
      </c>
      <c r="B22" s="1" t="s">
        <v>8</v>
      </c>
      <c r="C22" s="6" t="s">
        <v>61</v>
      </c>
      <c r="D22" s="7">
        <v>41859</v>
      </c>
      <c r="E22" s="6">
        <v>78</v>
      </c>
      <c r="F22" s="6">
        <v>10</v>
      </c>
      <c r="G22" s="5" t="s">
        <v>60</v>
      </c>
      <c r="H22" s="5" t="s">
        <v>15</v>
      </c>
    </row>
    <row r="23" spans="1:8" s="6" customFormat="1" ht="30" x14ac:dyDescent="0.25">
      <c r="A23" s="6" t="s">
        <v>9</v>
      </c>
      <c r="B23" s="1" t="s">
        <v>9</v>
      </c>
      <c r="C23" s="6" t="s">
        <v>62</v>
      </c>
      <c r="D23" s="15"/>
      <c r="H23" s="5" t="s">
        <v>63</v>
      </c>
    </row>
    <row r="24" spans="1:8" s="6" customFormat="1" ht="30" x14ac:dyDescent="0.25">
      <c r="A24" s="6" t="s">
        <v>10</v>
      </c>
      <c r="B24" s="1" t="s">
        <v>160</v>
      </c>
      <c r="C24" s="6" t="s">
        <v>77</v>
      </c>
      <c r="D24" s="15"/>
      <c r="E24" s="6">
        <v>606</v>
      </c>
      <c r="F24" s="6">
        <v>31</v>
      </c>
      <c r="H24" s="5" t="s">
        <v>76</v>
      </c>
    </row>
    <row r="25" spans="1:8" s="6" customFormat="1" ht="30" x14ac:dyDescent="0.25">
      <c r="A25" s="6" t="s">
        <v>11</v>
      </c>
      <c r="B25" s="1" t="s">
        <v>161</v>
      </c>
      <c r="C25" t="s">
        <v>172</v>
      </c>
      <c r="D25" s="15"/>
      <c r="E25" s="6">
        <v>35</v>
      </c>
      <c r="F25" s="6">
        <v>37</v>
      </c>
      <c r="H25" s="5" t="s">
        <v>173</v>
      </c>
    </row>
    <row r="26" spans="1:8" ht="30" x14ac:dyDescent="0.25">
      <c r="A26" s="3" t="s">
        <v>12</v>
      </c>
      <c r="B26" s="1" t="s">
        <v>133</v>
      </c>
      <c r="C26" s="3" t="s">
        <v>52</v>
      </c>
      <c r="D26" s="8">
        <v>41541</v>
      </c>
      <c r="E26" s="3">
        <v>1904</v>
      </c>
      <c r="F26" s="3">
        <v>81</v>
      </c>
      <c r="G26" s="5" t="s">
        <v>53</v>
      </c>
      <c r="H26" s="5" t="s">
        <v>51</v>
      </c>
    </row>
    <row r="27" spans="1:8" ht="30" x14ac:dyDescent="0.25">
      <c r="A27" s="3" t="s">
        <v>13</v>
      </c>
      <c r="B27" s="1" t="s">
        <v>162</v>
      </c>
      <c r="C27" s="3" t="s">
        <v>65</v>
      </c>
      <c r="D27" s="8">
        <v>44714</v>
      </c>
      <c r="E27" s="3">
        <v>12254</v>
      </c>
      <c r="F27" s="3">
        <f>13+2</f>
        <v>15</v>
      </c>
      <c r="G27" s="5" t="s">
        <v>66</v>
      </c>
      <c r="H27" s="5" t="s">
        <v>64</v>
      </c>
    </row>
    <row r="28" spans="1:8" ht="30" x14ac:dyDescent="0.25">
      <c r="A28" s="3" t="s">
        <v>14</v>
      </c>
      <c r="B28" s="3" t="s">
        <v>14</v>
      </c>
      <c r="C28" s="3" t="s">
        <v>68</v>
      </c>
      <c r="D28" s="16"/>
      <c r="E28" s="3">
        <v>2325</v>
      </c>
      <c r="F28" s="3">
        <v>9</v>
      </c>
      <c r="H28" s="5" t="s">
        <v>67</v>
      </c>
    </row>
    <row r="29" spans="1:8" x14ac:dyDescent="0.25">
      <c r="A29" s="3" t="s">
        <v>156</v>
      </c>
      <c r="B29" s="3" t="s">
        <v>128</v>
      </c>
      <c r="C29" s="3" t="s">
        <v>74</v>
      </c>
      <c r="D29" s="8">
        <v>44734</v>
      </c>
      <c r="E29" s="3">
        <v>24</v>
      </c>
      <c r="F29" s="3">
        <f>17+28</f>
        <v>45</v>
      </c>
      <c r="G29" s="5" t="s">
        <v>75</v>
      </c>
      <c r="H29" s="5" t="s">
        <v>73</v>
      </c>
    </row>
    <row r="30" spans="1:8" ht="30" x14ac:dyDescent="0.25">
      <c r="A30" s="3" t="s">
        <v>20</v>
      </c>
      <c r="B30" s="1" t="s">
        <v>163</v>
      </c>
      <c r="C30" s="3" t="s">
        <v>70</v>
      </c>
      <c r="D30" s="8">
        <v>44714</v>
      </c>
      <c r="E30" s="3">
        <v>31</v>
      </c>
      <c r="F30" s="3">
        <f>25+5</f>
        <v>30</v>
      </c>
      <c r="G30" s="5" t="s">
        <v>72</v>
      </c>
      <c r="H30" s="5" t="s">
        <v>71</v>
      </c>
    </row>
    <row r="31" spans="1:8" ht="30" x14ac:dyDescent="0.25">
      <c r="A31" s="3" t="s">
        <v>18</v>
      </c>
      <c r="B31" s="1" t="s">
        <v>134</v>
      </c>
      <c r="C31" s="1" t="s">
        <v>69</v>
      </c>
      <c r="D31" s="8">
        <v>44587</v>
      </c>
      <c r="E31" s="3">
        <v>37</v>
      </c>
      <c r="F31" s="3">
        <v>64</v>
      </c>
      <c r="G31" s="5" t="s">
        <v>19</v>
      </c>
      <c r="H31" s="5" t="s">
        <v>17</v>
      </c>
    </row>
    <row r="32" spans="1:8" x14ac:dyDescent="0.25">
      <c r="A32" s="3" t="s">
        <v>42</v>
      </c>
      <c r="B32" s="1" t="s">
        <v>42</v>
      </c>
      <c r="C32" s="3" t="s">
        <v>118</v>
      </c>
      <c r="E32" s="3">
        <v>1730</v>
      </c>
      <c r="F32" s="3">
        <f>214+1</f>
        <v>215</v>
      </c>
      <c r="G32" s="5" t="s">
        <v>119</v>
      </c>
      <c r="H32" s="5" t="s">
        <v>117</v>
      </c>
    </row>
    <row r="33" spans="1:8" ht="30" x14ac:dyDescent="0.25">
      <c r="A33" s="3" t="s">
        <v>158</v>
      </c>
      <c r="B33" s="3" t="s">
        <v>157</v>
      </c>
      <c r="C33" s="3" t="s">
        <v>115</v>
      </c>
      <c r="D33" s="8">
        <v>44349</v>
      </c>
      <c r="E33" s="3">
        <v>601</v>
      </c>
      <c r="F33" s="3">
        <v>121</v>
      </c>
      <c r="G33" s="5" t="s">
        <v>114</v>
      </c>
      <c r="H33" s="5" t="s">
        <v>116</v>
      </c>
    </row>
    <row r="34" spans="1:8" ht="30" x14ac:dyDescent="0.25">
      <c r="A34" s="3" t="s">
        <v>110</v>
      </c>
      <c r="B34" s="1" t="s">
        <v>159</v>
      </c>
      <c r="C34" s="3" t="s">
        <v>111</v>
      </c>
      <c r="D34" s="8">
        <v>43040</v>
      </c>
      <c r="G34" s="5" t="s">
        <v>113</v>
      </c>
      <c r="H34" s="5" t="s">
        <v>112</v>
      </c>
    </row>
    <row r="35" spans="1:8" ht="30" x14ac:dyDescent="0.25">
      <c r="A35" s="3" t="s">
        <v>100</v>
      </c>
      <c r="B35" s="1" t="s">
        <v>169</v>
      </c>
      <c r="C35" s="3" t="s">
        <v>101</v>
      </c>
      <c r="D35" s="16"/>
      <c r="E35" s="3">
        <v>5676</v>
      </c>
      <c r="F35" s="3">
        <f>172+2</f>
        <v>174</v>
      </c>
      <c r="G35" s="5" t="s">
        <v>102</v>
      </c>
    </row>
    <row r="36" spans="1:8" ht="30" x14ac:dyDescent="0.25">
      <c r="A36" s="3" t="s">
        <v>109</v>
      </c>
      <c r="B36" s="1" t="s">
        <v>168</v>
      </c>
      <c r="C36" s="3" t="s">
        <v>106</v>
      </c>
      <c r="D36" s="16"/>
      <c r="G36" s="5" t="s">
        <v>107</v>
      </c>
      <c r="H36" s="5" t="s">
        <v>108</v>
      </c>
    </row>
    <row r="37" spans="1:8" ht="30" x14ac:dyDescent="0.25">
      <c r="A37" s="3" t="s">
        <v>16</v>
      </c>
      <c r="B37" s="1" t="s">
        <v>164</v>
      </c>
      <c r="C37" s="3" t="s">
        <v>91</v>
      </c>
      <c r="D37" s="8">
        <v>38022</v>
      </c>
      <c r="E37" s="3">
        <v>7</v>
      </c>
      <c r="F37" s="3">
        <f>6+7</f>
        <v>13</v>
      </c>
      <c r="G37" s="5" t="s">
        <v>90</v>
      </c>
    </row>
    <row r="38" spans="1:8" x14ac:dyDescent="0.25">
      <c r="A38" s="3" t="s">
        <v>103</v>
      </c>
      <c r="B38" s="1" t="s">
        <v>103</v>
      </c>
      <c r="C38" s="3" t="s">
        <v>105</v>
      </c>
      <c r="E38" s="3">
        <v>16</v>
      </c>
      <c r="F38" s="3">
        <f>24+6</f>
        <v>30</v>
      </c>
      <c r="G38" s="5" t="s">
        <v>104</v>
      </c>
    </row>
    <row r="39" spans="1:8" x14ac:dyDescent="0.25">
      <c r="A39" s="3" t="s">
        <v>165</v>
      </c>
      <c r="B39" s="3" t="s">
        <v>166</v>
      </c>
      <c r="C39" s="1" t="s">
        <v>23</v>
      </c>
      <c r="D39" s="8">
        <v>44721</v>
      </c>
      <c r="E39" s="3">
        <v>1875</v>
      </c>
      <c r="F39" s="3">
        <f>106+5</f>
        <v>111</v>
      </c>
      <c r="G39" s="5" t="s">
        <v>22</v>
      </c>
      <c r="H39" s="5" t="s">
        <v>24</v>
      </c>
    </row>
    <row r="40" spans="1:8" x14ac:dyDescent="0.25">
      <c r="A40" s="1" t="s">
        <v>120</v>
      </c>
      <c r="B40" s="3" t="s">
        <v>167</v>
      </c>
      <c r="C40" s="3" t="s">
        <v>121</v>
      </c>
      <c r="D40" s="8">
        <v>43054</v>
      </c>
      <c r="G40" s="5" t="s">
        <v>122</v>
      </c>
    </row>
    <row r="41" spans="1:8" x14ac:dyDescent="0.25">
      <c r="B41" s="1"/>
    </row>
    <row r="49" spans="1:4" ht="15.75" x14ac:dyDescent="0.25">
      <c r="A49" s="9"/>
      <c r="B49" s="9"/>
      <c r="C49" s="9"/>
      <c r="D49" s="10"/>
    </row>
    <row r="50" spans="1:4" x14ac:dyDescent="0.25">
      <c r="C50" s="9"/>
      <c r="D50" s="9"/>
    </row>
    <row r="51" spans="1:4" ht="15.75" x14ac:dyDescent="0.25">
      <c r="A51" s="9"/>
      <c r="B51" s="9"/>
      <c r="C51" s="9"/>
      <c r="D51" s="10"/>
    </row>
    <row r="52" spans="1:4" x14ac:dyDescent="0.25">
      <c r="A52" s="9"/>
      <c r="B52" s="9"/>
      <c r="C52" s="9"/>
      <c r="D52" s="9"/>
    </row>
    <row r="53" spans="1:4" x14ac:dyDescent="0.25">
      <c r="A53" s="9"/>
      <c r="B53" s="9"/>
      <c r="C53" s="9"/>
      <c r="D53" s="9"/>
    </row>
    <row r="54" spans="1:4" ht="15.75" x14ac:dyDescent="0.25">
      <c r="A54" s="9"/>
      <c r="B54" s="9"/>
      <c r="C54" s="9"/>
      <c r="D54" s="10"/>
    </row>
    <row r="55" spans="1:4" x14ac:dyDescent="0.25">
      <c r="A55" s="9"/>
      <c r="B55" s="9"/>
      <c r="C55" s="9"/>
      <c r="D55" s="9"/>
    </row>
    <row r="56" spans="1:4" x14ac:dyDescent="0.25">
      <c r="A56" s="9"/>
      <c r="B56" s="9"/>
      <c r="C56" s="9"/>
      <c r="D56" s="17"/>
    </row>
    <row r="57" spans="1:4" x14ac:dyDescent="0.25">
      <c r="A57" s="11"/>
      <c r="B57" s="11"/>
      <c r="C57" s="9"/>
      <c r="D57" s="12"/>
    </row>
    <row r="58" spans="1:4" x14ac:dyDescent="0.25">
      <c r="A58" s="11"/>
      <c r="B58" s="11"/>
      <c r="C58" s="9"/>
      <c r="D58" s="12"/>
    </row>
    <row r="59" spans="1:4" x14ac:dyDescent="0.25">
      <c r="A59" s="11"/>
      <c r="B59" s="11"/>
      <c r="C59" s="9"/>
      <c r="D59" s="12"/>
    </row>
    <row r="60" spans="1:4" x14ac:dyDescent="0.25">
      <c r="A60" s="11"/>
      <c r="B60" s="11"/>
      <c r="C60" s="9"/>
      <c r="D60" s="12"/>
    </row>
    <row r="61" spans="1:4" x14ac:dyDescent="0.25">
      <c r="C61" s="9"/>
      <c r="D61" s="12"/>
    </row>
    <row r="63" spans="1:4" x14ac:dyDescent="0.25">
      <c r="A63" s="11"/>
      <c r="B63" s="11"/>
      <c r="C63" s="9"/>
      <c r="D63" s="17"/>
    </row>
    <row r="65" spans="1:8" x14ac:dyDescent="0.25">
      <c r="A65" s="11"/>
      <c r="B65" s="11"/>
      <c r="C65" s="9"/>
      <c r="D65" s="12"/>
    </row>
    <row r="67" spans="1:8" x14ac:dyDescent="0.25">
      <c r="A67" s="11"/>
      <c r="B67" s="11"/>
      <c r="C67" s="9"/>
      <c r="D67" s="12"/>
    </row>
    <row r="68" spans="1:8" x14ac:dyDescent="0.25">
      <c r="A68" s="11"/>
      <c r="B68" s="11"/>
      <c r="C68" s="9"/>
      <c r="D68" s="12"/>
    </row>
    <row r="69" spans="1:8" x14ac:dyDescent="0.25">
      <c r="G69" s="13"/>
      <c r="H69" s="14"/>
    </row>
  </sheetData>
  <hyperlinks>
    <hyperlink ref="H22" r:id="rId1"/>
    <hyperlink ref="H31" r:id="rId2"/>
    <hyperlink ref="G31" r:id="rId3"/>
    <hyperlink ref="G39" r:id="rId4"/>
    <hyperlink ref="H39" r:id="rId5"/>
    <hyperlink ref="G17" r:id="rId6"/>
    <hyperlink ref="G16" r:id="rId7"/>
    <hyperlink ref="G18" r:id="rId8"/>
    <hyperlink ref="H19" r:id="rId9"/>
    <hyperlink ref="G19" r:id="rId10"/>
    <hyperlink ref="G20" r:id="rId11"/>
    <hyperlink ref="G21" r:id="rId12"/>
    <hyperlink ref="H26" r:id="rId13"/>
    <hyperlink ref="G26" r:id="rId14"/>
    <hyperlink ref="G22" r:id="rId15"/>
    <hyperlink ref="H23" r:id="rId16"/>
    <hyperlink ref="H27" r:id="rId17"/>
    <hyperlink ref="G27" r:id="rId18"/>
    <hyperlink ref="H28" r:id="rId19"/>
    <hyperlink ref="H30" r:id="rId20"/>
    <hyperlink ref="G30" r:id="rId21"/>
    <hyperlink ref="H29" r:id="rId22"/>
    <hyperlink ref="G29" r:id="rId23"/>
    <hyperlink ref="H24" r:id="rId24"/>
    <hyperlink ref="G37" r:id="rId25"/>
    <hyperlink ref="G13" r:id="rId26"/>
    <hyperlink ref="H13" r:id="rId27"/>
    <hyperlink ref="G14" r:id="rId28"/>
    <hyperlink ref="G15" r:id="rId29"/>
    <hyperlink ref="G35" r:id="rId30" location="OntologyDescription "/>
    <hyperlink ref="G38" r:id="rId31"/>
    <hyperlink ref="G36" r:id="rId32"/>
    <hyperlink ref="H36" r:id="rId33"/>
    <hyperlink ref="H34" r:id="rId34"/>
    <hyperlink ref="G34" r:id="rId35"/>
    <hyperlink ref="G33" r:id="rId36"/>
    <hyperlink ref="H33" r:id="rId37"/>
    <hyperlink ref="H32" r:id="rId38"/>
    <hyperlink ref="G32" r:id="rId39"/>
    <hyperlink ref="G40" r:id="rId40"/>
    <hyperlink ref="G4" r:id="rId41"/>
    <hyperlink ref="G5" r:id="rId42"/>
    <hyperlink ref="H25" r:id="rId43"/>
  </hyperlinks>
  <pageMargins left="0.7" right="0.7" top="0.78740157499999996" bottom="0.78740157499999996" header="0.3" footer="0.3"/>
  <pageSetup paperSize="9" orientation="portrait" r:id="rId44"/>
  <tableParts count="1">
    <tablePart r:id="rId4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Ebrahim Norouzi</dc:creator>
  <cp:lastModifiedBy>Ebrahim Norouzi</cp:lastModifiedBy>
  <dcterms:created xsi:type="dcterms:W3CDTF">2022-06-07T07:28:27Z</dcterms:created>
  <dcterms:modified xsi:type="dcterms:W3CDTF">2022-07-06T14:01:06Z</dcterms:modified>
</cp:coreProperties>
</file>