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braun/IN_PROGRESS/avian-mitogenomes-project/00-manuscript/00-rate-matrix-paper/00-00-manuscript-1/00-03-supporting-files/Supporting_File_S1/"/>
    </mc:Choice>
  </mc:AlternateContent>
  <xr:revisionPtr revIDLastSave="0" documentId="8_{6055DB5D-79A7-0747-BCBD-9D255EFF36B0}" xr6:coauthVersionLast="45" xr6:coauthVersionMax="45" xr10:uidLastSave="{00000000-0000-0000-0000-000000000000}"/>
  <bookViews>
    <workbookView xWindow="940" yWindow="660" windowWidth="26100" windowHeight="16580" xr2:uid="{828CE954-4803-6643-B6F1-ECF91432579D}"/>
  </bookViews>
  <sheets>
    <sheet name="DCMut calc" sheetId="1" r:id="rId1"/>
    <sheet name="R matrices" sheetId="2" r:id="rId2"/>
    <sheet name="R mat comparisons" sheetId="3" r:id="rId3"/>
    <sheet name="AA freq comparisons" sheetId="4" r:id="rId4"/>
  </sheets>
  <definedNames>
    <definedName name="_xlnm.Print_Area" localSheetId="1">'R matrices'!$A$1:$W$101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1" i="1" l="1"/>
  <c r="S121" i="1"/>
  <c r="S120" i="1"/>
  <c r="R121" i="1"/>
  <c r="R120" i="1"/>
  <c r="R119" i="1"/>
  <c r="Q121" i="1"/>
  <c r="Q120" i="1"/>
  <c r="Q119" i="1"/>
  <c r="Q118" i="1"/>
  <c r="P121" i="1"/>
  <c r="P120" i="1"/>
  <c r="P119" i="1"/>
  <c r="P118" i="1"/>
  <c r="P117" i="1"/>
  <c r="O121" i="1"/>
  <c r="O120" i="1"/>
  <c r="O119" i="1"/>
  <c r="O118" i="1"/>
  <c r="O117" i="1"/>
  <c r="O116" i="1"/>
  <c r="N121" i="1"/>
  <c r="N120" i="1"/>
  <c r="N119" i="1"/>
  <c r="N118" i="1"/>
  <c r="N117" i="1"/>
  <c r="N116" i="1"/>
  <c r="N115" i="1"/>
  <c r="M121" i="1"/>
  <c r="M120" i="1"/>
  <c r="M119" i="1"/>
  <c r="M118" i="1"/>
  <c r="M117" i="1"/>
  <c r="M116" i="1"/>
  <c r="M115" i="1"/>
  <c r="M114" i="1"/>
  <c r="L121" i="1"/>
  <c r="L120" i="1"/>
  <c r="L119" i="1"/>
  <c r="L118" i="1"/>
  <c r="L117" i="1"/>
  <c r="L116" i="1"/>
  <c r="L115" i="1"/>
  <c r="L114" i="1"/>
  <c r="L113" i="1"/>
  <c r="K121" i="1"/>
  <c r="K120" i="1"/>
  <c r="K119" i="1"/>
  <c r="K118" i="1"/>
  <c r="K117" i="1"/>
  <c r="K116" i="1"/>
  <c r="K115" i="1"/>
  <c r="K114" i="1"/>
  <c r="K113" i="1"/>
  <c r="K112" i="1"/>
  <c r="J121" i="1"/>
  <c r="J120" i="1"/>
  <c r="J119" i="1"/>
  <c r="J118" i="1"/>
  <c r="J117" i="1"/>
  <c r="J116" i="1"/>
  <c r="J115" i="1"/>
  <c r="J114" i="1"/>
  <c r="J113" i="1"/>
  <c r="J112" i="1"/>
  <c r="J111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D110" i="1"/>
  <c r="D121" i="1"/>
  <c r="D120" i="1"/>
  <c r="D119" i="1"/>
  <c r="D118" i="1"/>
  <c r="D117" i="1"/>
  <c r="D116" i="1"/>
  <c r="D115" i="1"/>
  <c r="D114" i="1"/>
  <c r="D113" i="1"/>
  <c r="D112" i="1"/>
  <c r="D111" i="1"/>
  <c r="D109" i="1"/>
  <c r="D108" i="1"/>
  <c r="D107" i="1"/>
  <c r="D106" i="1"/>
  <c r="D105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B109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8" i="1"/>
  <c r="B107" i="1"/>
  <c r="B106" i="1"/>
  <c r="B105" i="1"/>
  <c r="B104" i="1"/>
  <c r="B103" i="1"/>
  <c r="K12" i="4"/>
  <c r="L12" i="4"/>
  <c r="K21" i="4"/>
  <c r="K20" i="4"/>
  <c r="K19" i="4"/>
  <c r="K18" i="4"/>
  <c r="K17" i="4"/>
  <c r="K16" i="4"/>
  <c r="K15" i="4"/>
  <c r="K14" i="4"/>
  <c r="K13" i="4"/>
  <c r="K11" i="4"/>
  <c r="K10" i="4"/>
  <c r="K9" i="4"/>
  <c r="K8" i="4"/>
  <c r="K7" i="4"/>
  <c r="K6" i="4"/>
  <c r="K5" i="4"/>
  <c r="K4" i="4"/>
  <c r="K3" i="4"/>
  <c r="K2" i="4"/>
  <c r="L21" i="4"/>
  <c r="L20" i="4"/>
  <c r="L19" i="4"/>
  <c r="L18" i="4"/>
  <c r="L17" i="4"/>
  <c r="L16" i="4"/>
  <c r="L15" i="4"/>
  <c r="L14" i="4"/>
  <c r="L13" i="4"/>
  <c r="L11" i="4"/>
  <c r="L10" i="4"/>
  <c r="L9" i="4"/>
  <c r="L8" i="4"/>
  <c r="L7" i="4"/>
  <c r="L6" i="4"/>
  <c r="L5" i="4"/>
  <c r="L4" i="4"/>
  <c r="L3" i="4"/>
  <c r="L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  <c r="P2" i="4"/>
  <c r="O2" i="4"/>
  <c r="N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F193" i="3"/>
  <c r="K123" i="3" s="1"/>
  <c r="E193" i="3"/>
  <c r="J71" i="3" s="1"/>
  <c r="D193" i="3"/>
  <c r="C193" i="3"/>
  <c r="H76" i="3" s="1"/>
  <c r="H17" i="3" l="1"/>
  <c r="H93" i="3"/>
  <c r="H88" i="3"/>
  <c r="J140" i="3"/>
  <c r="H87" i="3"/>
  <c r="H85" i="3"/>
  <c r="H185" i="3"/>
  <c r="J88" i="3"/>
  <c r="H31" i="3"/>
  <c r="H162" i="3"/>
  <c r="H139" i="3"/>
  <c r="J163" i="3"/>
  <c r="J185" i="3"/>
  <c r="H165" i="3"/>
  <c r="H191" i="3"/>
  <c r="H19" i="3"/>
  <c r="J191" i="3"/>
  <c r="J55" i="3"/>
  <c r="H138" i="3"/>
  <c r="H59" i="3"/>
  <c r="K97" i="3"/>
  <c r="H163" i="3"/>
  <c r="H181" i="3"/>
  <c r="H36" i="3"/>
  <c r="H21" i="3"/>
  <c r="H70" i="3"/>
  <c r="H121" i="3"/>
  <c r="H149" i="3"/>
  <c r="K152" i="3"/>
  <c r="H183" i="3"/>
  <c r="H82" i="3"/>
  <c r="H111" i="3"/>
  <c r="H177" i="3"/>
  <c r="H108" i="3"/>
  <c r="H114" i="3"/>
  <c r="H52" i="3"/>
  <c r="H140" i="3"/>
  <c r="H141" i="3"/>
  <c r="H118" i="3"/>
  <c r="H28" i="3"/>
  <c r="H12" i="3"/>
  <c r="H109" i="3"/>
  <c r="H7" i="3"/>
  <c r="H71" i="3"/>
  <c r="J17" i="3"/>
  <c r="J139" i="3"/>
  <c r="J110" i="3"/>
  <c r="K83" i="3"/>
  <c r="K11" i="3"/>
  <c r="H110" i="3"/>
  <c r="H55" i="3"/>
  <c r="K10" i="3"/>
  <c r="H66" i="3"/>
  <c r="H190" i="3"/>
  <c r="H145" i="3"/>
  <c r="H176" i="3"/>
  <c r="H160" i="3"/>
  <c r="H84" i="3"/>
  <c r="H178" i="3"/>
  <c r="H189" i="3"/>
  <c r="H173" i="3"/>
  <c r="H38" i="3"/>
  <c r="H83" i="3"/>
  <c r="H49" i="3"/>
  <c r="H89" i="3"/>
  <c r="H27" i="3"/>
  <c r="H34" i="3"/>
  <c r="H32" i="3"/>
  <c r="H159" i="3"/>
  <c r="H29" i="3"/>
  <c r="H26" i="3"/>
  <c r="H124" i="3"/>
  <c r="H4" i="3"/>
  <c r="H74" i="3"/>
  <c r="J108" i="3"/>
  <c r="J19" i="3"/>
  <c r="J138" i="3"/>
  <c r="K89" i="3"/>
  <c r="K23" i="3"/>
  <c r="I137" i="3"/>
  <c r="I74" i="3"/>
  <c r="I63" i="3"/>
  <c r="I149" i="3"/>
  <c r="I47" i="3"/>
  <c r="I4" i="3"/>
  <c r="I92" i="3"/>
  <c r="I178" i="3"/>
  <c r="I179" i="3"/>
  <c r="I124" i="3"/>
  <c r="I50" i="3"/>
  <c r="I121" i="3"/>
  <c r="I102" i="3"/>
  <c r="I26" i="3"/>
  <c r="I58" i="3"/>
  <c r="I84" i="3"/>
  <c r="I35" i="3"/>
  <c r="I29" i="3"/>
  <c r="I146" i="3"/>
  <c r="I70" i="3"/>
  <c r="I169" i="3"/>
  <c r="I159" i="3"/>
  <c r="I97" i="3"/>
  <c r="I160" i="3"/>
  <c r="I100" i="3"/>
  <c r="I41" i="3"/>
  <c r="I21" i="3"/>
  <c r="I85" i="3"/>
  <c r="I135" i="3"/>
  <c r="I104" i="3"/>
  <c r="I27" i="3"/>
  <c r="I52" i="3"/>
  <c r="I180" i="3"/>
  <c r="I15" i="3"/>
  <c r="I36" i="3"/>
  <c r="I162" i="3"/>
  <c r="I112" i="3"/>
  <c r="I51" i="3"/>
  <c r="I83" i="3"/>
  <c r="I177" i="3"/>
  <c r="I81" i="3"/>
  <c r="I167" i="3"/>
  <c r="I190" i="3"/>
  <c r="I165" i="3"/>
  <c r="I82" i="3"/>
  <c r="I31" i="3"/>
  <c r="I183" i="3"/>
  <c r="I76" i="3"/>
  <c r="I55" i="3"/>
  <c r="I42" i="3"/>
  <c r="I71" i="3"/>
  <c r="I106" i="3"/>
  <c r="I138" i="3"/>
  <c r="I133" i="3"/>
  <c r="I7" i="3"/>
  <c r="I13" i="3"/>
  <c r="I110" i="3"/>
  <c r="I105" i="3"/>
  <c r="I109" i="3"/>
  <c r="I39" i="3"/>
  <c r="I185" i="3"/>
  <c r="I77" i="3"/>
  <c r="I12" i="3"/>
  <c r="I148" i="3"/>
  <c r="I88" i="3"/>
  <c r="I44" i="3"/>
  <c r="I28" i="3"/>
  <c r="I186" i="3"/>
  <c r="I19" i="3"/>
  <c r="I18" i="3"/>
  <c r="I118" i="3"/>
  <c r="I96" i="3"/>
  <c r="I139" i="3"/>
  <c r="I131" i="3"/>
  <c r="I153" i="3"/>
  <c r="I34" i="3"/>
  <c r="I140" i="3"/>
  <c r="I99" i="3"/>
  <c r="I151" i="3"/>
  <c r="I176" i="3"/>
  <c r="I191" i="3"/>
  <c r="I43" i="3"/>
  <c r="I54" i="3"/>
  <c r="I49" i="3"/>
  <c r="I108" i="3"/>
  <c r="I103" i="3"/>
  <c r="I188" i="3"/>
  <c r="I181" i="3"/>
  <c r="I17" i="3"/>
  <c r="I33" i="3"/>
  <c r="I155" i="3"/>
  <c r="I173" i="3"/>
  <c r="I163" i="3"/>
  <c r="I189" i="3"/>
  <c r="I66" i="3"/>
  <c r="I95" i="3"/>
  <c r="I57" i="3"/>
  <c r="I2" i="3"/>
  <c r="I73" i="3"/>
  <c r="I125" i="3"/>
  <c r="I40" i="3"/>
  <c r="I79" i="3"/>
  <c r="I142" i="3"/>
  <c r="I170" i="3"/>
  <c r="I107" i="3"/>
  <c r="I62" i="3"/>
  <c r="I122" i="3"/>
  <c r="I23" i="3"/>
  <c r="I119" i="3"/>
  <c r="I14" i="3"/>
  <c r="I143" i="3"/>
  <c r="I48" i="3"/>
  <c r="I8" i="3"/>
  <c r="I61" i="3"/>
  <c r="I22" i="3"/>
  <c r="I172" i="3"/>
  <c r="I150" i="3"/>
  <c r="I130" i="3"/>
  <c r="I164" i="3"/>
  <c r="I174" i="3"/>
  <c r="I5" i="3"/>
  <c r="I117" i="3"/>
  <c r="I90" i="3"/>
  <c r="I10" i="3"/>
  <c r="I115" i="3"/>
  <c r="I78" i="3"/>
  <c r="I147" i="3"/>
  <c r="I182" i="3"/>
  <c r="I166" i="3"/>
  <c r="I128" i="3"/>
  <c r="I113" i="3"/>
  <c r="I86" i="3"/>
  <c r="I56" i="3"/>
  <c r="I25" i="3"/>
  <c r="I9" i="3"/>
  <c r="I98" i="3"/>
  <c r="I136" i="3"/>
  <c r="I175" i="3"/>
  <c r="I127" i="3"/>
  <c r="I152" i="3"/>
  <c r="I67" i="3"/>
  <c r="I69" i="3"/>
  <c r="I157" i="3"/>
  <c r="I38" i="3"/>
  <c r="I59" i="3"/>
  <c r="I11" i="3"/>
  <c r="I132" i="3"/>
  <c r="I91" i="3"/>
  <c r="I126" i="3"/>
  <c r="I45" i="3"/>
  <c r="I129" i="3"/>
  <c r="I120" i="3"/>
  <c r="I156" i="3"/>
  <c r="I16" i="3"/>
  <c r="I65" i="3"/>
  <c r="J173" i="3"/>
  <c r="J181" i="3"/>
  <c r="Q181" i="3" s="1"/>
  <c r="J49" i="3"/>
  <c r="J176" i="3"/>
  <c r="J34" i="3"/>
  <c r="J96" i="3"/>
  <c r="Q96" i="3" s="1"/>
  <c r="J186" i="3"/>
  <c r="J148" i="3"/>
  <c r="J39" i="3"/>
  <c r="J13" i="3"/>
  <c r="Q13" i="3" s="1"/>
  <c r="J106" i="3"/>
  <c r="J76" i="3"/>
  <c r="K190" i="3"/>
  <c r="K145" i="3"/>
  <c r="K182" i="3"/>
  <c r="K21" i="3"/>
  <c r="K64" i="3"/>
  <c r="K48" i="3"/>
  <c r="I145" i="3"/>
  <c r="I64" i="3"/>
  <c r="I68" i="3"/>
  <c r="I3" i="3"/>
  <c r="I187" i="3"/>
  <c r="I184" i="3"/>
  <c r="K76" i="3"/>
  <c r="K55" i="3"/>
  <c r="Q55" i="3" s="1"/>
  <c r="K42" i="3"/>
  <c r="K71" i="3"/>
  <c r="Q71" i="3" s="1"/>
  <c r="K106" i="3"/>
  <c r="K138" i="3"/>
  <c r="Q138" i="3" s="1"/>
  <c r="K133" i="3"/>
  <c r="K7" i="3"/>
  <c r="K13" i="3"/>
  <c r="K110" i="3"/>
  <c r="Q110" i="3" s="1"/>
  <c r="K105" i="3"/>
  <c r="K109" i="3"/>
  <c r="K39" i="3"/>
  <c r="K185" i="3"/>
  <c r="Q185" i="3" s="1"/>
  <c r="K77" i="3"/>
  <c r="K12" i="3"/>
  <c r="K148" i="3"/>
  <c r="K88" i="3"/>
  <c r="Q88" i="3" s="1"/>
  <c r="K44" i="3"/>
  <c r="K28" i="3"/>
  <c r="K186" i="3"/>
  <c r="K19" i="3"/>
  <c r="Q19" i="3" s="1"/>
  <c r="K18" i="3"/>
  <c r="K118" i="3"/>
  <c r="K96" i="3"/>
  <c r="K139" i="3"/>
  <c r="K131" i="3"/>
  <c r="K153" i="3"/>
  <c r="K34" i="3"/>
  <c r="K140" i="3"/>
  <c r="Q140" i="3" s="1"/>
  <c r="K99" i="3"/>
  <c r="K151" i="3"/>
  <c r="K176" i="3"/>
  <c r="K191" i="3"/>
  <c r="Q191" i="3" s="1"/>
  <c r="K43" i="3"/>
  <c r="K54" i="3"/>
  <c r="K49" i="3"/>
  <c r="K108" i="3"/>
  <c r="Q108" i="3" s="1"/>
  <c r="K103" i="3"/>
  <c r="K188" i="3"/>
  <c r="K181" i="3"/>
  <c r="K17" i="3"/>
  <c r="Q17" i="3" s="1"/>
  <c r="K33" i="3"/>
  <c r="K155" i="3"/>
  <c r="K173" i="3"/>
  <c r="K163" i="3"/>
  <c r="Q163" i="3" s="1"/>
  <c r="K95" i="3"/>
  <c r="K57" i="3"/>
  <c r="K65" i="3"/>
  <c r="K3" i="3"/>
  <c r="K134" i="3"/>
  <c r="K94" i="3"/>
  <c r="K16" i="3"/>
  <c r="K132" i="3"/>
  <c r="K60" i="3"/>
  <c r="K75" i="3"/>
  <c r="K137" i="3"/>
  <c r="K74" i="3"/>
  <c r="K63" i="3"/>
  <c r="K149" i="3"/>
  <c r="K47" i="3"/>
  <c r="K4" i="3"/>
  <c r="K92" i="3"/>
  <c r="K178" i="3"/>
  <c r="K179" i="3"/>
  <c r="K124" i="3"/>
  <c r="K50" i="3"/>
  <c r="K2" i="3"/>
  <c r="K79" i="3"/>
  <c r="K107" i="3"/>
  <c r="K122" i="3"/>
  <c r="K120" i="3"/>
  <c r="K26" i="3"/>
  <c r="K143" i="3"/>
  <c r="K129" i="3"/>
  <c r="K29" i="3"/>
  <c r="K22" i="3"/>
  <c r="K184" i="3"/>
  <c r="K159" i="3"/>
  <c r="K164" i="3"/>
  <c r="K45" i="3"/>
  <c r="K41" i="3"/>
  <c r="K90" i="3"/>
  <c r="K6" i="3"/>
  <c r="K104" i="3"/>
  <c r="K147" i="3"/>
  <c r="K126" i="3"/>
  <c r="K15" i="3"/>
  <c r="K113" i="3"/>
  <c r="K91" i="3"/>
  <c r="K51" i="3"/>
  <c r="K9" i="3"/>
  <c r="K37" i="3"/>
  <c r="K167" i="3"/>
  <c r="K127" i="3"/>
  <c r="K187" i="3"/>
  <c r="K31" i="3"/>
  <c r="K183" i="3"/>
  <c r="K73" i="3"/>
  <c r="K142" i="3"/>
  <c r="K68" i="3"/>
  <c r="K80" i="3"/>
  <c r="K102" i="3"/>
  <c r="K14" i="3"/>
  <c r="K101" i="3"/>
  <c r="K35" i="3"/>
  <c r="K61" i="3"/>
  <c r="K72" i="3"/>
  <c r="K169" i="3"/>
  <c r="K130" i="3"/>
  <c r="K46" i="3"/>
  <c r="K100" i="3"/>
  <c r="K117" i="3"/>
  <c r="K116" i="3"/>
  <c r="K135" i="3"/>
  <c r="K78" i="3"/>
  <c r="K158" i="3"/>
  <c r="K180" i="3"/>
  <c r="K128" i="3"/>
  <c r="K144" i="3"/>
  <c r="K112" i="3"/>
  <c r="K25" i="3"/>
  <c r="K171" i="3"/>
  <c r="K81" i="3"/>
  <c r="K175" i="3"/>
  <c r="K53" i="3"/>
  <c r="K82" i="3"/>
  <c r="K189" i="3"/>
  <c r="K66" i="3"/>
  <c r="K125" i="3"/>
  <c r="K170" i="3"/>
  <c r="K62" i="3"/>
  <c r="K121" i="3"/>
  <c r="K119" i="3"/>
  <c r="K154" i="3"/>
  <c r="K84" i="3"/>
  <c r="K8" i="3"/>
  <c r="K30" i="3"/>
  <c r="K70" i="3"/>
  <c r="K150" i="3"/>
  <c r="K24" i="3"/>
  <c r="K160" i="3"/>
  <c r="K5" i="3"/>
  <c r="K141" i="3"/>
  <c r="K85" i="3"/>
  <c r="K115" i="3"/>
  <c r="K93" i="3"/>
  <c r="K52" i="3"/>
  <c r="K166" i="3"/>
  <c r="K114" i="3"/>
  <c r="K162" i="3"/>
  <c r="K56" i="3"/>
  <c r="K87" i="3"/>
  <c r="K177" i="3"/>
  <c r="K136" i="3"/>
  <c r="K111" i="3"/>
  <c r="K165" i="3"/>
  <c r="K67" i="3"/>
  <c r="K69" i="3"/>
  <c r="K157" i="3"/>
  <c r="H161" i="3"/>
  <c r="H168" i="3"/>
  <c r="H187" i="3"/>
  <c r="H53" i="3"/>
  <c r="H33" i="3"/>
  <c r="H81" i="3"/>
  <c r="H171" i="3"/>
  <c r="H103" i="3"/>
  <c r="H112" i="3"/>
  <c r="H144" i="3"/>
  <c r="H43" i="3"/>
  <c r="H180" i="3"/>
  <c r="H158" i="3"/>
  <c r="H99" i="3"/>
  <c r="H135" i="3"/>
  <c r="H116" i="3"/>
  <c r="H131" i="3"/>
  <c r="H100" i="3"/>
  <c r="H97" i="3"/>
  <c r="H169" i="3"/>
  <c r="H146" i="3"/>
  <c r="H35" i="3"/>
  <c r="H58" i="3"/>
  <c r="H102" i="3"/>
  <c r="H50" i="3"/>
  <c r="H179" i="3"/>
  <c r="H92" i="3"/>
  <c r="H47" i="3"/>
  <c r="H63" i="3"/>
  <c r="I53" i="3"/>
  <c r="I171" i="3"/>
  <c r="I144" i="3"/>
  <c r="I158" i="3"/>
  <c r="I116" i="3"/>
  <c r="I46" i="3"/>
  <c r="I72" i="3"/>
  <c r="I101" i="3"/>
  <c r="I80" i="3"/>
  <c r="I75" i="3"/>
  <c r="I94" i="3"/>
  <c r="J66" i="3"/>
  <c r="Q66" i="3" s="1"/>
  <c r="J155" i="3"/>
  <c r="Q155" i="3" s="1"/>
  <c r="J188" i="3"/>
  <c r="Q188" i="3" s="1"/>
  <c r="J54" i="3"/>
  <c r="Q54" i="3" s="1"/>
  <c r="J151" i="3"/>
  <c r="Q151" i="3" s="1"/>
  <c r="J153" i="3"/>
  <c r="Q153" i="3" s="1"/>
  <c r="J118" i="3"/>
  <c r="Q118" i="3" s="1"/>
  <c r="J28" i="3"/>
  <c r="Q28" i="3" s="1"/>
  <c r="J12" i="3"/>
  <c r="Q12" i="3" s="1"/>
  <c r="J109" i="3"/>
  <c r="Q109" i="3" s="1"/>
  <c r="J7" i="3"/>
  <c r="Q7" i="3" s="1"/>
  <c r="K161" i="3"/>
  <c r="K38" i="3"/>
  <c r="K86" i="3"/>
  <c r="K27" i="3"/>
  <c r="K32" i="3"/>
  <c r="K172" i="3"/>
  <c r="K58" i="3"/>
  <c r="K156" i="3"/>
  <c r="I168" i="3"/>
  <c r="I89" i="3"/>
  <c r="I32" i="3"/>
  <c r="I20" i="3"/>
  <c r="J95" i="3"/>
  <c r="Q95" i="3" s="1"/>
  <c r="J57" i="3"/>
  <c r="Q57" i="3" s="1"/>
  <c r="J2" i="3"/>
  <c r="Q2" i="3" s="1"/>
  <c r="J73" i="3"/>
  <c r="J125" i="3"/>
  <c r="J40" i="3"/>
  <c r="J79" i="3"/>
  <c r="J142" i="3"/>
  <c r="Q142" i="3" s="1"/>
  <c r="J170" i="3"/>
  <c r="J107" i="3"/>
  <c r="J62" i="3"/>
  <c r="Q62" i="3" s="1"/>
  <c r="J122" i="3"/>
  <c r="J23" i="3"/>
  <c r="Q23" i="3" s="1"/>
  <c r="J119" i="3"/>
  <c r="J14" i="3"/>
  <c r="Q14" i="3" s="1"/>
  <c r="J143" i="3"/>
  <c r="J48" i="3"/>
  <c r="J8" i="3"/>
  <c r="Q8" i="3" s="1"/>
  <c r="J61" i="3"/>
  <c r="J22" i="3"/>
  <c r="J172" i="3"/>
  <c r="Q172" i="3" s="1"/>
  <c r="J150" i="3"/>
  <c r="Q150" i="3" s="1"/>
  <c r="J130" i="3"/>
  <c r="J164" i="3"/>
  <c r="Q164" i="3" s="1"/>
  <c r="J174" i="3"/>
  <c r="J5" i="3"/>
  <c r="J117" i="3"/>
  <c r="J90" i="3"/>
  <c r="J10" i="3"/>
  <c r="J115" i="3"/>
  <c r="J78" i="3"/>
  <c r="Q78" i="3" s="1"/>
  <c r="J147" i="3"/>
  <c r="J182" i="3"/>
  <c r="Q182" i="3" s="1"/>
  <c r="J166" i="3"/>
  <c r="Q166" i="3" s="1"/>
  <c r="J128" i="3"/>
  <c r="J113" i="3"/>
  <c r="J86" i="3"/>
  <c r="J56" i="3"/>
  <c r="Q56" i="3" s="1"/>
  <c r="J25" i="3"/>
  <c r="J9" i="3"/>
  <c r="Q9" i="3" s="1"/>
  <c r="J98" i="3"/>
  <c r="J136" i="3"/>
  <c r="J175" i="3"/>
  <c r="J127" i="3"/>
  <c r="J152" i="3"/>
  <c r="Q152" i="3" s="1"/>
  <c r="J67" i="3"/>
  <c r="J69" i="3"/>
  <c r="J157" i="3"/>
  <c r="Q157" i="3" s="1"/>
  <c r="J65" i="3"/>
  <c r="Q65" i="3" s="1"/>
  <c r="J3" i="3"/>
  <c r="J134" i="3"/>
  <c r="J94" i="3"/>
  <c r="Q94" i="3" s="1"/>
  <c r="J16" i="3"/>
  <c r="Q16" i="3" s="1"/>
  <c r="J132" i="3"/>
  <c r="J60" i="3"/>
  <c r="J75" i="3"/>
  <c r="Q75" i="3" s="1"/>
  <c r="J156" i="3"/>
  <c r="Q156" i="3" s="1"/>
  <c r="J68" i="3"/>
  <c r="Q68" i="3" s="1"/>
  <c r="J123" i="3"/>
  <c r="Q123" i="3" s="1"/>
  <c r="J80" i="3"/>
  <c r="J120" i="3"/>
  <c r="Q120" i="3" s="1"/>
  <c r="J20" i="3"/>
  <c r="J154" i="3"/>
  <c r="J101" i="3"/>
  <c r="J129" i="3"/>
  <c r="Q129" i="3" s="1"/>
  <c r="J11" i="3"/>
  <c r="Q11" i="3" s="1"/>
  <c r="J30" i="3"/>
  <c r="J72" i="3"/>
  <c r="Q72" i="3" s="1"/>
  <c r="J184" i="3"/>
  <c r="J64" i="3"/>
  <c r="Q64" i="3" s="1"/>
  <c r="J24" i="3"/>
  <c r="J46" i="3"/>
  <c r="J45" i="3"/>
  <c r="Q45" i="3" s="1"/>
  <c r="J32" i="3"/>
  <c r="Q32" i="3" s="1"/>
  <c r="J141" i="3"/>
  <c r="Q141" i="3" s="1"/>
  <c r="J116" i="3"/>
  <c r="J6" i="3"/>
  <c r="Q6" i="3" s="1"/>
  <c r="J59" i="3"/>
  <c r="J93" i="3"/>
  <c r="J158" i="3"/>
  <c r="J126" i="3"/>
  <c r="Q126" i="3" s="1"/>
  <c r="J89" i="3"/>
  <c r="J114" i="3"/>
  <c r="J144" i="3"/>
  <c r="Q144" i="3" s="1"/>
  <c r="J91" i="3"/>
  <c r="J145" i="3"/>
  <c r="J87" i="3"/>
  <c r="J171" i="3"/>
  <c r="J37" i="3"/>
  <c r="Q37" i="3" s="1"/>
  <c r="J38" i="3"/>
  <c r="Q38" i="3" s="1"/>
  <c r="J111" i="3"/>
  <c r="Q111" i="3" s="1"/>
  <c r="J53" i="3"/>
  <c r="J187" i="3"/>
  <c r="Q187" i="3" s="1"/>
  <c r="J168" i="3"/>
  <c r="J161" i="3"/>
  <c r="Q161" i="3" s="1"/>
  <c r="J137" i="3"/>
  <c r="J74" i="3"/>
  <c r="J63" i="3"/>
  <c r="J149" i="3"/>
  <c r="Q149" i="3" s="1"/>
  <c r="J47" i="3"/>
  <c r="J4" i="3"/>
  <c r="J92" i="3"/>
  <c r="J178" i="3"/>
  <c r="Q178" i="3" s="1"/>
  <c r="J179" i="3"/>
  <c r="J124" i="3"/>
  <c r="J50" i="3"/>
  <c r="J121" i="3"/>
  <c r="J102" i="3"/>
  <c r="J26" i="3"/>
  <c r="Q26" i="3" s="1"/>
  <c r="J58" i="3"/>
  <c r="J84" i="3"/>
  <c r="Q84" i="3" s="1"/>
  <c r="J35" i="3"/>
  <c r="J29" i="3"/>
  <c r="Q29" i="3" s="1"/>
  <c r="J146" i="3"/>
  <c r="J70" i="3"/>
  <c r="J169" i="3"/>
  <c r="J159" i="3"/>
  <c r="Q159" i="3" s="1"/>
  <c r="J97" i="3"/>
  <c r="Q97" i="3" s="1"/>
  <c r="J160" i="3"/>
  <c r="J100" i="3"/>
  <c r="Q100" i="3" s="1"/>
  <c r="J41" i="3"/>
  <c r="J21" i="3"/>
  <c r="Q21" i="3" s="1"/>
  <c r="J85" i="3"/>
  <c r="J135" i="3"/>
  <c r="J104" i="3"/>
  <c r="Q104" i="3" s="1"/>
  <c r="J27" i="3"/>
  <c r="J52" i="3"/>
  <c r="Q52" i="3" s="1"/>
  <c r="J180" i="3"/>
  <c r="J15" i="3"/>
  <c r="Q15" i="3" s="1"/>
  <c r="J36" i="3"/>
  <c r="J162" i="3"/>
  <c r="J112" i="3"/>
  <c r="J51" i="3"/>
  <c r="Q51" i="3" s="1"/>
  <c r="J83" i="3"/>
  <c r="Q83" i="3" s="1"/>
  <c r="J177" i="3"/>
  <c r="J81" i="3"/>
  <c r="Q81" i="3" s="1"/>
  <c r="J167" i="3"/>
  <c r="J190" i="3"/>
  <c r="Q190" i="3" s="1"/>
  <c r="J165" i="3"/>
  <c r="J82" i="3"/>
  <c r="J31" i="3"/>
  <c r="Q31" i="3" s="1"/>
  <c r="J183" i="3"/>
  <c r="I37" i="3"/>
  <c r="I6" i="3"/>
  <c r="H95" i="3"/>
  <c r="H57" i="3"/>
  <c r="H2" i="3"/>
  <c r="H73" i="3"/>
  <c r="H125" i="3"/>
  <c r="H40" i="3"/>
  <c r="H79" i="3"/>
  <c r="H142" i="3"/>
  <c r="H170" i="3"/>
  <c r="H107" i="3"/>
  <c r="H62" i="3"/>
  <c r="H122" i="3"/>
  <c r="H23" i="3"/>
  <c r="H119" i="3"/>
  <c r="H14" i="3"/>
  <c r="H143" i="3"/>
  <c r="H48" i="3"/>
  <c r="H8" i="3"/>
  <c r="H61" i="3"/>
  <c r="H22" i="3"/>
  <c r="H172" i="3"/>
  <c r="H150" i="3"/>
  <c r="H130" i="3"/>
  <c r="H164" i="3"/>
  <c r="H174" i="3"/>
  <c r="H5" i="3"/>
  <c r="H117" i="3"/>
  <c r="H90" i="3"/>
  <c r="H10" i="3"/>
  <c r="H115" i="3"/>
  <c r="H78" i="3"/>
  <c r="H147" i="3"/>
  <c r="H182" i="3"/>
  <c r="H166" i="3"/>
  <c r="H128" i="3"/>
  <c r="H113" i="3"/>
  <c r="H86" i="3"/>
  <c r="H56" i="3"/>
  <c r="H25" i="3"/>
  <c r="H9" i="3"/>
  <c r="H98" i="3"/>
  <c r="H136" i="3"/>
  <c r="H175" i="3"/>
  <c r="H127" i="3"/>
  <c r="H65" i="3"/>
  <c r="H3" i="3"/>
  <c r="H134" i="3"/>
  <c r="H94" i="3"/>
  <c r="H16" i="3"/>
  <c r="H132" i="3"/>
  <c r="H60" i="3"/>
  <c r="H75" i="3"/>
  <c r="H156" i="3"/>
  <c r="H68" i="3"/>
  <c r="H123" i="3"/>
  <c r="H80" i="3"/>
  <c r="H120" i="3"/>
  <c r="H20" i="3"/>
  <c r="H154" i="3"/>
  <c r="H101" i="3"/>
  <c r="H129" i="3"/>
  <c r="H11" i="3"/>
  <c r="H30" i="3"/>
  <c r="H72" i="3"/>
  <c r="H184" i="3"/>
  <c r="H64" i="3"/>
  <c r="H24" i="3"/>
  <c r="H46" i="3"/>
  <c r="H45" i="3"/>
  <c r="H137" i="3"/>
  <c r="H157" i="3"/>
  <c r="H69" i="3"/>
  <c r="H67" i="3"/>
  <c r="H152" i="3"/>
  <c r="H155" i="3"/>
  <c r="H167" i="3"/>
  <c r="H37" i="3"/>
  <c r="H188" i="3"/>
  <c r="H51" i="3"/>
  <c r="H91" i="3"/>
  <c r="H54" i="3"/>
  <c r="H15" i="3"/>
  <c r="H126" i="3"/>
  <c r="H151" i="3"/>
  <c r="H104" i="3"/>
  <c r="H6" i="3"/>
  <c r="H153" i="3"/>
  <c r="H41" i="3"/>
  <c r="H96" i="3"/>
  <c r="H18" i="3"/>
  <c r="H186" i="3"/>
  <c r="H44" i="3"/>
  <c r="H148" i="3"/>
  <c r="H77" i="3"/>
  <c r="H39" i="3"/>
  <c r="H105" i="3"/>
  <c r="H13" i="3"/>
  <c r="H133" i="3"/>
  <c r="H106" i="3"/>
  <c r="H42" i="3"/>
  <c r="I161" i="3"/>
  <c r="I111" i="3"/>
  <c r="I87" i="3"/>
  <c r="I114" i="3"/>
  <c r="I93" i="3"/>
  <c r="I141" i="3"/>
  <c r="I24" i="3"/>
  <c r="I30" i="3"/>
  <c r="I154" i="3"/>
  <c r="I123" i="3"/>
  <c r="I60" i="3"/>
  <c r="I134" i="3"/>
  <c r="J189" i="3"/>
  <c r="Q189" i="3" s="1"/>
  <c r="J33" i="3"/>
  <c r="J103" i="3"/>
  <c r="J43" i="3"/>
  <c r="J99" i="3"/>
  <c r="Q99" i="3" s="1"/>
  <c r="J131" i="3"/>
  <c r="J18" i="3"/>
  <c r="J44" i="3"/>
  <c r="J77" i="3"/>
  <c r="Q77" i="3" s="1"/>
  <c r="J105" i="3"/>
  <c r="J133" i="3"/>
  <c r="J42" i="3"/>
  <c r="K168" i="3"/>
  <c r="K98" i="3"/>
  <c r="K36" i="3"/>
  <c r="K59" i="3"/>
  <c r="K174" i="3"/>
  <c r="K146" i="3"/>
  <c r="K20" i="3"/>
  <c r="K40" i="3"/>
  <c r="Q170" i="3" l="1"/>
  <c r="Q167" i="3"/>
  <c r="Q41" i="3"/>
  <c r="Q124" i="3"/>
  <c r="Q4" i="3"/>
  <c r="Q74" i="3"/>
  <c r="Q91" i="3"/>
  <c r="Q184" i="3"/>
  <c r="Q98" i="3"/>
  <c r="Q86" i="3"/>
  <c r="Q48" i="3"/>
  <c r="Q112" i="3"/>
  <c r="Q180" i="3"/>
  <c r="Q169" i="3"/>
  <c r="Q35" i="3"/>
  <c r="Q179" i="3"/>
  <c r="Q47" i="3"/>
  <c r="Q137" i="3"/>
  <c r="Q53" i="3"/>
  <c r="Q158" i="3"/>
  <c r="Q116" i="3"/>
  <c r="Q101" i="3"/>
  <c r="Q80" i="3"/>
  <c r="Q113" i="3"/>
  <c r="Q147" i="3"/>
  <c r="Q22" i="3"/>
  <c r="Q143" i="3"/>
  <c r="Q10" i="3"/>
  <c r="Q125" i="3"/>
  <c r="Q165" i="3"/>
  <c r="Q85" i="3"/>
  <c r="Q121" i="3"/>
  <c r="Q87" i="3"/>
  <c r="Q24" i="3"/>
  <c r="Q175" i="3"/>
  <c r="Q117" i="3"/>
  <c r="Q79" i="3"/>
  <c r="Q139" i="3"/>
  <c r="Q177" i="3"/>
  <c r="Q160" i="3"/>
  <c r="Q114" i="3"/>
  <c r="Q30" i="3"/>
  <c r="Q25" i="3"/>
  <c r="Q130" i="3"/>
  <c r="Q39" i="3"/>
  <c r="Q34" i="3"/>
  <c r="Q173" i="3"/>
  <c r="Q183" i="3"/>
  <c r="Q58" i="3"/>
  <c r="Q89" i="3"/>
  <c r="Q132" i="3"/>
  <c r="Q3" i="3"/>
  <c r="Q67" i="3"/>
  <c r="Q115" i="3"/>
  <c r="Q119" i="3"/>
  <c r="Q107" i="3"/>
  <c r="O93" i="3"/>
  <c r="N93" i="3"/>
  <c r="M93" i="3"/>
  <c r="O46" i="3"/>
  <c r="M46" i="3"/>
  <c r="N46" i="3"/>
  <c r="N3" i="3"/>
  <c r="M3" i="3"/>
  <c r="O3" i="3"/>
  <c r="O126" i="3"/>
  <c r="N126" i="3"/>
  <c r="M126" i="3"/>
  <c r="N132" i="3"/>
  <c r="M132" i="3"/>
  <c r="O132" i="3"/>
  <c r="O157" i="3"/>
  <c r="N157" i="3"/>
  <c r="M157" i="3"/>
  <c r="O127" i="3"/>
  <c r="N127" i="3"/>
  <c r="M127" i="3"/>
  <c r="O147" i="3"/>
  <c r="M147" i="3"/>
  <c r="N147" i="3"/>
  <c r="O90" i="3"/>
  <c r="N90" i="3"/>
  <c r="M90" i="3"/>
  <c r="O164" i="3"/>
  <c r="N164" i="3"/>
  <c r="M164" i="3"/>
  <c r="O22" i="3"/>
  <c r="N22" i="3"/>
  <c r="M22" i="3"/>
  <c r="O143" i="3"/>
  <c r="N143" i="3"/>
  <c r="M143" i="3"/>
  <c r="O122" i="3"/>
  <c r="N122" i="3"/>
  <c r="M122" i="3"/>
  <c r="O142" i="3"/>
  <c r="N142" i="3"/>
  <c r="M142" i="3"/>
  <c r="O73" i="3"/>
  <c r="N73" i="3"/>
  <c r="M73" i="3"/>
  <c r="O66" i="3"/>
  <c r="N66" i="3"/>
  <c r="M66" i="3"/>
  <c r="O155" i="3"/>
  <c r="N155" i="3"/>
  <c r="M155" i="3"/>
  <c r="O188" i="3"/>
  <c r="N188" i="3"/>
  <c r="M188" i="3"/>
  <c r="O54" i="3"/>
  <c r="N54" i="3"/>
  <c r="M54" i="3"/>
  <c r="O151" i="3"/>
  <c r="N151" i="3"/>
  <c r="M151" i="3"/>
  <c r="O153" i="3"/>
  <c r="N153" i="3"/>
  <c r="M153" i="3"/>
  <c r="O118" i="3"/>
  <c r="M118" i="3"/>
  <c r="N118" i="3"/>
  <c r="O28" i="3"/>
  <c r="M28" i="3"/>
  <c r="N28" i="3"/>
  <c r="O12" i="3"/>
  <c r="M12" i="3"/>
  <c r="N12" i="3"/>
  <c r="O109" i="3"/>
  <c r="M109" i="3"/>
  <c r="N109" i="3"/>
  <c r="O7" i="3"/>
  <c r="M7" i="3"/>
  <c r="N7" i="3"/>
  <c r="O71" i="3"/>
  <c r="M71" i="3"/>
  <c r="N71" i="3"/>
  <c r="O183" i="3"/>
  <c r="N183" i="3"/>
  <c r="M183" i="3"/>
  <c r="O190" i="3"/>
  <c r="N190" i="3"/>
  <c r="M190" i="3"/>
  <c r="O83" i="3"/>
  <c r="N83" i="3"/>
  <c r="M83" i="3"/>
  <c r="O21" i="3"/>
  <c r="N21" i="3"/>
  <c r="M21" i="3"/>
  <c r="O97" i="3"/>
  <c r="N97" i="3"/>
  <c r="M97" i="3"/>
  <c r="M146" i="3"/>
  <c r="O146" i="3"/>
  <c r="N146" i="3"/>
  <c r="M58" i="3"/>
  <c r="O58" i="3"/>
  <c r="N58" i="3"/>
  <c r="M50" i="3"/>
  <c r="O50" i="3"/>
  <c r="N50" i="3"/>
  <c r="M92" i="3"/>
  <c r="O92" i="3"/>
  <c r="N92" i="3"/>
  <c r="M63" i="3"/>
  <c r="O63" i="3"/>
  <c r="N63" i="3"/>
  <c r="Q42" i="3"/>
  <c r="Q44" i="3"/>
  <c r="Q43" i="3"/>
  <c r="N134" i="3"/>
  <c r="M134" i="3"/>
  <c r="O134" i="3"/>
  <c r="N30" i="3"/>
  <c r="M30" i="3"/>
  <c r="O30" i="3"/>
  <c r="O114" i="3"/>
  <c r="N114" i="3"/>
  <c r="M114" i="3"/>
  <c r="O6" i="3"/>
  <c r="N6" i="3"/>
  <c r="M6" i="3"/>
  <c r="Q82" i="3"/>
  <c r="Q135" i="3"/>
  <c r="Q102" i="3"/>
  <c r="Q171" i="3"/>
  <c r="Q46" i="3"/>
  <c r="Q127" i="3"/>
  <c r="Q90" i="3"/>
  <c r="Q122" i="3"/>
  <c r="Q73" i="3"/>
  <c r="O32" i="3"/>
  <c r="N32" i="3"/>
  <c r="M32" i="3"/>
  <c r="N80" i="3"/>
  <c r="M80" i="3"/>
  <c r="O80" i="3"/>
  <c r="O116" i="3"/>
  <c r="N116" i="3"/>
  <c r="M116" i="3"/>
  <c r="O53" i="3"/>
  <c r="N53" i="3"/>
  <c r="M53" i="3"/>
  <c r="N68" i="3"/>
  <c r="M68" i="3"/>
  <c r="O68" i="3"/>
  <c r="N120" i="3"/>
  <c r="M120" i="3"/>
  <c r="O120" i="3"/>
  <c r="O91" i="3"/>
  <c r="N91" i="3"/>
  <c r="M91" i="3"/>
  <c r="N11" i="3"/>
  <c r="M11" i="3"/>
  <c r="O11" i="3"/>
  <c r="O69" i="3"/>
  <c r="N69" i="3"/>
  <c r="M69" i="3"/>
  <c r="O175" i="3"/>
  <c r="N175" i="3"/>
  <c r="M175" i="3"/>
  <c r="O25" i="3"/>
  <c r="N25" i="3"/>
  <c r="M25" i="3"/>
  <c r="O128" i="3"/>
  <c r="M128" i="3"/>
  <c r="N128" i="3"/>
  <c r="O78" i="3"/>
  <c r="M78" i="3"/>
  <c r="N78" i="3"/>
  <c r="O117" i="3"/>
  <c r="M117" i="3"/>
  <c r="N117" i="3"/>
  <c r="O130" i="3"/>
  <c r="N130" i="3"/>
  <c r="M130" i="3"/>
  <c r="O61" i="3"/>
  <c r="N61" i="3"/>
  <c r="M61" i="3"/>
  <c r="O14" i="3"/>
  <c r="N14" i="3"/>
  <c r="M14" i="3"/>
  <c r="O62" i="3"/>
  <c r="N62" i="3"/>
  <c r="M62" i="3"/>
  <c r="O79" i="3"/>
  <c r="N79" i="3"/>
  <c r="M79" i="3"/>
  <c r="O2" i="3"/>
  <c r="N2" i="3"/>
  <c r="M2" i="3"/>
  <c r="O189" i="3"/>
  <c r="N189" i="3"/>
  <c r="M189" i="3"/>
  <c r="O33" i="3"/>
  <c r="N33" i="3"/>
  <c r="M33" i="3"/>
  <c r="O103" i="3"/>
  <c r="N103" i="3"/>
  <c r="M103" i="3"/>
  <c r="O43" i="3"/>
  <c r="N43" i="3"/>
  <c r="M43" i="3"/>
  <c r="O99" i="3"/>
  <c r="N99" i="3"/>
  <c r="M99" i="3"/>
  <c r="O131" i="3"/>
  <c r="N131" i="3"/>
  <c r="M131" i="3"/>
  <c r="O18" i="3"/>
  <c r="M18" i="3"/>
  <c r="N18" i="3"/>
  <c r="O44" i="3"/>
  <c r="N44" i="3"/>
  <c r="M44" i="3"/>
  <c r="O77" i="3"/>
  <c r="N77" i="3"/>
  <c r="M77" i="3"/>
  <c r="O105" i="3"/>
  <c r="N105" i="3"/>
  <c r="M105" i="3"/>
  <c r="O133" i="3"/>
  <c r="N133" i="3"/>
  <c r="M133" i="3"/>
  <c r="O42" i="3"/>
  <c r="N42" i="3"/>
  <c r="M42" i="3"/>
  <c r="O31" i="3"/>
  <c r="N31" i="3"/>
  <c r="M31" i="3"/>
  <c r="O167" i="3"/>
  <c r="N167" i="3"/>
  <c r="M167" i="3"/>
  <c r="O51" i="3"/>
  <c r="N51" i="3"/>
  <c r="M51" i="3"/>
  <c r="O15" i="3"/>
  <c r="M15" i="3"/>
  <c r="N15" i="3"/>
  <c r="O104" i="3"/>
  <c r="M104" i="3"/>
  <c r="N104" i="3"/>
  <c r="O41" i="3"/>
  <c r="N41" i="3"/>
  <c r="M41" i="3"/>
  <c r="O159" i="3"/>
  <c r="N159" i="3"/>
  <c r="M159" i="3"/>
  <c r="M29" i="3"/>
  <c r="N29" i="3"/>
  <c r="O29" i="3"/>
  <c r="M26" i="3"/>
  <c r="N26" i="3"/>
  <c r="O26" i="3"/>
  <c r="M124" i="3"/>
  <c r="N124" i="3"/>
  <c r="O124" i="3"/>
  <c r="M4" i="3"/>
  <c r="N4" i="3"/>
  <c r="O4" i="3"/>
  <c r="M74" i="3"/>
  <c r="N74" i="3"/>
  <c r="O74" i="3"/>
  <c r="O161" i="3"/>
  <c r="N161" i="3"/>
  <c r="M161" i="3"/>
  <c r="N75" i="3"/>
  <c r="M75" i="3"/>
  <c r="O75" i="3"/>
  <c r="O187" i="3"/>
  <c r="N187" i="3"/>
  <c r="M187" i="3"/>
  <c r="O9" i="3"/>
  <c r="N9" i="3"/>
  <c r="M9" i="3"/>
  <c r="O27" i="3"/>
  <c r="M27" i="3"/>
  <c r="N27" i="3"/>
  <c r="Q133" i="3"/>
  <c r="Q18" i="3"/>
  <c r="Q103" i="3"/>
  <c r="N60" i="3"/>
  <c r="M60" i="3"/>
  <c r="O60" i="3"/>
  <c r="O24" i="3"/>
  <c r="M24" i="3"/>
  <c r="N24" i="3"/>
  <c r="O87" i="3"/>
  <c r="N87" i="3"/>
  <c r="M87" i="3"/>
  <c r="O37" i="3"/>
  <c r="N37" i="3"/>
  <c r="M37" i="3"/>
  <c r="Q162" i="3"/>
  <c r="Q70" i="3"/>
  <c r="Q93" i="3"/>
  <c r="Q154" i="3"/>
  <c r="Q60" i="3"/>
  <c r="Q134" i="3"/>
  <c r="Q69" i="3"/>
  <c r="Q128" i="3"/>
  <c r="Q61" i="3"/>
  <c r="O89" i="3"/>
  <c r="N89" i="3"/>
  <c r="M89" i="3"/>
  <c r="N101" i="3"/>
  <c r="M101" i="3"/>
  <c r="O101" i="3"/>
  <c r="O158" i="3"/>
  <c r="N158" i="3"/>
  <c r="M158" i="3"/>
  <c r="O64" i="3"/>
  <c r="M64" i="3"/>
  <c r="N64" i="3"/>
  <c r="Q76" i="3"/>
  <c r="Q148" i="3"/>
  <c r="Q176" i="3"/>
  <c r="N65" i="3"/>
  <c r="M65" i="3"/>
  <c r="O65" i="3"/>
  <c r="N129" i="3"/>
  <c r="M129" i="3"/>
  <c r="O129" i="3"/>
  <c r="O59" i="3"/>
  <c r="N59" i="3"/>
  <c r="M59" i="3"/>
  <c r="O67" i="3"/>
  <c r="N67" i="3"/>
  <c r="M67" i="3"/>
  <c r="O136" i="3"/>
  <c r="N136" i="3"/>
  <c r="M136" i="3"/>
  <c r="O56" i="3"/>
  <c r="N56" i="3"/>
  <c r="M56" i="3"/>
  <c r="O166" i="3"/>
  <c r="M166" i="3"/>
  <c r="N166" i="3"/>
  <c r="O115" i="3"/>
  <c r="M115" i="3"/>
  <c r="N115" i="3"/>
  <c r="O5" i="3"/>
  <c r="M5" i="3"/>
  <c r="N5" i="3"/>
  <c r="O150" i="3"/>
  <c r="N150" i="3"/>
  <c r="M150" i="3"/>
  <c r="O8" i="3"/>
  <c r="N8" i="3"/>
  <c r="M8" i="3"/>
  <c r="O119" i="3"/>
  <c r="N119" i="3"/>
  <c r="M119" i="3"/>
  <c r="O107" i="3"/>
  <c r="N107" i="3"/>
  <c r="M107" i="3"/>
  <c r="O40" i="3"/>
  <c r="N40" i="3"/>
  <c r="M40" i="3"/>
  <c r="O57" i="3"/>
  <c r="N57" i="3"/>
  <c r="M57" i="3"/>
  <c r="O163" i="3"/>
  <c r="N163" i="3"/>
  <c r="M163" i="3"/>
  <c r="O17" i="3"/>
  <c r="N17" i="3"/>
  <c r="M17" i="3"/>
  <c r="O108" i="3"/>
  <c r="N108" i="3"/>
  <c r="M108" i="3"/>
  <c r="O191" i="3"/>
  <c r="N191" i="3"/>
  <c r="M191" i="3"/>
  <c r="O140" i="3"/>
  <c r="N140" i="3"/>
  <c r="M140" i="3"/>
  <c r="O139" i="3"/>
  <c r="N139" i="3"/>
  <c r="M139" i="3"/>
  <c r="O19" i="3"/>
  <c r="M19" i="3"/>
  <c r="N19" i="3"/>
  <c r="O88" i="3"/>
  <c r="M88" i="3"/>
  <c r="N88" i="3"/>
  <c r="O185" i="3"/>
  <c r="M185" i="3"/>
  <c r="N185" i="3"/>
  <c r="O110" i="3"/>
  <c r="M110" i="3"/>
  <c r="N110" i="3"/>
  <c r="O138" i="3"/>
  <c r="M138" i="3"/>
  <c r="N138" i="3"/>
  <c r="O55" i="3"/>
  <c r="M55" i="3"/>
  <c r="N55" i="3"/>
  <c r="O82" i="3"/>
  <c r="N82" i="3"/>
  <c r="M82" i="3"/>
  <c r="O81" i="3"/>
  <c r="N81" i="3"/>
  <c r="M81" i="3"/>
  <c r="O112" i="3"/>
  <c r="N112" i="3"/>
  <c r="M112" i="3"/>
  <c r="O180" i="3"/>
  <c r="M180" i="3"/>
  <c r="N180" i="3"/>
  <c r="O135" i="3"/>
  <c r="M135" i="3"/>
  <c r="N135" i="3"/>
  <c r="O100" i="3"/>
  <c r="N100" i="3"/>
  <c r="M100" i="3"/>
  <c r="M169" i="3"/>
  <c r="O169" i="3"/>
  <c r="N169" i="3"/>
  <c r="M35" i="3"/>
  <c r="O35" i="3"/>
  <c r="N35" i="3"/>
  <c r="M102" i="3"/>
  <c r="O102" i="3"/>
  <c r="N102" i="3"/>
  <c r="M179" i="3"/>
  <c r="O179" i="3"/>
  <c r="N179" i="3"/>
  <c r="M47" i="3"/>
  <c r="O47" i="3"/>
  <c r="N47" i="3"/>
  <c r="M137" i="3"/>
  <c r="O137" i="3"/>
  <c r="N137" i="3"/>
  <c r="N154" i="3"/>
  <c r="M154" i="3"/>
  <c r="O154" i="3"/>
  <c r="Q174" i="3"/>
  <c r="N20" i="3"/>
  <c r="M20" i="3"/>
  <c r="O20" i="3"/>
  <c r="O171" i="3"/>
  <c r="N171" i="3"/>
  <c r="M171" i="3"/>
  <c r="N156" i="3"/>
  <c r="M156" i="3"/>
  <c r="O156" i="3"/>
  <c r="O113" i="3"/>
  <c r="M113" i="3"/>
  <c r="N113" i="3"/>
  <c r="O36" i="3"/>
  <c r="M36" i="3"/>
  <c r="N36" i="3"/>
  <c r="Q105" i="3"/>
  <c r="Q131" i="3"/>
  <c r="Q33" i="3"/>
  <c r="N123" i="3"/>
  <c r="M123" i="3"/>
  <c r="O123" i="3"/>
  <c r="O141" i="3"/>
  <c r="N141" i="3"/>
  <c r="M141" i="3"/>
  <c r="O111" i="3"/>
  <c r="N111" i="3"/>
  <c r="M111" i="3"/>
  <c r="Q36" i="3"/>
  <c r="Q27" i="3"/>
  <c r="Q146" i="3"/>
  <c r="Q50" i="3"/>
  <c r="Q92" i="3"/>
  <c r="Q63" i="3"/>
  <c r="Q168" i="3"/>
  <c r="Q145" i="3"/>
  <c r="Q59" i="3"/>
  <c r="Q20" i="3"/>
  <c r="Q136" i="3"/>
  <c r="Q5" i="3"/>
  <c r="Q40" i="3"/>
  <c r="O168" i="3"/>
  <c r="N168" i="3"/>
  <c r="M168" i="3"/>
  <c r="N94" i="3"/>
  <c r="M94" i="3"/>
  <c r="O94" i="3"/>
  <c r="N72" i="3"/>
  <c r="M72" i="3"/>
  <c r="O72" i="3"/>
  <c r="O144" i="3"/>
  <c r="N144" i="3"/>
  <c r="M144" i="3"/>
  <c r="N184" i="3"/>
  <c r="M184" i="3"/>
  <c r="O184" i="3"/>
  <c r="O145" i="3"/>
  <c r="N145" i="3"/>
  <c r="M145" i="3"/>
  <c r="Q106" i="3"/>
  <c r="Q186" i="3"/>
  <c r="Q49" i="3"/>
  <c r="N16" i="3"/>
  <c r="M16" i="3"/>
  <c r="O16" i="3"/>
  <c r="O45" i="3"/>
  <c r="N45" i="3"/>
  <c r="M45" i="3"/>
  <c r="O38" i="3"/>
  <c r="N38" i="3"/>
  <c r="M38" i="3"/>
  <c r="O152" i="3"/>
  <c r="N152" i="3"/>
  <c r="M152" i="3"/>
  <c r="O98" i="3"/>
  <c r="N98" i="3"/>
  <c r="M98" i="3"/>
  <c r="O86" i="3"/>
  <c r="M86" i="3"/>
  <c r="N86" i="3"/>
  <c r="O182" i="3"/>
  <c r="M182" i="3"/>
  <c r="N182" i="3"/>
  <c r="O10" i="3"/>
  <c r="M10" i="3"/>
  <c r="N10" i="3"/>
  <c r="O174" i="3"/>
  <c r="M174" i="3"/>
  <c r="N174" i="3"/>
  <c r="O172" i="3"/>
  <c r="N172" i="3"/>
  <c r="M172" i="3"/>
  <c r="O48" i="3"/>
  <c r="N48" i="3"/>
  <c r="M48" i="3"/>
  <c r="O23" i="3"/>
  <c r="N23" i="3"/>
  <c r="M23" i="3"/>
  <c r="O170" i="3"/>
  <c r="N170" i="3"/>
  <c r="M170" i="3"/>
  <c r="O125" i="3"/>
  <c r="N125" i="3"/>
  <c r="M125" i="3"/>
  <c r="O95" i="3"/>
  <c r="N95" i="3"/>
  <c r="M95" i="3"/>
  <c r="O173" i="3"/>
  <c r="N173" i="3"/>
  <c r="M173" i="3"/>
  <c r="O181" i="3"/>
  <c r="N181" i="3"/>
  <c r="M181" i="3"/>
  <c r="O49" i="3"/>
  <c r="N49" i="3"/>
  <c r="M49" i="3"/>
  <c r="O176" i="3"/>
  <c r="N176" i="3"/>
  <c r="M176" i="3"/>
  <c r="O34" i="3"/>
  <c r="N34" i="3"/>
  <c r="M34" i="3"/>
  <c r="O96" i="3"/>
  <c r="N96" i="3"/>
  <c r="M96" i="3"/>
  <c r="O186" i="3"/>
  <c r="N186" i="3"/>
  <c r="M186" i="3"/>
  <c r="O148" i="3"/>
  <c r="N148" i="3"/>
  <c r="M148" i="3"/>
  <c r="O39" i="3"/>
  <c r="N39" i="3"/>
  <c r="M39" i="3"/>
  <c r="O13" i="3"/>
  <c r="N13" i="3"/>
  <c r="M13" i="3"/>
  <c r="O106" i="3"/>
  <c r="N106" i="3"/>
  <c r="M106" i="3"/>
  <c r="O76" i="3"/>
  <c r="N76" i="3"/>
  <c r="M76" i="3"/>
  <c r="O165" i="3"/>
  <c r="N165" i="3"/>
  <c r="M165" i="3"/>
  <c r="O177" i="3"/>
  <c r="N177" i="3"/>
  <c r="M177" i="3"/>
  <c r="O162" i="3"/>
  <c r="N162" i="3"/>
  <c r="M162" i="3"/>
  <c r="O52" i="3"/>
  <c r="M52" i="3"/>
  <c r="N52" i="3"/>
  <c r="O85" i="3"/>
  <c r="N85" i="3"/>
  <c r="M85" i="3"/>
  <c r="O160" i="3"/>
  <c r="N160" i="3"/>
  <c r="M160" i="3"/>
  <c r="M70" i="3"/>
  <c r="N70" i="3"/>
  <c r="O70" i="3"/>
  <c r="M84" i="3"/>
  <c r="N84" i="3"/>
  <c r="O84" i="3"/>
  <c r="M121" i="3"/>
  <c r="N121" i="3"/>
  <c r="O121" i="3"/>
  <c r="M178" i="3"/>
  <c r="N178" i="3"/>
  <c r="O178" i="3"/>
  <c r="M149" i="3"/>
  <c r="N149" i="3"/>
  <c r="O149" i="3"/>
  <c r="T98" i="2" l="1"/>
  <c r="S98" i="2"/>
  <c r="S97" i="2"/>
  <c r="R98" i="2"/>
  <c r="R97" i="2"/>
  <c r="R96" i="2"/>
  <c r="Q98" i="2"/>
  <c r="Q97" i="2"/>
  <c r="Q96" i="2"/>
  <c r="Q95" i="2"/>
  <c r="P98" i="2"/>
  <c r="P97" i="2"/>
  <c r="P96" i="2"/>
  <c r="P95" i="2"/>
  <c r="P94" i="2"/>
  <c r="O98" i="2"/>
  <c r="O97" i="2"/>
  <c r="O96" i="2"/>
  <c r="O95" i="2"/>
  <c r="O94" i="2"/>
  <c r="O93" i="2"/>
  <c r="N98" i="2"/>
  <c r="N97" i="2"/>
  <c r="N96" i="2"/>
  <c r="N95" i="2"/>
  <c r="N94" i="2"/>
  <c r="N93" i="2"/>
  <c r="N92" i="2"/>
  <c r="M98" i="2"/>
  <c r="M97" i="2"/>
  <c r="M96" i="2"/>
  <c r="M95" i="2"/>
  <c r="M94" i="2"/>
  <c r="M93" i="2"/>
  <c r="M92" i="2"/>
  <c r="M91" i="2"/>
  <c r="L98" i="2"/>
  <c r="L97" i="2"/>
  <c r="L96" i="2"/>
  <c r="L95" i="2"/>
  <c r="L94" i="2"/>
  <c r="L93" i="2"/>
  <c r="L92" i="2"/>
  <c r="L91" i="2"/>
  <c r="L90" i="2"/>
  <c r="K98" i="2"/>
  <c r="K97" i="2"/>
  <c r="K96" i="2"/>
  <c r="K95" i="2"/>
  <c r="K94" i="2"/>
  <c r="K93" i="2"/>
  <c r="K92" i="2"/>
  <c r="K91" i="2"/>
  <c r="K90" i="2"/>
  <c r="K89" i="2"/>
  <c r="J98" i="2"/>
  <c r="J97" i="2"/>
  <c r="J96" i="2"/>
  <c r="J95" i="2"/>
  <c r="J94" i="2"/>
  <c r="J93" i="2"/>
  <c r="J92" i="2"/>
  <c r="J91" i="2"/>
  <c r="J90" i="2"/>
  <c r="J89" i="2"/>
  <c r="J88" i="2"/>
  <c r="I98" i="2"/>
  <c r="I97" i="2"/>
  <c r="I96" i="2"/>
  <c r="I95" i="2"/>
  <c r="I94" i="2"/>
  <c r="I93" i="2"/>
  <c r="I92" i="2"/>
  <c r="I91" i="2"/>
  <c r="I90" i="2"/>
  <c r="I89" i="2"/>
  <c r="I88" i="2"/>
  <c r="I87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D82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AD79" i="2"/>
  <c r="B3" i="2"/>
  <c r="T49" i="1" l="1"/>
  <c r="T72" i="1" s="1"/>
  <c r="U48" i="1"/>
  <c r="U71" i="1" s="1"/>
  <c r="B31" i="1"/>
  <c r="B54" i="1"/>
  <c r="C30" i="1"/>
  <c r="C53" i="1"/>
  <c r="B32" i="1"/>
  <c r="B55" i="1" s="1"/>
  <c r="B77" i="1" s="1"/>
  <c r="D30" i="1"/>
  <c r="D53" i="1" s="1"/>
  <c r="C32" i="1"/>
  <c r="C55" i="1" s="1"/>
  <c r="D31" i="1"/>
  <c r="D54" i="1"/>
  <c r="C77" i="1"/>
  <c r="B33" i="1"/>
  <c r="B56" i="1" s="1"/>
  <c r="E30" i="1"/>
  <c r="E53" i="1"/>
  <c r="B78" i="1"/>
  <c r="C33" i="1"/>
  <c r="C56" i="1"/>
  <c r="E31" i="1"/>
  <c r="E54" i="1"/>
  <c r="D33" i="1"/>
  <c r="D56" i="1"/>
  <c r="E32" i="1"/>
  <c r="E55" i="1" s="1"/>
  <c r="D78" i="1"/>
  <c r="B34" i="1"/>
  <c r="B57" i="1"/>
  <c r="F30" i="1"/>
  <c r="F53" i="1"/>
  <c r="B79" i="1" s="1"/>
  <c r="C34" i="1"/>
  <c r="C57" i="1" s="1"/>
  <c r="C79" i="1" s="1"/>
  <c r="F31" i="1"/>
  <c r="F54" i="1"/>
  <c r="D34" i="1"/>
  <c r="D57" i="1"/>
  <c r="F32" i="1"/>
  <c r="F55" i="1" s="1"/>
  <c r="E34" i="1"/>
  <c r="E57" i="1"/>
  <c r="E79" i="1" s="1"/>
  <c r="F33" i="1"/>
  <c r="F56" i="1" s="1"/>
  <c r="B35" i="1"/>
  <c r="B58" i="1"/>
  <c r="B80" i="1" s="1"/>
  <c r="G30" i="1"/>
  <c r="G53" i="1"/>
  <c r="C35" i="1"/>
  <c r="C58" i="1" s="1"/>
  <c r="C80" i="1" s="1"/>
  <c r="G31" i="1"/>
  <c r="G54" i="1" s="1"/>
  <c r="D35" i="1"/>
  <c r="D58" i="1"/>
  <c r="D80" i="1" s="1"/>
  <c r="G32" i="1"/>
  <c r="G55" i="1"/>
  <c r="E35" i="1"/>
  <c r="E58" i="1"/>
  <c r="E80" i="1" s="1"/>
  <c r="G33" i="1"/>
  <c r="G56" i="1" s="1"/>
  <c r="F35" i="1"/>
  <c r="F58" i="1"/>
  <c r="F80" i="1" s="1"/>
  <c r="G34" i="1"/>
  <c r="G57" i="1"/>
  <c r="B36" i="1"/>
  <c r="B59" i="1" s="1"/>
  <c r="H30" i="1"/>
  <c r="H53" i="1" s="1"/>
  <c r="C36" i="1"/>
  <c r="C59" i="1"/>
  <c r="H31" i="1"/>
  <c r="H54" i="1"/>
  <c r="D36" i="1"/>
  <c r="D59" i="1" s="1"/>
  <c r="D81" i="1" s="1"/>
  <c r="H32" i="1"/>
  <c r="H55" i="1" s="1"/>
  <c r="E36" i="1"/>
  <c r="E59" i="1" s="1"/>
  <c r="E81" i="1" s="1"/>
  <c r="H33" i="1"/>
  <c r="H56" i="1"/>
  <c r="F36" i="1"/>
  <c r="F59" i="1" s="1"/>
  <c r="H34" i="1"/>
  <c r="H57" i="1"/>
  <c r="F81" i="1"/>
  <c r="G36" i="1"/>
  <c r="G59" i="1"/>
  <c r="H35" i="1"/>
  <c r="H58" i="1"/>
  <c r="B37" i="1"/>
  <c r="B60" i="1"/>
  <c r="I30" i="1"/>
  <c r="I53" i="1" s="1"/>
  <c r="B82" i="1"/>
  <c r="C37" i="1"/>
  <c r="C60" i="1" s="1"/>
  <c r="I31" i="1"/>
  <c r="I54" i="1"/>
  <c r="D37" i="1"/>
  <c r="D60" i="1" s="1"/>
  <c r="I32" i="1"/>
  <c r="I55" i="1"/>
  <c r="E37" i="1"/>
  <c r="E60" i="1"/>
  <c r="I33" i="1"/>
  <c r="I56" i="1" s="1"/>
  <c r="F37" i="1"/>
  <c r="F60" i="1"/>
  <c r="I34" i="1"/>
  <c r="I57" i="1" s="1"/>
  <c r="G37" i="1"/>
  <c r="G60" i="1"/>
  <c r="G82" i="1" s="1"/>
  <c r="I35" i="1"/>
  <c r="I58" i="1"/>
  <c r="H37" i="1"/>
  <c r="H60" i="1" s="1"/>
  <c r="I36" i="1"/>
  <c r="I59" i="1" s="1"/>
  <c r="B38" i="1"/>
  <c r="B61" i="1"/>
  <c r="B83" i="1" s="1"/>
  <c r="J30" i="1"/>
  <c r="J53" i="1"/>
  <c r="C38" i="1"/>
  <c r="C61" i="1"/>
  <c r="C83" i="1" s="1"/>
  <c r="J31" i="1"/>
  <c r="J54" i="1" s="1"/>
  <c r="D38" i="1"/>
  <c r="D61" i="1"/>
  <c r="D83" i="1" s="1"/>
  <c r="J32" i="1"/>
  <c r="J55" i="1"/>
  <c r="E38" i="1"/>
  <c r="E61" i="1" s="1"/>
  <c r="E83" i="1" s="1"/>
  <c r="J33" i="1"/>
  <c r="J56" i="1" s="1"/>
  <c r="F38" i="1"/>
  <c r="F61" i="1"/>
  <c r="J34" i="1"/>
  <c r="J57" i="1"/>
  <c r="G38" i="1"/>
  <c r="G61" i="1" s="1"/>
  <c r="G83" i="1" s="1"/>
  <c r="J35" i="1"/>
  <c r="J58" i="1" s="1"/>
  <c r="H38" i="1"/>
  <c r="H61" i="1" s="1"/>
  <c r="H83" i="1" s="1"/>
  <c r="J36" i="1"/>
  <c r="J59" i="1"/>
  <c r="I38" i="1"/>
  <c r="I61" i="1" s="1"/>
  <c r="J37" i="1"/>
  <c r="J60" i="1"/>
  <c r="I83" i="1"/>
  <c r="B39" i="1"/>
  <c r="B62" i="1"/>
  <c r="K30" i="1"/>
  <c r="K53" i="1"/>
  <c r="C39" i="1"/>
  <c r="C62" i="1"/>
  <c r="K31" i="1"/>
  <c r="K54" i="1" s="1"/>
  <c r="C84" i="1"/>
  <c r="D39" i="1"/>
  <c r="D62" i="1" s="1"/>
  <c r="D84" i="1" s="1"/>
  <c r="K32" i="1"/>
  <c r="K55" i="1"/>
  <c r="E39" i="1"/>
  <c r="E62" i="1" s="1"/>
  <c r="E84" i="1" s="1"/>
  <c r="K33" i="1"/>
  <c r="K56" i="1"/>
  <c r="F39" i="1"/>
  <c r="F62" i="1"/>
  <c r="K34" i="1"/>
  <c r="K57" i="1" s="1"/>
  <c r="G39" i="1"/>
  <c r="G62" i="1"/>
  <c r="K35" i="1"/>
  <c r="K58" i="1" s="1"/>
  <c r="H39" i="1"/>
  <c r="H62" i="1"/>
  <c r="H84" i="1" s="1"/>
  <c r="K36" i="1"/>
  <c r="K59" i="1"/>
  <c r="I39" i="1"/>
  <c r="I62" i="1" s="1"/>
  <c r="I84" i="1" s="1"/>
  <c r="K37" i="1"/>
  <c r="K60" i="1" s="1"/>
  <c r="J39" i="1"/>
  <c r="J62" i="1"/>
  <c r="J84" i="1" s="1"/>
  <c r="K38" i="1"/>
  <c r="K61" i="1"/>
  <c r="B40" i="1"/>
  <c r="B63" i="1"/>
  <c r="B85" i="1" s="1"/>
  <c r="L30" i="1"/>
  <c r="L53" i="1" s="1"/>
  <c r="C40" i="1"/>
  <c r="C63" i="1"/>
  <c r="C85" i="1" s="1"/>
  <c r="L31" i="1"/>
  <c r="L54" i="1"/>
  <c r="D40" i="1"/>
  <c r="D63" i="1" s="1"/>
  <c r="L32" i="1"/>
  <c r="L55" i="1" s="1"/>
  <c r="E40" i="1"/>
  <c r="E63" i="1"/>
  <c r="L33" i="1"/>
  <c r="L56" i="1"/>
  <c r="F40" i="1"/>
  <c r="F63" i="1" s="1"/>
  <c r="F85" i="1" s="1"/>
  <c r="L34" i="1"/>
  <c r="L57" i="1" s="1"/>
  <c r="G40" i="1"/>
  <c r="G63" i="1" s="1"/>
  <c r="L35" i="1"/>
  <c r="L58" i="1"/>
  <c r="G85" i="1"/>
  <c r="H40" i="1"/>
  <c r="H63" i="1" s="1"/>
  <c r="L36" i="1"/>
  <c r="L59" i="1"/>
  <c r="H85" i="1"/>
  <c r="I40" i="1"/>
  <c r="I63" i="1"/>
  <c r="L37" i="1"/>
  <c r="L60" i="1"/>
  <c r="J40" i="1"/>
  <c r="J63" i="1"/>
  <c r="L38" i="1"/>
  <c r="L61" i="1" s="1"/>
  <c r="J85" i="1"/>
  <c r="K40" i="1"/>
  <c r="K63" i="1" s="1"/>
  <c r="L39" i="1"/>
  <c r="L62" i="1"/>
  <c r="B41" i="1"/>
  <c r="B64" i="1" s="1"/>
  <c r="B86" i="1" s="1"/>
  <c r="M30" i="1"/>
  <c r="M53" i="1"/>
  <c r="C41" i="1"/>
  <c r="C64" i="1"/>
  <c r="M31" i="1"/>
  <c r="M54" i="1" s="1"/>
  <c r="D41" i="1"/>
  <c r="D64" i="1"/>
  <c r="M32" i="1"/>
  <c r="M55" i="1" s="1"/>
  <c r="E41" i="1"/>
  <c r="E64" i="1"/>
  <c r="E86" i="1" s="1"/>
  <c r="M33" i="1"/>
  <c r="M56" i="1"/>
  <c r="F41" i="1"/>
  <c r="F64" i="1" s="1"/>
  <c r="F86" i="1" s="1"/>
  <c r="M34" i="1"/>
  <c r="M57" i="1" s="1"/>
  <c r="G41" i="1"/>
  <c r="G64" i="1"/>
  <c r="G86" i="1" s="1"/>
  <c r="M35" i="1"/>
  <c r="M58" i="1"/>
  <c r="H41" i="1"/>
  <c r="H64" i="1"/>
  <c r="H86" i="1" s="1"/>
  <c r="M36" i="1"/>
  <c r="M59" i="1" s="1"/>
  <c r="I41" i="1"/>
  <c r="I64" i="1"/>
  <c r="I86" i="1" s="1"/>
  <c r="M37" i="1"/>
  <c r="M60" i="1"/>
  <c r="J41" i="1"/>
  <c r="J64" i="1" s="1"/>
  <c r="M38" i="1"/>
  <c r="M61" i="1" s="1"/>
  <c r="K41" i="1"/>
  <c r="K64" i="1"/>
  <c r="M39" i="1"/>
  <c r="M62" i="1"/>
  <c r="L41" i="1"/>
  <c r="L64" i="1" s="1"/>
  <c r="L86" i="1" s="1"/>
  <c r="M40" i="1"/>
  <c r="M63" i="1" s="1"/>
  <c r="B42" i="1"/>
  <c r="B65" i="1" s="1"/>
  <c r="B87" i="1" s="1"/>
  <c r="N30" i="1"/>
  <c r="N53" i="1"/>
  <c r="C42" i="1"/>
  <c r="C65" i="1" s="1"/>
  <c r="N31" i="1"/>
  <c r="N54" i="1"/>
  <c r="C87" i="1"/>
  <c r="D42" i="1"/>
  <c r="D65" i="1"/>
  <c r="N32" i="1"/>
  <c r="N55" i="1"/>
  <c r="E42" i="1"/>
  <c r="E65" i="1" s="1"/>
  <c r="N33" i="1"/>
  <c r="N56" i="1" s="1"/>
  <c r="E87" i="1"/>
  <c r="F42" i="1"/>
  <c r="F65" i="1" s="1"/>
  <c r="N34" i="1"/>
  <c r="N57" i="1"/>
  <c r="G42" i="1"/>
  <c r="G65" i="1" s="1"/>
  <c r="N35" i="1"/>
  <c r="N58" i="1"/>
  <c r="G87" i="1" s="1"/>
  <c r="H42" i="1"/>
  <c r="H65" i="1"/>
  <c r="N36" i="1"/>
  <c r="N59" i="1" s="1"/>
  <c r="I42" i="1"/>
  <c r="I65" i="1"/>
  <c r="N37" i="1"/>
  <c r="N60" i="1" s="1"/>
  <c r="J42" i="1"/>
  <c r="J65" i="1"/>
  <c r="J87" i="1" s="1"/>
  <c r="N38" i="1"/>
  <c r="N61" i="1"/>
  <c r="K42" i="1"/>
  <c r="K65" i="1" s="1"/>
  <c r="N39" i="1"/>
  <c r="N62" i="1" s="1"/>
  <c r="L42" i="1"/>
  <c r="L65" i="1"/>
  <c r="L87" i="1" s="1"/>
  <c r="N40" i="1"/>
  <c r="N63" i="1" s="1"/>
  <c r="M42" i="1"/>
  <c r="M65" i="1"/>
  <c r="M87" i="1" s="1"/>
  <c r="N41" i="1"/>
  <c r="N64" i="1" s="1"/>
  <c r="B43" i="1"/>
  <c r="B66" i="1"/>
  <c r="B88" i="1" s="1"/>
  <c r="O30" i="1"/>
  <c r="O53" i="1"/>
  <c r="C43" i="1"/>
  <c r="C66" i="1" s="1"/>
  <c r="O31" i="1"/>
  <c r="O54" i="1" s="1"/>
  <c r="D43" i="1"/>
  <c r="D66" i="1"/>
  <c r="O32" i="1"/>
  <c r="O55" i="1"/>
  <c r="E43" i="1"/>
  <c r="E66" i="1" s="1"/>
  <c r="E88" i="1" s="1"/>
  <c r="O33" i="1"/>
  <c r="O56" i="1" s="1"/>
  <c r="F43" i="1"/>
  <c r="F66" i="1" s="1"/>
  <c r="O34" i="1"/>
  <c r="O57" i="1"/>
  <c r="F88" i="1"/>
  <c r="G43" i="1"/>
  <c r="G66" i="1" s="1"/>
  <c r="O35" i="1"/>
  <c r="O58" i="1"/>
  <c r="G88" i="1"/>
  <c r="H43" i="1"/>
  <c r="H66" i="1"/>
  <c r="O36" i="1"/>
  <c r="O59" i="1"/>
  <c r="I43" i="1"/>
  <c r="I66" i="1"/>
  <c r="O37" i="1"/>
  <c r="O60" i="1" s="1"/>
  <c r="I88" i="1"/>
  <c r="J43" i="1"/>
  <c r="J66" i="1"/>
  <c r="O38" i="1"/>
  <c r="O61" i="1"/>
  <c r="K43" i="1"/>
  <c r="K66" i="1" s="1"/>
  <c r="K88" i="1" s="1"/>
  <c r="O39" i="1"/>
  <c r="O62" i="1"/>
  <c r="L43" i="1"/>
  <c r="L66" i="1"/>
  <c r="O40" i="1"/>
  <c r="O63" i="1" s="1"/>
  <c r="M43" i="1"/>
  <c r="M66" i="1"/>
  <c r="M88" i="1" s="1"/>
  <c r="O41" i="1"/>
  <c r="O64" i="1" s="1"/>
  <c r="N43" i="1"/>
  <c r="N66" i="1"/>
  <c r="N88" i="1" s="1"/>
  <c r="O42" i="1"/>
  <c r="O65" i="1"/>
  <c r="B44" i="1"/>
  <c r="B67" i="1" s="1"/>
  <c r="B89" i="1" s="1"/>
  <c r="P30" i="1"/>
  <c r="P53" i="1" s="1"/>
  <c r="C44" i="1"/>
  <c r="C67" i="1"/>
  <c r="C89" i="1" s="1"/>
  <c r="P31" i="1"/>
  <c r="P54" i="1"/>
  <c r="D44" i="1"/>
  <c r="D67" i="1" s="1"/>
  <c r="D89" i="1" s="1"/>
  <c r="P32" i="1"/>
  <c r="P55" i="1" s="1"/>
  <c r="E44" i="1"/>
  <c r="E67" i="1"/>
  <c r="E89" i="1" s="1"/>
  <c r="P33" i="1"/>
  <c r="P56" i="1"/>
  <c r="F44" i="1"/>
  <c r="F67" i="1" s="1"/>
  <c r="F89" i="1" s="1"/>
  <c r="P34" i="1"/>
  <c r="P57" i="1"/>
  <c r="G44" i="1"/>
  <c r="G67" i="1"/>
  <c r="P35" i="1"/>
  <c r="P58" i="1"/>
  <c r="H44" i="1"/>
  <c r="H67" i="1" s="1"/>
  <c r="H89" i="1" s="1"/>
  <c r="P36" i="1"/>
  <c r="P59" i="1" s="1"/>
  <c r="I44" i="1"/>
  <c r="I67" i="1" s="1"/>
  <c r="I89" i="1" s="1"/>
  <c r="P37" i="1"/>
  <c r="P60" i="1"/>
  <c r="J44" i="1"/>
  <c r="J67" i="1" s="1"/>
  <c r="P38" i="1"/>
  <c r="P61" i="1"/>
  <c r="J89" i="1" s="1"/>
  <c r="K44" i="1"/>
  <c r="K67" i="1"/>
  <c r="P39" i="1"/>
  <c r="P62" i="1" s="1"/>
  <c r="L44" i="1"/>
  <c r="L67" i="1"/>
  <c r="P40" i="1"/>
  <c r="P63" i="1" s="1"/>
  <c r="L89" i="1" s="1"/>
  <c r="M44" i="1"/>
  <c r="M67" i="1"/>
  <c r="M89" i="1" s="1"/>
  <c r="P41" i="1"/>
  <c r="P64" i="1"/>
  <c r="N44" i="1"/>
  <c r="N67" i="1" s="1"/>
  <c r="P42" i="1"/>
  <c r="P65" i="1" s="1"/>
  <c r="O44" i="1"/>
  <c r="O67" i="1"/>
  <c r="P43" i="1"/>
  <c r="P66" i="1" s="1"/>
  <c r="B45" i="1"/>
  <c r="B68" i="1"/>
  <c r="Q30" i="1"/>
  <c r="Q53" i="1" s="1"/>
  <c r="C45" i="1"/>
  <c r="C68" i="1"/>
  <c r="C90" i="1" s="1"/>
  <c r="Q31" i="1"/>
  <c r="Q54" i="1"/>
  <c r="D45" i="1"/>
  <c r="D68" i="1" s="1"/>
  <c r="D90" i="1" s="1"/>
  <c r="Q32" i="1"/>
  <c r="Q55" i="1" s="1"/>
  <c r="E45" i="1"/>
  <c r="E68" i="1"/>
  <c r="E90" i="1" s="1"/>
  <c r="Q33" i="1"/>
  <c r="Q56" i="1"/>
  <c r="F45" i="1"/>
  <c r="F68" i="1"/>
  <c r="F90" i="1" s="1"/>
  <c r="Q34" i="1"/>
  <c r="Q57" i="1" s="1"/>
  <c r="G45" i="1"/>
  <c r="G68" i="1" s="1"/>
  <c r="G90" i="1" s="1"/>
  <c r="Q35" i="1"/>
  <c r="Q58" i="1"/>
  <c r="H45" i="1"/>
  <c r="H68" i="1" s="1"/>
  <c r="Q36" i="1"/>
  <c r="Q59" i="1"/>
  <c r="H90" i="1"/>
  <c r="I45" i="1"/>
  <c r="I68" i="1" s="1"/>
  <c r="Q37" i="1"/>
  <c r="Q60" i="1"/>
  <c r="I90" i="1" s="1"/>
  <c r="J45" i="1"/>
  <c r="J68" i="1"/>
  <c r="Q38" i="1"/>
  <c r="Q61" i="1" s="1"/>
  <c r="K45" i="1"/>
  <c r="K68" i="1"/>
  <c r="Q39" i="1"/>
  <c r="Q62" i="1" s="1"/>
  <c r="L45" i="1"/>
  <c r="L68" i="1" s="1"/>
  <c r="L90" i="1" s="1"/>
  <c r="Q40" i="1"/>
  <c r="Q63" i="1"/>
  <c r="M45" i="1"/>
  <c r="M68" i="1" s="1"/>
  <c r="Q41" i="1"/>
  <c r="Q64" i="1"/>
  <c r="M90" i="1" s="1"/>
  <c r="N45" i="1"/>
  <c r="N68" i="1"/>
  <c r="Q42" i="1"/>
  <c r="Q65" i="1" s="1"/>
  <c r="O45" i="1"/>
  <c r="O68" i="1"/>
  <c r="Q43" i="1"/>
  <c r="Q66" i="1" s="1"/>
  <c r="P45" i="1"/>
  <c r="P68" i="1" s="1"/>
  <c r="P90" i="1" s="1"/>
  <c r="Q44" i="1"/>
  <c r="Q67" i="1"/>
  <c r="B46" i="1"/>
  <c r="B69" i="1" s="1"/>
  <c r="R30" i="1"/>
  <c r="R53" i="1"/>
  <c r="B91" i="1" s="1"/>
  <c r="C46" i="1"/>
  <c r="C69" i="1"/>
  <c r="R31" i="1"/>
  <c r="R54" i="1" s="1"/>
  <c r="D46" i="1"/>
  <c r="D69" i="1"/>
  <c r="R32" i="1"/>
  <c r="R55" i="1" s="1"/>
  <c r="D91" i="1" s="1"/>
  <c r="E46" i="1"/>
  <c r="E69" i="1" s="1"/>
  <c r="E91" i="1" s="1"/>
  <c r="R33" i="1"/>
  <c r="R56" i="1"/>
  <c r="F46" i="1"/>
  <c r="F69" i="1" s="1"/>
  <c r="R34" i="1"/>
  <c r="R57" i="1" s="1"/>
  <c r="G46" i="1"/>
  <c r="G69" i="1"/>
  <c r="R35" i="1"/>
  <c r="R58" i="1" s="1"/>
  <c r="H46" i="1"/>
  <c r="H69" i="1"/>
  <c r="H91" i="1" s="1"/>
  <c r="R36" i="1"/>
  <c r="R59" i="1" s="1"/>
  <c r="I46" i="1"/>
  <c r="I69" i="1"/>
  <c r="I91" i="1" s="1"/>
  <c r="R37" i="1"/>
  <c r="R60" i="1"/>
  <c r="J46" i="1"/>
  <c r="J69" i="1" s="1"/>
  <c r="R38" i="1"/>
  <c r="R61" i="1" s="1"/>
  <c r="K46" i="1"/>
  <c r="K69" i="1"/>
  <c r="K91" i="1" s="1"/>
  <c r="R39" i="1"/>
  <c r="R62" i="1"/>
  <c r="L46" i="1"/>
  <c r="L69" i="1" s="1"/>
  <c r="L91" i="1" s="1"/>
  <c r="R40" i="1"/>
  <c r="R63" i="1" s="1"/>
  <c r="M46" i="1"/>
  <c r="M69" i="1" s="1"/>
  <c r="M91" i="1" s="1"/>
  <c r="R41" i="1"/>
  <c r="R64" i="1"/>
  <c r="N46" i="1"/>
  <c r="N69" i="1" s="1"/>
  <c r="R42" i="1"/>
  <c r="R65" i="1"/>
  <c r="N91" i="1"/>
  <c r="O46" i="1"/>
  <c r="O69" i="1"/>
  <c r="R43" i="1"/>
  <c r="R66" i="1"/>
  <c r="P46" i="1"/>
  <c r="P69" i="1" s="1"/>
  <c r="P91" i="1" s="1"/>
  <c r="R44" i="1"/>
  <c r="R67" i="1" s="1"/>
  <c r="Q46" i="1"/>
  <c r="Q69" i="1" s="1"/>
  <c r="Q91" i="1" s="1"/>
  <c r="R45" i="1"/>
  <c r="R68" i="1"/>
  <c r="B47" i="1"/>
  <c r="B70" i="1" s="1"/>
  <c r="S30" i="1"/>
  <c r="S53" i="1"/>
  <c r="B92" i="1" s="1"/>
  <c r="C47" i="1"/>
  <c r="C70" i="1"/>
  <c r="S31" i="1"/>
  <c r="S54" i="1" s="1"/>
  <c r="D47" i="1"/>
  <c r="D70" i="1"/>
  <c r="S32" i="1"/>
  <c r="S55" i="1" s="1"/>
  <c r="D92" i="1" s="1"/>
  <c r="E47" i="1"/>
  <c r="E70" i="1"/>
  <c r="E92" i="1" s="1"/>
  <c r="S33" i="1"/>
  <c r="S56" i="1"/>
  <c r="F47" i="1"/>
  <c r="F70" i="1" s="1"/>
  <c r="S34" i="1"/>
  <c r="S57" i="1" s="1"/>
  <c r="G47" i="1"/>
  <c r="G70" i="1"/>
  <c r="S35" i="1"/>
  <c r="S58" i="1" s="1"/>
  <c r="H47" i="1"/>
  <c r="H70" i="1"/>
  <c r="H92" i="1" s="1"/>
  <c r="S36" i="1"/>
  <c r="S59" i="1" s="1"/>
  <c r="I47" i="1"/>
  <c r="I70" i="1"/>
  <c r="I92" i="1" s="1"/>
  <c r="S37" i="1"/>
  <c r="S60" i="1"/>
  <c r="J47" i="1"/>
  <c r="J70" i="1" s="1"/>
  <c r="S38" i="1"/>
  <c r="S61" i="1" s="1"/>
  <c r="K47" i="1"/>
  <c r="K70" i="1"/>
  <c r="S39" i="1"/>
  <c r="S62" i="1"/>
  <c r="L47" i="1"/>
  <c r="L70" i="1" s="1"/>
  <c r="L92" i="1" s="1"/>
  <c r="S40" i="1"/>
  <c r="S63" i="1" s="1"/>
  <c r="M47" i="1"/>
  <c r="M70" i="1" s="1"/>
  <c r="M92" i="1" s="1"/>
  <c r="S41" i="1"/>
  <c r="S64" i="1"/>
  <c r="N47" i="1"/>
  <c r="N70" i="1" s="1"/>
  <c r="S42" i="1"/>
  <c r="S65" i="1"/>
  <c r="N92" i="1"/>
  <c r="O47" i="1"/>
  <c r="O70" i="1" s="1"/>
  <c r="O92" i="1" s="1"/>
  <c r="S43" i="1"/>
  <c r="S66" i="1"/>
  <c r="P47" i="1"/>
  <c r="P70" i="1"/>
  <c r="S44" i="1"/>
  <c r="S67" i="1" s="1"/>
  <c r="Q47" i="1"/>
  <c r="Q70" i="1"/>
  <c r="S45" i="1"/>
  <c r="S68" i="1" s="1"/>
  <c r="R47" i="1"/>
  <c r="R70" i="1" s="1"/>
  <c r="R92" i="1" s="1"/>
  <c r="S46" i="1"/>
  <c r="S69" i="1"/>
  <c r="B48" i="1"/>
  <c r="B71" i="1" s="1"/>
  <c r="B93" i="1" s="1"/>
  <c r="T30" i="1"/>
  <c r="T53" i="1"/>
  <c r="C48" i="1"/>
  <c r="C71" i="1"/>
  <c r="T31" i="1"/>
  <c r="T54" i="1" s="1"/>
  <c r="D48" i="1"/>
  <c r="D71" i="1"/>
  <c r="T32" i="1"/>
  <c r="T55" i="1" s="1"/>
  <c r="E48" i="1"/>
  <c r="E71" i="1" s="1"/>
  <c r="E93" i="1" s="1"/>
  <c r="T33" i="1"/>
  <c r="T56" i="1"/>
  <c r="F48" i="1"/>
  <c r="F71" i="1" s="1"/>
  <c r="F93" i="1" s="1"/>
  <c r="T34" i="1"/>
  <c r="T57" i="1"/>
  <c r="G48" i="1"/>
  <c r="G71" i="1"/>
  <c r="T35" i="1"/>
  <c r="T58" i="1" s="1"/>
  <c r="H48" i="1"/>
  <c r="H71" i="1"/>
  <c r="T36" i="1"/>
  <c r="T59" i="1" s="1"/>
  <c r="I48" i="1"/>
  <c r="I71" i="1" s="1"/>
  <c r="I93" i="1" s="1"/>
  <c r="T37" i="1"/>
  <c r="T60" i="1"/>
  <c r="J48" i="1"/>
  <c r="J71" i="1" s="1"/>
  <c r="J93" i="1" s="1"/>
  <c r="T38" i="1"/>
  <c r="T61" i="1"/>
  <c r="K48" i="1"/>
  <c r="K71" i="1"/>
  <c r="T39" i="1"/>
  <c r="T62" i="1" s="1"/>
  <c r="L48" i="1"/>
  <c r="L71" i="1"/>
  <c r="T40" i="1"/>
  <c r="T63" i="1" s="1"/>
  <c r="M48" i="1"/>
  <c r="M71" i="1" s="1"/>
  <c r="M93" i="1" s="1"/>
  <c r="T41" i="1"/>
  <c r="T64" i="1"/>
  <c r="N48" i="1"/>
  <c r="N71" i="1" s="1"/>
  <c r="N93" i="1" s="1"/>
  <c r="T42" i="1"/>
  <c r="T65" i="1"/>
  <c r="O48" i="1"/>
  <c r="O71" i="1"/>
  <c r="T43" i="1"/>
  <c r="T66" i="1" s="1"/>
  <c r="P48" i="1"/>
  <c r="P71" i="1"/>
  <c r="T44" i="1"/>
  <c r="T67" i="1" s="1"/>
  <c r="Q48" i="1"/>
  <c r="Q71" i="1" s="1"/>
  <c r="Q93" i="1" s="1"/>
  <c r="T45" i="1"/>
  <c r="T68" i="1"/>
  <c r="R48" i="1"/>
  <c r="R71" i="1" s="1"/>
  <c r="R93" i="1" s="1"/>
  <c r="T46" i="1"/>
  <c r="T69" i="1"/>
  <c r="S48" i="1"/>
  <c r="S71" i="1"/>
  <c r="S93" i="1"/>
  <c r="B49" i="1"/>
  <c r="B72" i="1" s="1"/>
  <c r="B94" i="1" s="1"/>
  <c r="U30" i="1"/>
  <c r="U53" i="1"/>
  <c r="C49" i="1"/>
  <c r="C72" i="1"/>
  <c r="C94" i="1" s="1"/>
  <c r="U31" i="1"/>
  <c r="U54" i="1" s="1"/>
  <c r="D49" i="1"/>
  <c r="D72" i="1"/>
  <c r="U32" i="1"/>
  <c r="U55" i="1" s="1"/>
  <c r="E49" i="1"/>
  <c r="E72" i="1" s="1"/>
  <c r="E94" i="1" s="1"/>
  <c r="U33" i="1"/>
  <c r="U56" i="1"/>
  <c r="F49" i="1"/>
  <c r="F72" i="1" s="1"/>
  <c r="F94" i="1" s="1"/>
  <c r="U34" i="1"/>
  <c r="U57" i="1"/>
  <c r="G49" i="1"/>
  <c r="G72" i="1"/>
  <c r="G94" i="1" s="1"/>
  <c r="U35" i="1"/>
  <c r="U58" i="1" s="1"/>
  <c r="H49" i="1"/>
  <c r="H72" i="1"/>
  <c r="U36" i="1"/>
  <c r="U59" i="1" s="1"/>
  <c r="I49" i="1"/>
  <c r="I72" i="1" s="1"/>
  <c r="I94" i="1" s="1"/>
  <c r="U37" i="1"/>
  <c r="U60" i="1"/>
  <c r="J49" i="1"/>
  <c r="J72" i="1" s="1"/>
  <c r="J94" i="1" s="1"/>
  <c r="U38" i="1"/>
  <c r="U61" i="1"/>
  <c r="K49" i="1"/>
  <c r="K72" i="1"/>
  <c r="K94" i="1" s="1"/>
  <c r="U39" i="1"/>
  <c r="U62" i="1" s="1"/>
  <c r="L49" i="1"/>
  <c r="L72" i="1"/>
  <c r="U40" i="1"/>
  <c r="U63" i="1" s="1"/>
  <c r="M49" i="1"/>
  <c r="M72" i="1" s="1"/>
  <c r="M94" i="1" s="1"/>
  <c r="U41" i="1"/>
  <c r="U64" i="1"/>
  <c r="N49" i="1"/>
  <c r="N72" i="1" s="1"/>
  <c r="N94" i="1" s="1"/>
  <c r="U42" i="1"/>
  <c r="U65" i="1"/>
  <c r="O49" i="1"/>
  <c r="O72" i="1"/>
  <c r="O94" i="1" s="1"/>
  <c r="U43" i="1"/>
  <c r="U66" i="1" s="1"/>
  <c r="P49" i="1"/>
  <c r="P72" i="1"/>
  <c r="U44" i="1"/>
  <c r="U67" i="1" s="1"/>
  <c r="Q49" i="1"/>
  <c r="Q72" i="1" s="1"/>
  <c r="Q94" i="1" s="1"/>
  <c r="U45" i="1"/>
  <c r="U68" i="1"/>
  <c r="R49" i="1"/>
  <c r="R72" i="1" s="1"/>
  <c r="R94" i="1" s="1"/>
  <c r="U46" i="1"/>
  <c r="U69" i="1"/>
  <c r="S49" i="1"/>
  <c r="S72" i="1"/>
  <c r="S94" i="1" s="1"/>
  <c r="U47" i="1"/>
  <c r="U70" i="1" s="1"/>
  <c r="T47" i="1"/>
  <c r="T70" i="1"/>
  <c r="H94" i="1" l="1"/>
  <c r="O93" i="1"/>
  <c r="K93" i="1"/>
  <c r="C93" i="1"/>
  <c r="P94" i="1"/>
  <c r="G93" i="1"/>
  <c r="P92" i="1"/>
  <c r="J91" i="1"/>
  <c r="F91" i="1"/>
  <c r="P93" i="1"/>
  <c r="L93" i="1"/>
  <c r="H93" i="1"/>
  <c r="D93" i="1"/>
  <c r="Q92" i="1"/>
  <c r="L94" i="1"/>
  <c r="D94" i="1"/>
  <c r="J92" i="1"/>
  <c r="F92" i="1"/>
  <c r="C92" i="1"/>
  <c r="C91" i="1"/>
  <c r="O90" i="1"/>
  <c r="N90" i="1"/>
  <c r="K90" i="1"/>
  <c r="J90" i="1"/>
  <c r="O89" i="1"/>
  <c r="N89" i="1"/>
  <c r="I87" i="1"/>
  <c r="D86" i="1"/>
  <c r="H82" i="1"/>
  <c r="C82" i="1"/>
  <c r="B81" i="1"/>
  <c r="G92" i="1"/>
  <c r="O91" i="1"/>
  <c r="B90" i="1"/>
  <c r="J88" i="1"/>
  <c r="J86" i="1"/>
  <c r="G84" i="1"/>
  <c r="D82" i="1"/>
  <c r="G91" i="1"/>
  <c r="K92" i="1"/>
  <c r="L88" i="1"/>
  <c r="C88" i="1"/>
  <c r="K87" i="1"/>
  <c r="F87" i="1"/>
  <c r="K85" i="1"/>
  <c r="D85" i="1"/>
  <c r="F82" i="1"/>
  <c r="H87" i="1"/>
  <c r="C86" i="1"/>
  <c r="F84" i="1"/>
  <c r="E82" i="1"/>
  <c r="D79" i="1"/>
  <c r="K89" i="1"/>
  <c r="H88" i="1"/>
  <c r="D87" i="1"/>
  <c r="I85" i="1"/>
  <c r="B84" i="1"/>
  <c r="G81" i="1"/>
  <c r="C78" i="1"/>
  <c r="G89" i="1"/>
  <c r="D88" i="1"/>
  <c r="K86" i="1"/>
  <c r="E85" i="1"/>
  <c r="F83" i="1"/>
  <c r="C81" i="1"/>
  <c r="B76" i="1"/>
  <c r="T94" i="1"/>
  <c r="C99" i="1" l="1"/>
  <c r="G16" i="2" s="1"/>
  <c r="K20" i="2" l="1"/>
  <c r="G11" i="2"/>
  <c r="P21" i="2"/>
  <c r="B17" i="2"/>
  <c r="C18" i="2"/>
  <c r="P19" i="2"/>
  <c r="O16" i="2"/>
  <c r="L15" i="2"/>
  <c r="B11" i="2"/>
  <c r="F18" i="2"/>
  <c r="N17" i="2"/>
  <c r="D9" i="2"/>
  <c r="H15" i="2"/>
  <c r="D21" i="2"/>
  <c r="I14" i="2"/>
  <c r="K14" i="2"/>
  <c r="C5" i="2"/>
  <c r="O20" i="2"/>
  <c r="J17" i="2"/>
  <c r="K19" i="2"/>
  <c r="I12" i="2"/>
  <c r="O17" i="2"/>
  <c r="K16" i="2"/>
  <c r="L21" i="2"/>
  <c r="F11" i="2"/>
  <c r="D6" i="2"/>
  <c r="J18" i="2"/>
  <c r="H9" i="2"/>
  <c r="K12" i="2"/>
  <c r="D15" i="2"/>
  <c r="P20" i="2"/>
  <c r="N16" i="2"/>
  <c r="C15" i="2"/>
  <c r="G8" i="2"/>
  <c r="C20" i="2"/>
  <c r="J19" i="2"/>
  <c r="B8" i="2"/>
  <c r="F9" i="2"/>
  <c r="E12" i="2"/>
  <c r="H20" i="2"/>
  <c r="D13" i="2"/>
  <c r="F14" i="2"/>
  <c r="J11" i="2"/>
  <c r="I10" i="2"/>
  <c r="F17" i="2"/>
  <c r="F13" i="2"/>
  <c r="D8" i="2"/>
  <c r="C17" i="2"/>
  <c r="B15" i="2"/>
  <c r="B7" i="2"/>
  <c r="C7" i="2"/>
  <c r="L13" i="2"/>
  <c r="J12" i="2"/>
  <c r="H11" i="2"/>
  <c r="C14" i="2"/>
  <c r="B12" i="2"/>
  <c r="J14" i="2"/>
  <c r="I13" i="2"/>
  <c r="H17" i="2"/>
  <c r="G14" i="2"/>
  <c r="G10" i="2"/>
  <c r="F12" i="2"/>
  <c r="F8" i="2"/>
  <c r="E15" i="2"/>
  <c r="E11" i="2"/>
  <c r="E7" i="2"/>
  <c r="D7" i="2"/>
  <c r="C16" i="2"/>
  <c r="C12" i="2"/>
  <c r="B10" i="2"/>
  <c r="C11" i="2"/>
  <c r="B9" i="2"/>
  <c r="N18" i="2"/>
  <c r="K18" i="2"/>
  <c r="I15" i="2"/>
  <c r="G12" i="2"/>
  <c r="E13" i="2"/>
  <c r="D5" i="2"/>
  <c r="C10" i="2"/>
  <c r="B16" i="2"/>
  <c r="B4" i="2"/>
  <c r="N15" i="2"/>
  <c r="M14" i="2"/>
  <c r="K15" i="2"/>
  <c r="D10" i="2"/>
  <c r="I11" i="2"/>
  <c r="E17" i="2"/>
  <c r="D17" i="2"/>
  <c r="C6" i="2"/>
  <c r="O21" i="2"/>
  <c r="I17" i="2"/>
  <c r="M20" i="2"/>
  <c r="C4" i="2"/>
  <c r="I19" i="2"/>
  <c r="B13" i="2"/>
  <c r="N20" i="2"/>
  <c r="B14" i="2"/>
  <c r="B5" i="2"/>
  <c r="E21" i="2"/>
  <c r="H19" i="2"/>
  <c r="H10" i="2"/>
  <c r="R21" i="2"/>
  <c r="E19" i="2"/>
  <c r="D11" i="2"/>
  <c r="R19" i="2"/>
  <c r="Q18" i="2"/>
  <c r="L17" i="2"/>
  <c r="D16" i="2"/>
  <c r="L14" i="2"/>
  <c r="K21" i="2"/>
  <c r="H13" i="2"/>
  <c r="E20" i="2"/>
  <c r="F20" i="2"/>
  <c r="S21" i="2"/>
  <c r="B19" i="2"/>
  <c r="J20" i="2"/>
  <c r="O19" i="2"/>
  <c r="F7" i="2"/>
  <c r="Q21" i="2"/>
  <c r="P18" i="2"/>
  <c r="E10" i="2"/>
  <c r="N21" i="2"/>
  <c r="H18" i="2"/>
  <c r="M19" i="2"/>
  <c r="I18" i="2"/>
  <c r="G17" i="2"/>
  <c r="M15" i="2"/>
  <c r="E14" i="2"/>
  <c r="B21" i="2"/>
  <c r="H12" i="2"/>
  <c r="R20" i="2"/>
  <c r="J21" i="2"/>
  <c r="B18" i="2"/>
  <c r="Q20" i="2"/>
  <c r="D19" i="2"/>
  <c r="D18" i="2"/>
  <c r="E6" i="2"/>
  <c r="M21" i="2"/>
  <c r="N19" i="2"/>
  <c r="L16" i="2"/>
  <c r="G9" i="2"/>
  <c r="G21" i="2"/>
  <c r="M17" i="2"/>
  <c r="E18" i="2"/>
  <c r="M16" i="2"/>
  <c r="G15" i="2"/>
  <c r="L18" i="2"/>
  <c r="E16" i="2"/>
  <c r="F21" i="2"/>
  <c r="H16" i="2"/>
  <c r="I20" i="2"/>
  <c r="B20" i="2"/>
  <c r="M18" i="2"/>
  <c r="I16" i="2"/>
  <c r="B6" i="2"/>
  <c r="I21" i="2"/>
  <c r="L19" i="2"/>
  <c r="F16" i="2"/>
  <c r="E8" i="2"/>
  <c r="C21" i="2"/>
  <c r="G13" i="2"/>
  <c r="S20" i="2"/>
  <c r="P17" i="2"/>
  <c r="J16" i="2"/>
  <c r="F15" i="2"/>
  <c r="L20" i="2"/>
  <c r="K17" i="2"/>
  <c r="G18" i="2"/>
  <c r="D14" i="2"/>
  <c r="H21" i="2"/>
  <c r="J13" i="2"/>
  <c r="D20" i="2"/>
  <c r="O18" i="2"/>
  <c r="C13" i="2"/>
  <c r="C8" i="2"/>
  <c r="Q19" i="2"/>
  <c r="C9" i="2"/>
  <c r="D12" i="2"/>
  <c r="K13" i="2"/>
  <c r="G20" i="2"/>
  <c r="C19" i="2"/>
  <c r="J15" i="2"/>
  <c r="E9" i="2"/>
  <c r="T21" i="2"/>
  <c r="F19" i="2"/>
  <c r="G19" i="2"/>
  <c r="H14" i="2"/>
  <c r="F10" i="2"/>
</calcChain>
</file>

<file path=xl/sharedStrings.xml><?xml version="1.0" encoding="utf-8"?>
<sst xmlns="http://schemas.openxmlformats.org/spreadsheetml/2006/main" count="641" uniqueCount="255">
  <si>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</si>
  <si>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</si>
  <si>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</si>
  <si>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</si>
  <si>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</si>
  <si>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</si>
  <si>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</si>
  <si>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</si>
  <si>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</si>
  <si>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</si>
  <si>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</si>
  <si>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</si>
  <si>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</si>
  <si>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</si>
  <si>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</si>
  <si>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</si>
  <si>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</si>
  <si>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</si>
  <si>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</si>
  <si>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</si>
  <si>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Mutability:</t>
  </si>
  <si>
    <t>JTT-tm Nij (data from Table 1 and the above diagonal elements from Table 2, written as 2 symmetric half matrices)</t>
  </si>
  <si>
    <t>JTT-tm (Q matrix, Dcmut; diagonal omitted); amino acid I = rows, amino acid j = columns</t>
  </si>
  <si>
    <t>JTT-tm (R matrix, Dcmut, written as 2 approximately symmetric half matrices)</t>
  </si>
  <si>
    <t>max Rij =</t>
  </si>
  <si>
    <t>FFBBBB</t>
  </si>
  <si>
    <t>FFE2E2</t>
  </si>
  <si>
    <t>FF9999</t>
  </si>
  <si>
    <t>FF5555</t>
  </si>
  <si>
    <t>FF0000</t>
  </si>
  <si>
    <t>mtVer</t>
  </si>
  <si>
    <t>Exchange</t>
  </si>
  <si>
    <t>A&lt;-&gt;R</t>
  </si>
  <si>
    <t>A&lt;-&gt;N</t>
  </si>
  <si>
    <t>R&lt;-&gt;N</t>
  </si>
  <si>
    <t>A&lt;-&gt;D</t>
  </si>
  <si>
    <t>R&lt;-&gt;D</t>
  </si>
  <si>
    <t>N&lt;-&gt;D</t>
  </si>
  <si>
    <t>A&lt;-&gt;C</t>
  </si>
  <si>
    <t>R&lt;-&gt;C</t>
  </si>
  <si>
    <t>N&lt;-&gt;C</t>
  </si>
  <si>
    <t>D&lt;-&gt;C</t>
  </si>
  <si>
    <t>A&lt;-&gt;Q</t>
  </si>
  <si>
    <t>R&lt;-&gt;Q</t>
  </si>
  <si>
    <t>N&lt;-&gt;Q</t>
  </si>
  <si>
    <t>D&lt;-&gt;Q</t>
  </si>
  <si>
    <t>C&lt;-&gt;Q</t>
  </si>
  <si>
    <t>A&lt;-&gt;E</t>
  </si>
  <si>
    <t>R&lt;-&gt;E</t>
  </si>
  <si>
    <t>N&lt;-&gt;E</t>
  </si>
  <si>
    <t>D&lt;-&gt;E</t>
  </si>
  <si>
    <t>C&lt;-&gt;E</t>
  </si>
  <si>
    <t>Q&lt;-&gt;E</t>
  </si>
  <si>
    <t>A&lt;-&gt;G</t>
  </si>
  <si>
    <t>R&lt;-&gt;G</t>
  </si>
  <si>
    <t>N&lt;-&gt;G</t>
  </si>
  <si>
    <t>D&lt;-&gt;G</t>
  </si>
  <si>
    <t>C&lt;-&gt;G</t>
  </si>
  <si>
    <t>Q&lt;-&gt;G</t>
  </si>
  <si>
    <t>E&lt;-&gt;G</t>
  </si>
  <si>
    <t>A&lt;-&gt;H</t>
  </si>
  <si>
    <t>R&lt;-&gt;H</t>
  </si>
  <si>
    <t>N&lt;-&gt;H</t>
  </si>
  <si>
    <t>D&lt;-&gt;H</t>
  </si>
  <si>
    <t>C&lt;-&gt;H</t>
  </si>
  <si>
    <t>Q&lt;-&gt;H</t>
  </si>
  <si>
    <t>E&lt;-&gt;H</t>
  </si>
  <si>
    <t>G&lt;-&gt;H</t>
  </si>
  <si>
    <t>A&lt;-&gt;I</t>
  </si>
  <si>
    <t>R&lt;-&gt;I</t>
  </si>
  <si>
    <t>N&lt;-&gt;I</t>
  </si>
  <si>
    <t>D&lt;-&gt;I</t>
  </si>
  <si>
    <t>C&lt;-&gt;I</t>
  </si>
  <si>
    <t>Q&lt;-&gt;I</t>
  </si>
  <si>
    <t>E&lt;-&gt;I</t>
  </si>
  <si>
    <t>G&lt;-&gt;I</t>
  </si>
  <si>
    <t>H&lt;-&gt;I</t>
  </si>
  <si>
    <t>A&lt;-&gt;L</t>
  </si>
  <si>
    <t>R&lt;-&gt;L</t>
  </si>
  <si>
    <t>N&lt;-&gt;L</t>
  </si>
  <si>
    <t>D&lt;-&gt;L</t>
  </si>
  <si>
    <t>C&lt;-&gt;L</t>
  </si>
  <si>
    <t>Q&lt;-&gt;L</t>
  </si>
  <si>
    <t>E&lt;-&gt;L</t>
  </si>
  <si>
    <t>G&lt;-&gt;L</t>
  </si>
  <si>
    <t>H&lt;-&gt;L</t>
  </si>
  <si>
    <t>I&lt;-&gt;L</t>
  </si>
  <si>
    <t>A&lt;-&gt;K</t>
  </si>
  <si>
    <t>R&lt;-&gt;K</t>
  </si>
  <si>
    <t>N&lt;-&gt;K</t>
  </si>
  <si>
    <t>D&lt;-&gt;K</t>
  </si>
  <si>
    <t>C&lt;-&gt;K</t>
  </si>
  <si>
    <t>Q&lt;-&gt;K</t>
  </si>
  <si>
    <t>E&lt;-&gt;K</t>
  </si>
  <si>
    <t>G&lt;-&gt;K</t>
  </si>
  <si>
    <t>H&lt;-&gt;K</t>
  </si>
  <si>
    <t>I&lt;-&gt;K</t>
  </si>
  <si>
    <t>L&lt;-&gt;K</t>
  </si>
  <si>
    <t>A&lt;-&gt;M</t>
  </si>
  <si>
    <t>R&lt;-&gt;M</t>
  </si>
  <si>
    <t>N&lt;-&gt;M</t>
  </si>
  <si>
    <t>D&lt;-&gt;M</t>
  </si>
  <si>
    <t>C&lt;-&gt;M</t>
  </si>
  <si>
    <t>Q&lt;-&gt;M</t>
  </si>
  <si>
    <t>E&lt;-&gt;M</t>
  </si>
  <si>
    <t>G&lt;-&gt;M</t>
  </si>
  <si>
    <t>H&lt;-&gt;M</t>
  </si>
  <si>
    <t>I&lt;-&gt;M</t>
  </si>
  <si>
    <t>L&lt;-&gt;M</t>
  </si>
  <si>
    <t>K&lt;-&gt;M</t>
  </si>
  <si>
    <t>A&lt;-&gt;F</t>
  </si>
  <si>
    <t>R&lt;-&gt;F</t>
  </si>
  <si>
    <t>N&lt;-&gt;F</t>
  </si>
  <si>
    <t>D&lt;-&gt;F</t>
  </si>
  <si>
    <t>C&lt;-&gt;F</t>
  </si>
  <si>
    <t>Q&lt;-&gt;F</t>
  </si>
  <si>
    <t>E&lt;-&gt;F</t>
  </si>
  <si>
    <t>G&lt;-&gt;F</t>
  </si>
  <si>
    <t>H&lt;-&gt;F</t>
  </si>
  <si>
    <t>I&lt;-&gt;F</t>
  </si>
  <si>
    <t>L&lt;-&gt;F</t>
  </si>
  <si>
    <t>K&lt;-&gt;F</t>
  </si>
  <si>
    <t>M&lt;-&gt;F</t>
  </si>
  <si>
    <t>A&lt;-&gt;P</t>
  </si>
  <si>
    <t>R&lt;-&gt;P</t>
  </si>
  <si>
    <t>N&lt;-&gt;P</t>
  </si>
  <si>
    <t>D&lt;-&gt;P</t>
  </si>
  <si>
    <t>C&lt;-&gt;P</t>
  </si>
  <si>
    <t>Q&lt;-&gt;P</t>
  </si>
  <si>
    <t>E&lt;-&gt;P</t>
  </si>
  <si>
    <t>G&lt;-&gt;P</t>
  </si>
  <si>
    <t>H&lt;-&gt;P</t>
  </si>
  <si>
    <t>I&lt;-&gt;P</t>
  </si>
  <si>
    <t>L&lt;-&gt;P</t>
  </si>
  <si>
    <t>K&lt;-&gt;P</t>
  </si>
  <si>
    <t>M&lt;-&gt;P</t>
  </si>
  <si>
    <t>F&lt;-&gt;P</t>
  </si>
  <si>
    <t>A&lt;-&gt;S</t>
  </si>
  <si>
    <t>R&lt;-&gt;S</t>
  </si>
  <si>
    <t>N&lt;-&gt;S</t>
  </si>
  <si>
    <t>D&lt;-&gt;S</t>
  </si>
  <si>
    <t>C&lt;-&gt;S</t>
  </si>
  <si>
    <t>Q&lt;-&gt;S</t>
  </si>
  <si>
    <t>E&lt;-&gt;S</t>
  </si>
  <si>
    <t>G&lt;-&gt;S</t>
  </si>
  <si>
    <t>H&lt;-&gt;S</t>
  </si>
  <si>
    <t>I&lt;-&gt;S</t>
  </si>
  <si>
    <t>L&lt;-&gt;S</t>
  </si>
  <si>
    <t>K&lt;-&gt;S</t>
  </si>
  <si>
    <t>M&lt;-&gt;S</t>
  </si>
  <si>
    <t>F&lt;-&gt;S</t>
  </si>
  <si>
    <t>P&lt;-&gt;S</t>
  </si>
  <si>
    <t>A&lt;-&gt;T</t>
  </si>
  <si>
    <t>R&lt;-&gt;T</t>
  </si>
  <si>
    <t>N&lt;-&gt;T</t>
  </si>
  <si>
    <t>D&lt;-&gt;T</t>
  </si>
  <si>
    <t>C&lt;-&gt;T</t>
  </si>
  <si>
    <t>Q&lt;-&gt;T</t>
  </si>
  <si>
    <t>E&lt;-&gt;T</t>
  </si>
  <si>
    <t>G&lt;-&gt;T</t>
  </si>
  <si>
    <t>H&lt;-&gt;T</t>
  </si>
  <si>
    <t>I&lt;-&gt;T</t>
  </si>
  <si>
    <t>L&lt;-&gt;T</t>
  </si>
  <si>
    <t>K&lt;-&gt;T</t>
  </si>
  <si>
    <t>M&lt;-&gt;T</t>
  </si>
  <si>
    <t>F&lt;-&gt;T</t>
  </si>
  <si>
    <t>P&lt;-&gt;T</t>
  </si>
  <si>
    <t>S&lt;-&gt;T</t>
  </si>
  <si>
    <t>A&lt;-&gt;W</t>
  </si>
  <si>
    <t>R&lt;-&gt;W</t>
  </si>
  <si>
    <t>N&lt;-&gt;W</t>
  </si>
  <si>
    <t>D&lt;-&gt;W</t>
  </si>
  <si>
    <t>C&lt;-&gt;W</t>
  </si>
  <si>
    <t>Q&lt;-&gt;W</t>
  </si>
  <si>
    <t>E&lt;-&gt;W</t>
  </si>
  <si>
    <t>G&lt;-&gt;W</t>
  </si>
  <si>
    <t>H&lt;-&gt;W</t>
  </si>
  <si>
    <t>I&lt;-&gt;W</t>
  </si>
  <si>
    <t>L&lt;-&gt;W</t>
  </si>
  <si>
    <t>K&lt;-&gt;W</t>
  </si>
  <si>
    <t>M&lt;-&gt;W</t>
  </si>
  <si>
    <t>F&lt;-&gt;W</t>
  </si>
  <si>
    <t>P&lt;-&gt;W</t>
  </si>
  <si>
    <t>S&lt;-&gt;W</t>
  </si>
  <si>
    <t>T&lt;-&gt;W</t>
  </si>
  <si>
    <t>A&lt;-&gt;Y</t>
  </si>
  <si>
    <t>R&lt;-&gt;Y</t>
  </si>
  <si>
    <t>N&lt;-&gt;Y</t>
  </si>
  <si>
    <t>D&lt;-&gt;Y</t>
  </si>
  <si>
    <t>C&lt;-&gt;Y</t>
  </si>
  <si>
    <t>Q&lt;-&gt;Y</t>
  </si>
  <si>
    <t>E&lt;-&gt;Y</t>
  </si>
  <si>
    <t>G&lt;-&gt;Y</t>
  </si>
  <si>
    <t>H&lt;-&gt;Y</t>
  </si>
  <si>
    <t>I&lt;-&gt;Y</t>
  </si>
  <si>
    <t>L&lt;-&gt;Y</t>
  </si>
  <si>
    <t>K&lt;-&gt;Y</t>
  </si>
  <si>
    <t>M&lt;-&gt;Y</t>
  </si>
  <si>
    <t>F&lt;-&gt;Y</t>
  </si>
  <si>
    <t>P&lt;-&gt;Y</t>
  </si>
  <si>
    <t>S&lt;-&gt;Y</t>
  </si>
  <si>
    <t>T&lt;-&gt;Y</t>
  </si>
  <si>
    <t>W&lt;-&gt;Y</t>
  </si>
  <si>
    <t>A&lt;-&gt;V</t>
  </si>
  <si>
    <t>R&lt;-&gt;V</t>
  </si>
  <si>
    <t>N&lt;-&gt;V</t>
  </si>
  <si>
    <t>D&lt;-&gt;V</t>
  </si>
  <si>
    <t>C&lt;-&gt;V</t>
  </si>
  <si>
    <t>Q&lt;-&gt;V</t>
  </si>
  <si>
    <t>E&lt;-&gt;V</t>
  </si>
  <si>
    <t>G&lt;-&gt;V</t>
  </si>
  <si>
    <t>H&lt;-&gt;V</t>
  </si>
  <si>
    <t>I&lt;-&gt;V</t>
  </si>
  <si>
    <t>L&lt;-&gt;V</t>
  </si>
  <si>
    <t>K&lt;-&gt;V</t>
  </si>
  <si>
    <t>M&lt;-&gt;V</t>
  </si>
  <si>
    <t>F&lt;-&gt;V</t>
  </si>
  <si>
    <t>P&lt;-&gt;V</t>
  </si>
  <si>
    <t>S&lt;-&gt;V</t>
  </si>
  <si>
    <t>T&lt;-&gt;V</t>
  </si>
  <si>
    <t>W&lt;-&gt;V</t>
  </si>
  <si>
    <t>Y&lt;-&gt;V</t>
  </si>
  <si>
    <t>mtTM</t>
  </si>
  <si>
    <t>mtExM</t>
  </si>
  <si>
    <t>JTTtm-DCMut</t>
  </si>
  <si>
    <t>Index</t>
  </si>
  <si>
    <t>norm JTTtm</t>
  </si>
  <si>
    <t>norm mtTM</t>
  </si>
  <si>
    <t>norm mtExM</t>
  </si>
  <si>
    <t>norm mtVer</t>
  </si>
  <si>
    <t>sum --&gt;</t>
  </si>
  <si>
    <t>diff mtTM-JTTtm</t>
  </si>
  <si>
    <t>diff mtTM-mtExM</t>
  </si>
  <si>
    <t>diff mtTM-mtVer</t>
  </si>
  <si>
    <t>diff mtExM-mtVer</t>
  </si>
  <si>
    <t>Color Key:</t>
  </si>
  <si>
    <t>Cutoff</t>
  </si>
  <si>
    <t>RGB hex</t>
  </si>
  <si>
    <t>JTTtm-DCMut (symmetric half matrix, normalized to a maximum of 100 with maximum exchangability highlighted)</t>
  </si>
  <si>
    <t>mtTM (ML estimate of R matrix obtained from transmembrane helices, maximum value = 100)</t>
  </si>
  <si>
    <t>mtExM (ML estimate of R matrix obtained from extramembrane loops, maximum value = 100)</t>
  </si>
  <si>
    <t>max --&gt;</t>
  </si>
  <si>
    <t>mtVer (Le, V. S., Dang, C. C., &amp; Le, Q. S. 2017. Improved mitochondrial amino acid substitution models for metazoan evolutionary studies. BMC Evol Biol, 17(1), 1-13. doi: 10.1186/s12862-017-0987-y, normalized so max = 100)</t>
  </si>
  <si>
    <t>Raw mtVer matrix from https://github.com/vinhbio/mt_metazoan_models</t>
  </si>
  <si>
    <t>Amino Acid</t>
  </si>
  <si>
    <t>diff mtTM -  mtVer</t>
  </si>
  <si>
    <t>diff mtTM -  JTTtm</t>
  </si>
  <si>
    <t>diff  JTTtm - mtVer</t>
  </si>
  <si>
    <t>diff mtExM -  mtVer</t>
  </si>
  <si>
    <t>diff mtTM -  mtExM</t>
  </si>
  <si>
    <t>Positive values highlighed</t>
  </si>
  <si>
    <t>Polarity</t>
  </si>
  <si>
    <t>diff JTTtm -  mtExM</t>
  </si>
  <si>
    <t>JTT-tm (R matrix, Dcmut, written as half matrix, values averaged from B53:U72)</t>
  </si>
  <si>
    <t>JTT-tm (R matrix, Dcmut, written as half matrix, values normalized so max exchangeability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</si>
</sst>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NumberFormat="1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2E2"/>
        </patternFill>
      </fill>
    </dxf>
    <dxf>
      <fill>
        <patternFill>
          <bgColor rgb="FFFFBBBB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555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E2E2"/>
        </patternFill>
      </fill>
    </dxf>
    <dxf>
      <fill>
        <patternFill>
          <bgColor rgb="FFFFBBBB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555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E2E2"/>
        </patternFill>
      </fill>
    </dxf>
    <dxf>
      <fill>
        <patternFill>
          <bgColor rgb="FFFFBBBB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555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E2E2"/>
        </patternFill>
      </fill>
    </dxf>
    <dxf>
      <fill>
        <patternFill>
          <bgColor rgb="FFFFBBBB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5555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5555"/>
      <color rgb="FFFF9999"/>
      <color rgb="FFFFEEEE"/>
      <color rgb="FFFFC2C2"/>
      <color rgb="FFFFBBBB"/>
      <color rgb="FFFFBBBD"/>
      <color rgb="FFFFE2E2"/>
      <color rgb="FF05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F573-062D-7042-BE43-A7FB1874B20A}">
  <dimension ref="A1:W124"/>
  <sheetViews>
    <sheetView tabSelected="1" workbookViewId="0"/>
  </sheetViews>
  <sheetFormatPr baseColWidth="10" defaultRowHeight="16" x14ac:dyDescent="0.2"/>
  <cols>
    <col min="2" max="21" width="8.83203125" customWidth="1"/>
  </cols>
  <sheetData>
    <row r="1" spans="1:23" x14ac:dyDescent="0.2">
      <c r="A1" t="s">
        <v>21</v>
      </c>
      <c r="W1" t="s">
        <v>20</v>
      </c>
    </row>
    <row r="2" spans="1:23" x14ac:dyDescent="0.2">
      <c r="A2" s="1" t="s">
        <v>0</v>
      </c>
      <c r="C2">
        <v>21</v>
      </c>
      <c r="D2">
        <v>2</v>
      </c>
      <c r="E2">
        <v>7</v>
      </c>
      <c r="F2">
        <v>13</v>
      </c>
      <c r="G2">
        <v>4</v>
      </c>
      <c r="H2">
        <v>6</v>
      </c>
      <c r="I2">
        <v>160</v>
      </c>
      <c r="J2">
        <v>6</v>
      </c>
      <c r="K2">
        <v>44</v>
      </c>
      <c r="L2">
        <v>43</v>
      </c>
      <c r="M2">
        <v>5</v>
      </c>
      <c r="N2">
        <v>10</v>
      </c>
      <c r="O2">
        <v>21</v>
      </c>
      <c r="P2">
        <v>34</v>
      </c>
      <c r="Q2">
        <v>198</v>
      </c>
      <c r="R2">
        <v>202</v>
      </c>
      <c r="S2">
        <v>0</v>
      </c>
      <c r="T2">
        <v>1</v>
      </c>
      <c r="U2">
        <v>292</v>
      </c>
      <c r="V2" s="1" t="s">
        <v>0</v>
      </c>
      <c r="W2">
        <v>100</v>
      </c>
    </row>
    <row r="3" spans="1:23" x14ac:dyDescent="0.2">
      <c r="A3" s="1" t="s">
        <v>1</v>
      </c>
      <c r="B3">
        <v>21</v>
      </c>
      <c r="D3">
        <v>0</v>
      </c>
      <c r="E3">
        <v>1</v>
      </c>
      <c r="F3">
        <v>2</v>
      </c>
      <c r="G3">
        <v>21</v>
      </c>
      <c r="H3">
        <v>3</v>
      </c>
      <c r="I3">
        <v>22</v>
      </c>
      <c r="J3">
        <v>21</v>
      </c>
      <c r="K3">
        <v>4</v>
      </c>
      <c r="L3">
        <v>8</v>
      </c>
      <c r="M3">
        <v>53</v>
      </c>
      <c r="N3">
        <v>19</v>
      </c>
      <c r="O3">
        <v>0</v>
      </c>
      <c r="P3">
        <v>1</v>
      </c>
      <c r="Q3">
        <v>5</v>
      </c>
      <c r="R3">
        <v>5</v>
      </c>
      <c r="S3">
        <v>28</v>
      </c>
      <c r="T3">
        <v>0</v>
      </c>
      <c r="U3">
        <v>0</v>
      </c>
      <c r="V3" s="1" t="s">
        <v>1</v>
      </c>
      <c r="W3">
        <v>134.30000000000001</v>
      </c>
    </row>
    <row r="4" spans="1:23" x14ac:dyDescent="0.2">
      <c r="A4" s="1" t="s">
        <v>2</v>
      </c>
      <c r="B4">
        <v>2</v>
      </c>
      <c r="C4">
        <v>0</v>
      </c>
      <c r="E4">
        <v>14</v>
      </c>
      <c r="F4">
        <v>1</v>
      </c>
      <c r="G4">
        <v>7</v>
      </c>
      <c r="H4">
        <v>0</v>
      </c>
      <c r="I4">
        <v>0</v>
      </c>
      <c r="J4">
        <v>8</v>
      </c>
      <c r="K4">
        <v>4</v>
      </c>
      <c r="L4">
        <v>5</v>
      </c>
      <c r="M4">
        <v>11</v>
      </c>
      <c r="N4">
        <v>3</v>
      </c>
      <c r="O4">
        <v>1</v>
      </c>
      <c r="P4">
        <v>2</v>
      </c>
      <c r="Q4">
        <v>32</v>
      </c>
      <c r="R4">
        <v>19</v>
      </c>
      <c r="S4">
        <v>1</v>
      </c>
      <c r="T4">
        <v>1</v>
      </c>
      <c r="U4">
        <v>2</v>
      </c>
      <c r="V4" s="1" t="s">
        <v>2</v>
      </c>
      <c r="W4">
        <v>60.2</v>
      </c>
    </row>
    <row r="5" spans="1:23" x14ac:dyDescent="0.2">
      <c r="A5" s="1" t="s">
        <v>3</v>
      </c>
      <c r="B5">
        <v>7</v>
      </c>
      <c r="C5">
        <v>1</v>
      </c>
      <c r="D5">
        <v>14</v>
      </c>
      <c r="F5">
        <v>0</v>
      </c>
      <c r="G5">
        <v>0</v>
      </c>
      <c r="H5">
        <v>12</v>
      </c>
      <c r="I5">
        <v>15</v>
      </c>
      <c r="J5">
        <v>4</v>
      </c>
      <c r="K5">
        <v>1</v>
      </c>
      <c r="L5">
        <v>0</v>
      </c>
      <c r="M5">
        <v>2</v>
      </c>
      <c r="N5">
        <v>1</v>
      </c>
      <c r="O5">
        <v>0</v>
      </c>
      <c r="P5">
        <v>1</v>
      </c>
      <c r="Q5">
        <v>0</v>
      </c>
      <c r="R5">
        <v>6</v>
      </c>
      <c r="S5">
        <v>0</v>
      </c>
      <c r="T5">
        <v>1</v>
      </c>
      <c r="U5">
        <v>4</v>
      </c>
      <c r="V5" s="1" t="s">
        <v>3</v>
      </c>
      <c r="W5">
        <v>76.3</v>
      </c>
    </row>
    <row r="6" spans="1:23" x14ac:dyDescent="0.2">
      <c r="A6" s="1" t="s">
        <v>4</v>
      </c>
      <c r="B6">
        <v>13</v>
      </c>
      <c r="C6">
        <v>2</v>
      </c>
      <c r="D6">
        <v>1</v>
      </c>
      <c r="E6">
        <v>0</v>
      </c>
      <c r="G6">
        <v>0</v>
      </c>
      <c r="H6">
        <v>0</v>
      </c>
      <c r="I6">
        <v>13</v>
      </c>
      <c r="J6">
        <v>2</v>
      </c>
      <c r="K6">
        <v>4</v>
      </c>
      <c r="L6">
        <v>11</v>
      </c>
      <c r="M6">
        <v>0</v>
      </c>
      <c r="N6">
        <v>1</v>
      </c>
      <c r="O6">
        <v>34</v>
      </c>
      <c r="P6">
        <v>0</v>
      </c>
      <c r="Q6">
        <v>48</v>
      </c>
      <c r="R6">
        <v>13</v>
      </c>
      <c r="S6">
        <v>8</v>
      </c>
      <c r="T6">
        <v>23</v>
      </c>
      <c r="U6">
        <v>47</v>
      </c>
      <c r="V6" s="1" t="s">
        <v>4</v>
      </c>
      <c r="W6">
        <v>98.7</v>
      </c>
    </row>
    <row r="7" spans="1:23" x14ac:dyDescent="0.2">
      <c r="A7" s="1" t="s">
        <v>5</v>
      </c>
      <c r="B7">
        <v>4</v>
      </c>
      <c r="C7">
        <v>21</v>
      </c>
      <c r="D7">
        <v>7</v>
      </c>
      <c r="E7">
        <v>0</v>
      </c>
      <c r="F7">
        <v>0</v>
      </c>
      <c r="H7">
        <v>16</v>
      </c>
      <c r="I7">
        <v>1</v>
      </c>
      <c r="J7">
        <v>26</v>
      </c>
      <c r="K7">
        <v>1</v>
      </c>
      <c r="L7">
        <v>16</v>
      </c>
      <c r="M7">
        <v>6</v>
      </c>
      <c r="N7">
        <v>3</v>
      </c>
      <c r="O7">
        <v>0</v>
      </c>
      <c r="P7">
        <v>5</v>
      </c>
      <c r="Q7">
        <v>7</v>
      </c>
      <c r="R7">
        <v>2</v>
      </c>
      <c r="S7">
        <v>0</v>
      </c>
      <c r="T7">
        <v>0</v>
      </c>
      <c r="U7">
        <v>7</v>
      </c>
      <c r="V7" s="1" t="s">
        <v>5</v>
      </c>
      <c r="W7">
        <v>80.2</v>
      </c>
    </row>
    <row r="8" spans="1:23" x14ac:dyDescent="0.2">
      <c r="A8" s="1" t="s">
        <v>6</v>
      </c>
      <c r="B8">
        <v>6</v>
      </c>
      <c r="C8">
        <v>3</v>
      </c>
      <c r="D8">
        <v>0</v>
      </c>
      <c r="E8">
        <v>12</v>
      </c>
      <c r="F8">
        <v>0</v>
      </c>
      <c r="G8">
        <v>16</v>
      </c>
      <c r="I8">
        <v>21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2</v>
      </c>
      <c r="S8">
        <v>0</v>
      </c>
      <c r="T8">
        <v>0</v>
      </c>
      <c r="U8">
        <v>7</v>
      </c>
      <c r="V8" s="1" t="s">
        <v>6</v>
      </c>
      <c r="W8">
        <v>72.3</v>
      </c>
    </row>
    <row r="9" spans="1:23" x14ac:dyDescent="0.2">
      <c r="A9" s="1" t="s">
        <v>7</v>
      </c>
      <c r="B9">
        <v>160</v>
      </c>
      <c r="C9">
        <v>22</v>
      </c>
      <c r="D9">
        <v>0</v>
      </c>
      <c r="E9">
        <v>15</v>
      </c>
      <c r="F9">
        <v>13</v>
      </c>
      <c r="G9">
        <v>1</v>
      </c>
      <c r="H9">
        <v>21</v>
      </c>
      <c r="J9">
        <v>1</v>
      </c>
      <c r="K9">
        <v>10</v>
      </c>
      <c r="L9">
        <v>0</v>
      </c>
      <c r="M9">
        <v>0</v>
      </c>
      <c r="N9">
        <v>3</v>
      </c>
      <c r="O9">
        <v>4</v>
      </c>
      <c r="P9">
        <v>7</v>
      </c>
      <c r="Q9">
        <v>64</v>
      </c>
      <c r="R9">
        <v>12</v>
      </c>
      <c r="S9">
        <v>6</v>
      </c>
      <c r="T9">
        <v>0</v>
      </c>
      <c r="U9">
        <v>53</v>
      </c>
      <c r="V9" s="1" t="s">
        <v>7</v>
      </c>
      <c r="W9">
        <v>50.7</v>
      </c>
    </row>
    <row r="10" spans="1:23" x14ac:dyDescent="0.2">
      <c r="A10" s="1" t="s">
        <v>8</v>
      </c>
      <c r="B10">
        <v>6</v>
      </c>
      <c r="C10">
        <v>21</v>
      </c>
      <c r="D10">
        <v>8</v>
      </c>
      <c r="E10">
        <v>4</v>
      </c>
      <c r="F10">
        <v>2</v>
      </c>
      <c r="G10">
        <v>26</v>
      </c>
      <c r="H10">
        <v>0</v>
      </c>
      <c r="I10">
        <v>1</v>
      </c>
      <c r="K10">
        <v>3</v>
      </c>
      <c r="L10">
        <v>2</v>
      </c>
      <c r="M10">
        <v>0</v>
      </c>
      <c r="N10">
        <v>1</v>
      </c>
      <c r="O10">
        <v>0</v>
      </c>
      <c r="P10">
        <v>0</v>
      </c>
      <c r="Q10">
        <v>0</v>
      </c>
      <c r="R10">
        <v>4</v>
      </c>
      <c r="S10">
        <v>0</v>
      </c>
      <c r="T10">
        <v>29</v>
      </c>
      <c r="U10">
        <v>2</v>
      </c>
      <c r="V10" s="1" t="s">
        <v>8</v>
      </c>
      <c r="W10">
        <v>63.9</v>
      </c>
    </row>
    <row r="11" spans="1:23" x14ac:dyDescent="0.2">
      <c r="A11" s="1" t="s">
        <v>9</v>
      </c>
      <c r="B11">
        <v>44</v>
      </c>
      <c r="C11">
        <v>4</v>
      </c>
      <c r="D11">
        <v>4</v>
      </c>
      <c r="E11">
        <v>1</v>
      </c>
      <c r="F11">
        <v>4</v>
      </c>
      <c r="G11">
        <v>1</v>
      </c>
      <c r="H11">
        <v>0</v>
      </c>
      <c r="I11">
        <v>10</v>
      </c>
      <c r="J11">
        <v>3</v>
      </c>
      <c r="L11">
        <v>273</v>
      </c>
      <c r="M11">
        <v>0</v>
      </c>
      <c r="N11">
        <v>161</v>
      </c>
      <c r="O11">
        <v>66</v>
      </c>
      <c r="P11">
        <v>4</v>
      </c>
      <c r="Q11">
        <v>22</v>
      </c>
      <c r="R11">
        <v>150</v>
      </c>
      <c r="S11">
        <v>1</v>
      </c>
      <c r="T11">
        <v>4</v>
      </c>
      <c r="U11">
        <v>883</v>
      </c>
      <c r="V11" s="1" t="s">
        <v>9</v>
      </c>
      <c r="W11">
        <v>135.4</v>
      </c>
    </row>
    <row r="12" spans="1:23" x14ac:dyDescent="0.2">
      <c r="A12" s="1" t="s">
        <v>10</v>
      </c>
      <c r="B12">
        <v>43</v>
      </c>
      <c r="C12">
        <v>8</v>
      </c>
      <c r="D12">
        <v>5</v>
      </c>
      <c r="E12">
        <v>0</v>
      </c>
      <c r="F12">
        <v>11</v>
      </c>
      <c r="G12">
        <v>16</v>
      </c>
      <c r="H12">
        <v>0</v>
      </c>
      <c r="I12">
        <v>0</v>
      </c>
      <c r="J12">
        <v>2</v>
      </c>
      <c r="K12">
        <v>273</v>
      </c>
      <c r="M12">
        <v>1</v>
      </c>
      <c r="N12">
        <v>153</v>
      </c>
      <c r="O12">
        <v>251</v>
      </c>
      <c r="P12">
        <v>37</v>
      </c>
      <c r="Q12">
        <v>43</v>
      </c>
      <c r="R12">
        <v>26</v>
      </c>
      <c r="S12">
        <v>20</v>
      </c>
      <c r="T12">
        <v>6</v>
      </c>
      <c r="U12">
        <v>255</v>
      </c>
      <c r="V12" s="1" t="s">
        <v>10</v>
      </c>
      <c r="W12">
        <v>69.2</v>
      </c>
    </row>
    <row r="13" spans="1:23" x14ac:dyDescent="0.2">
      <c r="A13" s="1" t="s">
        <v>11</v>
      </c>
      <c r="B13">
        <v>5</v>
      </c>
      <c r="C13">
        <v>53</v>
      </c>
      <c r="D13">
        <v>11</v>
      </c>
      <c r="E13">
        <v>2</v>
      </c>
      <c r="F13">
        <v>0</v>
      </c>
      <c r="G13">
        <v>6</v>
      </c>
      <c r="H13">
        <v>0</v>
      </c>
      <c r="I13">
        <v>0</v>
      </c>
      <c r="J13">
        <v>0</v>
      </c>
      <c r="K13">
        <v>0</v>
      </c>
      <c r="L13">
        <v>1</v>
      </c>
      <c r="N13">
        <v>4</v>
      </c>
      <c r="O13">
        <v>0</v>
      </c>
      <c r="P13">
        <v>0</v>
      </c>
      <c r="Q13">
        <v>1</v>
      </c>
      <c r="R13">
        <v>2</v>
      </c>
      <c r="S13">
        <v>0</v>
      </c>
      <c r="T13">
        <v>5</v>
      </c>
      <c r="U13">
        <v>1</v>
      </c>
      <c r="V13" s="1" t="s">
        <v>11</v>
      </c>
      <c r="W13">
        <v>79.7</v>
      </c>
    </row>
    <row r="14" spans="1:23" x14ac:dyDescent="0.2">
      <c r="A14" s="1" t="s">
        <v>12</v>
      </c>
      <c r="B14">
        <v>10</v>
      </c>
      <c r="C14">
        <v>19</v>
      </c>
      <c r="D14">
        <v>3</v>
      </c>
      <c r="E14">
        <v>1</v>
      </c>
      <c r="F14">
        <v>1</v>
      </c>
      <c r="G14">
        <v>3</v>
      </c>
      <c r="H14">
        <v>0</v>
      </c>
      <c r="I14">
        <v>3</v>
      </c>
      <c r="J14">
        <v>1</v>
      </c>
      <c r="K14">
        <v>161</v>
      </c>
      <c r="L14">
        <v>153</v>
      </c>
      <c r="M14">
        <v>4</v>
      </c>
      <c r="O14">
        <v>8</v>
      </c>
      <c r="P14">
        <v>0</v>
      </c>
      <c r="Q14">
        <v>1</v>
      </c>
      <c r="R14">
        <v>32</v>
      </c>
      <c r="S14">
        <v>1</v>
      </c>
      <c r="T14">
        <v>5</v>
      </c>
      <c r="U14">
        <v>89</v>
      </c>
      <c r="V14" s="1" t="s">
        <v>12</v>
      </c>
      <c r="W14">
        <v>146.30000000000001</v>
      </c>
    </row>
    <row r="15" spans="1:23" x14ac:dyDescent="0.2">
      <c r="A15" s="1" t="s">
        <v>13</v>
      </c>
      <c r="B15">
        <v>21</v>
      </c>
      <c r="C15">
        <v>0</v>
      </c>
      <c r="D15">
        <v>1</v>
      </c>
      <c r="E15">
        <v>0</v>
      </c>
      <c r="F15">
        <v>34</v>
      </c>
      <c r="G15">
        <v>0</v>
      </c>
      <c r="H15">
        <v>0</v>
      </c>
      <c r="I15">
        <v>4</v>
      </c>
      <c r="J15">
        <v>0</v>
      </c>
      <c r="K15">
        <v>66</v>
      </c>
      <c r="L15">
        <v>251</v>
      </c>
      <c r="M15">
        <v>0</v>
      </c>
      <c r="N15">
        <v>8</v>
      </c>
      <c r="P15">
        <v>0</v>
      </c>
      <c r="Q15">
        <v>32</v>
      </c>
      <c r="R15">
        <v>9</v>
      </c>
      <c r="S15">
        <v>2</v>
      </c>
      <c r="T15">
        <v>54</v>
      </c>
      <c r="U15">
        <v>37</v>
      </c>
      <c r="V15" s="1" t="s">
        <v>13</v>
      </c>
      <c r="W15">
        <v>65.7</v>
      </c>
    </row>
    <row r="16" spans="1:23" x14ac:dyDescent="0.2">
      <c r="A16" s="1" t="s">
        <v>14</v>
      </c>
      <c r="B16">
        <v>34</v>
      </c>
      <c r="C16">
        <v>1</v>
      </c>
      <c r="D16">
        <v>2</v>
      </c>
      <c r="E16">
        <v>1</v>
      </c>
      <c r="F16">
        <v>0</v>
      </c>
      <c r="G16">
        <v>5</v>
      </c>
      <c r="H16">
        <v>0</v>
      </c>
      <c r="I16">
        <v>7</v>
      </c>
      <c r="J16">
        <v>0</v>
      </c>
      <c r="K16">
        <v>4</v>
      </c>
      <c r="L16">
        <v>37</v>
      </c>
      <c r="M16">
        <v>0</v>
      </c>
      <c r="N16">
        <v>0</v>
      </c>
      <c r="O16">
        <v>0</v>
      </c>
      <c r="Q16">
        <v>9</v>
      </c>
      <c r="R16">
        <v>10</v>
      </c>
      <c r="S16">
        <v>0</v>
      </c>
      <c r="T16">
        <v>1</v>
      </c>
      <c r="U16">
        <v>1</v>
      </c>
      <c r="V16" s="1" t="s">
        <v>14</v>
      </c>
      <c r="W16">
        <v>42.4</v>
      </c>
    </row>
    <row r="17" spans="1:23" x14ac:dyDescent="0.2">
      <c r="A17" s="1" t="s">
        <v>15</v>
      </c>
      <c r="B17">
        <v>198</v>
      </c>
      <c r="C17">
        <v>5</v>
      </c>
      <c r="D17">
        <v>32</v>
      </c>
      <c r="E17">
        <v>0</v>
      </c>
      <c r="F17">
        <v>48</v>
      </c>
      <c r="G17">
        <v>7</v>
      </c>
      <c r="H17">
        <v>4</v>
      </c>
      <c r="I17">
        <v>64</v>
      </c>
      <c r="J17">
        <v>0</v>
      </c>
      <c r="K17">
        <v>22</v>
      </c>
      <c r="L17">
        <v>43</v>
      </c>
      <c r="M17">
        <v>1</v>
      </c>
      <c r="N17">
        <v>1</v>
      </c>
      <c r="O17">
        <v>32</v>
      </c>
      <c r="P17">
        <v>9</v>
      </c>
      <c r="R17">
        <v>134</v>
      </c>
      <c r="S17">
        <v>1</v>
      </c>
      <c r="T17">
        <v>22</v>
      </c>
      <c r="U17">
        <v>13</v>
      </c>
      <c r="V17" s="1" t="s">
        <v>15</v>
      </c>
      <c r="W17">
        <v>110.2</v>
      </c>
    </row>
    <row r="18" spans="1:23" x14ac:dyDescent="0.2">
      <c r="A18" s="1" t="s">
        <v>16</v>
      </c>
      <c r="B18">
        <v>202</v>
      </c>
      <c r="C18">
        <v>5</v>
      </c>
      <c r="D18">
        <v>19</v>
      </c>
      <c r="E18">
        <v>6</v>
      </c>
      <c r="F18">
        <v>13</v>
      </c>
      <c r="G18">
        <v>2</v>
      </c>
      <c r="H18">
        <v>2</v>
      </c>
      <c r="I18">
        <v>12</v>
      </c>
      <c r="J18">
        <v>4</v>
      </c>
      <c r="K18">
        <v>150</v>
      </c>
      <c r="L18">
        <v>26</v>
      </c>
      <c r="M18">
        <v>2</v>
      </c>
      <c r="N18">
        <v>32</v>
      </c>
      <c r="O18">
        <v>9</v>
      </c>
      <c r="P18">
        <v>10</v>
      </c>
      <c r="Q18">
        <v>134</v>
      </c>
      <c r="S18">
        <v>1</v>
      </c>
      <c r="T18">
        <v>3</v>
      </c>
      <c r="U18">
        <v>48</v>
      </c>
      <c r="V18" s="1" t="s">
        <v>16</v>
      </c>
      <c r="W18">
        <v>127.9</v>
      </c>
    </row>
    <row r="19" spans="1:23" x14ac:dyDescent="0.2">
      <c r="A19" s="1" t="s">
        <v>17</v>
      </c>
      <c r="B19">
        <v>0</v>
      </c>
      <c r="C19">
        <v>28</v>
      </c>
      <c r="D19">
        <v>1</v>
      </c>
      <c r="E19">
        <v>0</v>
      </c>
      <c r="F19">
        <v>8</v>
      </c>
      <c r="G19">
        <v>0</v>
      </c>
      <c r="H19">
        <v>0</v>
      </c>
      <c r="I19">
        <v>6</v>
      </c>
      <c r="J19">
        <v>0</v>
      </c>
      <c r="K19">
        <v>1</v>
      </c>
      <c r="L19">
        <v>20</v>
      </c>
      <c r="M19">
        <v>0</v>
      </c>
      <c r="N19">
        <v>1</v>
      </c>
      <c r="O19">
        <v>2</v>
      </c>
      <c r="P19">
        <v>0</v>
      </c>
      <c r="Q19">
        <v>1</v>
      </c>
      <c r="R19">
        <v>1</v>
      </c>
      <c r="T19">
        <v>2</v>
      </c>
      <c r="U19">
        <v>18</v>
      </c>
      <c r="V19" s="1" t="s">
        <v>17</v>
      </c>
      <c r="W19">
        <v>38.799999999999997</v>
      </c>
    </row>
    <row r="20" spans="1:23" x14ac:dyDescent="0.2">
      <c r="A20" s="1" t="s">
        <v>18</v>
      </c>
      <c r="B20">
        <v>1</v>
      </c>
      <c r="C20">
        <v>0</v>
      </c>
      <c r="D20">
        <v>1</v>
      </c>
      <c r="E20">
        <v>1</v>
      </c>
      <c r="F20">
        <v>23</v>
      </c>
      <c r="G20">
        <v>0</v>
      </c>
      <c r="H20">
        <v>0</v>
      </c>
      <c r="I20">
        <v>0</v>
      </c>
      <c r="J20">
        <v>29</v>
      </c>
      <c r="K20">
        <v>4</v>
      </c>
      <c r="L20">
        <v>6</v>
      </c>
      <c r="M20">
        <v>5</v>
      </c>
      <c r="N20">
        <v>5</v>
      </c>
      <c r="O20">
        <v>54</v>
      </c>
      <c r="P20">
        <v>1</v>
      </c>
      <c r="Q20">
        <v>22</v>
      </c>
      <c r="R20">
        <v>3</v>
      </c>
      <c r="S20">
        <v>2</v>
      </c>
      <c r="U20">
        <v>2</v>
      </c>
      <c r="V20" s="1" t="s">
        <v>18</v>
      </c>
      <c r="W20">
        <v>48.3</v>
      </c>
    </row>
    <row r="21" spans="1:23" x14ac:dyDescent="0.2">
      <c r="A21" s="1" t="s">
        <v>19</v>
      </c>
      <c r="B21">
        <v>292</v>
      </c>
      <c r="C21">
        <v>0</v>
      </c>
      <c r="D21">
        <v>2</v>
      </c>
      <c r="E21">
        <v>4</v>
      </c>
      <c r="F21">
        <v>47</v>
      </c>
      <c r="G21">
        <v>7</v>
      </c>
      <c r="H21">
        <v>7</v>
      </c>
      <c r="I21">
        <v>53</v>
      </c>
      <c r="J21">
        <v>2</v>
      </c>
      <c r="K21">
        <v>883</v>
      </c>
      <c r="L21">
        <v>255</v>
      </c>
      <c r="M21">
        <v>1</v>
      </c>
      <c r="N21">
        <v>89</v>
      </c>
      <c r="O21">
        <v>37</v>
      </c>
      <c r="P21">
        <v>1</v>
      </c>
      <c r="Q21">
        <v>13</v>
      </c>
      <c r="R21">
        <v>48</v>
      </c>
      <c r="S21">
        <v>18</v>
      </c>
      <c r="T21">
        <v>2</v>
      </c>
      <c r="V21" s="1" t="s">
        <v>19</v>
      </c>
      <c r="W21">
        <v>144.4</v>
      </c>
    </row>
    <row r="23" spans="1:23" x14ac:dyDescent="0.2">
      <c r="B23">
        <v>0.1051</v>
      </c>
      <c r="C23">
        <v>1.5699999999999999E-2</v>
      </c>
      <c r="D23">
        <v>1.8499999999999999E-2</v>
      </c>
      <c r="E23">
        <v>8.8999999999999999E-3</v>
      </c>
      <c r="F23">
        <v>2.1899999999999999E-2</v>
      </c>
      <c r="G23">
        <v>1.41E-2</v>
      </c>
      <c r="H23">
        <v>9.7000000000000003E-3</v>
      </c>
      <c r="I23">
        <v>7.5800000000000006E-2</v>
      </c>
      <c r="J23">
        <v>1.6799999999999999E-2</v>
      </c>
      <c r="K23">
        <v>0.1188</v>
      </c>
      <c r="L23">
        <v>0.16350000000000001</v>
      </c>
      <c r="M23">
        <v>1.12E-2</v>
      </c>
      <c r="N23">
        <v>3.3300000000000003E-2</v>
      </c>
      <c r="O23">
        <v>7.7700000000000005E-2</v>
      </c>
      <c r="P23">
        <v>2.5999999999999999E-2</v>
      </c>
      <c r="Q23">
        <v>5.6800000000000003E-2</v>
      </c>
      <c r="R23">
        <v>5.2299999999999999E-2</v>
      </c>
      <c r="S23">
        <v>2.23E-2</v>
      </c>
      <c r="T23">
        <v>3.2399999999999998E-2</v>
      </c>
      <c r="U23">
        <v>0.1195</v>
      </c>
    </row>
    <row r="24" spans="1:23" x14ac:dyDescent="0.2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  <c r="N24" s="1" t="s">
        <v>12</v>
      </c>
      <c r="O24" s="1" t="s">
        <v>13</v>
      </c>
      <c r="P24" s="1" t="s">
        <v>14</v>
      </c>
      <c r="Q24" s="1" t="s">
        <v>15</v>
      </c>
      <c r="R24" s="1" t="s">
        <v>16</v>
      </c>
      <c r="S24" s="1" t="s">
        <v>17</v>
      </c>
      <c r="T24" s="1" t="s">
        <v>18</v>
      </c>
      <c r="U24" s="1" t="s">
        <v>19</v>
      </c>
    </row>
    <row r="25" spans="1:23" x14ac:dyDescent="0.2">
      <c r="B25" t="s">
        <v>20</v>
      </c>
    </row>
    <row r="26" spans="1:23" x14ac:dyDescent="0.2">
      <c r="B26">
        <v>100</v>
      </c>
      <c r="C26">
        <v>134.30000000000001</v>
      </c>
      <c r="D26">
        <v>60.2</v>
      </c>
      <c r="E26">
        <v>76.3</v>
      </c>
      <c r="F26">
        <v>98.7</v>
      </c>
      <c r="G26">
        <v>80.2</v>
      </c>
      <c r="H26">
        <v>72.3</v>
      </c>
      <c r="I26">
        <v>50.7</v>
      </c>
      <c r="J26">
        <v>63.9</v>
      </c>
      <c r="K26">
        <v>135.4</v>
      </c>
      <c r="L26">
        <v>69.2</v>
      </c>
      <c r="M26">
        <v>79.7</v>
      </c>
      <c r="N26">
        <v>146.30000000000001</v>
      </c>
      <c r="O26">
        <v>65.7</v>
      </c>
      <c r="P26">
        <v>42.4</v>
      </c>
      <c r="Q26">
        <v>110.2</v>
      </c>
      <c r="R26">
        <v>127.9</v>
      </c>
      <c r="S26">
        <v>38.799999999999997</v>
      </c>
      <c r="T26">
        <v>48.3</v>
      </c>
      <c r="U26">
        <v>144.4</v>
      </c>
    </row>
    <row r="28" spans="1:23" x14ac:dyDescent="0.2">
      <c r="A28" t="s">
        <v>22</v>
      </c>
    </row>
    <row r="29" spans="1:23" x14ac:dyDescent="0.2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  <c r="P29" s="1" t="s">
        <v>14</v>
      </c>
      <c r="Q29" s="1" t="s">
        <v>15</v>
      </c>
      <c r="R29" s="1" t="s">
        <v>16</v>
      </c>
      <c r="S29" s="1" t="s">
        <v>17</v>
      </c>
      <c r="T29" s="1" t="s">
        <v>18</v>
      </c>
      <c r="U29" s="1" t="s">
        <v>19</v>
      </c>
    </row>
    <row r="30" spans="1:23" x14ac:dyDescent="0.2">
      <c r="A30" s="1" t="s">
        <v>0</v>
      </c>
      <c r="B30" s="2"/>
      <c r="C30">
        <f>(C2*$W2)/SUM($B2:$U2)</f>
        <v>1.9644527595884003</v>
      </c>
      <c r="D30">
        <f>(D2*$W2)/SUM($B2:$U2)</f>
        <v>0.18709073900841908</v>
      </c>
      <c r="E30">
        <f>(E2*$W2)/SUM($B2:$U2)</f>
        <v>0.65481758652946676</v>
      </c>
      <c r="F30">
        <f t="shared" ref="F30:U44" si="0">(F2*$W2)/SUM($B2:$U2)</f>
        <v>1.2160898035547241</v>
      </c>
      <c r="G30">
        <f t="shared" si="0"/>
        <v>0.37418147801683815</v>
      </c>
      <c r="H30">
        <f t="shared" si="0"/>
        <v>0.5612722170252572</v>
      </c>
      <c r="I30">
        <f t="shared" si="0"/>
        <v>14.967259120673527</v>
      </c>
      <c r="J30">
        <f t="shared" si="0"/>
        <v>0.5612722170252572</v>
      </c>
      <c r="K30">
        <f t="shared" si="0"/>
        <v>4.1159962581852199</v>
      </c>
      <c r="L30">
        <f t="shared" si="0"/>
        <v>4.0224508886810106</v>
      </c>
      <c r="M30">
        <f t="shared" si="0"/>
        <v>0.46772684752104771</v>
      </c>
      <c r="N30">
        <f t="shared" si="0"/>
        <v>0.93545369504209541</v>
      </c>
      <c r="O30">
        <f t="shared" si="0"/>
        <v>1.9644527595884003</v>
      </c>
      <c r="P30">
        <f t="shared" si="0"/>
        <v>3.1805425631431246</v>
      </c>
      <c r="Q30">
        <f t="shared" si="0"/>
        <v>18.521983161833489</v>
      </c>
      <c r="R30">
        <f t="shared" si="0"/>
        <v>18.896164639850326</v>
      </c>
      <c r="S30">
        <f t="shared" si="0"/>
        <v>0</v>
      </c>
      <c r="T30">
        <f t="shared" si="0"/>
        <v>9.3545369504209538E-2</v>
      </c>
      <c r="U30">
        <f t="shared" si="0"/>
        <v>27.315247895229184</v>
      </c>
    </row>
    <row r="31" spans="1:23" x14ac:dyDescent="0.2">
      <c r="A31" s="1" t="s">
        <v>1</v>
      </c>
      <c r="B31">
        <f t="shared" ref="B31:B49" si="1">(B3*$W3)/SUM($B3:$U3)</f>
        <v>13.178971962616822</v>
      </c>
      <c r="C31" s="2"/>
      <c r="D31">
        <f>(D3*$W3)/SUM($B3:$U3)</f>
        <v>0</v>
      </c>
      <c r="E31">
        <f>(E3*$W3)/SUM($B3:$U3)</f>
        <v>0.62757009345794401</v>
      </c>
      <c r="F31">
        <f t="shared" si="0"/>
        <v>1.255140186915888</v>
      </c>
      <c r="G31">
        <f t="shared" si="0"/>
        <v>13.178971962616822</v>
      </c>
      <c r="H31">
        <f t="shared" si="0"/>
        <v>1.882710280373832</v>
      </c>
      <c r="I31">
        <f t="shared" si="0"/>
        <v>13.806542056074768</v>
      </c>
      <c r="J31">
        <f t="shared" si="0"/>
        <v>13.178971962616822</v>
      </c>
      <c r="K31">
        <f t="shared" si="0"/>
        <v>2.510280373831776</v>
      </c>
      <c r="L31">
        <f t="shared" si="0"/>
        <v>5.0205607476635521</v>
      </c>
      <c r="M31">
        <f t="shared" si="0"/>
        <v>33.261214953271029</v>
      </c>
      <c r="N31">
        <f t="shared" si="0"/>
        <v>11.923831775700936</v>
      </c>
      <c r="O31">
        <f t="shared" si="0"/>
        <v>0</v>
      </c>
      <c r="P31">
        <f t="shared" si="0"/>
        <v>0.62757009345794401</v>
      </c>
      <c r="Q31">
        <f t="shared" si="0"/>
        <v>3.1378504672897196</v>
      </c>
      <c r="R31">
        <f t="shared" si="0"/>
        <v>3.1378504672897196</v>
      </c>
      <c r="S31">
        <f t="shared" si="0"/>
        <v>17.571962616822432</v>
      </c>
      <c r="T31">
        <f t="shared" si="0"/>
        <v>0</v>
      </c>
      <c r="U31">
        <f t="shared" si="0"/>
        <v>0</v>
      </c>
    </row>
    <row r="32" spans="1:23" x14ac:dyDescent="0.2">
      <c r="A32" s="1" t="s">
        <v>2</v>
      </c>
      <c r="B32">
        <f t="shared" si="1"/>
        <v>1.0654867256637168</v>
      </c>
      <c r="C32">
        <f t="shared" ref="C32:C49" si="2">(C4*$W4)/SUM($B4:$U4)</f>
        <v>0</v>
      </c>
      <c r="D32" s="2"/>
      <c r="E32">
        <f>(E4*$W4)/SUM($B4:$U4)</f>
        <v>7.458407079646018</v>
      </c>
      <c r="F32">
        <f t="shared" si="0"/>
        <v>0.53274336283185841</v>
      </c>
      <c r="G32">
        <f t="shared" si="0"/>
        <v>3.729203539823009</v>
      </c>
      <c r="H32">
        <f t="shared" si="0"/>
        <v>0</v>
      </c>
      <c r="I32">
        <f t="shared" si="0"/>
        <v>0</v>
      </c>
      <c r="J32">
        <f t="shared" si="0"/>
        <v>4.2619469026548673</v>
      </c>
      <c r="K32">
        <f t="shared" si="0"/>
        <v>2.1309734513274337</v>
      </c>
      <c r="L32">
        <f t="shared" si="0"/>
        <v>2.663716814159292</v>
      </c>
      <c r="M32">
        <f t="shared" si="0"/>
        <v>5.8601769911504427</v>
      </c>
      <c r="N32">
        <f t="shared" si="0"/>
        <v>1.5982300884955754</v>
      </c>
      <c r="O32">
        <f t="shared" si="0"/>
        <v>0.53274336283185841</v>
      </c>
      <c r="P32">
        <f t="shared" si="0"/>
        <v>1.0654867256637168</v>
      </c>
      <c r="Q32">
        <f t="shared" si="0"/>
        <v>17.047787610619469</v>
      </c>
      <c r="R32">
        <f t="shared" si="0"/>
        <v>10.122123893805309</v>
      </c>
      <c r="S32">
        <f t="shared" si="0"/>
        <v>0.53274336283185841</v>
      </c>
      <c r="T32">
        <f t="shared" si="0"/>
        <v>0.53274336283185841</v>
      </c>
      <c r="U32">
        <f t="shared" si="0"/>
        <v>1.0654867256637168</v>
      </c>
    </row>
    <row r="33" spans="1:21" x14ac:dyDescent="0.2">
      <c r="A33" s="1" t="s">
        <v>3</v>
      </c>
      <c r="B33">
        <f t="shared" si="1"/>
        <v>7.7405797101449281</v>
      </c>
      <c r="C33">
        <f t="shared" si="2"/>
        <v>1.1057971014492753</v>
      </c>
      <c r="D33">
        <f t="shared" ref="D33:D49" si="3">(D5*$W5)/SUM($B5:$U5)</f>
        <v>15.481159420289856</v>
      </c>
      <c r="E33" s="2"/>
      <c r="F33">
        <f t="shared" si="0"/>
        <v>0</v>
      </c>
      <c r="G33">
        <f t="shared" si="0"/>
        <v>0</v>
      </c>
      <c r="H33">
        <f t="shared" si="0"/>
        <v>13.269565217391303</v>
      </c>
      <c r="I33">
        <f t="shared" si="0"/>
        <v>16.586956521739129</v>
      </c>
      <c r="J33">
        <f t="shared" si="0"/>
        <v>4.4231884057971014</v>
      </c>
      <c r="K33">
        <f t="shared" si="0"/>
        <v>1.1057971014492753</v>
      </c>
      <c r="L33">
        <f t="shared" si="0"/>
        <v>0</v>
      </c>
      <c r="M33">
        <f t="shared" si="0"/>
        <v>2.2115942028985507</v>
      </c>
      <c r="N33">
        <f t="shared" si="0"/>
        <v>1.1057971014492753</v>
      </c>
      <c r="O33">
        <f t="shared" si="0"/>
        <v>0</v>
      </c>
      <c r="P33">
        <f t="shared" si="0"/>
        <v>1.1057971014492753</v>
      </c>
      <c r="Q33">
        <f t="shared" si="0"/>
        <v>0</v>
      </c>
      <c r="R33">
        <f t="shared" si="0"/>
        <v>6.6347826086956516</v>
      </c>
      <c r="S33">
        <f t="shared" si="0"/>
        <v>0</v>
      </c>
      <c r="T33">
        <f t="shared" si="0"/>
        <v>1.1057971014492753</v>
      </c>
      <c r="U33">
        <f t="shared" si="0"/>
        <v>4.4231884057971014</v>
      </c>
    </row>
    <row r="34" spans="1:21" x14ac:dyDescent="0.2">
      <c r="A34" s="1" t="s">
        <v>4</v>
      </c>
      <c r="B34">
        <f t="shared" si="1"/>
        <v>5.8322727272727279</v>
      </c>
      <c r="C34">
        <f t="shared" si="2"/>
        <v>0.89727272727272733</v>
      </c>
      <c r="D34">
        <f t="shared" si="3"/>
        <v>0.44863636363636367</v>
      </c>
      <c r="E34">
        <f t="shared" ref="E34:E49" si="4">(E6*$W6)/SUM($B6:$U6)</f>
        <v>0</v>
      </c>
      <c r="F34" s="2"/>
      <c r="G34">
        <f t="shared" si="0"/>
        <v>0</v>
      </c>
      <c r="H34">
        <f t="shared" si="0"/>
        <v>0</v>
      </c>
      <c r="I34">
        <f t="shared" si="0"/>
        <v>5.8322727272727279</v>
      </c>
      <c r="J34">
        <f t="shared" si="0"/>
        <v>0.89727272727272733</v>
      </c>
      <c r="K34">
        <f t="shared" si="0"/>
        <v>1.7945454545454547</v>
      </c>
      <c r="L34">
        <f t="shared" si="0"/>
        <v>4.9350000000000005</v>
      </c>
      <c r="M34">
        <f t="shared" si="0"/>
        <v>0</v>
      </c>
      <c r="N34">
        <f t="shared" si="0"/>
        <v>0.44863636363636367</v>
      </c>
      <c r="O34">
        <f t="shared" si="0"/>
        <v>15.253636363636364</v>
      </c>
      <c r="P34">
        <f t="shared" si="0"/>
        <v>0</v>
      </c>
      <c r="Q34">
        <f t="shared" si="0"/>
        <v>21.534545454545455</v>
      </c>
      <c r="R34">
        <f t="shared" si="0"/>
        <v>5.8322727272727279</v>
      </c>
      <c r="S34">
        <f t="shared" si="0"/>
        <v>3.5890909090909093</v>
      </c>
      <c r="T34">
        <f t="shared" si="0"/>
        <v>10.318636363636363</v>
      </c>
      <c r="U34">
        <f t="shared" si="0"/>
        <v>21.085909090909094</v>
      </c>
    </row>
    <row r="35" spans="1:21" x14ac:dyDescent="0.2">
      <c r="A35" s="1" t="s">
        <v>5</v>
      </c>
      <c r="B35">
        <f t="shared" si="1"/>
        <v>2.6295081967213116</v>
      </c>
      <c r="C35">
        <f t="shared" si="2"/>
        <v>13.804918032786885</v>
      </c>
      <c r="D35">
        <f t="shared" si="3"/>
        <v>4.6016393442622947</v>
      </c>
      <c r="E35">
        <f t="shared" si="4"/>
        <v>0</v>
      </c>
      <c r="F35">
        <f t="shared" si="0"/>
        <v>0</v>
      </c>
      <c r="G35" s="2"/>
      <c r="H35">
        <f t="shared" si="0"/>
        <v>10.518032786885247</v>
      </c>
      <c r="I35">
        <f t="shared" si="0"/>
        <v>0.65737704918032791</v>
      </c>
      <c r="J35">
        <f t="shared" si="0"/>
        <v>17.091803278688527</v>
      </c>
      <c r="K35">
        <f t="shared" si="0"/>
        <v>0.65737704918032791</v>
      </c>
      <c r="L35">
        <f t="shared" si="0"/>
        <v>10.518032786885247</v>
      </c>
      <c r="M35">
        <f t="shared" si="0"/>
        <v>3.9442622950819675</v>
      </c>
      <c r="N35">
        <f t="shared" si="0"/>
        <v>1.9721311475409837</v>
      </c>
      <c r="O35">
        <f t="shared" si="0"/>
        <v>0</v>
      </c>
      <c r="P35">
        <f t="shared" si="0"/>
        <v>3.2868852459016393</v>
      </c>
      <c r="Q35">
        <f t="shared" si="0"/>
        <v>4.6016393442622947</v>
      </c>
      <c r="R35">
        <f t="shared" si="0"/>
        <v>1.3147540983606558</v>
      </c>
      <c r="S35">
        <f t="shared" si="0"/>
        <v>0</v>
      </c>
      <c r="T35">
        <f t="shared" si="0"/>
        <v>0</v>
      </c>
      <c r="U35">
        <f t="shared" si="0"/>
        <v>4.6016393442622947</v>
      </c>
    </row>
    <row r="36" spans="1:21" x14ac:dyDescent="0.2">
      <c r="A36" s="1" t="s">
        <v>6</v>
      </c>
      <c r="B36">
        <f t="shared" si="1"/>
        <v>6.1098591549295769</v>
      </c>
      <c r="C36">
        <f t="shared" si="2"/>
        <v>3.0549295774647884</v>
      </c>
      <c r="D36">
        <f t="shared" si="3"/>
        <v>0</v>
      </c>
      <c r="E36">
        <f t="shared" si="4"/>
        <v>12.219718309859154</v>
      </c>
      <c r="F36">
        <f t="shared" si="0"/>
        <v>0</v>
      </c>
      <c r="G36">
        <f t="shared" si="0"/>
        <v>16.292957746478873</v>
      </c>
      <c r="H36" s="2"/>
      <c r="I36">
        <f t="shared" si="0"/>
        <v>21.384507042253521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4.0732394366197182</v>
      </c>
      <c r="R36">
        <f t="shared" si="0"/>
        <v>2.0366197183098591</v>
      </c>
      <c r="S36">
        <f t="shared" si="0"/>
        <v>0</v>
      </c>
      <c r="T36">
        <f t="shared" si="0"/>
        <v>0</v>
      </c>
      <c r="U36">
        <f t="shared" si="0"/>
        <v>7.1281690140845066</v>
      </c>
    </row>
    <row r="37" spans="1:21" x14ac:dyDescent="0.2">
      <c r="A37" s="1" t="s">
        <v>7</v>
      </c>
      <c r="B37">
        <f t="shared" si="1"/>
        <v>20.693877551020407</v>
      </c>
      <c r="C37">
        <f t="shared" si="2"/>
        <v>2.8454081632653065</v>
      </c>
      <c r="D37">
        <f t="shared" si="3"/>
        <v>0</v>
      </c>
      <c r="E37">
        <f t="shared" si="4"/>
        <v>1.9400510204081634</v>
      </c>
      <c r="F37">
        <f t="shared" si="0"/>
        <v>1.6813775510204083</v>
      </c>
      <c r="G37">
        <f t="shared" si="0"/>
        <v>0.12933673469387755</v>
      </c>
      <c r="H37">
        <f t="shared" si="0"/>
        <v>2.7160714285714285</v>
      </c>
      <c r="I37" s="2"/>
      <c r="J37">
        <f t="shared" si="0"/>
        <v>0.12933673469387755</v>
      </c>
      <c r="K37">
        <f t="shared" si="0"/>
        <v>1.2933673469387754</v>
      </c>
      <c r="L37">
        <f t="shared" si="0"/>
        <v>0</v>
      </c>
      <c r="M37">
        <f t="shared" si="0"/>
        <v>0</v>
      </c>
      <c r="N37">
        <f t="shared" si="0"/>
        <v>0.38801020408163273</v>
      </c>
      <c r="O37">
        <f t="shared" si="0"/>
        <v>0.51734693877551019</v>
      </c>
      <c r="P37">
        <f t="shared" si="0"/>
        <v>0.90535714285714297</v>
      </c>
      <c r="Q37">
        <f t="shared" si="0"/>
        <v>8.277551020408163</v>
      </c>
      <c r="R37">
        <f t="shared" si="0"/>
        <v>1.5520408163265309</v>
      </c>
      <c r="S37">
        <f t="shared" si="0"/>
        <v>0.77602040816326545</v>
      </c>
      <c r="T37">
        <f t="shared" si="0"/>
        <v>0</v>
      </c>
      <c r="U37">
        <f t="shared" si="0"/>
        <v>6.8548469387755109</v>
      </c>
    </row>
    <row r="38" spans="1:21" x14ac:dyDescent="0.2">
      <c r="A38" s="1" t="s">
        <v>8</v>
      </c>
      <c r="B38">
        <f t="shared" si="1"/>
        <v>3.5174311926605504</v>
      </c>
      <c r="C38">
        <f t="shared" si="2"/>
        <v>12.311009174311925</v>
      </c>
      <c r="D38">
        <f t="shared" si="3"/>
        <v>4.6899082568807335</v>
      </c>
      <c r="E38">
        <f t="shared" si="4"/>
        <v>2.3449541284403668</v>
      </c>
      <c r="F38">
        <f t="shared" si="0"/>
        <v>1.1724770642201834</v>
      </c>
      <c r="G38">
        <f t="shared" si="0"/>
        <v>15.242201834862383</v>
      </c>
      <c r="H38">
        <f t="shared" si="0"/>
        <v>0</v>
      </c>
      <c r="I38">
        <f t="shared" si="0"/>
        <v>0.58623853211009169</v>
      </c>
      <c r="J38" s="2"/>
      <c r="K38">
        <f t="shared" si="0"/>
        <v>1.7587155963302752</v>
      </c>
      <c r="L38">
        <f t="shared" si="0"/>
        <v>1.1724770642201834</v>
      </c>
      <c r="M38">
        <f t="shared" si="0"/>
        <v>0</v>
      </c>
      <c r="N38">
        <f t="shared" si="0"/>
        <v>0.58623853211009169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2.3449541284403668</v>
      </c>
      <c r="S38">
        <f t="shared" si="0"/>
        <v>0</v>
      </c>
      <c r="T38">
        <f t="shared" si="0"/>
        <v>17.000917431192661</v>
      </c>
      <c r="U38">
        <f t="shared" si="0"/>
        <v>1.1724770642201834</v>
      </c>
    </row>
    <row r="39" spans="1:21" x14ac:dyDescent="0.2">
      <c r="A39" s="1" t="s">
        <v>9</v>
      </c>
      <c r="B39">
        <f t="shared" si="1"/>
        <v>3.6437920489296638</v>
      </c>
      <c r="C39">
        <f t="shared" si="2"/>
        <v>0.33125382262996944</v>
      </c>
      <c r="D39">
        <f t="shared" si="3"/>
        <v>0.33125382262996944</v>
      </c>
      <c r="E39">
        <f t="shared" si="4"/>
        <v>8.281345565749236E-2</v>
      </c>
      <c r="F39">
        <f t="shared" si="0"/>
        <v>0.33125382262996944</v>
      </c>
      <c r="G39">
        <f t="shared" si="0"/>
        <v>8.281345565749236E-2</v>
      </c>
      <c r="H39">
        <f t="shared" si="0"/>
        <v>0</v>
      </c>
      <c r="I39">
        <f t="shared" si="0"/>
        <v>0.82813455657492352</v>
      </c>
      <c r="J39">
        <f t="shared" si="0"/>
        <v>0.24844036697247709</v>
      </c>
      <c r="K39" s="2"/>
      <c r="L39">
        <f t="shared" si="0"/>
        <v>22.608073394495417</v>
      </c>
      <c r="M39">
        <f t="shared" si="0"/>
        <v>0</v>
      </c>
      <c r="N39">
        <f t="shared" si="0"/>
        <v>13.33296636085627</v>
      </c>
      <c r="O39">
        <f t="shared" si="0"/>
        <v>5.465688073394495</v>
      </c>
      <c r="P39">
        <f t="shared" si="0"/>
        <v>0.33125382262996944</v>
      </c>
      <c r="Q39">
        <f t="shared" si="0"/>
        <v>1.8218960244648319</v>
      </c>
      <c r="R39">
        <f t="shared" si="0"/>
        <v>12.422018348623853</v>
      </c>
      <c r="S39">
        <f t="shared" si="0"/>
        <v>8.281345565749236E-2</v>
      </c>
      <c r="T39">
        <f t="shared" si="0"/>
        <v>0.33125382262996944</v>
      </c>
      <c r="U39">
        <f t="shared" si="0"/>
        <v>73.124281345565763</v>
      </c>
    </row>
    <row r="40" spans="1:21" x14ac:dyDescent="0.2">
      <c r="A40" s="1" t="s">
        <v>10</v>
      </c>
      <c r="B40">
        <f t="shared" si="1"/>
        <v>2.587478260869565</v>
      </c>
      <c r="C40">
        <f t="shared" si="2"/>
        <v>0.48139130434782612</v>
      </c>
      <c r="D40">
        <f t="shared" si="3"/>
        <v>0.30086956521739128</v>
      </c>
      <c r="E40">
        <f t="shared" si="4"/>
        <v>0</v>
      </c>
      <c r="F40">
        <f t="shared" si="0"/>
        <v>0.66191304347826085</v>
      </c>
      <c r="G40">
        <f t="shared" si="0"/>
        <v>0.96278260869565224</v>
      </c>
      <c r="H40">
        <f t="shared" si="0"/>
        <v>0</v>
      </c>
      <c r="I40">
        <f t="shared" si="0"/>
        <v>0</v>
      </c>
      <c r="J40">
        <f t="shared" si="0"/>
        <v>0.12034782608695653</v>
      </c>
      <c r="K40">
        <f t="shared" si="0"/>
        <v>16.427478260869567</v>
      </c>
      <c r="L40" s="2"/>
      <c r="M40">
        <f t="shared" si="0"/>
        <v>6.0173913043478265E-2</v>
      </c>
      <c r="N40">
        <f t="shared" si="0"/>
        <v>9.2066086956521751</v>
      </c>
      <c r="O40">
        <f t="shared" si="0"/>
        <v>15.103652173913044</v>
      </c>
      <c r="P40">
        <f t="shared" si="0"/>
        <v>2.2264347826086959</v>
      </c>
      <c r="Q40">
        <f t="shared" si="0"/>
        <v>2.587478260869565</v>
      </c>
      <c r="R40">
        <f t="shared" si="0"/>
        <v>1.5645217391304349</v>
      </c>
      <c r="S40">
        <f t="shared" si="0"/>
        <v>1.2034782608695651</v>
      </c>
      <c r="T40">
        <f t="shared" si="0"/>
        <v>0.36104347826086963</v>
      </c>
      <c r="U40">
        <f t="shared" si="0"/>
        <v>15.344347826086956</v>
      </c>
    </row>
    <row r="41" spans="1:21" x14ac:dyDescent="0.2">
      <c r="A41" s="1" t="s">
        <v>11</v>
      </c>
      <c r="B41">
        <f t="shared" si="1"/>
        <v>4.3791208791208796</v>
      </c>
      <c r="C41">
        <f t="shared" si="2"/>
        <v>46.418681318681323</v>
      </c>
      <c r="D41">
        <f t="shared" si="3"/>
        <v>9.6340659340659354</v>
      </c>
      <c r="E41">
        <f t="shared" si="4"/>
        <v>1.7516483516483516</v>
      </c>
      <c r="F41">
        <f t="shared" si="0"/>
        <v>0</v>
      </c>
      <c r="G41">
        <f t="shared" si="0"/>
        <v>5.2549450549450558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0.87582417582417582</v>
      </c>
      <c r="M41" s="2"/>
      <c r="N41">
        <f t="shared" si="0"/>
        <v>3.5032967032967033</v>
      </c>
      <c r="O41">
        <f t="shared" si="0"/>
        <v>0</v>
      </c>
      <c r="P41">
        <f t="shared" si="0"/>
        <v>0</v>
      </c>
      <c r="Q41">
        <f t="shared" si="0"/>
        <v>0.87582417582417582</v>
      </c>
      <c r="R41">
        <f t="shared" si="0"/>
        <v>1.7516483516483516</v>
      </c>
      <c r="S41">
        <f t="shared" si="0"/>
        <v>0</v>
      </c>
      <c r="T41">
        <f t="shared" si="0"/>
        <v>4.3791208791208796</v>
      </c>
      <c r="U41">
        <f t="shared" si="0"/>
        <v>0.87582417582417582</v>
      </c>
    </row>
    <row r="42" spans="1:21" x14ac:dyDescent="0.2">
      <c r="A42" s="1" t="s">
        <v>12</v>
      </c>
      <c r="B42">
        <f t="shared" si="1"/>
        <v>2.9555555555555557</v>
      </c>
      <c r="C42">
        <f t="shared" si="2"/>
        <v>5.6155555555555559</v>
      </c>
      <c r="D42">
        <f t="shared" si="3"/>
        <v>0.88666666666666671</v>
      </c>
      <c r="E42">
        <f t="shared" si="4"/>
        <v>0.29555555555555557</v>
      </c>
      <c r="F42">
        <f t="shared" si="0"/>
        <v>0.29555555555555557</v>
      </c>
      <c r="G42">
        <f t="shared" si="0"/>
        <v>0.88666666666666671</v>
      </c>
      <c r="H42">
        <f t="shared" si="0"/>
        <v>0</v>
      </c>
      <c r="I42">
        <f t="shared" si="0"/>
        <v>0.88666666666666671</v>
      </c>
      <c r="J42">
        <f t="shared" si="0"/>
        <v>0.29555555555555557</v>
      </c>
      <c r="K42">
        <f t="shared" si="0"/>
        <v>47.584444444444451</v>
      </c>
      <c r="L42">
        <f t="shared" si="0"/>
        <v>45.220000000000006</v>
      </c>
      <c r="M42">
        <f t="shared" si="0"/>
        <v>1.1822222222222223</v>
      </c>
      <c r="N42" s="2"/>
      <c r="O42">
        <f t="shared" si="0"/>
        <v>2.3644444444444446</v>
      </c>
      <c r="P42">
        <f t="shared" si="0"/>
        <v>0</v>
      </c>
      <c r="Q42">
        <f t="shared" si="0"/>
        <v>0.29555555555555557</v>
      </c>
      <c r="R42">
        <f t="shared" si="0"/>
        <v>9.4577777777777783</v>
      </c>
      <c r="S42">
        <f t="shared" si="0"/>
        <v>0.29555555555555557</v>
      </c>
      <c r="T42">
        <f t="shared" si="0"/>
        <v>1.4777777777777779</v>
      </c>
      <c r="U42">
        <f t="shared" si="0"/>
        <v>26.304444444444446</v>
      </c>
    </row>
    <row r="43" spans="1:21" x14ac:dyDescent="0.2">
      <c r="A43" s="1" t="s">
        <v>13</v>
      </c>
      <c r="B43">
        <f t="shared" si="1"/>
        <v>2.6583815028901734</v>
      </c>
      <c r="C43">
        <f t="shared" si="2"/>
        <v>0</v>
      </c>
      <c r="D43">
        <f t="shared" si="3"/>
        <v>0.12658959537572254</v>
      </c>
      <c r="E43">
        <f t="shared" si="4"/>
        <v>0</v>
      </c>
      <c r="F43">
        <f t="shared" si="0"/>
        <v>4.3040462427745672</v>
      </c>
      <c r="G43">
        <f t="shared" si="0"/>
        <v>0</v>
      </c>
      <c r="H43">
        <f t="shared" si="0"/>
        <v>0</v>
      </c>
      <c r="I43">
        <f t="shared" si="0"/>
        <v>0.50635838150289014</v>
      </c>
      <c r="J43">
        <f t="shared" si="0"/>
        <v>0</v>
      </c>
      <c r="K43">
        <f t="shared" si="0"/>
        <v>8.3549132947976883</v>
      </c>
      <c r="L43">
        <f t="shared" si="0"/>
        <v>31.773988439306361</v>
      </c>
      <c r="M43">
        <f t="shared" si="0"/>
        <v>0</v>
      </c>
      <c r="N43">
        <f t="shared" si="0"/>
        <v>1.0127167630057803</v>
      </c>
      <c r="O43" s="2"/>
      <c r="P43">
        <f t="shared" si="0"/>
        <v>0</v>
      </c>
      <c r="Q43">
        <f t="shared" si="0"/>
        <v>4.0508670520231211</v>
      </c>
      <c r="R43">
        <f t="shared" si="0"/>
        <v>1.1393063583815031</v>
      </c>
      <c r="S43">
        <f t="shared" si="0"/>
        <v>0.25317919075144507</v>
      </c>
      <c r="T43">
        <f t="shared" si="0"/>
        <v>6.8358381502890175</v>
      </c>
      <c r="U43">
        <f t="shared" si="0"/>
        <v>4.6838150289017344</v>
      </c>
    </row>
    <row r="44" spans="1:21" x14ac:dyDescent="0.2">
      <c r="A44" s="1" t="s">
        <v>14</v>
      </c>
      <c r="B44">
        <f t="shared" si="1"/>
        <v>12.87142857142857</v>
      </c>
      <c r="C44">
        <f t="shared" si="2"/>
        <v>0.37857142857142856</v>
      </c>
      <c r="D44">
        <f t="shared" si="3"/>
        <v>0.75714285714285712</v>
      </c>
      <c r="E44">
        <f t="shared" si="4"/>
        <v>0.37857142857142856</v>
      </c>
      <c r="F44">
        <f t="shared" si="0"/>
        <v>0</v>
      </c>
      <c r="G44">
        <f t="shared" si="0"/>
        <v>1.8928571428571428</v>
      </c>
      <c r="H44">
        <f t="shared" si="0"/>
        <v>0</v>
      </c>
      <c r="I44">
        <f t="shared" si="0"/>
        <v>2.65</v>
      </c>
      <c r="J44">
        <f t="shared" si="0"/>
        <v>0</v>
      </c>
      <c r="K44">
        <f t="shared" si="0"/>
        <v>1.5142857142857142</v>
      </c>
      <c r="L44">
        <f t="shared" si="0"/>
        <v>14.007142857142856</v>
      </c>
      <c r="M44">
        <f t="shared" si="0"/>
        <v>0</v>
      </c>
      <c r="N44">
        <f t="shared" si="0"/>
        <v>0</v>
      </c>
      <c r="O44">
        <f t="shared" si="0"/>
        <v>0</v>
      </c>
      <c r="P44" s="2"/>
      <c r="Q44">
        <f t="shared" si="0"/>
        <v>3.407142857142857</v>
      </c>
      <c r="R44">
        <f t="shared" si="0"/>
        <v>3.7857142857142856</v>
      </c>
      <c r="S44">
        <f t="shared" ref="S44:U44" si="5">(S16*$W16)/SUM($B16:$U16)</f>
        <v>0</v>
      </c>
      <c r="T44">
        <f t="shared" si="5"/>
        <v>0.37857142857142856</v>
      </c>
      <c r="U44">
        <f t="shared" si="5"/>
        <v>0.37857142857142856</v>
      </c>
    </row>
    <row r="45" spans="1:21" x14ac:dyDescent="0.2">
      <c r="A45" s="1" t="s">
        <v>15</v>
      </c>
      <c r="B45">
        <f t="shared" si="1"/>
        <v>34.307547169811322</v>
      </c>
      <c r="C45">
        <f t="shared" si="2"/>
        <v>0.86635220125786161</v>
      </c>
      <c r="D45">
        <f t="shared" si="3"/>
        <v>5.544654088050315</v>
      </c>
      <c r="E45">
        <f t="shared" si="4"/>
        <v>0</v>
      </c>
      <c r="F45">
        <f t="shared" ref="F45:U49" si="6">(F17*$W17)/SUM($B17:$U17)</f>
        <v>8.3169811320754725</v>
      </c>
      <c r="G45">
        <f t="shared" si="6"/>
        <v>1.2128930817610062</v>
      </c>
      <c r="H45">
        <f t="shared" si="6"/>
        <v>0.69308176100628938</v>
      </c>
      <c r="I45">
        <f t="shared" si="6"/>
        <v>11.08930817610063</v>
      </c>
      <c r="J45">
        <f t="shared" si="6"/>
        <v>0</v>
      </c>
      <c r="K45">
        <f t="shared" si="6"/>
        <v>3.8119496855345911</v>
      </c>
      <c r="L45">
        <f t="shared" si="6"/>
        <v>7.4506289308176106</v>
      </c>
      <c r="M45">
        <f t="shared" si="6"/>
        <v>0.17327044025157234</v>
      </c>
      <c r="N45">
        <f t="shared" si="6"/>
        <v>0.17327044025157234</v>
      </c>
      <c r="O45">
        <f t="shared" si="6"/>
        <v>5.544654088050315</v>
      </c>
      <c r="P45">
        <f t="shared" si="6"/>
        <v>1.5594339622641511</v>
      </c>
      <c r="Q45" s="2"/>
      <c r="R45">
        <f t="shared" si="6"/>
        <v>23.218238993710692</v>
      </c>
      <c r="S45">
        <f t="shared" si="6"/>
        <v>0.17327044025157234</v>
      </c>
      <c r="T45">
        <f t="shared" si="6"/>
        <v>3.8119496855345911</v>
      </c>
      <c r="U45">
        <f t="shared" si="6"/>
        <v>2.2525157232704403</v>
      </c>
    </row>
    <row r="46" spans="1:21" x14ac:dyDescent="0.2">
      <c r="A46" s="1" t="s">
        <v>16</v>
      </c>
      <c r="B46">
        <f t="shared" si="1"/>
        <v>37.99382352941177</v>
      </c>
      <c r="C46">
        <f t="shared" si="2"/>
        <v>0.94044117647058822</v>
      </c>
      <c r="D46">
        <f t="shared" si="3"/>
        <v>3.5736764705882353</v>
      </c>
      <c r="E46">
        <f t="shared" si="4"/>
        <v>1.128529411764706</v>
      </c>
      <c r="F46">
        <f t="shared" si="6"/>
        <v>2.4451470588235296</v>
      </c>
      <c r="G46">
        <f t="shared" si="6"/>
        <v>0.37617647058823533</v>
      </c>
      <c r="H46">
        <f t="shared" si="6"/>
        <v>0.37617647058823533</v>
      </c>
      <c r="I46">
        <f t="shared" si="6"/>
        <v>2.257058823529412</v>
      </c>
      <c r="J46">
        <f t="shared" si="6"/>
        <v>0.75235294117647067</v>
      </c>
      <c r="K46">
        <f t="shared" si="6"/>
        <v>28.213235294117649</v>
      </c>
      <c r="L46">
        <f t="shared" si="6"/>
        <v>4.8902941176470591</v>
      </c>
      <c r="M46">
        <f t="shared" si="6"/>
        <v>0.37617647058823533</v>
      </c>
      <c r="N46">
        <f t="shared" si="6"/>
        <v>6.0188235294117653</v>
      </c>
      <c r="O46">
        <f t="shared" si="6"/>
        <v>1.6927941176470591</v>
      </c>
      <c r="P46">
        <f t="shared" si="6"/>
        <v>1.8808823529411764</v>
      </c>
      <c r="Q46">
        <f t="shared" si="6"/>
        <v>25.203823529411768</v>
      </c>
      <c r="R46" s="2"/>
      <c r="S46">
        <f t="shared" si="6"/>
        <v>0.18808823529411767</v>
      </c>
      <c r="T46">
        <f t="shared" si="6"/>
        <v>0.564264705882353</v>
      </c>
      <c r="U46">
        <f t="shared" si="6"/>
        <v>9.028235294117648</v>
      </c>
    </row>
    <row r="47" spans="1:21" x14ac:dyDescent="0.2">
      <c r="A47" s="1" t="s">
        <v>17</v>
      </c>
      <c r="B47">
        <f t="shared" si="1"/>
        <v>0</v>
      </c>
      <c r="C47">
        <f t="shared" si="2"/>
        <v>12.206741573033707</v>
      </c>
      <c r="D47">
        <f t="shared" si="3"/>
        <v>0.43595505617977526</v>
      </c>
      <c r="E47">
        <f t="shared" si="4"/>
        <v>0</v>
      </c>
      <c r="F47">
        <f t="shared" si="6"/>
        <v>3.4876404494382021</v>
      </c>
      <c r="G47">
        <f t="shared" si="6"/>
        <v>0</v>
      </c>
      <c r="H47">
        <f t="shared" si="6"/>
        <v>0</v>
      </c>
      <c r="I47">
        <f t="shared" si="6"/>
        <v>2.6157303370786513</v>
      </c>
      <c r="J47">
        <f t="shared" si="6"/>
        <v>0</v>
      </c>
      <c r="K47">
        <f t="shared" si="6"/>
        <v>0.43595505617977526</v>
      </c>
      <c r="L47">
        <f t="shared" si="6"/>
        <v>8.7191011235955056</v>
      </c>
      <c r="M47">
        <f t="shared" si="6"/>
        <v>0</v>
      </c>
      <c r="N47">
        <f t="shared" si="6"/>
        <v>0.43595505617977526</v>
      </c>
      <c r="O47">
        <f t="shared" si="6"/>
        <v>0.87191011235955052</v>
      </c>
      <c r="P47">
        <f t="shared" si="6"/>
        <v>0</v>
      </c>
      <c r="Q47">
        <f t="shared" si="6"/>
        <v>0.43595505617977526</v>
      </c>
      <c r="R47">
        <f t="shared" si="6"/>
        <v>0.43595505617977526</v>
      </c>
      <c r="S47" s="2"/>
      <c r="T47">
        <f t="shared" si="6"/>
        <v>0.87191011235955052</v>
      </c>
      <c r="U47">
        <f t="shared" si="6"/>
        <v>7.8471910112359549</v>
      </c>
    </row>
    <row r="48" spans="1:21" x14ac:dyDescent="0.2">
      <c r="A48" s="1" t="s">
        <v>18</v>
      </c>
      <c r="B48">
        <f t="shared" si="1"/>
        <v>0.30377358490566037</v>
      </c>
      <c r="C48">
        <f t="shared" si="2"/>
        <v>0</v>
      </c>
      <c r="D48">
        <f t="shared" si="3"/>
        <v>0.30377358490566037</v>
      </c>
      <c r="E48">
        <f t="shared" si="4"/>
        <v>0.30377358490566037</v>
      </c>
      <c r="F48">
        <f t="shared" si="6"/>
        <v>6.9867924528301879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8.8094339622641495</v>
      </c>
      <c r="K48">
        <f t="shared" si="6"/>
        <v>1.2150943396226415</v>
      </c>
      <c r="L48">
        <f t="shared" si="6"/>
        <v>1.8226415094339621</v>
      </c>
      <c r="M48">
        <f t="shared" si="6"/>
        <v>1.5188679245283019</v>
      </c>
      <c r="N48">
        <f t="shared" si="6"/>
        <v>1.5188679245283019</v>
      </c>
      <c r="O48">
        <f t="shared" si="6"/>
        <v>16.403773584905661</v>
      </c>
      <c r="P48">
        <f t="shared" si="6"/>
        <v>0.30377358490566037</v>
      </c>
      <c r="Q48">
        <f t="shared" si="6"/>
        <v>6.6830188679245275</v>
      </c>
      <c r="R48">
        <f t="shared" si="6"/>
        <v>0.91132075471698104</v>
      </c>
      <c r="S48">
        <f t="shared" si="6"/>
        <v>0.60754716981132073</v>
      </c>
      <c r="T48" s="2"/>
      <c r="U48">
        <f t="shared" si="6"/>
        <v>0.60754716981132073</v>
      </c>
    </row>
    <row r="49" spans="1:21" x14ac:dyDescent="0.2">
      <c r="A49" s="1" t="s">
        <v>19</v>
      </c>
      <c r="B49">
        <f t="shared" si="1"/>
        <v>23.943668370244183</v>
      </c>
      <c r="C49">
        <f t="shared" si="2"/>
        <v>0</v>
      </c>
      <c r="D49">
        <f t="shared" si="3"/>
        <v>0.16399772856331629</v>
      </c>
      <c r="E49">
        <f t="shared" si="4"/>
        <v>0.32799545712663258</v>
      </c>
      <c r="F49">
        <f t="shared" si="6"/>
        <v>3.8539466212379332</v>
      </c>
      <c r="G49">
        <f t="shared" si="6"/>
        <v>0.57399204997160713</v>
      </c>
      <c r="H49">
        <f t="shared" si="6"/>
        <v>0.57399204997160713</v>
      </c>
      <c r="I49">
        <f t="shared" si="6"/>
        <v>4.3459398069278823</v>
      </c>
      <c r="J49">
        <f t="shared" si="6"/>
        <v>0.16399772856331629</v>
      </c>
      <c r="K49">
        <f t="shared" si="6"/>
        <v>72.404997160704156</v>
      </c>
      <c r="L49">
        <f t="shared" si="6"/>
        <v>20.909710391822827</v>
      </c>
      <c r="M49">
        <f t="shared" si="6"/>
        <v>8.1998864281658146E-2</v>
      </c>
      <c r="N49">
        <f t="shared" si="6"/>
        <v>7.2978989210675751</v>
      </c>
      <c r="O49">
        <f t="shared" si="6"/>
        <v>3.0339579784213515</v>
      </c>
      <c r="P49">
        <f t="shared" si="6"/>
        <v>8.1998864281658146E-2</v>
      </c>
      <c r="Q49">
        <f t="shared" si="6"/>
        <v>1.065985235661556</v>
      </c>
      <c r="R49">
        <f t="shared" si="6"/>
        <v>3.9359454855195914</v>
      </c>
      <c r="S49">
        <f t="shared" si="6"/>
        <v>1.4759795570698468</v>
      </c>
      <c r="T49">
        <f t="shared" si="6"/>
        <v>0.16399772856331629</v>
      </c>
      <c r="U49" s="2"/>
    </row>
    <row r="51" spans="1:21" ht="17" customHeight="1" x14ac:dyDescent="0.2">
      <c r="A51" t="s">
        <v>23</v>
      </c>
    </row>
    <row r="52" spans="1:21" ht="17" customHeight="1" x14ac:dyDescent="0.2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  <c r="I52" t="s">
        <v>7</v>
      </c>
      <c r="J52" t="s">
        <v>8</v>
      </c>
      <c r="K52" t="s">
        <v>9</v>
      </c>
      <c r="L52" t="s">
        <v>10</v>
      </c>
      <c r="M52" t="s">
        <v>11</v>
      </c>
      <c r="N52" t="s">
        <v>12</v>
      </c>
      <c r="O52" t="s">
        <v>13</v>
      </c>
      <c r="P52" t="s">
        <v>14</v>
      </c>
      <c r="Q52" t="s">
        <v>15</v>
      </c>
      <c r="R52" t="s">
        <v>16</v>
      </c>
      <c r="S52" t="s">
        <v>17</v>
      </c>
      <c r="T52" t="s">
        <v>18</v>
      </c>
      <c r="U52" t="s">
        <v>19</v>
      </c>
    </row>
    <row r="53" spans="1:21" x14ac:dyDescent="0.2">
      <c r="A53" t="s">
        <v>0</v>
      </c>
      <c r="B53" s="2"/>
      <c r="C53">
        <f>C30/C$23</f>
        <v>125.12437959161787</v>
      </c>
      <c r="D53">
        <f t="shared" ref="D53:U53" si="7">D30/D$23</f>
        <v>10.113012919374004</v>
      </c>
      <c r="E53">
        <f t="shared" si="7"/>
        <v>73.575009722411991</v>
      </c>
      <c r="F53">
        <f t="shared" si="7"/>
        <v>55.529214774188318</v>
      </c>
      <c r="G53">
        <f t="shared" si="7"/>
        <v>26.537693476371501</v>
      </c>
      <c r="H53">
        <f t="shared" si="7"/>
        <v>57.863115157243008</v>
      </c>
      <c r="I53">
        <f t="shared" si="7"/>
        <v>197.45724433606233</v>
      </c>
      <c r="J53">
        <f t="shared" si="7"/>
        <v>33.409060537217691</v>
      </c>
      <c r="K53">
        <f t="shared" si="7"/>
        <v>34.646433149707235</v>
      </c>
      <c r="L53">
        <f t="shared" si="7"/>
        <v>24.602146108140737</v>
      </c>
      <c r="M53">
        <f t="shared" si="7"/>
        <v>41.761325671522115</v>
      </c>
      <c r="N53">
        <f t="shared" si="7"/>
        <v>28.091702553816678</v>
      </c>
      <c r="O53">
        <f t="shared" si="7"/>
        <v>25.282532298435008</v>
      </c>
      <c r="P53">
        <f t="shared" si="7"/>
        <v>122.32856012088941</v>
      </c>
      <c r="Q53">
        <f t="shared" si="7"/>
        <v>326.09125284918116</v>
      </c>
      <c r="R53">
        <f t="shared" si="7"/>
        <v>361.30333919407889</v>
      </c>
      <c r="S53">
        <f t="shared" si="7"/>
        <v>0</v>
      </c>
      <c r="T53">
        <f t="shared" si="7"/>
        <v>2.8872027624756034</v>
      </c>
      <c r="U53">
        <f t="shared" si="7"/>
        <v>228.57948029480491</v>
      </c>
    </row>
    <row r="54" spans="1:21" x14ac:dyDescent="0.2">
      <c r="A54" t="s">
        <v>1</v>
      </c>
      <c r="B54">
        <f t="shared" ref="B54:U54" si="8">B31/B$23</f>
        <v>125.39459526752448</v>
      </c>
      <c r="C54" s="2"/>
      <c r="D54">
        <f t="shared" si="8"/>
        <v>0</v>
      </c>
      <c r="E54">
        <f t="shared" si="8"/>
        <v>70.513493646960001</v>
      </c>
      <c r="F54">
        <f t="shared" si="8"/>
        <v>57.312337302095344</v>
      </c>
      <c r="G54">
        <f t="shared" si="8"/>
        <v>934.67886259693773</v>
      </c>
      <c r="H54">
        <f t="shared" si="8"/>
        <v>194.09384333750845</v>
      </c>
      <c r="I54">
        <f t="shared" si="8"/>
        <v>182.14435430177792</v>
      </c>
      <c r="J54">
        <f t="shared" si="8"/>
        <v>784.46261682242994</v>
      </c>
      <c r="K54">
        <f t="shared" si="8"/>
        <v>21.130306177035152</v>
      </c>
      <c r="L54">
        <f t="shared" si="8"/>
        <v>30.706793563691448</v>
      </c>
      <c r="M54">
        <f t="shared" si="8"/>
        <v>2969.7513351134849</v>
      </c>
      <c r="N54">
        <f t="shared" si="8"/>
        <v>358.07302629732538</v>
      </c>
      <c r="O54">
        <f t="shared" si="8"/>
        <v>0</v>
      </c>
      <c r="P54">
        <f t="shared" si="8"/>
        <v>24.137311286844003</v>
      </c>
      <c r="Q54">
        <f t="shared" si="8"/>
        <v>55.243846255100692</v>
      </c>
      <c r="R54">
        <f t="shared" si="8"/>
        <v>59.997140865960226</v>
      </c>
      <c r="S54">
        <f t="shared" si="8"/>
        <v>787.98038640459333</v>
      </c>
      <c r="T54">
        <f t="shared" si="8"/>
        <v>0</v>
      </c>
      <c r="U54">
        <f t="shared" si="8"/>
        <v>0</v>
      </c>
    </row>
    <row r="55" spans="1:21" x14ac:dyDescent="0.2">
      <c r="A55" t="s">
        <v>2</v>
      </c>
      <c r="B55">
        <f t="shared" ref="B55:U55" si="9">B32/B$23</f>
        <v>10.137837541995403</v>
      </c>
      <c r="C55">
        <f t="shared" si="9"/>
        <v>0</v>
      </c>
      <c r="D55" s="2"/>
      <c r="E55">
        <f t="shared" si="9"/>
        <v>838.02326737595706</v>
      </c>
      <c r="F55">
        <f t="shared" si="9"/>
        <v>24.326180951226412</v>
      </c>
      <c r="G55">
        <f t="shared" si="9"/>
        <v>264.48252055482334</v>
      </c>
      <c r="H55">
        <f t="shared" si="9"/>
        <v>0</v>
      </c>
      <c r="I55">
        <f t="shared" si="9"/>
        <v>0</v>
      </c>
      <c r="J55">
        <f t="shared" si="9"/>
        <v>253.68731563421829</v>
      </c>
      <c r="K55">
        <f t="shared" si="9"/>
        <v>17.937486964035635</v>
      </c>
      <c r="L55">
        <f t="shared" si="9"/>
        <v>16.291845958160806</v>
      </c>
      <c r="M55">
        <f t="shared" si="9"/>
        <v>523.23008849557527</v>
      </c>
      <c r="N55">
        <f t="shared" si="9"/>
        <v>47.994897552419673</v>
      </c>
      <c r="O55">
        <f t="shared" si="9"/>
        <v>6.856413936059953</v>
      </c>
      <c r="P55">
        <f t="shared" si="9"/>
        <v>40.980258679373726</v>
      </c>
      <c r="Q55">
        <f t="shared" si="9"/>
        <v>300.13710582076527</v>
      </c>
      <c r="R55">
        <f t="shared" si="9"/>
        <v>193.53965380124873</v>
      </c>
      <c r="S55">
        <f t="shared" si="9"/>
        <v>23.889836898289616</v>
      </c>
      <c r="T55">
        <f t="shared" si="9"/>
        <v>16.442696383699335</v>
      </c>
      <c r="U55">
        <f t="shared" si="9"/>
        <v>8.916206909319806</v>
      </c>
    </row>
    <row r="56" spans="1:21" x14ac:dyDescent="0.2">
      <c r="A56" t="s">
        <v>3</v>
      </c>
      <c r="B56">
        <f t="shared" ref="B56:U56" si="10">B33/B$23</f>
        <v>73.649664225926998</v>
      </c>
      <c r="C56">
        <f t="shared" si="10"/>
        <v>70.432936398043026</v>
      </c>
      <c r="D56">
        <f t="shared" si="10"/>
        <v>836.81942812377599</v>
      </c>
      <c r="E56" s="2"/>
      <c r="F56">
        <f t="shared" si="10"/>
        <v>0</v>
      </c>
      <c r="G56">
        <f t="shared" si="10"/>
        <v>0</v>
      </c>
      <c r="H56">
        <f t="shared" si="10"/>
        <v>1367.9964141640519</v>
      </c>
      <c r="I56">
        <f t="shared" si="10"/>
        <v>218.82528392795683</v>
      </c>
      <c r="J56">
        <f t="shared" si="10"/>
        <v>263.28502415458939</v>
      </c>
      <c r="K56">
        <f t="shared" si="10"/>
        <v>9.308056409505685</v>
      </c>
      <c r="L56">
        <f t="shared" si="10"/>
        <v>0</v>
      </c>
      <c r="M56">
        <f t="shared" si="10"/>
        <v>197.46376811594203</v>
      </c>
      <c r="N56">
        <f t="shared" si="10"/>
        <v>33.207120163641896</v>
      </c>
      <c r="O56">
        <f t="shared" si="10"/>
        <v>0</v>
      </c>
      <c r="P56">
        <f t="shared" si="10"/>
        <v>42.530657748049052</v>
      </c>
      <c r="Q56">
        <f t="shared" si="10"/>
        <v>0</v>
      </c>
      <c r="R56">
        <f t="shared" si="10"/>
        <v>126.86008812037575</v>
      </c>
      <c r="S56">
        <f t="shared" si="10"/>
        <v>0</v>
      </c>
      <c r="T56">
        <f t="shared" si="10"/>
        <v>34.129540168187511</v>
      </c>
      <c r="U56">
        <f t="shared" si="10"/>
        <v>37.014128918804197</v>
      </c>
    </row>
    <row r="57" spans="1:21" x14ac:dyDescent="0.2">
      <c r="A57" t="s">
        <v>4</v>
      </c>
      <c r="B57">
        <f t="shared" ref="B57:U57" si="11">B34/B$23</f>
        <v>55.492604445982188</v>
      </c>
      <c r="C57">
        <f t="shared" si="11"/>
        <v>57.15112912565143</v>
      </c>
      <c r="D57">
        <f t="shared" si="11"/>
        <v>24.250614250614252</v>
      </c>
      <c r="E57">
        <f t="shared" si="11"/>
        <v>0</v>
      </c>
      <c r="F57" s="2"/>
      <c r="G57">
        <f t="shared" si="11"/>
        <v>0</v>
      </c>
      <c r="H57">
        <f t="shared" si="11"/>
        <v>0</v>
      </c>
      <c r="I57">
        <f t="shared" si="11"/>
        <v>76.942911969297199</v>
      </c>
      <c r="J57">
        <f t="shared" si="11"/>
        <v>53.409090909090914</v>
      </c>
      <c r="K57">
        <f t="shared" si="11"/>
        <v>15.105601469237833</v>
      </c>
      <c r="L57">
        <f t="shared" si="11"/>
        <v>30.183486238532112</v>
      </c>
      <c r="M57">
        <f t="shared" si="11"/>
        <v>0</v>
      </c>
      <c r="N57">
        <f t="shared" si="11"/>
        <v>13.472563472563472</v>
      </c>
      <c r="O57">
        <f t="shared" si="11"/>
        <v>196.3144963144963</v>
      </c>
      <c r="P57">
        <f t="shared" si="11"/>
        <v>0</v>
      </c>
      <c r="Q57">
        <f t="shared" si="11"/>
        <v>379.12932138284248</v>
      </c>
      <c r="R57">
        <f t="shared" si="11"/>
        <v>111.51573092299671</v>
      </c>
      <c r="S57">
        <f t="shared" si="11"/>
        <v>160.94578067672239</v>
      </c>
      <c r="T57">
        <f t="shared" si="11"/>
        <v>318.476430976431</v>
      </c>
      <c r="U57">
        <f t="shared" si="11"/>
        <v>176.45112209965771</v>
      </c>
    </row>
    <row r="58" spans="1:21" x14ac:dyDescent="0.2">
      <c r="A58" t="s">
        <v>5</v>
      </c>
      <c r="B58">
        <f t="shared" ref="B58:U58" si="12">B35/B$23</f>
        <v>25.019107485454917</v>
      </c>
      <c r="C58">
        <f t="shared" si="12"/>
        <v>879.29414221572529</v>
      </c>
      <c r="D58">
        <f t="shared" si="12"/>
        <v>248.73726185201593</v>
      </c>
      <c r="E58">
        <f t="shared" si="12"/>
        <v>0</v>
      </c>
      <c r="F58">
        <f t="shared" si="12"/>
        <v>0</v>
      </c>
      <c r="G58" s="2"/>
      <c r="H58">
        <f t="shared" si="12"/>
        <v>1084.3332769984791</v>
      </c>
      <c r="I58">
        <f t="shared" si="12"/>
        <v>8.6725204377351961</v>
      </c>
      <c r="J58">
        <f t="shared" si="12"/>
        <v>1017.3692427790791</v>
      </c>
      <c r="K58">
        <f t="shared" si="12"/>
        <v>5.5334768449522551</v>
      </c>
      <c r="L58">
        <f t="shared" si="12"/>
        <v>64.330475760766035</v>
      </c>
      <c r="M58">
        <f t="shared" si="12"/>
        <v>352.16627634660426</v>
      </c>
      <c r="N58">
        <f t="shared" si="12"/>
        <v>59.223157583813318</v>
      </c>
      <c r="O58">
        <f t="shared" si="12"/>
        <v>0</v>
      </c>
      <c r="P58">
        <f t="shared" si="12"/>
        <v>126.41866330390921</v>
      </c>
      <c r="Q58">
        <f t="shared" si="12"/>
        <v>81.014777187716447</v>
      </c>
      <c r="R58">
        <f t="shared" si="12"/>
        <v>25.138701689496287</v>
      </c>
      <c r="S58">
        <f t="shared" si="12"/>
        <v>0</v>
      </c>
      <c r="T58">
        <f t="shared" si="12"/>
        <v>0</v>
      </c>
      <c r="U58">
        <f t="shared" si="12"/>
        <v>38.507442211399955</v>
      </c>
    </row>
    <row r="59" spans="1:21" x14ac:dyDescent="0.2">
      <c r="A59" t="s">
        <v>6</v>
      </c>
      <c r="B59">
        <f t="shared" ref="B59:U59" si="13">B36/B$23</f>
        <v>58.133769314268093</v>
      </c>
      <c r="C59">
        <f t="shared" si="13"/>
        <v>194.5815017493496</v>
      </c>
      <c r="D59">
        <f t="shared" si="13"/>
        <v>0</v>
      </c>
      <c r="E59">
        <f t="shared" si="13"/>
        <v>1373.0020572875453</v>
      </c>
      <c r="F59">
        <f t="shared" si="13"/>
        <v>0</v>
      </c>
      <c r="G59">
        <f t="shared" si="13"/>
        <v>1155.5289181899909</v>
      </c>
      <c r="H59" s="2"/>
      <c r="I59">
        <f t="shared" si="13"/>
        <v>282.11750715374035</v>
      </c>
      <c r="J59">
        <f t="shared" si="13"/>
        <v>0</v>
      </c>
      <c r="K59">
        <f t="shared" si="13"/>
        <v>0</v>
      </c>
      <c r="L59">
        <f t="shared" si="13"/>
        <v>0</v>
      </c>
      <c r="M59">
        <f t="shared" si="13"/>
        <v>0</v>
      </c>
      <c r="N59">
        <f t="shared" si="13"/>
        <v>0</v>
      </c>
      <c r="O59">
        <f t="shared" si="13"/>
        <v>0</v>
      </c>
      <c r="P59">
        <f t="shared" si="13"/>
        <v>0</v>
      </c>
      <c r="Q59">
        <f t="shared" si="13"/>
        <v>71.711961912318984</v>
      </c>
      <c r="R59">
        <f t="shared" si="13"/>
        <v>38.941103600570919</v>
      </c>
      <c r="S59">
        <f t="shared" si="13"/>
        <v>0</v>
      </c>
      <c r="T59">
        <f t="shared" si="13"/>
        <v>0</v>
      </c>
      <c r="U59">
        <f t="shared" si="13"/>
        <v>59.649949908656964</v>
      </c>
    </row>
    <row r="60" spans="1:21" x14ac:dyDescent="0.2">
      <c r="A60" t="s">
        <v>7</v>
      </c>
      <c r="B60">
        <f t="shared" ref="B60:U60" si="14">B37/B$23</f>
        <v>196.89702712674031</v>
      </c>
      <c r="C60">
        <f t="shared" si="14"/>
        <v>181.23618874301317</v>
      </c>
      <c r="D60">
        <f t="shared" si="14"/>
        <v>0</v>
      </c>
      <c r="E60">
        <f t="shared" si="14"/>
        <v>217.98326072001836</v>
      </c>
      <c r="F60">
        <f t="shared" si="14"/>
        <v>76.775230640201301</v>
      </c>
      <c r="G60">
        <f t="shared" si="14"/>
        <v>9.1728180633955709</v>
      </c>
      <c r="H60">
        <f t="shared" si="14"/>
        <v>280.00736377025032</v>
      </c>
      <c r="I60" s="2"/>
      <c r="J60">
        <f t="shared" si="14"/>
        <v>7.6986151603498545</v>
      </c>
      <c r="K60">
        <f t="shared" si="14"/>
        <v>10.886930529787671</v>
      </c>
      <c r="L60">
        <f t="shared" si="14"/>
        <v>0</v>
      </c>
      <c r="M60">
        <f t="shared" si="14"/>
        <v>0</v>
      </c>
      <c r="N60">
        <f t="shared" si="14"/>
        <v>11.651958080529511</v>
      </c>
      <c r="O60">
        <f t="shared" si="14"/>
        <v>6.658261760302576</v>
      </c>
      <c r="P60">
        <f t="shared" si="14"/>
        <v>34.821428571428577</v>
      </c>
      <c r="Q60">
        <f t="shared" si="14"/>
        <v>145.73153204943949</v>
      </c>
      <c r="R60">
        <f t="shared" si="14"/>
        <v>29.675732625746289</v>
      </c>
      <c r="S60">
        <f t="shared" si="14"/>
        <v>34.799121442298897</v>
      </c>
      <c r="T60">
        <f t="shared" si="14"/>
        <v>0</v>
      </c>
      <c r="U60">
        <f t="shared" si="14"/>
        <v>57.362735889334822</v>
      </c>
    </row>
    <row r="61" spans="1:21" x14ac:dyDescent="0.2">
      <c r="A61" t="s">
        <v>8</v>
      </c>
      <c r="B61">
        <f t="shared" ref="B61:U61" si="15">B38/B$23</f>
        <v>33.467470910186016</v>
      </c>
      <c r="C61">
        <f t="shared" si="15"/>
        <v>784.14071173961315</v>
      </c>
      <c r="D61">
        <f t="shared" si="15"/>
        <v>253.50855442598561</v>
      </c>
      <c r="E61">
        <f t="shared" si="15"/>
        <v>263.47799195959175</v>
      </c>
      <c r="F61">
        <f t="shared" si="15"/>
        <v>53.537765489506093</v>
      </c>
      <c r="G61">
        <f t="shared" si="15"/>
        <v>1081.0072223306654</v>
      </c>
      <c r="H61">
        <f t="shared" si="15"/>
        <v>0</v>
      </c>
      <c r="I61">
        <f t="shared" si="15"/>
        <v>7.7340175740117632</v>
      </c>
      <c r="J61" s="2"/>
      <c r="K61">
        <f t="shared" si="15"/>
        <v>14.804003336113427</v>
      </c>
      <c r="L61">
        <f t="shared" si="15"/>
        <v>7.1711135426310904</v>
      </c>
      <c r="M61">
        <f t="shared" si="15"/>
        <v>0</v>
      </c>
      <c r="N61">
        <f t="shared" si="15"/>
        <v>17.604760724026775</v>
      </c>
      <c r="O61">
        <f t="shared" si="15"/>
        <v>0</v>
      </c>
      <c r="P61">
        <f t="shared" si="15"/>
        <v>0</v>
      </c>
      <c r="Q61">
        <f t="shared" si="15"/>
        <v>0</v>
      </c>
      <c r="R61">
        <f t="shared" si="15"/>
        <v>44.83659901415615</v>
      </c>
      <c r="S61">
        <f t="shared" si="15"/>
        <v>0</v>
      </c>
      <c r="T61">
        <f t="shared" si="15"/>
        <v>524.71967380224271</v>
      </c>
      <c r="U61">
        <f t="shared" si="15"/>
        <v>9.8115235499596931</v>
      </c>
    </row>
    <row r="62" spans="1:21" x14ac:dyDescent="0.2">
      <c r="A62" t="s">
        <v>9</v>
      </c>
      <c r="B62">
        <f t="shared" ref="B62:U62" si="16">B39/B$23</f>
        <v>34.669762596856934</v>
      </c>
      <c r="C62">
        <f t="shared" si="16"/>
        <v>21.098969594265572</v>
      </c>
      <c r="D62">
        <f t="shared" si="16"/>
        <v>17.905612034052403</v>
      </c>
      <c r="E62">
        <f t="shared" si="16"/>
        <v>9.3048826581452087</v>
      </c>
      <c r="F62">
        <f t="shared" si="16"/>
        <v>15.125745325569381</v>
      </c>
      <c r="G62">
        <f t="shared" si="16"/>
        <v>5.8732947274817278</v>
      </c>
      <c r="H62">
        <f t="shared" si="16"/>
        <v>0</v>
      </c>
      <c r="I62">
        <f t="shared" si="16"/>
        <v>10.925258002307697</v>
      </c>
      <c r="J62">
        <f t="shared" si="16"/>
        <v>14.788117081695066</v>
      </c>
      <c r="K62" s="2"/>
      <c r="L62">
        <f t="shared" si="16"/>
        <v>138.27567825379458</v>
      </c>
      <c r="M62">
        <f t="shared" si="16"/>
        <v>0</v>
      </c>
      <c r="N62">
        <f t="shared" si="16"/>
        <v>400.38938020589399</v>
      </c>
      <c r="O62">
        <f t="shared" si="16"/>
        <v>70.343475848062994</v>
      </c>
      <c r="P62">
        <f t="shared" si="16"/>
        <v>12.740531639614209</v>
      </c>
      <c r="Q62">
        <f t="shared" si="16"/>
        <v>32.075634233535773</v>
      </c>
      <c r="R62">
        <f t="shared" si="16"/>
        <v>237.51469117827634</v>
      </c>
      <c r="S62">
        <f t="shared" si="16"/>
        <v>3.7136078770175946</v>
      </c>
      <c r="T62">
        <f t="shared" si="16"/>
        <v>10.223883414505231</v>
      </c>
      <c r="U62">
        <f t="shared" si="16"/>
        <v>611.91867234783069</v>
      </c>
    </row>
    <row r="63" spans="1:21" x14ac:dyDescent="0.2">
      <c r="A63" t="s">
        <v>10</v>
      </c>
      <c r="B63">
        <f t="shared" ref="B63:U63" si="17">B40/B$23</f>
        <v>24.619203243287963</v>
      </c>
      <c r="C63">
        <f t="shared" si="17"/>
        <v>30.66186651896982</v>
      </c>
      <c r="D63">
        <f t="shared" si="17"/>
        <v>16.263219741480611</v>
      </c>
      <c r="E63">
        <f t="shared" si="17"/>
        <v>0</v>
      </c>
      <c r="F63">
        <f t="shared" si="17"/>
        <v>30.224339884852096</v>
      </c>
      <c r="G63">
        <f t="shared" si="17"/>
        <v>68.282454517422153</v>
      </c>
      <c r="H63">
        <f t="shared" si="17"/>
        <v>0</v>
      </c>
      <c r="I63">
        <f t="shared" si="17"/>
        <v>0</v>
      </c>
      <c r="J63">
        <f t="shared" si="17"/>
        <v>7.1635610766045561</v>
      </c>
      <c r="K63">
        <f t="shared" si="17"/>
        <v>138.27843653930611</v>
      </c>
      <c r="L63" s="2"/>
      <c r="M63">
        <f t="shared" si="17"/>
        <v>5.3726708074534164</v>
      </c>
      <c r="N63">
        <f t="shared" si="17"/>
        <v>276.47473560517039</v>
      </c>
      <c r="O63">
        <f t="shared" si="17"/>
        <v>194.38419786245873</v>
      </c>
      <c r="P63">
        <f t="shared" si="17"/>
        <v>85.632107023411379</v>
      </c>
      <c r="Q63">
        <f t="shared" si="17"/>
        <v>45.554194733619099</v>
      </c>
      <c r="R63">
        <f t="shared" si="17"/>
        <v>29.914373597140248</v>
      </c>
      <c r="S63">
        <f t="shared" si="17"/>
        <v>53.967635016572423</v>
      </c>
      <c r="T63">
        <f t="shared" si="17"/>
        <v>11.143317230273755</v>
      </c>
      <c r="U63">
        <f t="shared" si="17"/>
        <v>128.40458431871932</v>
      </c>
    </row>
    <row r="64" spans="1:21" x14ac:dyDescent="0.2">
      <c r="A64" t="s">
        <v>11</v>
      </c>
      <c r="B64">
        <f t="shared" ref="B64:U64" si="18">B41/B$23</f>
        <v>41.666231009713414</v>
      </c>
      <c r="C64">
        <f t="shared" si="18"/>
        <v>2956.6039056484919</v>
      </c>
      <c r="D64">
        <f t="shared" si="18"/>
        <v>520.76032076032084</v>
      </c>
      <c r="E64">
        <f t="shared" si="18"/>
        <v>196.81442153352265</v>
      </c>
      <c r="F64">
        <f t="shared" si="18"/>
        <v>0</v>
      </c>
      <c r="G64">
        <f t="shared" si="18"/>
        <v>372.69113864858554</v>
      </c>
      <c r="H64">
        <f t="shared" si="18"/>
        <v>0</v>
      </c>
      <c r="I64">
        <f t="shared" si="18"/>
        <v>0</v>
      </c>
      <c r="J64">
        <f t="shared" si="18"/>
        <v>0</v>
      </c>
      <c r="K64">
        <f t="shared" si="18"/>
        <v>0</v>
      </c>
      <c r="L64">
        <f t="shared" si="18"/>
        <v>5.356722787915448</v>
      </c>
      <c r="M64" s="2"/>
      <c r="N64">
        <f t="shared" si="18"/>
        <v>105.20410520410519</v>
      </c>
      <c r="O64">
        <f t="shared" si="18"/>
        <v>0</v>
      </c>
      <c r="P64">
        <f t="shared" si="18"/>
        <v>0</v>
      </c>
      <c r="Q64">
        <f t="shared" si="18"/>
        <v>15.419439715214363</v>
      </c>
      <c r="R64">
        <f t="shared" si="18"/>
        <v>33.492320299203662</v>
      </c>
      <c r="S64">
        <f t="shared" si="18"/>
        <v>0</v>
      </c>
      <c r="T64">
        <f t="shared" si="18"/>
        <v>135.15805182471851</v>
      </c>
      <c r="U64">
        <f t="shared" si="18"/>
        <v>7.3290726010391287</v>
      </c>
    </row>
    <row r="65" spans="1:21" x14ac:dyDescent="0.2">
      <c r="A65" t="s">
        <v>12</v>
      </c>
      <c r="B65">
        <f t="shared" ref="B65:U65" si="19">B42/B$23</f>
        <v>28.121365894914899</v>
      </c>
      <c r="C65">
        <f t="shared" si="19"/>
        <v>357.6786978060864</v>
      </c>
      <c r="D65">
        <f t="shared" si="19"/>
        <v>47.927927927927932</v>
      </c>
      <c r="E65">
        <f t="shared" si="19"/>
        <v>33.208489388264674</v>
      </c>
      <c r="F65">
        <f t="shared" si="19"/>
        <v>13.495687468290209</v>
      </c>
      <c r="G65">
        <f t="shared" si="19"/>
        <v>62.884160756501188</v>
      </c>
      <c r="H65">
        <f t="shared" si="19"/>
        <v>0</v>
      </c>
      <c r="I65">
        <f t="shared" si="19"/>
        <v>11.697449428320141</v>
      </c>
      <c r="J65">
        <f t="shared" si="19"/>
        <v>17.592592592592595</v>
      </c>
      <c r="K65">
        <f t="shared" si="19"/>
        <v>400.54246165357279</v>
      </c>
      <c r="L65">
        <f t="shared" si="19"/>
        <v>276.57492354740066</v>
      </c>
      <c r="M65">
        <f t="shared" si="19"/>
        <v>105.55555555555556</v>
      </c>
      <c r="N65" s="2"/>
      <c r="O65">
        <f t="shared" si="19"/>
        <v>30.43043043043043</v>
      </c>
      <c r="P65">
        <f t="shared" si="19"/>
        <v>0</v>
      </c>
      <c r="Q65">
        <f t="shared" si="19"/>
        <v>5.2034428794992174</v>
      </c>
      <c r="R65">
        <f t="shared" si="19"/>
        <v>180.83705120033994</v>
      </c>
      <c r="S65">
        <f t="shared" si="19"/>
        <v>13.25361235675137</v>
      </c>
      <c r="T65">
        <f t="shared" si="19"/>
        <v>45.610425240054873</v>
      </c>
      <c r="U65">
        <f t="shared" si="19"/>
        <v>220.12087401208743</v>
      </c>
    </row>
    <row r="66" spans="1:21" x14ac:dyDescent="0.2">
      <c r="A66" t="s">
        <v>13</v>
      </c>
      <c r="B66">
        <f t="shared" ref="B66:U66" si="20">B43/B$23</f>
        <v>25.293829713512594</v>
      </c>
      <c r="C66">
        <f t="shared" si="20"/>
        <v>0</v>
      </c>
      <c r="D66">
        <f t="shared" si="20"/>
        <v>6.8426808311201377</v>
      </c>
      <c r="E66">
        <f t="shared" si="20"/>
        <v>0</v>
      </c>
      <c r="F66">
        <f t="shared" si="20"/>
        <v>196.53179190751447</v>
      </c>
      <c r="G66">
        <f t="shared" si="20"/>
        <v>0</v>
      </c>
      <c r="H66">
        <f t="shared" si="20"/>
        <v>0</v>
      </c>
      <c r="I66">
        <f t="shared" si="20"/>
        <v>6.6801897295895794</v>
      </c>
      <c r="J66">
        <f t="shared" si="20"/>
        <v>0</v>
      </c>
      <c r="K66">
        <f t="shared" si="20"/>
        <v>70.327552986512529</v>
      </c>
      <c r="L66">
        <f t="shared" si="20"/>
        <v>194.33632072970252</v>
      </c>
      <c r="M66">
        <f t="shared" si="20"/>
        <v>0</v>
      </c>
      <c r="N66">
        <f t="shared" si="20"/>
        <v>30.411914804978384</v>
      </c>
      <c r="O66" s="2"/>
      <c r="P66">
        <f t="shared" si="20"/>
        <v>0</v>
      </c>
      <c r="Q66">
        <f t="shared" si="20"/>
        <v>71.318081901815503</v>
      </c>
      <c r="R66">
        <f t="shared" si="20"/>
        <v>21.784060389703694</v>
      </c>
      <c r="S66">
        <f t="shared" si="20"/>
        <v>11.353326939526685</v>
      </c>
      <c r="T66">
        <f t="shared" si="20"/>
        <v>210.98265895953759</v>
      </c>
      <c r="U66">
        <f t="shared" si="20"/>
        <v>39.195104844365979</v>
      </c>
    </row>
    <row r="67" spans="1:21" x14ac:dyDescent="0.2">
      <c r="A67" t="s">
        <v>14</v>
      </c>
      <c r="B67">
        <f t="shared" ref="B67:U67" si="21">B44/B$23</f>
        <v>122.46839744461056</v>
      </c>
      <c r="C67">
        <f t="shared" si="21"/>
        <v>24.112829845313922</v>
      </c>
      <c r="D67">
        <f t="shared" si="21"/>
        <v>40.926640926640928</v>
      </c>
      <c r="E67">
        <f t="shared" si="21"/>
        <v>42.536115569823437</v>
      </c>
      <c r="F67">
        <f t="shared" si="21"/>
        <v>0</v>
      </c>
      <c r="G67">
        <f t="shared" si="21"/>
        <v>134.24518743667679</v>
      </c>
      <c r="H67">
        <f t="shared" si="21"/>
        <v>0</v>
      </c>
      <c r="I67">
        <f t="shared" si="21"/>
        <v>34.960422163588383</v>
      </c>
      <c r="J67">
        <f t="shared" si="21"/>
        <v>0</v>
      </c>
      <c r="K67">
        <f t="shared" si="21"/>
        <v>12.746512746512746</v>
      </c>
      <c r="L67">
        <f t="shared" si="21"/>
        <v>85.670598514635202</v>
      </c>
      <c r="M67">
        <f t="shared" si="21"/>
        <v>0</v>
      </c>
      <c r="N67">
        <f t="shared" si="21"/>
        <v>0</v>
      </c>
      <c r="O67">
        <f t="shared" si="21"/>
        <v>0</v>
      </c>
      <c r="P67" s="2"/>
      <c r="Q67">
        <f t="shared" si="21"/>
        <v>59.984909456740439</v>
      </c>
      <c r="R67">
        <f t="shared" si="21"/>
        <v>72.384594373122098</v>
      </c>
      <c r="S67">
        <f t="shared" si="21"/>
        <v>0</v>
      </c>
      <c r="T67">
        <f t="shared" si="21"/>
        <v>11.684303350970017</v>
      </c>
      <c r="U67">
        <f t="shared" si="21"/>
        <v>3.1679617453676032</v>
      </c>
    </row>
    <row r="68" spans="1:21" x14ac:dyDescent="0.2">
      <c r="A68" t="s">
        <v>15</v>
      </c>
      <c r="B68">
        <f t="shared" ref="B68:U68" si="22">B45/B$23</f>
        <v>326.42766098773853</v>
      </c>
      <c r="C68">
        <f t="shared" si="22"/>
        <v>55.181668869927499</v>
      </c>
      <c r="D68">
        <f t="shared" si="22"/>
        <v>299.71103178650355</v>
      </c>
      <c r="E68">
        <f t="shared" si="22"/>
        <v>0</v>
      </c>
      <c r="F68">
        <f t="shared" si="22"/>
        <v>379.77082794865174</v>
      </c>
      <c r="G68">
        <f t="shared" si="22"/>
        <v>86.020785940496893</v>
      </c>
      <c r="H68">
        <f t="shared" si="22"/>
        <v>71.451727938792715</v>
      </c>
      <c r="I68">
        <f t="shared" si="22"/>
        <v>146.29694163721146</v>
      </c>
      <c r="J68">
        <f t="shared" si="22"/>
        <v>0</v>
      </c>
      <c r="K68">
        <f t="shared" si="22"/>
        <v>32.087118565105982</v>
      </c>
      <c r="L68">
        <f t="shared" si="22"/>
        <v>45.569595907141348</v>
      </c>
      <c r="M68">
        <f t="shared" si="22"/>
        <v>15.470575022461816</v>
      </c>
      <c r="N68">
        <f t="shared" si="22"/>
        <v>5.2033165240712407</v>
      </c>
      <c r="O68">
        <f t="shared" si="22"/>
        <v>71.359769472977021</v>
      </c>
      <c r="P68">
        <f t="shared" si="22"/>
        <v>59.978229317851969</v>
      </c>
      <c r="Q68" s="2"/>
      <c r="R68">
        <f t="shared" si="22"/>
        <v>443.94338420096926</v>
      </c>
      <c r="S68">
        <f t="shared" si="22"/>
        <v>7.7699748991736479</v>
      </c>
      <c r="T68">
        <f t="shared" si="22"/>
        <v>117.6527680720553</v>
      </c>
      <c r="U68">
        <f t="shared" si="22"/>
        <v>18.849503960422094</v>
      </c>
    </row>
    <row r="69" spans="1:21" x14ac:dyDescent="0.2">
      <c r="A69" t="s">
        <v>16</v>
      </c>
      <c r="B69">
        <f t="shared" ref="B69:U69" si="23">B46/B$23</f>
        <v>361.50165108859915</v>
      </c>
      <c r="C69">
        <f t="shared" si="23"/>
        <v>59.900711877107533</v>
      </c>
      <c r="D69">
        <f t="shared" si="23"/>
        <v>193.1717011128776</v>
      </c>
      <c r="E69">
        <f t="shared" si="23"/>
        <v>126.80105750165237</v>
      </c>
      <c r="F69">
        <f t="shared" si="23"/>
        <v>111.6505506312114</v>
      </c>
      <c r="G69">
        <f t="shared" si="23"/>
        <v>26.679182311222366</v>
      </c>
      <c r="H69">
        <f t="shared" si="23"/>
        <v>38.781079442086117</v>
      </c>
      <c r="I69">
        <f t="shared" si="23"/>
        <v>29.776501629675618</v>
      </c>
      <c r="J69">
        <f t="shared" si="23"/>
        <v>44.782913165266116</v>
      </c>
      <c r="K69">
        <f t="shared" si="23"/>
        <v>237.48514557338086</v>
      </c>
      <c r="L69">
        <f t="shared" si="23"/>
        <v>29.910055765425437</v>
      </c>
      <c r="M69">
        <f t="shared" si="23"/>
        <v>33.587184873949582</v>
      </c>
      <c r="N69">
        <f t="shared" si="23"/>
        <v>180.74545133368662</v>
      </c>
      <c r="O69">
        <f t="shared" si="23"/>
        <v>21.786282080399729</v>
      </c>
      <c r="P69">
        <f t="shared" si="23"/>
        <v>72.341628959276022</v>
      </c>
      <c r="Q69">
        <f t="shared" si="23"/>
        <v>443.72928748964375</v>
      </c>
      <c r="R69" s="2"/>
      <c r="S69">
        <f t="shared" si="23"/>
        <v>8.4344500131891333</v>
      </c>
      <c r="T69">
        <f t="shared" si="23"/>
        <v>17.415577342047932</v>
      </c>
      <c r="U69">
        <f t="shared" si="23"/>
        <v>75.550086143243917</v>
      </c>
    </row>
    <row r="70" spans="1:21" x14ac:dyDescent="0.2">
      <c r="A70" t="s">
        <v>17</v>
      </c>
      <c r="B70">
        <f t="shared" ref="B70:U70" si="24">B47/B$23</f>
        <v>0</v>
      </c>
      <c r="C70">
        <f t="shared" si="24"/>
        <v>777.49946325055464</v>
      </c>
      <c r="D70">
        <f t="shared" si="24"/>
        <v>23.565138171879745</v>
      </c>
      <c r="E70">
        <f t="shared" si="24"/>
        <v>0</v>
      </c>
      <c r="F70">
        <f t="shared" si="24"/>
        <v>159.25298855882201</v>
      </c>
      <c r="G70">
        <f t="shared" si="24"/>
        <v>0</v>
      </c>
      <c r="H70">
        <f t="shared" si="24"/>
        <v>0</v>
      </c>
      <c r="I70">
        <f t="shared" si="24"/>
        <v>34.508315792594345</v>
      </c>
      <c r="J70">
        <f t="shared" si="24"/>
        <v>0</v>
      </c>
      <c r="K70">
        <f t="shared" si="24"/>
        <v>3.6696553550486133</v>
      </c>
      <c r="L70">
        <f t="shared" si="24"/>
        <v>53.327835618321132</v>
      </c>
      <c r="M70">
        <f t="shared" si="24"/>
        <v>0</v>
      </c>
      <c r="N70">
        <f t="shared" si="24"/>
        <v>13.091743428822079</v>
      </c>
      <c r="O70">
        <f t="shared" si="24"/>
        <v>11.221494367561782</v>
      </c>
      <c r="P70">
        <f t="shared" si="24"/>
        <v>0</v>
      </c>
      <c r="Q70">
        <f t="shared" si="24"/>
        <v>7.6752650735875925</v>
      </c>
      <c r="R70">
        <f t="shared" si="24"/>
        <v>8.3356607300148227</v>
      </c>
      <c r="S70" s="2"/>
      <c r="T70">
        <f t="shared" si="24"/>
        <v>26.910805937023166</v>
      </c>
      <c r="U70">
        <f t="shared" si="24"/>
        <v>65.666870386911754</v>
      </c>
    </row>
    <row r="71" spans="1:21" x14ac:dyDescent="0.2">
      <c r="A71" t="s">
        <v>18</v>
      </c>
      <c r="B71">
        <f t="shared" ref="B71:U71" si="25">B48/B$23</f>
        <v>2.8903290666570918</v>
      </c>
      <c r="C71">
        <f t="shared" si="25"/>
        <v>0</v>
      </c>
      <c r="D71">
        <f t="shared" si="25"/>
        <v>16.420193778684347</v>
      </c>
      <c r="E71">
        <f t="shared" si="25"/>
        <v>34.131863472546108</v>
      </c>
      <c r="F71">
        <f t="shared" si="25"/>
        <v>319.03161885069352</v>
      </c>
      <c r="G71">
        <f t="shared" si="25"/>
        <v>0</v>
      </c>
      <c r="H71">
        <f t="shared" si="25"/>
        <v>0</v>
      </c>
      <c r="I71">
        <f t="shared" si="25"/>
        <v>0</v>
      </c>
      <c r="J71">
        <f t="shared" si="25"/>
        <v>524.37106918238987</v>
      </c>
      <c r="K71">
        <f t="shared" si="25"/>
        <v>10.228066831840415</v>
      </c>
      <c r="L71">
        <f t="shared" si="25"/>
        <v>11.147654491950838</v>
      </c>
      <c r="M71">
        <f t="shared" si="25"/>
        <v>135.61320754716982</v>
      </c>
      <c r="N71">
        <f t="shared" si="25"/>
        <v>45.611649385234287</v>
      </c>
      <c r="O71">
        <f t="shared" si="25"/>
        <v>211.11677715451299</v>
      </c>
      <c r="P71">
        <f t="shared" si="25"/>
        <v>11.683599419448477</v>
      </c>
      <c r="Q71">
        <f t="shared" si="25"/>
        <v>117.65878288599519</v>
      </c>
      <c r="R71">
        <f t="shared" si="25"/>
        <v>17.424871027093328</v>
      </c>
      <c r="S71">
        <f t="shared" si="25"/>
        <v>27.244267704543532</v>
      </c>
      <c r="T71" s="2"/>
      <c r="U71">
        <f t="shared" si="25"/>
        <v>5.0840767348227676</v>
      </c>
    </row>
    <row r="72" spans="1:21" x14ac:dyDescent="0.2">
      <c r="A72" t="s">
        <v>19</v>
      </c>
      <c r="B72">
        <f t="shared" ref="B72:T72" si="26">B49/B$23</f>
        <v>227.81796736673817</v>
      </c>
      <c r="C72">
        <f t="shared" si="26"/>
        <v>0</v>
      </c>
      <c r="D72">
        <f t="shared" si="26"/>
        <v>8.8647420845035843</v>
      </c>
      <c r="E72">
        <f t="shared" si="26"/>
        <v>36.853422149059838</v>
      </c>
      <c r="F72">
        <f t="shared" si="26"/>
        <v>175.97929777342162</v>
      </c>
      <c r="G72">
        <f t="shared" si="26"/>
        <v>40.708656026355115</v>
      </c>
      <c r="H72">
        <f t="shared" si="26"/>
        <v>59.174438141402796</v>
      </c>
      <c r="I72">
        <f t="shared" si="26"/>
        <v>57.33429824443116</v>
      </c>
      <c r="J72">
        <f t="shared" si="26"/>
        <v>9.7617695573402568</v>
      </c>
      <c r="K72">
        <f t="shared" si="26"/>
        <v>609.4696730699003</v>
      </c>
      <c r="L72">
        <f t="shared" si="26"/>
        <v>127.88813695304481</v>
      </c>
      <c r="M72">
        <f t="shared" si="26"/>
        <v>7.3213271680051912</v>
      </c>
      <c r="N72">
        <f t="shared" si="26"/>
        <v>219.15612375578303</v>
      </c>
      <c r="O72">
        <f t="shared" si="26"/>
        <v>39.04707822936102</v>
      </c>
      <c r="P72">
        <f t="shared" si="26"/>
        <v>3.1538024723714675</v>
      </c>
      <c r="Q72">
        <f t="shared" si="26"/>
        <v>18.76734569826683</v>
      </c>
      <c r="R72">
        <f t="shared" si="26"/>
        <v>75.257083853147066</v>
      </c>
      <c r="S72">
        <f t="shared" si="26"/>
        <v>66.187424083849635</v>
      </c>
      <c r="T72">
        <f t="shared" si="26"/>
        <v>5.0616582889912438</v>
      </c>
      <c r="U72" s="2"/>
    </row>
    <row r="74" spans="1:21" x14ac:dyDescent="0.2">
      <c r="A74" t="s">
        <v>253</v>
      </c>
    </row>
    <row r="75" spans="1:21" x14ac:dyDescent="0.2">
      <c r="A75" s="1" t="s">
        <v>0</v>
      </c>
    </row>
    <row r="76" spans="1:21" x14ac:dyDescent="0.2">
      <c r="A76" s="1" t="s">
        <v>1</v>
      </c>
      <c r="B76">
        <f>(B54+C$53)/2</f>
        <v>125.25948742957118</v>
      </c>
    </row>
    <row r="77" spans="1:21" x14ac:dyDescent="0.2">
      <c r="A77" s="1" t="s">
        <v>2</v>
      </c>
      <c r="B77">
        <f>(B55+D$53)/2</f>
        <v>10.125425230684703</v>
      </c>
      <c r="C77">
        <f>(C55+D$54)/2</f>
        <v>0</v>
      </c>
    </row>
    <row r="78" spans="1:21" x14ac:dyDescent="0.2">
      <c r="A78" s="1" t="s">
        <v>3</v>
      </c>
      <c r="B78">
        <f>(B56+E$53)/2</f>
        <v>73.612336974169494</v>
      </c>
      <c r="C78">
        <f>(C56+$E$54)/2</f>
        <v>70.473215022501506</v>
      </c>
      <c r="D78">
        <f>(D56+$E$55)/2</f>
        <v>837.42134774986653</v>
      </c>
    </row>
    <row r="79" spans="1:21" x14ac:dyDescent="0.2">
      <c r="A79" s="1" t="s">
        <v>4</v>
      </c>
      <c r="B79">
        <f>(B57+F$53)/2</f>
        <v>55.51090961008525</v>
      </c>
      <c r="C79">
        <f>(C57+$F$54)/2</f>
        <v>57.231733213873383</v>
      </c>
      <c r="D79">
        <f>(D57+$F$55)/2</f>
        <v>24.288397600920334</v>
      </c>
      <c r="E79">
        <f>(E57+$F$56)/2</f>
        <v>0</v>
      </c>
    </row>
    <row r="80" spans="1:21" x14ac:dyDescent="0.2">
      <c r="A80" s="1" t="s">
        <v>5</v>
      </c>
      <c r="B80">
        <f>(B58+G$53)/2</f>
        <v>25.778400480913209</v>
      </c>
      <c r="C80">
        <f>(C58+$G$54)/2</f>
        <v>906.98650240633151</v>
      </c>
      <c r="D80">
        <f>(D58+$G$55)/2</f>
        <v>256.60989120341964</v>
      </c>
      <c r="E80">
        <f>(E58+$G$56)/2</f>
        <v>0</v>
      </c>
      <c r="F80">
        <f>(F58+$G$57)/2</f>
        <v>0</v>
      </c>
    </row>
    <row r="81" spans="1:21" x14ac:dyDescent="0.2">
      <c r="A81" s="1" t="s">
        <v>6</v>
      </c>
      <c r="B81">
        <f>(B59+H$53)/2</f>
        <v>57.998442235755547</v>
      </c>
      <c r="C81">
        <f>(C59+$H$54)/2</f>
        <v>194.33767254342902</v>
      </c>
      <c r="D81">
        <f>(D59+$H$55)/2</f>
        <v>0</v>
      </c>
      <c r="E81">
        <f>(E59+$H$56)/2</f>
        <v>1370.4992357257986</v>
      </c>
      <c r="F81">
        <f>(F59+$H$57)/2</f>
        <v>0</v>
      </c>
      <c r="G81">
        <f>(G59+$H$58)/2</f>
        <v>1119.9310975942349</v>
      </c>
    </row>
    <row r="82" spans="1:21" x14ac:dyDescent="0.2">
      <c r="A82" s="1" t="s">
        <v>7</v>
      </c>
      <c r="B82">
        <f>(B60+I$53)/2</f>
        <v>197.17713573140134</v>
      </c>
      <c r="C82">
        <f>(C60+$I$54)/2</f>
        <v>181.69027152239556</v>
      </c>
      <c r="D82">
        <f>(D60+$I$55)/2</f>
        <v>0</v>
      </c>
      <c r="E82">
        <f>(E60+$I$56)/2</f>
        <v>218.40427232398758</v>
      </c>
      <c r="F82">
        <f>(F60+$I$57)/2</f>
        <v>76.85907130474925</v>
      </c>
      <c r="G82">
        <f>(G60+$I$58)/2</f>
        <v>8.9226692505653844</v>
      </c>
      <c r="H82">
        <f>(H60+$I$59)/2</f>
        <v>281.06243546199534</v>
      </c>
    </row>
    <row r="83" spans="1:21" x14ac:dyDescent="0.2">
      <c r="A83" s="1" t="s">
        <v>8</v>
      </c>
      <c r="B83">
        <f>(B61+J$53)/2</f>
        <v>33.438265723701853</v>
      </c>
      <c r="C83">
        <f>(C61+$J$54)/2</f>
        <v>784.30166428102154</v>
      </c>
      <c r="D83">
        <f>(D61+$J$55)/2</f>
        <v>253.59793503010195</v>
      </c>
      <c r="E83">
        <f>(E61+$J$56)/2</f>
        <v>263.38150805709057</v>
      </c>
      <c r="F83">
        <f>(F61+$J$57)/2</f>
        <v>53.473428199298503</v>
      </c>
      <c r="G83">
        <f>(G61+$J$58)/2</f>
        <v>1049.1882325548722</v>
      </c>
      <c r="H83">
        <f>(H61+$J$59)/2</f>
        <v>0</v>
      </c>
      <c r="I83">
        <f>(I61+$J$60)/2</f>
        <v>7.7163163671808093</v>
      </c>
    </row>
    <row r="84" spans="1:21" x14ac:dyDescent="0.2">
      <c r="A84" s="1" t="s">
        <v>9</v>
      </c>
      <c r="B84">
        <f>(B62+K$53)/2</f>
        <v>34.658097873282088</v>
      </c>
      <c r="C84">
        <f>(C62+$K$54)/2</f>
        <v>21.11463788565036</v>
      </c>
      <c r="D84">
        <f>(D62+$K$55)/2</f>
        <v>17.921549499044019</v>
      </c>
      <c r="E84">
        <f>(E62+$K$56)/2</f>
        <v>9.306469533825446</v>
      </c>
      <c r="F84">
        <f>(F62+$K$57)/2</f>
        <v>15.115673397403608</v>
      </c>
      <c r="G84">
        <f>(G62+$K$58)/2</f>
        <v>5.703385786216991</v>
      </c>
      <c r="H84">
        <f>(H62+$K$59)/2</f>
        <v>0</v>
      </c>
      <c r="I84">
        <f>(I62+$K$60)/2</f>
        <v>10.906094266047685</v>
      </c>
      <c r="J84">
        <f>(J62+$K$61)/2</f>
        <v>14.796060208904247</v>
      </c>
    </row>
    <row r="85" spans="1:21" x14ac:dyDescent="0.2">
      <c r="A85" s="1" t="s">
        <v>10</v>
      </c>
      <c r="B85">
        <f>(B63+L$53)/2</f>
        <v>24.61067467571435</v>
      </c>
      <c r="C85">
        <f>(C63+$L$54)/2</f>
        <v>30.684330041330632</v>
      </c>
      <c r="D85">
        <f>(D63+$L$55)/2</f>
        <v>16.277532849820709</v>
      </c>
      <c r="E85">
        <f>(E63+$L$56)/2</f>
        <v>0</v>
      </c>
      <c r="F85">
        <f>(F63+$L$57)/2</f>
        <v>30.203913061692106</v>
      </c>
      <c r="G85">
        <f>(G63+$L$58)/2</f>
        <v>66.306465139094087</v>
      </c>
      <c r="H85">
        <f>(H63+$L$59)/2</f>
        <v>0</v>
      </c>
      <c r="I85">
        <f>(I63+$L$60)/2</f>
        <v>0</v>
      </c>
      <c r="J85">
        <f>(J63+$L$61)/2</f>
        <v>7.1673373096178228</v>
      </c>
      <c r="K85">
        <f>(K63+$L$62)/2</f>
        <v>138.27705739655033</v>
      </c>
    </row>
    <row r="86" spans="1:21" x14ac:dyDescent="0.2">
      <c r="A86" s="1" t="s">
        <v>11</v>
      </c>
      <c r="B86">
        <f>(B64+M$53)/2</f>
        <v>41.713778340617765</v>
      </c>
      <c r="C86">
        <f>(C64+$M$54)/2</f>
        <v>2963.1776203809886</v>
      </c>
      <c r="D86">
        <f>(D64+$M$55)/2</f>
        <v>521.99520462794806</v>
      </c>
      <c r="E86">
        <f>(E64+$M$56)/2</f>
        <v>197.13909482473235</v>
      </c>
      <c r="F86">
        <f>(F64+$M$57)/2</f>
        <v>0</v>
      </c>
      <c r="G86">
        <f>(G64+$M$58)/2</f>
        <v>362.42870749759493</v>
      </c>
      <c r="H86">
        <f>(H64+$M$59)/2</f>
        <v>0</v>
      </c>
      <c r="I86">
        <f>(I64+$M$60)/2</f>
        <v>0</v>
      </c>
      <c r="J86">
        <f>(J64+$M$61)/2</f>
        <v>0</v>
      </c>
      <c r="K86">
        <f>(K64+$M$62)/2</f>
        <v>0</v>
      </c>
      <c r="L86">
        <f>(L64+$M$63)/2</f>
        <v>5.3646967976844326</v>
      </c>
    </row>
    <row r="87" spans="1:21" x14ac:dyDescent="0.2">
      <c r="A87" s="1" t="s">
        <v>12</v>
      </c>
      <c r="B87">
        <f>(B65+N$53)/2</f>
        <v>28.106534224365788</v>
      </c>
      <c r="C87">
        <f>(C65+$N$54)/2</f>
        <v>357.87586205170589</v>
      </c>
      <c r="D87">
        <f>(D65+$N$55)/2</f>
        <v>47.961412740173799</v>
      </c>
      <c r="E87">
        <f>(E65+$N$56)/2</f>
        <v>33.207804775953285</v>
      </c>
      <c r="F87">
        <f>(F65+$N$57)/2</f>
        <v>13.484125470426839</v>
      </c>
      <c r="G87">
        <f>(G65+$N$58)/2</f>
        <v>61.053659170157253</v>
      </c>
      <c r="H87">
        <f>(H65+$N$59)/2</f>
        <v>0</v>
      </c>
      <c r="I87">
        <f>(I65+$N$60)/2</f>
        <v>11.674703754424826</v>
      </c>
      <c r="J87">
        <f>(J65+$N$61)/2</f>
        <v>17.598676658309685</v>
      </c>
      <c r="K87">
        <f>(K65+$N$62)/2</f>
        <v>400.46592092973339</v>
      </c>
      <c r="L87">
        <f>(L65+$N$63)/2</f>
        <v>276.52482957628553</v>
      </c>
      <c r="M87">
        <f>(M65+$N$64)/2</f>
        <v>105.37983037983037</v>
      </c>
    </row>
    <row r="88" spans="1:21" x14ac:dyDescent="0.2">
      <c r="A88" s="1" t="s">
        <v>13</v>
      </c>
      <c r="B88">
        <f>(B66+O$53)/2</f>
        <v>25.288181005973801</v>
      </c>
      <c r="C88">
        <f>(C66+$O$54)/2</f>
        <v>0</v>
      </c>
      <c r="D88">
        <f>(D66+$O$55)/2</f>
        <v>6.8495473835900453</v>
      </c>
      <c r="E88">
        <f>(E66+$O$56)/2</f>
        <v>0</v>
      </c>
      <c r="F88">
        <f>(F66+$O$57)/2</f>
        <v>196.4231441110054</v>
      </c>
      <c r="G88">
        <f>(G66+$O$58)/2</f>
        <v>0</v>
      </c>
      <c r="H88">
        <f>(H66+$O$59)/2</f>
        <v>0</v>
      </c>
      <c r="I88">
        <f>(I66+$O$60)/2</f>
        <v>6.6692257449460772</v>
      </c>
      <c r="J88">
        <f>(J66+$O$61)/2</f>
        <v>0</v>
      </c>
      <c r="K88">
        <f>(K66+$O$62)/2</f>
        <v>70.335514417287754</v>
      </c>
      <c r="L88">
        <f>(L66+$O$63)/2</f>
        <v>194.36025929608064</v>
      </c>
      <c r="M88">
        <f>(M66+$O$64)/2</f>
        <v>0</v>
      </c>
      <c r="N88">
        <f>(N66+$O$65)/2</f>
        <v>30.421172617704407</v>
      </c>
    </row>
    <row r="89" spans="1:21" x14ac:dyDescent="0.2">
      <c r="A89" s="1" t="s">
        <v>14</v>
      </c>
      <c r="B89">
        <f>(B67+P$53)/2</f>
        <v>122.39847878274998</v>
      </c>
      <c r="C89">
        <f>(C67+$P$54)/2</f>
        <v>24.125070566078961</v>
      </c>
      <c r="D89">
        <f>(D67+$P$55)/2</f>
        <v>40.953449803007331</v>
      </c>
      <c r="E89">
        <f>(E67+$P$56)/2</f>
        <v>42.533386658936244</v>
      </c>
      <c r="F89">
        <f>(F67+$P$57)/2</f>
        <v>0</v>
      </c>
      <c r="G89">
        <f>(G67+$P$58)/2</f>
        <v>130.33192537029299</v>
      </c>
      <c r="H89">
        <f>(H67+$P$59)/2</f>
        <v>0</v>
      </c>
      <c r="I89">
        <f>(I67+$P$60)/2</f>
        <v>34.89092536750848</v>
      </c>
      <c r="J89">
        <f>(J67+$P$61)/2</f>
        <v>0</v>
      </c>
      <c r="K89">
        <f>(K67+$P$62)/2</f>
        <v>12.743522193063477</v>
      </c>
      <c r="L89">
        <f>(L67+$P$63)/2</f>
        <v>85.651352769023291</v>
      </c>
      <c r="M89">
        <f>(M67+$P$64)/2</f>
        <v>0</v>
      </c>
      <c r="N89">
        <f>(N67+$P$65)/2</f>
        <v>0</v>
      </c>
      <c r="O89">
        <f>(O67+$P$66)/2</f>
        <v>0</v>
      </c>
    </row>
    <row r="90" spans="1:21" x14ac:dyDescent="0.2">
      <c r="A90" s="1" t="s">
        <v>15</v>
      </c>
      <c r="B90">
        <f>(B68+Q$53)/2</f>
        <v>326.25945691845982</v>
      </c>
      <c r="C90">
        <f>(C68+$Q$54)/2</f>
        <v>55.212757562514099</v>
      </c>
      <c r="D90">
        <f>(D68+$Q$55)/2</f>
        <v>299.92406880363444</v>
      </c>
      <c r="E90">
        <f>(E68+$Q$56)/2</f>
        <v>0</v>
      </c>
      <c r="F90">
        <f>(F68+$Q$57)/2</f>
        <v>379.45007466574714</v>
      </c>
      <c r="G90">
        <f>(G68+$Q$58)/2</f>
        <v>83.51778156410667</v>
      </c>
      <c r="H90">
        <f>(H68+$Q$59)/2</f>
        <v>71.581844925555856</v>
      </c>
      <c r="I90">
        <f>(I68+$Q$60)/2</f>
        <v>146.01423684332548</v>
      </c>
      <c r="J90">
        <f>(J68+$Q$61)/2</f>
        <v>0</v>
      </c>
      <c r="K90">
        <f>(K68+$Q$62)/2</f>
        <v>32.081376399320874</v>
      </c>
      <c r="L90">
        <f>(L68+$Q$63)/2</f>
        <v>45.561895320380223</v>
      </c>
      <c r="M90">
        <f>(M68+$Q$64)/2</f>
        <v>15.445007368838089</v>
      </c>
      <c r="N90">
        <f>(N68+$Q$65)/2</f>
        <v>5.203379701785229</v>
      </c>
      <c r="O90">
        <f>(O68+$Q$66)/2</f>
        <v>71.338925687396255</v>
      </c>
      <c r="P90">
        <f>(P68+$Q$67)/2</f>
        <v>59.981569387296204</v>
      </c>
    </row>
    <row r="91" spans="1:21" x14ac:dyDescent="0.2">
      <c r="A91" s="1" t="s">
        <v>16</v>
      </c>
      <c r="B91">
        <f>(B69+R$53)/2</f>
        <v>361.40249514133905</v>
      </c>
      <c r="C91">
        <f>(C69+$R$54)/2</f>
        <v>59.948926371533879</v>
      </c>
      <c r="D91">
        <f>(D69+$R$55)/2</f>
        <v>193.35567745706317</v>
      </c>
      <c r="E91">
        <f>(E69+$R$56)/2</f>
        <v>126.83057281101406</v>
      </c>
      <c r="F91">
        <f>(F69+$R$57)/2</f>
        <v>111.58314077710406</v>
      </c>
      <c r="G91">
        <f>(G69+$R$58)/2</f>
        <v>25.908942000359325</v>
      </c>
      <c r="H91">
        <f>(H69+$R$59)/2</f>
        <v>38.861091521328518</v>
      </c>
      <c r="I91">
        <f>(I69+$R$60)/2</f>
        <v>29.726117127710953</v>
      </c>
      <c r="J91">
        <f>(J69+$R$61)/2</f>
        <v>44.809756089711129</v>
      </c>
      <c r="K91">
        <f>(K69+$R$62)/2</f>
        <v>237.4999183758286</v>
      </c>
      <c r="L91">
        <f>(L69+$R$63)/2</f>
        <v>29.91221468128284</v>
      </c>
      <c r="M91">
        <f>(M69+$R$64)/2</f>
        <v>33.539752586576626</v>
      </c>
      <c r="N91">
        <f>(N69+$R$65)/2</f>
        <v>180.79125126701328</v>
      </c>
      <c r="O91">
        <f>(O69+$R$66)/2</f>
        <v>21.785171235051713</v>
      </c>
      <c r="P91">
        <f>(P69+$R$67)/2</f>
        <v>72.36311166619906</v>
      </c>
      <c r="Q91">
        <f>(Q69+$R$68)/2</f>
        <v>443.83633584530651</v>
      </c>
    </row>
    <row r="92" spans="1:21" x14ac:dyDescent="0.2">
      <c r="A92" s="1" t="s">
        <v>17</v>
      </c>
      <c r="B92">
        <f>(B70+S$53)/2</f>
        <v>0</v>
      </c>
      <c r="C92">
        <f>(C70+$S$54)/2</f>
        <v>782.73992482757399</v>
      </c>
      <c r="D92">
        <f>(D70+$S$55)/2</f>
        <v>23.727487535084681</v>
      </c>
      <c r="E92">
        <f>(E70+$S$56)/2</f>
        <v>0</v>
      </c>
      <c r="F92">
        <f>(F70+$S$57)/2</f>
        <v>160.09938461777222</v>
      </c>
      <c r="G92">
        <f>(G70+$S$58)/2</f>
        <v>0</v>
      </c>
      <c r="H92">
        <f>(H70+$S$59)/2</f>
        <v>0</v>
      </c>
      <c r="I92">
        <f>(I70+$S$60)/2</f>
        <v>34.653718617446621</v>
      </c>
      <c r="J92">
        <f>(J70+$S$61)/2</f>
        <v>0</v>
      </c>
      <c r="K92">
        <f>(K70+$S$62)/2</f>
        <v>3.6916316160331037</v>
      </c>
      <c r="L92">
        <f>(L70+$S$63)/2</f>
        <v>53.647735317446774</v>
      </c>
      <c r="M92">
        <f>(M70+$S$64)/2</f>
        <v>0</v>
      </c>
      <c r="N92">
        <f>(N70+$S$65)/2</f>
        <v>13.172677892786725</v>
      </c>
      <c r="O92">
        <f>(O70+$S$66)/2</f>
        <v>11.287410653544233</v>
      </c>
      <c r="P92">
        <f>(P70+$S$67)/2</f>
        <v>0</v>
      </c>
      <c r="Q92">
        <f>(Q70+$S$68)/2</f>
        <v>7.7226199863806197</v>
      </c>
      <c r="R92">
        <f>(R70+$S$69)/2</f>
        <v>8.3850553716019789</v>
      </c>
    </row>
    <row r="93" spans="1:21" x14ac:dyDescent="0.2">
      <c r="A93" s="1" t="s">
        <v>18</v>
      </c>
      <c r="B93">
        <f>(B71+T$53)/2</f>
        <v>2.8887659145663473</v>
      </c>
      <c r="C93">
        <f>(C71+$T$54)/2</f>
        <v>0</v>
      </c>
      <c r="D93">
        <f>(D71+$T$55)/2</f>
        <v>16.431445081191839</v>
      </c>
      <c r="E93">
        <f>(E71+$T$56)/2</f>
        <v>34.130701820366809</v>
      </c>
      <c r="F93">
        <f>(F71+$T$57)/2</f>
        <v>318.75402491356226</v>
      </c>
      <c r="G93">
        <f>(G71+$T$58)/2</f>
        <v>0</v>
      </c>
      <c r="H93">
        <f>(H71+$T$59)/2</f>
        <v>0</v>
      </c>
      <c r="I93">
        <f>(I71+$T$60)/2</f>
        <v>0</v>
      </c>
      <c r="J93">
        <f>(J71+$T$61)/2</f>
        <v>524.54537149231624</v>
      </c>
      <c r="K93">
        <f>(K71+$T$62)/2</f>
        <v>10.225975123172823</v>
      </c>
      <c r="L93">
        <f>(L71+$T$63)/2</f>
        <v>11.145485861112297</v>
      </c>
      <c r="M93">
        <f>(M71+$T$64)/2</f>
        <v>135.38562968594417</v>
      </c>
      <c r="N93">
        <f>(N71+$T$65)/2</f>
        <v>45.611037312644584</v>
      </c>
      <c r="O93">
        <f>(O71+$T$66)/2</f>
        <v>211.0497180570253</v>
      </c>
      <c r="P93">
        <f>(P71+$T$67)/2</f>
        <v>11.683951385209248</v>
      </c>
      <c r="Q93">
        <f>(Q71+$T$68)/2</f>
        <v>117.65577547902524</v>
      </c>
      <c r="R93">
        <f>(R71+$T$69)/2</f>
        <v>17.420224184570628</v>
      </c>
      <c r="S93">
        <f>(S71+$T$7)/2</f>
        <v>13.622133852271766</v>
      </c>
    </row>
    <row r="94" spans="1:21" x14ac:dyDescent="0.2">
      <c r="A94" s="1" t="s">
        <v>19</v>
      </c>
      <c r="B94">
        <f>(B72+U$53)/2</f>
        <v>228.19872383077154</v>
      </c>
      <c r="C94">
        <f>(C72+$U$54)/2</f>
        <v>0</v>
      </c>
      <c r="D94">
        <f>(D72+$U$55)/2</f>
        <v>8.8904744969116951</v>
      </c>
      <c r="E94">
        <f>(E72+$U$56)/2</f>
        <v>36.933775533932021</v>
      </c>
      <c r="F94">
        <f>(F72+$U$57)/2</f>
        <v>176.21520993653968</v>
      </c>
      <c r="G94">
        <f>(G72+$U$58)/2</f>
        <v>39.608049118877531</v>
      </c>
      <c r="H94">
        <f>(H72+$U$59)/2</f>
        <v>59.412194025029876</v>
      </c>
      <c r="I94">
        <f>(I72+$U$60)/2</f>
        <v>57.348517066882991</v>
      </c>
      <c r="J94">
        <f>(J72+$U$61)/2</f>
        <v>9.7866465536499749</v>
      </c>
      <c r="K94">
        <f>(K72+$U$62)/2</f>
        <v>610.69417270886549</v>
      </c>
      <c r="L94">
        <f>(L72+$U$63)/2</f>
        <v>128.14636063588205</v>
      </c>
      <c r="M94">
        <f>(M72+$U$64)/2</f>
        <v>7.32519988452216</v>
      </c>
      <c r="N94">
        <f>(N72+$U$65)/2</f>
        <v>219.63849888393523</v>
      </c>
      <c r="O94">
        <f>(O72+$U$66)/2</f>
        <v>39.121091536863503</v>
      </c>
      <c r="P94">
        <f>(P72+$U$67)/2</f>
        <v>3.1608821088695356</v>
      </c>
      <c r="Q94">
        <f>(Q72+$U$68)/2</f>
        <v>18.80842482934446</v>
      </c>
      <c r="R94">
        <f>(R72+$U$69)/2</f>
        <v>75.403584998195498</v>
      </c>
      <c r="S94">
        <f>(S72+$U$70)/2</f>
        <v>65.927147235380687</v>
      </c>
      <c r="T94">
        <f>(T72+$U$71)/2</f>
        <v>5.0728675119070061</v>
      </c>
    </row>
    <row r="96" spans="1:21" x14ac:dyDescent="0.2">
      <c r="B96">
        <v>0.1051</v>
      </c>
      <c r="C96">
        <v>1.5699999999999999E-2</v>
      </c>
      <c r="D96">
        <v>1.8499999999999999E-2</v>
      </c>
      <c r="E96">
        <v>8.8999999999999999E-3</v>
      </c>
      <c r="F96">
        <v>2.1899999999999999E-2</v>
      </c>
      <c r="G96">
        <v>1.41E-2</v>
      </c>
      <c r="H96">
        <v>9.7000000000000003E-3</v>
      </c>
      <c r="I96">
        <v>7.5800000000000006E-2</v>
      </c>
      <c r="J96">
        <v>1.6799999999999999E-2</v>
      </c>
      <c r="K96">
        <v>0.1188</v>
      </c>
      <c r="L96">
        <v>0.16350000000000001</v>
      </c>
      <c r="M96">
        <v>1.12E-2</v>
      </c>
      <c r="N96">
        <v>3.3300000000000003E-2</v>
      </c>
      <c r="O96">
        <v>7.7700000000000005E-2</v>
      </c>
      <c r="P96">
        <v>2.5999999999999999E-2</v>
      </c>
      <c r="Q96">
        <v>5.6800000000000003E-2</v>
      </c>
      <c r="R96">
        <v>5.2299999999999999E-2</v>
      </c>
      <c r="S96">
        <v>2.23E-2</v>
      </c>
      <c r="T96">
        <v>3.2399999999999998E-2</v>
      </c>
      <c r="U96">
        <v>0.1195</v>
      </c>
    </row>
    <row r="97" spans="1:21" x14ac:dyDescent="0.2">
      <c r="B97" s="1" t="s">
        <v>0</v>
      </c>
      <c r="C97" s="1" t="s">
        <v>1</v>
      </c>
      <c r="D97" s="1" t="s">
        <v>2</v>
      </c>
      <c r="E97" s="1" t="s">
        <v>3</v>
      </c>
      <c r="F97" s="1" t="s">
        <v>4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9</v>
      </c>
      <c r="L97" s="1" t="s">
        <v>10</v>
      </c>
      <c r="M97" s="1" t="s">
        <v>11</v>
      </c>
      <c r="N97" s="1" t="s">
        <v>12</v>
      </c>
      <c r="O97" s="1" t="s">
        <v>13</v>
      </c>
      <c r="P97" s="1" t="s">
        <v>14</v>
      </c>
      <c r="Q97" s="1" t="s">
        <v>15</v>
      </c>
      <c r="R97" s="1" t="s">
        <v>16</v>
      </c>
      <c r="S97" s="1" t="s">
        <v>17</v>
      </c>
      <c r="T97" s="1" t="s">
        <v>18</v>
      </c>
      <c r="U97" s="1" t="s">
        <v>19</v>
      </c>
    </row>
    <row r="99" spans="1:21" x14ac:dyDescent="0.2">
      <c r="B99" t="s">
        <v>24</v>
      </c>
      <c r="C99">
        <f>MAX(B76:T94)</f>
        <v>2963.1776203809886</v>
      </c>
    </row>
    <row r="101" spans="1:21" x14ac:dyDescent="0.2">
      <c r="A101" t="s">
        <v>254</v>
      </c>
    </row>
    <row r="102" spans="1:21" x14ac:dyDescent="0.2">
      <c r="A102" s="1" t="s">
        <v>0</v>
      </c>
    </row>
    <row r="103" spans="1:21" x14ac:dyDescent="0.2">
      <c r="A103" s="1" t="s">
        <v>1</v>
      </c>
      <c r="B103">
        <f>(B76/$C$99)*100</f>
        <v>4.2272014531975985</v>
      </c>
    </row>
    <row r="104" spans="1:21" x14ac:dyDescent="0.2">
      <c r="A104" s="1" t="s">
        <v>2</v>
      </c>
      <c r="B104">
        <f t="shared" ref="B104:C121" si="27">(B77/$C$99)*100</f>
        <v>0.34170834583256715</v>
      </c>
      <c r="C104">
        <f t="shared" si="27"/>
        <v>0</v>
      </c>
    </row>
    <row r="105" spans="1:21" x14ac:dyDescent="0.2">
      <c r="A105" s="1" t="s">
        <v>3</v>
      </c>
      <c r="B105">
        <f t="shared" si="27"/>
        <v>2.4842363977055428</v>
      </c>
      <c r="C105">
        <f t="shared" si="27"/>
        <v>2.3782987066917864</v>
      </c>
      <c r="D105">
        <f t="shared" ref="D105" si="28">(D78/$C$99)*100</f>
        <v>28.260923070895615</v>
      </c>
    </row>
    <row r="106" spans="1:21" x14ac:dyDescent="0.2">
      <c r="A106" s="1" t="s">
        <v>4</v>
      </c>
      <c r="B106">
        <f t="shared" si="27"/>
        <v>1.8733574804384483</v>
      </c>
      <c r="C106">
        <f t="shared" si="27"/>
        <v>1.9314310698160191</v>
      </c>
      <c r="D106">
        <f t="shared" ref="D106:E106" si="29">(D79/$C$99)*100</f>
        <v>0.81967403620568213</v>
      </c>
      <c r="E106">
        <f t="shared" si="29"/>
        <v>0</v>
      </c>
    </row>
    <row r="107" spans="1:21" x14ac:dyDescent="0.2">
      <c r="A107" s="1" t="s">
        <v>5</v>
      </c>
      <c r="B107">
        <f t="shared" si="27"/>
        <v>0.86995799048991096</v>
      </c>
      <c r="C107">
        <f t="shared" si="27"/>
        <v>30.608576960355023</v>
      </c>
      <c r="D107">
        <f t="shared" ref="D107:E107" si="30">(D80/$C$99)*100</f>
        <v>8.6599564413025707</v>
      </c>
      <c r="E107">
        <f t="shared" si="30"/>
        <v>0</v>
      </c>
      <c r="F107">
        <f t="shared" ref="F107" si="31">(F80/$C$99)*100</f>
        <v>0</v>
      </c>
    </row>
    <row r="108" spans="1:21" x14ac:dyDescent="0.2">
      <c r="A108" s="1" t="s">
        <v>6</v>
      </c>
      <c r="B108">
        <f t="shared" si="27"/>
        <v>1.9573056247738005</v>
      </c>
      <c r="C108">
        <f t="shared" si="27"/>
        <v>6.5584213111882974</v>
      </c>
      <c r="D108">
        <f t="shared" ref="D108:E108" si="32">(D81/$C$99)*100</f>
        <v>0</v>
      </c>
      <c r="E108">
        <f t="shared" si="32"/>
        <v>46.250998465275515</v>
      </c>
      <c r="F108">
        <f t="shared" ref="F108:G108" si="33">(F81/$C$99)*100</f>
        <v>0</v>
      </c>
      <c r="G108">
        <f t="shared" si="33"/>
        <v>37.794936418635629</v>
      </c>
    </row>
    <row r="109" spans="1:21" x14ac:dyDescent="0.2">
      <c r="A109" s="1" t="s">
        <v>7</v>
      </c>
      <c r="B109">
        <f t="shared" ref="B109:H109" si="34">(B82/$C$99)*100</f>
        <v>6.6542462515645422</v>
      </c>
      <c r="C109">
        <f t="shared" si="34"/>
        <v>6.131602448422746</v>
      </c>
      <c r="D109">
        <f t="shared" si="34"/>
        <v>0</v>
      </c>
      <c r="E109">
        <f t="shared" si="34"/>
        <v>7.3706102132313749</v>
      </c>
      <c r="F109">
        <f t="shared" si="34"/>
        <v>2.5938057434055253</v>
      </c>
      <c r="G109">
        <f t="shared" si="34"/>
        <v>0.30111827212768161</v>
      </c>
      <c r="H109">
        <f t="shared" si="34"/>
        <v>9.485170025881132</v>
      </c>
    </row>
    <row r="110" spans="1:21" x14ac:dyDescent="0.2">
      <c r="A110" s="1" t="s">
        <v>8</v>
      </c>
      <c r="B110">
        <f t="shared" si="27"/>
        <v>1.1284597147909934</v>
      </c>
      <c r="C110">
        <f t="shared" si="27"/>
        <v>26.468263626403214</v>
      </c>
      <c r="D110">
        <f t="shared" ref="D110:I110" si="35">(D83/$C$99)*100</f>
        <v>8.5583102843998855</v>
      </c>
      <c r="E110">
        <f t="shared" si="35"/>
        <v>8.8884819541538818</v>
      </c>
      <c r="F110">
        <f t="shared" si="35"/>
        <v>1.8045974642729379</v>
      </c>
      <c r="G110">
        <f t="shared" si="35"/>
        <v>35.40753768314346</v>
      </c>
      <c r="H110">
        <f t="shared" si="35"/>
        <v>0</v>
      </c>
      <c r="I110">
        <f t="shared" si="35"/>
        <v>0.26040681173168045</v>
      </c>
    </row>
    <row r="111" spans="1:21" x14ac:dyDescent="0.2">
      <c r="A111" s="1" t="s">
        <v>9</v>
      </c>
      <c r="B111">
        <f t="shared" si="27"/>
        <v>1.1696260674655725</v>
      </c>
      <c r="C111">
        <f t="shared" si="27"/>
        <v>0.71256740535640106</v>
      </c>
      <c r="D111">
        <f t="shared" ref="D111:E111" si="36">(D84/$C$99)*100</f>
        <v>0.60480847910628344</v>
      </c>
      <c r="E111">
        <f t="shared" si="36"/>
        <v>0.31407059333246695</v>
      </c>
      <c r="F111">
        <f t="shared" ref="F111:G111" si="37">(F84/$C$99)*100</f>
        <v>0.51011702077650412</v>
      </c>
      <c r="G111">
        <f t="shared" si="37"/>
        <v>0.19247532604824688</v>
      </c>
      <c r="H111">
        <f t="shared" ref="H111:I111" si="38">(H84/$C$99)*100</f>
        <v>0</v>
      </c>
      <c r="I111">
        <f t="shared" si="38"/>
        <v>0.36805401711441926</v>
      </c>
      <c r="J111">
        <f t="shared" ref="J111" si="39">(J84/$C$99)*100</f>
        <v>0.4993308570885418</v>
      </c>
    </row>
    <row r="112" spans="1:21" x14ac:dyDescent="0.2">
      <c r="A112" s="1" t="s">
        <v>10</v>
      </c>
      <c r="B112">
        <f t="shared" si="27"/>
        <v>0.83055009954314007</v>
      </c>
      <c r="C112">
        <f t="shared" si="27"/>
        <v>1.0355211186221573</v>
      </c>
      <c r="D112">
        <f t="shared" ref="D112:E112" si="40">(D85/$C$99)*100</f>
        <v>0.549326936659566</v>
      </c>
      <c r="E112">
        <f t="shared" si="40"/>
        <v>0</v>
      </c>
      <c r="F112">
        <f t="shared" ref="F112:G112" si="41">(F85/$C$99)*100</f>
        <v>1.0193082201332451</v>
      </c>
      <c r="G112">
        <f t="shared" si="41"/>
        <v>2.2376810854345197</v>
      </c>
      <c r="H112">
        <f t="shared" ref="H112:I112" si="42">(H85/$C$99)*100</f>
        <v>0</v>
      </c>
      <c r="I112">
        <f t="shared" si="42"/>
        <v>0</v>
      </c>
      <c r="J112">
        <f t="shared" ref="J112:K112" si="43">(J85/$C$99)*100</f>
        <v>0.24188011074058688</v>
      </c>
      <c r="K112">
        <f t="shared" si="43"/>
        <v>4.6665126128609007</v>
      </c>
    </row>
    <row r="113" spans="1:21" x14ac:dyDescent="0.2">
      <c r="A113" s="1" t="s">
        <v>11</v>
      </c>
      <c r="B113">
        <f t="shared" si="27"/>
        <v>1.4077380327695119</v>
      </c>
      <c r="C113">
        <f t="shared" si="27"/>
        <v>100</v>
      </c>
      <c r="D113">
        <f t="shared" ref="D113:E113" si="44">(D86/$C$99)*100</f>
        <v>17.616061927493664</v>
      </c>
      <c r="E113">
        <f t="shared" si="44"/>
        <v>6.6529624639708684</v>
      </c>
      <c r="F113">
        <f t="shared" ref="F113:G113" si="45">(F86/$C$99)*100</f>
        <v>0</v>
      </c>
      <c r="G113">
        <f t="shared" si="45"/>
        <v>12.231082774275134</v>
      </c>
      <c r="H113">
        <f t="shared" ref="H113:I113" si="46">(H86/$C$99)*100</f>
        <v>0</v>
      </c>
      <c r="I113">
        <f t="shared" si="46"/>
        <v>0</v>
      </c>
      <c r="J113">
        <f t="shared" ref="J113:K113" si="47">(J86/$C$99)*100</f>
        <v>0</v>
      </c>
      <c r="K113">
        <f t="shared" si="47"/>
        <v>0</v>
      </c>
      <c r="L113">
        <f t="shared" ref="L113" si="48">(L86/$C$99)*100</f>
        <v>0.18104540074768352</v>
      </c>
    </row>
    <row r="114" spans="1:21" x14ac:dyDescent="0.2">
      <c r="A114" s="1" t="s">
        <v>12</v>
      </c>
      <c r="B114">
        <f t="shared" si="27"/>
        <v>0.94852681226554381</v>
      </c>
      <c r="C114">
        <f t="shared" si="27"/>
        <v>12.077435371751093</v>
      </c>
      <c r="D114">
        <f t="shared" ref="D114:E114" si="49">(D87/$C$99)*100</f>
        <v>1.6185804188817809</v>
      </c>
      <c r="E114">
        <f t="shared" si="49"/>
        <v>1.1206822212596088</v>
      </c>
      <c r="F114">
        <f t="shared" ref="F114:G114" si="50">(F87/$C$99)*100</f>
        <v>0.45505626722076575</v>
      </c>
      <c r="G114">
        <f t="shared" si="50"/>
        <v>2.0604117265946185</v>
      </c>
      <c r="H114">
        <f t="shared" ref="H114:I114" si="51">(H87/$C$99)*100</f>
        <v>0</v>
      </c>
      <c r="I114">
        <f t="shared" si="51"/>
        <v>0.39399270816994625</v>
      </c>
      <c r="J114">
        <f t="shared" ref="J114:K114" si="52">(J87/$C$99)*100</f>
        <v>0.59391231012493095</v>
      </c>
      <c r="K114">
        <f t="shared" si="52"/>
        <v>13.514745730235495</v>
      </c>
      <c r="L114">
        <f t="shared" ref="L114:M114" si="53">(L87/$C$99)*100</f>
        <v>9.3320369212538647</v>
      </c>
      <c r="M114">
        <f t="shared" si="53"/>
        <v>3.5563116316422914</v>
      </c>
    </row>
    <row r="115" spans="1:21" x14ac:dyDescent="0.2">
      <c r="A115" s="1" t="s">
        <v>13</v>
      </c>
      <c r="B115">
        <f t="shared" si="27"/>
        <v>0.85341428175076428</v>
      </c>
      <c r="C115">
        <f t="shared" si="27"/>
        <v>0</v>
      </c>
      <c r="D115">
        <f t="shared" ref="D115:E115" si="54">(D88/$C$99)*100</f>
        <v>0.23115547770333691</v>
      </c>
      <c r="E115">
        <f t="shared" si="54"/>
        <v>0</v>
      </c>
      <c r="F115">
        <f t="shared" ref="F115:G115" si="55">(F88/$C$99)*100</f>
        <v>6.6288008778140828</v>
      </c>
      <c r="G115">
        <f t="shared" si="55"/>
        <v>0</v>
      </c>
      <c r="H115">
        <f t="shared" ref="H115:I115" si="56">(H88/$C$99)*100</f>
        <v>0</v>
      </c>
      <c r="I115">
        <f t="shared" si="56"/>
        <v>0.22507006326838366</v>
      </c>
      <c r="J115">
        <f t="shared" ref="J115:K115" si="57">(J88/$C$99)*100</f>
        <v>0</v>
      </c>
      <c r="K115">
        <f t="shared" si="57"/>
        <v>2.3736516479307244</v>
      </c>
      <c r="L115">
        <f t="shared" ref="L115:M115" si="58">(L88/$C$99)*100</f>
        <v>6.5591835588678249</v>
      </c>
      <c r="M115">
        <f t="shared" si="58"/>
        <v>0</v>
      </c>
      <c r="N115">
        <f t="shared" ref="N115" si="59">(N88/$C$99)*100</f>
        <v>1.0266401989696798</v>
      </c>
    </row>
    <row r="116" spans="1:21" x14ac:dyDescent="0.2">
      <c r="A116" s="1" t="s">
        <v>14</v>
      </c>
      <c r="B116">
        <f t="shared" si="27"/>
        <v>4.1306494062618047</v>
      </c>
      <c r="C116">
        <f t="shared" si="27"/>
        <v>0.81416214809887422</v>
      </c>
      <c r="D116">
        <f t="shared" ref="D116:E116" si="60">(D89/$C$99)*100</f>
        <v>1.382078803556223</v>
      </c>
      <c r="E116">
        <f t="shared" si="60"/>
        <v>1.4353978096482634</v>
      </c>
      <c r="F116">
        <f t="shared" ref="F116:G116" si="61">(F89/$C$99)*100</f>
        <v>0</v>
      </c>
      <c r="G116">
        <f t="shared" si="61"/>
        <v>4.3983838320679425</v>
      </c>
      <c r="H116">
        <f t="shared" ref="H116:I116" si="62">(H89/$C$99)*100</f>
        <v>0</v>
      </c>
      <c r="I116">
        <f t="shared" si="62"/>
        <v>1.1774834261546023</v>
      </c>
      <c r="J116">
        <f t="shared" ref="J116:K116" si="63">(J89/$C$99)*100</f>
        <v>0</v>
      </c>
      <c r="K116">
        <f t="shared" si="63"/>
        <v>0.43006271731442769</v>
      </c>
      <c r="L116">
        <f t="shared" ref="L116:M116" si="64">(L89/$C$99)*100</f>
        <v>2.890523746531628</v>
      </c>
      <c r="M116">
        <f t="shared" si="64"/>
        <v>0</v>
      </c>
      <c r="N116">
        <f t="shared" ref="N116:O116" si="65">(N89/$C$99)*100</f>
        <v>0</v>
      </c>
      <c r="O116">
        <f t="shared" si="65"/>
        <v>0</v>
      </c>
    </row>
    <row r="117" spans="1:21" x14ac:dyDescent="0.2">
      <c r="A117" s="1" t="s">
        <v>15</v>
      </c>
      <c r="B117">
        <f t="shared" si="27"/>
        <v>11.010458997611869</v>
      </c>
      <c r="C117">
        <f t="shared" si="27"/>
        <v>1.8632955777863613</v>
      </c>
      <c r="D117">
        <f t="shared" ref="D117:E117" si="66">(D90/$C$99)*100</f>
        <v>10.121704036259288</v>
      </c>
      <c r="E117">
        <f t="shared" si="66"/>
        <v>0</v>
      </c>
      <c r="F117">
        <f t="shared" ref="F117:G117" si="67">(F90/$C$99)*100</f>
        <v>12.805512300574124</v>
      </c>
      <c r="G117">
        <f t="shared" si="67"/>
        <v>2.8185209347446549</v>
      </c>
      <c r="H117">
        <f t="shared" ref="H117:I117" si="68">(H90/$C$99)*100</f>
        <v>2.4157122554250483</v>
      </c>
      <c r="I117">
        <f t="shared" si="68"/>
        <v>4.9276235025206416</v>
      </c>
      <c r="J117">
        <f t="shared" ref="J117:K117" si="69">(J90/$C$99)*100</f>
        <v>0</v>
      </c>
      <c r="K117">
        <f t="shared" si="69"/>
        <v>1.0826680175586649</v>
      </c>
      <c r="L117">
        <f t="shared" ref="L117:M117" si="70">(L90/$C$99)*100</f>
        <v>1.5376025725559488</v>
      </c>
      <c r="M117">
        <f t="shared" si="70"/>
        <v>0.5212312371221357</v>
      </c>
      <c r="N117">
        <f t="shared" ref="N117:O117" si="71">(N90/$C$99)*100</f>
        <v>0.17560134316606399</v>
      </c>
      <c r="O117">
        <f t="shared" si="71"/>
        <v>2.4075143250516282</v>
      </c>
      <c r="P117">
        <f t="shared" ref="P117" si="72">(P90/$C$99)*100</f>
        <v>2.0242313175807567</v>
      </c>
    </row>
    <row r="118" spans="1:21" x14ac:dyDescent="0.2">
      <c r="A118" s="1" t="s">
        <v>16</v>
      </c>
      <c r="B118">
        <f t="shared" si="27"/>
        <v>12.196450616243245</v>
      </c>
      <c r="C118">
        <f t="shared" si="27"/>
        <v>2.0231296956078517</v>
      </c>
      <c r="D118">
        <f t="shared" ref="D118:E118" si="73">(D91/$C$99)*100</f>
        <v>6.525281377908172</v>
      </c>
      <c r="E118">
        <f t="shared" si="73"/>
        <v>4.2802217436667505</v>
      </c>
      <c r="F118">
        <f t="shared" ref="F118:G118" si="74">(F91/$C$99)*100</f>
        <v>3.765658191045508</v>
      </c>
      <c r="G118">
        <f t="shared" si="74"/>
        <v>0.87436344760960028</v>
      </c>
      <c r="H118">
        <f t="shared" ref="H118:I118" si="75">(H91/$C$99)*100</f>
        <v>1.3114668271668433</v>
      </c>
      <c r="I118">
        <f t="shared" si="75"/>
        <v>1.0031837755270621</v>
      </c>
      <c r="J118">
        <f t="shared" ref="J118:K118" si="76">(J91/$C$99)*100</f>
        <v>1.5122197124298524</v>
      </c>
      <c r="K118">
        <f t="shared" si="76"/>
        <v>8.015041580439993</v>
      </c>
      <c r="L118">
        <f t="shared" ref="L118:M118" si="77">(L91/$C$99)*100</f>
        <v>1.009464112969269</v>
      </c>
      <c r="M118">
        <f t="shared" si="77"/>
        <v>1.131884648287276</v>
      </c>
      <c r="N118">
        <f t="shared" ref="N118:O118" si="78">(N91/$C$99)*100</f>
        <v>6.1012627128227352</v>
      </c>
      <c r="O118">
        <f t="shared" si="78"/>
        <v>0.73519626650834047</v>
      </c>
      <c r="P118">
        <f t="shared" ref="P118:Q118" si="79">(P91/$C$99)*100</f>
        <v>2.4420780977987753</v>
      </c>
      <c r="Q118">
        <f t="shared" si="79"/>
        <v>14.97839119709066</v>
      </c>
    </row>
    <row r="119" spans="1:21" x14ac:dyDescent="0.2">
      <c r="A119" s="1" t="s">
        <v>17</v>
      </c>
      <c r="B119">
        <f t="shared" si="27"/>
        <v>0</v>
      </c>
      <c r="C119">
        <f t="shared" si="27"/>
        <v>26.415558738153997</v>
      </c>
      <c r="D119">
        <f t="shared" ref="D119:E119" si="80">(D92/$C$99)*100</f>
        <v>0.80074469285556815</v>
      </c>
      <c r="E119">
        <f t="shared" si="80"/>
        <v>0</v>
      </c>
      <c r="F119">
        <f t="shared" ref="F119:G119" si="81">(F92/$C$99)*100</f>
        <v>5.4029628030596273</v>
      </c>
      <c r="G119">
        <f t="shared" si="81"/>
        <v>0</v>
      </c>
      <c r="H119">
        <f t="shared" ref="H119:I119" si="82">(H92/$C$99)*100</f>
        <v>0</v>
      </c>
      <c r="I119">
        <f t="shared" si="82"/>
        <v>1.16947827828799</v>
      </c>
      <c r="J119">
        <f t="shared" ref="J119:K119" si="83">(J92/$C$99)*100</f>
        <v>0</v>
      </c>
      <c r="K119">
        <f t="shared" si="83"/>
        <v>0.12458354135242337</v>
      </c>
      <c r="L119">
        <f t="shared" ref="L119:M119" si="84">(L92/$C$99)*100</f>
        <v>1.8104799033460925</v>
      </c>
      <c r="M119">
        <f t="shared" si="84"/>
        <v>0</v>
      </c>
      <c r="N119">
        <f t="shared" ref="N119:O119" si="85">(N92/$C$99)*100</f>
        <v>0.44454567293515995</v>
      </c>
      <c r="O119">
        <f t="shared" si="85"/>
        <v>0.38092251291007528</v>
      </c>
      <c r="P119">
        <f t="shared" ref="P119:Q119" si="86">(P92/$C$99)*100</f>
        <v>0</v>
      </c>
      <c r="Q119">
        <f t="shared" si="86"/>
        <v>0.26061954346792376</v>
      </c>
      <c r="R119">
        <f t="shared" ref="R119" si="87">(R92/$C$99)*100</f>
        <v>0.28297511812754156</v>
      </c>
    </row>
    <row r="120" spans="1:21" x14ac:dyDescent="0.2">
      <c r="A120" s="1" t="s">
        <v>18</v>
      </c>
      <c r="B120">
        <f t="shared" si="27"/>
        <v>9.7488786858309431E-2</v>
      </c>
      <c r="C120">
        <f t="shared" si="27"/>
        <v>0</v>
      </c>
      <c r="D120">
        <f t="shared" ref="D120:E120" si="88">(D93/$C$99)*100</f>
        <v>0.55452109816755357</v>
      </c>
      <c r="E120">
        <f t="shared" si="88"/>
        <v>1.1518277401129424</v>
      </c>
      <c r="F120">
        <f t="shared" ref="F120:G120" si="89">(F93/$C$99)*100</f>
        <v>10.757169017515009</v>
      </c>
      <c r="G120">
        <f t="shared" si="89"/>
        <v>0</v>
      </c>
      <c r="H120">
        <f t="shared" ref="H120:I120" si="90">(H93/$C$99)*100</f>
        <v>0</v>
      </c>
      <c r="I120">
        <f t="shared" si="90"/>
        <v>0</v>
      </c>
      <c r="J120">
        <f t="shared" ref="J120:K120" si="91">(J93/$C$99)*100</f>
        <v>17.702123824250304</v>
      </c>
      <c r="K120">
        <f t="shared" si="91"/>
        <v>0.34510165886910366</v>
      </c>
      <c r="L120">
        <f t="shared" ref="L120:M120" si="92">(L93/$C$99)*100</f>
        <v>0.37613289815813583</v>
      </c>
      <c r="M120">
        <f t="shared" si="92"/>
        <v>4.5689339968940859</v>
      </c>
      <c r="N120">
        <f t="shared" ref="N120:O120" si="93">(N93/$C$99)*100</f>
        <v>1.5392609946473668</v>
      </c>
      <c r="O120">
        <f t="shared" si="93"/>
        <v>7.1224119879080936</v>
      </c>
      <c r="P120">
        <f t="shared" ref="P120:Q120" si="94">(P93/$C$99)*100</f>
        <v>0.39430479309934152</v>
      </c>
      <c r="Q120">
        <f t="shared" si="94"/>
        <v>3.9705947652202407</v>
      </c>
      <c r="R120">
        <f>(R93/$C$99)*100</f>
        <v>0.58788997543558785</v>
      </c>
      <c r="S120">
        <f>(S93/$C$99)*100</f>
        <v>0.45971371269064554</v>
      </c>
    </row>
    <row r="121" spans="1:21" x14ac:dyDescent="0.2">
      <c r="A121" s="1" t="s">
        <v>19</v>
      </c>
      <c r="B121">
        <f t="shared" si="27"/>
        <v>7.7011490050816134</v>
      </c>
      <c r="C121">
        <f t="shared" si="27"/>
        <v>0</v>
      </c>
      <c r="D121">
        <f t="shared" ref="D121:E121" si="95">(D94/$C$99)*100</f>
        <v>0.30003177790498459</v>
      </c>
      <c r="E121">
        <f t="shared" si="95"/>
        <v>1.2464246246967565</v>
      </c>
      <c r="F121">
        <f t="shared" ref="F121:G121" si="96">(F94/$C$99)*100</f>
        <v>5.946832505905701</v>
      </c>
      <c r="G121">
        <f t="shared" si="96"/>
        <v>1.3366748198437375</v>
      </c>
      <c r="H121">
        <f t="shared" ref="H121:I121" si="97">(H94/$C$99)*100</f>
        <v>2.0050162911729537</v>
      </c>
      <c r="I121">
        <f t="shared" si="97"/>
        <v>1.9353722393296642</v>
      </c>
      <c r="J121">
        <f t="shared" ref="J121:K121" si="98">(J94/$C$99)*100</f>
        <v>0.33027539376433546</v>
      </c>
      <c r="K121">
        <f t="shared" si="98"/>
        <v>20.609435239671726</v>
      </c>
      <c r="L121">
        <f t="shared" ref="L121:M121" si="99">(L94/$C$99)*100</f>
        <v>4.3246263657797774</v>
      </c>
      <c r="M121">
        <f t="shared" si="99"/>
        <v>0.24720758668460541</v>
      </c>
      <c r="N121">
        <f t="shared" ref="N121:O121" si="100">(N94/$C$99)*100</f>
        <v>7.4122623420628875</v>
      </c>
      <c r="O121">
        <f t="shared" si="100"/>
        <v>1.3202411920158041</v>
      </c>
      <c r="P121">
        <f t="shared" ref="P121:Q121" si="101">(P94/$C$99)*100</f>
        <v>0.1066720431177908</v>
      </c>
      <c r="Q121">
        <f t="shared" si="101"/>
        <v>0.63473835317797045</v>
      </c>
      <c r="R121">
        <f>(R94/$C$99)*100</f>
        <v>2.544686639085123</v>
      </c>
      <c r="S121">
        <f>(S94/$C$99)*100</f>
        <v>2.2248800335804422</v>
      </c>
      <c r="T121">
        <f>(T94/$C$99)*100</f>
        <v>0.17119687584758303</v>
      </c>
    </row>
    <row r="123" spans="1:21" x14ac:dyDescent="0.2">
      <c r="B123">
        <v>0.1051</v>
      </c>
      <c r="C123">
        <v>1.5699999999999999E-2</v>
      </c>
      <c r="D123">
        <v>1.8499999999999999E-2</v>
      </c>
      <c r="E123">
        <v>8.8999999999999999E-3</v>
      </c>
      <c r="F123">
        <v>2.1899999999999999E-2</v>
      </c>
      <c r="G123">
        <v>1.41E-2</v>
      </c>
      <c r="H123">
        <v>9.7000000000000003E-3</v>
      </c>
      <c r="I123">
        <v>7.5800000000000006E-2</v>
      </c>
      <c r="J123">
        <v>1.6799999999999999E-2</v>
      </c>
      <c r="K123">
        <v>0.1188</v>
      </c>
      <c r="L123">
        <v>0.16350000000000001</v>
      </c>
      <c r="M123">
        <v>1.12E-2</v>
      </c>
      <c r="N123">
        <v>3.3300000000000003E-2</v>
      </c>
      <c r="O123">
        <v>7.7700000000000005E-2</v>
      </c>
      <c r="P123">
        <v>2.5999999999999999E-2</v>
      </c>
      <c r="Q123">
        <v>5.6800000000000003E-2</v>
      </c>
      <c r="R123">
        <v>5.2299999999999999E-2</v>
      </c>
      <c r="S123">
        <v>2.23E-2</v>
      </c>
      <c r="T123">
        <v>3.2399999999999998E-2</v>
      </c>
      <c r="U123">
        <v>0.1195</v>
      </c>
    </row>
    <row r="124" spans="1:21" x14ac:dyDescent="0.2">
      <c r="B124" s="1" t="s">
        <v>0</v>
      </c>
      <c r="C124" s="1" t="s">
        <v>1</v>
      </c>
      <c r="D124" s="1" t="s">
        <v>2</v>
      </c>
      <c r="E124" s="1" t="s">
        <v>3</v>
      </c>
      <c r="F124" s="1" t="s">
        <v>4</v>
      </c>
      <c r="G124" s="1" t="s">
        <v>5</v>
      </c>
      <c r="H124" s="1" t="s">
        <v>6</v>
      </c>
      <c r="I124" s="1" t="s">
        <v>7</v>
      </c>
      <c r="J124" s="1" t="s">
        <v>8</v>
      </c>
      <c r="K124" s="1" t="s">
        <v>9</v>
      </c>
      <c r="L124" s="1" t="s">
        <v>10</v>
      </c>
      <c r="M124" s="1" t="s">
        <v>11</v>
      </c>
      <c r="N124" s="1" t="s">
        <v>12</v>
      </c>
      <c r="O124" s="1" t="s">
        <v>13</v>
      </c>
      <c r="P124" s="1" t="s">
        <v>14</v>
      </c>
      <c r="Q124" s="1" t="s">
        <v>15</v>
      </c>
      <c r="R124" s="1" t="s">
        <v>16</v>
      </c>
      <c r="S124" s="1" t="s">
        <v>17</v>
      </c>
      <c r="T124" s="1" t="s">
        <v>18</v>
      </c>
      <c r="U124" s="1" t="s">
        <v>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477D-F692-D044-8C56-76F23B960D79}">
  <sheetPr>
    <pageSetUpPr fitToPage="1"/>
  </sheetPr>
  <dimension ref="A1:AQ101"/>
  <sheetViews>
    <sheetView zoomScaleNormal="100" workbookViewId="0">
      <selection activeCell="G21" sqref="G21"/>
    </sheetView>
  </sheetViews>
  <sheetFormatPr baseColWidth="10" defaultRowHeight="16" x14ac:dyDescent="0.2"/>
  <cols>
    <col min="2" max="21" width="8.83203125" customWidth="1"/>
  </cols>
  <sheetData>
    <row r="1" spans="1:24" x14ac:dyDescent="0.2">
      <c r="A1" s="3" t="s">
        <v>238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 t="s">
        <v>235</v>
      </c>
    </row>
    <row r="2" spans="1:24" x14ac:dyDescent="0.2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3"/>
      <c r="V2" s="3"/>
      <c r="W2" s="6" t="s">
        <v>236</v>
      </c>
      <c r="X2" s="1" t="s">
        <v>237</v>
      </c>
    </row>
    <row r="3" spans="1:24" x14ac:dyDescent="0.2">
      <c r="A3" s="4" t="s">
        <v>1</v>
      </c>
      <c r="B3" s="8">
        <f>('DCMut calc'!B76/'DCMut calc'!$C$99)*100</f>
        <v>4.2272014531975985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2"/>
      <c r="V3" s="3"/>
      <c r="W3" s="6">
        <v>1</v>
      </c>
      <c r="X3" s="1" t="s">
        <v>26</v>
      </c>
    </row>
    <row r="4" spans="1:24" x14ac:dyDescent="0.2">
      <c r="A4" s="4" t="s">
        <v>2</v>
      </c>
      <c r="B4" s="8">
        <f>('DCMut calc'!B77/'DCMut calc'!$C$99)*100</f>
        <v>0.34170834583256715</v>
      </c>
      <c r="C4" s="8">
        <f>('DCMut calc'!C77/'DCMut calc'!$C$99)*100</f>
        <v>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2"/>
      <c r="V4" s="3"/>
      <c r="W4" s="6">
        <v>5</v>
      </c>
      <c r="X4" s="1" t="s">
        <v>25</v>
      </c>
    </row>
    <row r="5" spans="1:24" x14ac:dyDescent="0.2">
      <c r="A5" s="4" t="s">
        <v>3</v>
      </c>
      <c r="B5" s="8">
        <f>('DCMut calc'!B78/'DCMut calc'!$C$99)*100</f>
        <v>2.4842363977055428</v>
      </c>
      <c r="C5" s="8">
        <f>('DCMut calc'!C78/'DCMut calc'!$C$99)*100</f>
        <v>2.3782987066917864</v>
      </c>
      <c r="D5" s="8">
        <f>('DCMut calc'!D78/'DCMut calc'!$C$99)*100</f>
        <v>28.260923070895615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2"/>
      <c r="V5" s="3"/>
      <c r="W5" s="6">
        <v>10</v>
      </c>
      <c r="X5" s="1" t="s">
        <v>27</v>
      </c>
    </row>
    <row r="6" spans="1:24" x14ac:dyDescent="0.2">
      <c r="A6" s="4" t="s">
        <v>4</v>
      </c>
      <c r="B6" s="8">
        <f>('DCMut calc'!B79/'DCMut calc'!$C$99)*100</f>
        <v>1.8733574804384483</v>
      </c>
      <c r="C6" s="8">
        <f>('DCMut calc'!C79/'DCMut calc'!$C$99)*100</f>
        <v>1.9314310698160191</v>
      </c>
      <c r="D6" s="8">
        <f>('DCMut calc'!D79/'DCMut calc'!$C$99)*100</f>
        <v>0.81967403620568213</v>
      </c>
      <c r="E6" s="8">
        <f>('DCMut calc'!E79/'DCMut calc'!$C$99)*100</f>
        <v>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12"/>
      <c r="V6" s="3"/>
      <c r="W6" s="6">
        <v>20</v>
      </c>
      <c r="X6" s="1" t="s">
        <v>28</v>
      </c>
    </row>
    <row r="7" spans="1:24" x14ac:dyDescent="0.2">
      <c r="A7" s="4" t="s">
        <v>5</v>
      </c>
      <c r="B7" s="8">
        <f>('DCMut calc'!B80/'DCMut calc'!$C$99)*100</f>
        <v>0.86995799048991096</v>
      </c>
      <c r="C7" s="8">
        <f>('DCMut calc'!C80/'DCMut calc'!$C$99)*100</f>
        <v>30.608576960355023</v>
      </c>
      <c r="D7" s="8">
        <f>('DCMut calc'!D80/'DCMut calc'!$C$99)*100</f>
        <v>8.6599564413025707</v>
      </c>
      <c r="E7" s="8">
        <f>('DCMut calc'!E80/'DCMut calc'!$C$99)*100</f>
        <v>0</v>
      </c>
      <c r="F7" s="8">
        <f>('DCMut calc'!F80/'DCMut calc'!$C$99)*100</f>
        <v>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2"/>
      <c r="V7" s="3"/>
      <c r="W7" s="6">
        <v>50</v>
      </c>
      <c r="X7" s="1" t="s">
        <v>29</v>
      </c>
    </row>
    <row r="8" spans="1:24" x14ac:dyDescent="0.2">
      <c r="A8" s="4" t="s">
        <v>6</v>
      </c>
      <c r="B8" s="8">
        <f>('DCMut calc'!B81/'DCMut calc'!$C$99)*100</f>
        <v>1.9573056247738005</v>
      </c>
      <c r="C8" s="8">
        <f>('DCMut calc'!C81/'DCMut calc'!$C$99)*100</f>
        <v>6.5584213111882974</v>
      </c>
      <c r="D8" s="8">
        <f>('DCMut calc'!D81/'DCMut calc'!$C$99)*100</f>
        <v>0</v>
      </c>
      <c r="E8" s="8">
        <f>('DCMut calc'!E81/'DCMut calc'!$C$99)*100</f>
        <v>46.250998465275515</v>
      </c>
      <c r="F8" s="8">
        <f>('DCMut calc'!F81/'DCMut calc'!$C$99)*100</f>
        <v>0</v>
      </c>
      <c r="G8" s="8">
        <f>('DCMut calc'!G81/'DCMut calc'!$C$99)*100</f>
        <v>37.794936418635629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2"/>
      <c r="V8" s="3"/>
      <c r="W8" s="3"/>
    </row>
    <row r="9" spans="1:24" x14ac:dyDescent="0.2">
      <c r="A9" s="4" t="s">
        <v>7</v>
      </c>
      <c r="B9" s="8">
        <f>('DCMut calc'!B82/'DCMut calc'!$C$99)*100</f>
        <v>6.6542462515645422</v>
      </c>
      <c r="C9" s="8">
        <f>('DCMut calc'!C82/'DCMut calc'!$C$99)*100</f>
        <v>6.131602448422746</v>
      </c>
      <c r="D9" s="8">
        <f>('DCMut calc'!D82/'DCMut calc'!$C$99)*100</f>
        <v>0</v>
      </c>
      <c r="E9" s="8">
        <f>('DCMut calc'!E82/'DCMut calc'!$C$99)*100</f>
        <v>7.3706102132313749</v>
      </c>
      <c r="F9" s="8">
        <f>('DCMut calc'!F82/'DCMut calc'!$C$99)*100</f>
        <v>2.5938057434055253</v>
      </c>
      <c r="G9" s="8">
        <f>('DCMut calc'!G82/'DCMut calc'!$C$99)*100</f>
        <v>0.30111827212768161</v>
      </c>
      <c r="H9" s="8">
        <f>('DCMut calc'!H82/'DCMut calc'!$C$99)*100</f>
        <v>9.485170025881132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12"/>
      <c r="V9" s="3"/>
      <c r="W9" s="3"/>
    </row>
    <row r="10" spans="1:24" x14ac:dyDescent="0.2">
      <c r="A10" s="4" t="s">
        <v>8</v>
      </c>
      <c r="B10" s="8">
        <f>('DCMut calc'!B83/'DCMut calc'!$C$99)*100</f>
        <v>1.1284597147909934</v>
      </c>
      <c r="C10" s="8">
        <f>('DCMut calc'!C83/'DCMut calc'!$C$99)*100</f>
        <v>26.468263626403214</v>
      </c>
      <c r="D10" s="8">
        <f>('DCMut calc'!D83/'DCMut calc'!$C$99)*100</f>
        <v>8.5583102843998855</v>
      </c>
      <c r="E10" s="8">
        <f>('DCMut calc'!E83/'DCMut calc'!$C$99)*100</f>
        <v>8.8884819541538818</v>
      </c>
      <c r="F10" s="8">
        <f>('DCMut calc'!F83/'DCMut calc'!$C$99)*100</f>
        <v>1.8045974642729379</v>
      </c>
      <c r="G10" s="8">
        <f>('DCMut calc'!G83/'DCMut calc'!$C$99)*100</f>
        <v>35.40753768314346</v>
      </c>
      <c r="H10" s="8">
        <f>('DCMut calc'!H83/'DCMut calc'!$C$99)*100</f>
        <v>0</v>
      </c>
      <c r="I10" s="8">
        <f>('DCMut calc'!I83/'DCMut calc'!$C$99)*100</f>
        <v>0.26040681173168045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2"/>
      <c r="V10" s="3"/>
      <c r="W10" s="3"/>
    </row>
    <row r="11" spans="1:24" x14ac:dyDescent="0.2">
      <c r="A11" s="4" t="s">
        <v>9</v>
      </c>
      <c r="B11" s="8">
        <f>('DCMut calc'!B84/'DCMut calc'!$C$99)*100</f>
        <v>1.1696260674655725</v>
      </c>
      <c r="C11" s="8">
        <f>('DCMut calc'!C84/'DCMut calc'!$C$99)*100</f>
        <v>0.71256740535640106</v>
      </c>
      <c r="D11" s="8">
        <f>('DCMut calc'!D84/'DCMut calc'!$C$99)*100</f>
        <v>0.60480847910628344</v>
      </c>
      <c r="E11" s="8">
        <f>('DCMut calc'!E84/'DCMut calc'!$C$99)*100</f>
        <v>0.31407059333246695</v>
      </c>
      <c r="F11" s="8">
        <f>('DCMut calc'!F84/'DCMut calc'!$C$99)*100</f>
        <v>0.51011702077650412</v>
      </c>
      <c r="G11" s="8">
        <f>('DCMut calc'!G84/'DCMut calc'!$C$99)*100</f>
        <v>0.19247532604824688</v>
      </c>
      <c r="H11" s="8">
        <f>('DCMut calc'!H84/'DCMut calc'!$C$99)*100</f>
        <v>0</v>
      </c>
      <c r="I11" s="8">
        <f>('DCMut calc'!I84/'DCMut calc'!$C$99)*100</f>
        <v>0.36805401711441926</v>
      </c>
      <c r="J11" s="8">
        <f>('DCMut calc'!J84/'DCMut calc'!$C$99)*100</f>
        <v>0.4993308570885418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12"/>
      <c r="V11" s="3"/>
      <c r="W11" s="3"/>
    </row>
    <row r="12" spans="1:24" x14ac:dyDescent="0.2">
      <c r="A12" s="4" t="s">
        <v>10</v>
      </c>
      <c r="B12" s="8">
        <f>('DCMut calc'!B85/'DCMut calc'!$C$99)*100</f>
        <v>0.83055009954314007</v>
      </c>
      <c r="C12" s="8">
        <f>('DCMut calc'!C85/'DCMut calc'!$C$99)*100</f>
        <v>1.0355211186221573</v>
      </c>
      <c r="D12" s="8">
        <f>('DCMut calc'!D85/'DCMut calc'!$C$99)*100</f>
        <v>0.549326936659566</v>
      </c>
      <c r="E12" s="8">
        <f>('DCMut calc'!E85/'DCMut calc'!$C$99)*100</f>
        <v>0</v>
      </c>
      <c r="F12" s="8">
        <f>('DCMut calc'!F85/'DCMut calc'!$C$99)*100</f>
        <v>1.0193082201332451</v>
      </c>
      <c r="G12" s="8">
        <f>('DCMut calc'!G85/'DCMut calc'!$C$99)*100</f>
        <v>2.2376810854345197</v>
      </c>
      <c r="H12" s="8">
        <f>('DCMut calc'!H85/'DCMut calc'!$C$99)*100</f>
        <v>0</v>
      </c>
      <c r="I12" s="8">
        <f>('DCMut calc'!I85/'DCMut calc'!$C$99)*100</f>
        <v>0</v>
      </c>
      <c r="J12" s="8">
        <f>('DCMut calc'!J85/'DCMut calc'!$C$99)*100</f>
        <v>0.24188011074058688</v>
      </c>
      <c r="K12" s="8">
        <f>('DCMut calc'!K85/'DCMut calc'!$C$99)*100</f>
        <v>4.6665126128609007</v>
      </c>
      <c r="L12" s="8"/>
      <c r="M12" s="8"/>
      <c r="N12" s="8"/>
      <c r="O12" s="8"/>
      <c r="P12" s="8"/>
      <c r="Q12" s="8"/>
      <c r="R12" s="8"/>
      <c r="S12" s="8"/>
      <c r="T12" s="8"/>
      <c r="U12" s="12"/>
      <c r="V12" s="3"/>
      <c r="W12" s="3"/>
    </row>
    <row r="13" spans="1:24" x14ac:dyDescent="0.2">
      <c r="A13" s="4" t="s">
        <v>11</v>
      </c>
      <c r="B13" s="8">
        <f>('DCMut calc'!B86/'DCMut calc'!$C$99)*100</f>
        <v>1.4077380327695119</v>
      </c>
      <c r="C13" s="8">
        <f>('DCMut calc'!C86/'DCMut calc'!$C$99)*100</f>
        <v>100</v>
      </c>
      <c r="D13" s="8">
        <f>('DCMut calc'!D86/'DCMut calc'!$C$99)*100</f>
        <v>17.616061927493664</v>
      </c>
      <c r="E13" s="8">
        <f>('DCMut calc'!E86/'DCMut calc'!$C$99)*100</f>
        <v>6.6529624639708684</v>
      </c>
      <c r="F13" s="8">
        <f>('DCMut calc'!F86/'DCMut calc'!$C$99)*100</f>
        <v>0</v>
      </c>
      <c r="G13" s="8">
        <f>('DCMut calc'!G86/'DCMut calc'!$C$99)*100</f>
        <v>12.231082774275134</v>
      </c>
      <c r="H13" s="8">
        <f>('DCMut calc'!H86/'DCMut calc'!$C$99)*100</f>
        <v>0</v>
      </c>
      <c r="I13" s="8">
        <f>('DCMut calc'!I86/'DCMut calc'!$C$99)*100</f>
        <v>0</v>
      </c>
      <c r="J13" s="8">
        <f>('DCMut calc'!J86/'DCMut calc'!$C$99)*100</f>
        <v>0</v>
      </c>
      <c r="K13" s="8">
        <f>('DCMut calc'!K86/'DCMut calc'!$C$99)*100</f>
        <v>0</v>
      </c>
      <c r="L13" s="8">
        <f>('DCMut calc'!L86/'DCMut calc'!$C$99)*100</f>
        <v>0.18104540074768352</v>
      </c>
      <c r="M13" s="8"/>
      <c r="N13" s="8"/>
      <c r="O13" s="8"/>
      <c r="P13" s="8"/>
      <c r="Q13" s="8"/>
      <c r="R13" s="8"/>
      <c r="S13" s="8"/>
      <c r="T13" s="8"/>
      <c r="U13" s="12"/>
      <c r="V13" s="3"/>
      <c r="W13" s="3"/>
    </row>
    <row r="14" spans="1:24" x14ac:dyDescent="0.2">
      <c r="A14" s="4" t="s">
        <v>12</v>
      </c>
      <c r="B14" s="8">
        <f>('DCMut calc'!B87/'DCMut calc'!$C$99)*100</f>
        <v>0.94852681226554381</v>
      </c>
      <c r="C14" s="8">
        <f>('DCMut calc'!C87/'DCMut calc'!$C$99)*100</f>
        <v>12.077435371751093</v>
      </c>
      <c r="D14" s="8">
        <f>('DCMut calc'!D87/'DCMut calc'!$C$99)*100</f>
        <v>1.6185804188817809</v>
      </c>
      <c r="E14" s="8">
        <f>('DCMut calc'!E87/'DCMut calc'!$C$99)*100</f>
        <v>1.1206822212596088</v>
      </c>
      <c r="F14" s="8">
        <f>('DCMut calc'!F87/'DCMut calc'!$C$99)*100</f>
        <v>0.45505626722076575</v>
      </c>
      <c r="G14" s="8">
        <f>('DCMut calc'!G87/'DCMut calc'!$C$99)*100</f>
        <v>2.0604117265946185</v>
      </c>
      <c r="H14" s="8">
        <f>('DCMut calc'!H87/'DCMut calc'!$C$99)*100</f>
        <v>0</v>
      </c>
      <c r="I14" s="8">
        <f>('DCMut calc'!I87/'DCMut calc'!$C$99)*100</f>
        <v>0.39399270816994625</v>
      </c>
      <c r="J14" s="8">
        <f>('DCMut calc'!J87/'DCMut calc'!$C$99)*100</f>
        <v>0.59391231012493095</v>
      </c>
      <c r="K14" s="8">
        <f>('DCMut calc'!K87/'DCMut calc'!$C$99)*100</f>
        <v>13.514745730235495</v>
      </c>
      <c r="L14" s="8">
        <f>('DCMut calc'!L87/'DCMut calc'!$C$99)*100</f>
        <v>9.3320369212538647</v>
      </c>
      <c r="M14" s="8">
        <f>('DCMut calc'!M87/'DCMut calc'!$C$99)*100</f>
        <v>3.5563116316422914</v>
      </c>
      <c r="N14" s="8"/>
      <c r="O14" s="8"/>
      <c r="P14" s="8"/>
      <c r="Q14" s="8"/>
      <c r="R14" s="8"/>
      <c r="S14" s="8"/>
      <c r="T14" s="8"/>
      <c r="U14" s="12"/>
      <c r="V14" s="3"/>
      <c r="W14" s="3"/>
    </row>
    <row r="15" spans="1:24" x14ac:dyDescent="0.2">
      <c r="A15" s="4" t="s">
        <v>13</v>
      </c>
      <c r="B15" s="8">
        <f>('DCMut calc'!B88/'DCMut calc'!$C$99)*100</f>
        <v>0.85341428175076428</v>
      </c>
      <c r="C15" s="8">
        <f>('DCMut calc'!C88/'DCMut calc'!$C$99)*100</f>
        <v>0</v>
      </c>
      <c r="D15" s="8">
        <f>('DCMut calc'!D88/'DCMut calc'!$C$99)*100</f>
        <v>0.23115547770333691</v>
      </c>
      <c r="E15" s="8">
        <f>('DCMut calc'!E88/'DCMut calc'!$C$99)*100</f>
        <v>0</v>
      </c>
      <c r="F15" s="8">
        <f>('DCMut calc'!F88/'DCMut calc'!$C$99)*100</f>
        <v>6.6288008778140828</v>
      </c>
      <c r="G15" s="8">
        <f>('DCMut calc'!G88/'DCMut calc'!$C$99)*100</f>
        <v>0</v>
      </c>
      <c r="H15" s="8">
        <f>('DCMut calc'!H88/'DCMut calc'!$C$99)*100</f>
        <v>0</v>
      </c>
      <c r="I15" s="8">
        <f>('DCMut calc'!I88/'DCMut calc'!$C$99)*100</f>
        <v>0.22507006326838366</v>
      </c>
      <c r="J15" s="8">
        <f>('DCMut calc'!J88/'DCMut calc'!$C$99)*100</f>
        <v>0</v>
      </c>
      <c r="K15" s="8">
        <f>('DCMut calc'!K88/'DCMut calc'!$C$99)*100</f>
        <v>2.3736516479307244</v>
      </c>
      <c r="L15" s="8">
        <f>('DCMut calc'!L88/'DCMut calc'!$C$99)*100</f>
        <v>6.5591835588678249</v>
      </c>
      <c r="M15" s="8">
        <f>('DCMut calc'!M88/'DCMut calc'!$C$99)*100</f>
        <v>0</v>
      </c>
      <c r="N15" s="8">
        <f>('DCMut calc'!N88/'DCMut calc'!$C$99)*100</f>
        <v>1.0266401989696798</v>
      </c>
      <c r="O15" s="8"/>
      <c r="P15" s="8"/>
      <c r="Q15" s="8"/>
      <c r="R15" s="8"/>
      <c r="S15" s="8"/>
      <c r="T15" s="8"/>
      <c r="U15" s="12"/>
      <c r="V15" s="3"/>
      <c r="W15" s="3"/>
    </row>
    <row r="16" spans="1:24" x14ac:dyDescent="0.2">
      <c r="A16" s="4" t="s">
        <v>14</v>
      </c>
      <c r="B16" s="8">
        <f>('DCMut calc'!B89/'DCMut calc'!$C$99)*100</f>
        <v>4.1306494062618047</v>
      </c>
      <c r="C16" s="8">
        <f>('DCMut calc'!C89/'DCMut calc'!$C$99)*100</f>
        <v>0.81416214809887422</v>
      </c>
      <c r="D16" s="8">
        <f>('DCMut calc'!D89/'DCMut calc'!$C$99)*100</f>
        <v>1.382078803556223</v>
      </c>
      <c r="E16" s="8">
        <f>('DCMut calc'!E89/'DCMut calc'!$C$99)*100</f>
        <v>1.4353978096482634</v>
      </c>
      <c r="F16" s="8">
        <f>('DCMut calc'!F89/'DCMut calc'!$C$99)*100</f>
        <v>0</v>
      </c>
      <c r="G16" s="8">
        <f>('DCMut calc'!G89/'DCMut calc'!$C$99)*100</f>
        <v>4.3983838320679425</v>
      </c>
      <c r="H16" s="8">
        <f>('DCMut calc'!H89/'DCMut calc'!$C$99)*100</f>
        <v>0</v>
      </c>
      <c r="I16" s="8">
        <f>('DCMut calc'!I89/'DCMut calc'!$C$99)*100</f>
        <v>1.1774834261546023</v>
      </c>
      <c r="J16" s="8">
        <f>('DCMut calc'!J89/'DCMut calc'!$C$99)*100</f>
        <v>0</v>
      </c>
      <c r="K16" s="8">
        <f>('DCMut calc'!K89/'DCMut calc'!$C$99)*100</f>
        <v>0.43006271731442769</v>
      </c>
      <c r="L16" s="8">
        <f>('DCMut calc'!L89/'DCMut calc'!$C$99)*100</f>
        <v>2.890523746531628</v>
      </c>
      <c r="M16" s="8">
        <f>('DCMut calc'!M89/'DCMut calc'!$C$99)*100</f>
        <v>0</v>
      </c>
      <c r="N16" s="8">
        <f>('DCMut calc'!N89/'DCMut calc'!$C$99)*100</f>
        <v>0</v>
      </c>
      <c r="O16" s="8">
        <f>('DCMut calc'!O89/'DCMut calc'!$C$99)*100</f>
        <v>0</v>
      </c>
      <c r="P16" s="8"/>
      <c r="Q16" s="8"/>
      <c r="R16" s="8"/>
      <c r="S16" s="8"/>
      <c r="T16" s="8"/>
      <c r="U16" s="12"/>
      <c r="V16" s="3"/>
      <c r="W16" s="3"/>
    </row>
    <row r="17" spans="1:23" x14ac:dyDescent="0.2">
      <c r="A17" s="4" t="s">
        <v>15</v>
      </c>
      <c r="B17" s="8">
        <f>('DCMut calc'!B90/'DCMut calc'!$C$99)*100</f>
        <v>11.010458997611869</v>
      </c>
      <c r="C17" s="8">
        <f>('DCMut calc'!C90/'DCMut calc'!$C$99)*100</f>
        <v>1.8632955777863613</v>
      </c>
      <c r="D17" s="8">
        <f>('DCMut calc'!D90/'DCMut calc'!$C$99)*100</f>
        <v>10.121704036259288</v>
      </c>
      <c r="E17" s="8">
        <f>('DCMut calc'!E90/'DCMut calc'!$C$99)*100</f>
        <v>0</v>
      </c>
      <c r="F17" s="8">
        <f>('DCMut calc'!F90/'DCMut calc'!$C$99)*100</f>
        <v>12.805512300574124</v>
      </c>
      <c r="G17" s="8">
        <f>('DCMut calc'!G90/'DCMut calc'!$C$99)*100</f>
        <v>2.8185209347446549</v>
      </c>
      <c r="H17" s="8">
        <f>('DCMut calc'!H90/'DCMut calc'!$C$99)*100</f>
        <v>2.4157122554250483</v>
      </c>
      <c r="I17" s="8">
        <f>('DCMut calc'!I90/'DCMut calc'!$C$99)*100</f>
        <v>4.9276235025206416</v>
      </c>
      <c r="J17" s="8">
        <f>('DCMut calc'!J90/'DCMut calc'!$C$99)*100</f>
        <v>0</v>
      </c>
      <c r="K17" s="8">
        <f>('DCMut calc'!K90/'DCMut calc'!$C$99)*100</f>
        <v>1.0826680175586649</v>
      </c>
      <c r="L17" s="8">
        <f>('DCMut calc'!L90/'DCMut calc'!$C$99)*100</f>
        <v>1.5376025725559488</v>
      </c>
      <c r="M17" s="8">
        <f>('DCMut calc'!M90/'DCMut calc'!$C$99)*100</f>
        <v>0.5212312371221357</v>
      </c>
      <c r="N17" s="8">
        <f>('DCMut calc'!N90/'DCMut calc'!$C$99)*100</f>
        <v>0.17560134316606399</v>
      </c>
      <c r="O17" s="8">
        <f>('DCMut calc'!O90/'DCMut calc'!$C$99)*100</f>
        <v>2.4075143250516282</v>
      </c>
      <c r="P17" s="8">
        <f>('DCMut calc'!P90/'DCMut calc'!$C$99)*100</f>
        <v>2.0242313175807567</v>
      </c>
      <c r="Q17" s="8"/>
      <c r="R17" s="8"/>
      <c r="S17" s="8"/>
      <c r="T17" s="8"/>
      <c r="U17" s="12"/>
      <c r="V17" s="3"/>
      <c r="W17" s="3"/>
    </row>
    <row r="18" spans="1:23" x14ac:dyDescent="0.2">
      <c r="A18" s="4" t="s">
        <v>16</v>
      </c>
      <c r="B18" s="8">
        <f>('DCMut calc'!B91/'DCMut calc'!$C$99)*100</f>
        <v>12.196450616243245</v>
      </c>
      <c r="C18" s="8">
        <f>('DCMut calc'!C91/'DCMut calc'!$C$99)*100</f>
        <v>2.0231296956078517</v>
      </c>
      <c r="D18" s="8">
        <f>('DCMut calc'!D91/'DCMut calc'!$C$99)*100</f>
        <v>6.525281377908172</v>
      </c>
      <c r="E18" s="8">
        <f>('DCMut calc'!E91/'DCMut calc'!$C$99)*100</f>
        <v>4.2802217436667505</v>
      </c>
      <c r="F18" s="8">
        <f>('DCMut calc'!F91/'DCMut calc'!$C$99)*100</f>
        <v>3.765658191045508</v>
      </c>
      <c r="G18" s="8">
        <f>('DCMut calc'!G91/'DCMut calc'!$C$99)*100</f>
        <v>0.87436344760960028</v>
      </c>
      <c r="H18" s="8">
        <f>('DCMut calc'!H91/'DCMut calc'!$C$99)*100</f>
        <v>1.3114668271668433</v>
      </c>
      <c r="I18" s="8">
        <f>('DCMut calc'!I91/'DCMut calc'!$C$99)*100</f>
        <v>1.0031837755270621</v>
      </c>
      <c r="J18" s="8">
        <f>('DCMut calc'!J91/'DCMut calc'!$C$99)*100</f>
        <v>1.5122197124298524</v>
      </c>
      <c r="K18" s="8">
        <f>('DCMut calc'!K91/'DCMut calc'!$C$99)*100</f>
        <v>8.015041580439993</v>
      </c>
      <c r="L18" s="8">
        <f>('DCMut calc'!L91/'DCMut calc'!$C$99)*100</f>
        <v>1.009464112969269</v>
      </c>
      <c r="M18" s="8">
        <f>('DCMut calc'!M91/'DCMut calc'!$C$99)*100</f>
        <v>1.131884648287276</v>
      </c>
      <c r="N18" s="8">
        <f>('DCMut calc'!N91/'DCMut calc'!$C$99)*100</f>
        <v>6.1012627128227352</v>
      </c>
      <c r="O18" s="8">
        <f>('DCMut calc'!O91/'DCMut calc'!$C$99)*100</f>
        <v>0.73519626650834047</v>
      </c>
      <c r="P18" s="8">
        <f>('DCMut calc'!P91/'DCMut calc'!$C$99)*100</f>
        <v>2.4420780977987753</v>
      </c>
      <c r="Q18" s="8">
        <f>('DCMut calc'!Q91/'DCMut calc'!$C$99)*100</f>
        <v>14.97839119709066</v>
      </c>
      <c r="R18" s="8"/>
      <c r="S18" s="8"/>
      <c r="T18" s="8"/>
      <c r="U18" s="12"/>
      <c r="V18" s="3"/>
      <c r="W18" s="3"/>
    </row>
    <row r="19" spans="1:23" x14ac:dyDescent="0.2">
      <c r="A19" s="4" t="s">
        <v>17</v>
      </c>
      <c r="B19" s="8">
        <f>('DCMut calc'!B92/'DCMut calc'!$C$99)*100</f>
        <v>0</v>
      </c>
      <c r="C19" s="8">
        <f>('DCMut calc'!C92/'DCMut calc'!$C$99)*100</f>
        <v>26.415558738153997</v>
      </c>
      <c r="D19" s="8">
        <f>('DCMut calc'!D92/'DCMut calc'!$C$99)*100</f>
        <v>0.80074469285556815</v>
      </c>
      <c r="E19" s="8">
        <f>('DCMut calc'!E92/'DCMut calc'!$C$99)*100</f>
        <v>0</v>
      </c>
      <c r="F19" s="8">
        <f>('DCMut calc'!F92/'DCMut calc'!$C$99)*100</f>
        <v>5.4029628030596273</v>
      </c>
      <c r="G19" s="8">
        <f>('DCMut calc'!G92/'DCMut calc'!$C$99)*100</f>
        <v>0</v>
      </c>
      <c r="H19" s="8">
        <f>('DCMut calc'!H92/'DCMut calc'!$C$99)*100</f>
        <v>0</v>
      </c>
      <c r="I19" s="8">
        <f>('DCMut calc'!I92/'DCMut calc'!$C$99)*100</f>
        <v>1.16947827828799</v>
      </c>
      <c r="J19" s="8">
        <f>('DCMut calc'!J92/'DCMut calc'!$C$99)*100</f>
        <v>0</v>
      </c>
      <c r="K19" s="8">
        <f>('DCMut calc'!K92/'DCMut calc'!$C$99)*100</f>
        <v>0.12458354135242337</v>
      </c>
      <c r="L19" s="8">
        <f>('DCMut calc'!L92/'DCMut calc'!$C$99)*100</f>
        <v>1.8104799033460925</v>
      </c>
      <c r="M19" s="8">
        <f>('DCMut calc'!M92/'DCMut calc'!$C$99)*100</f>
        <v>0</v>
      </c>
      <c r="N19" s="8">
        <f>('DCMut calc'!N92/'DCMut calc'!$C$99)*100</f>
        <v>0.44454567293515995</v>
      </c>
      <c r="O19" s="8">
        <f>('DCMut calc'!O92/'DCMut calc'!$C$99)*100</f>
        <v>0.38092251291007528</v>
      </c>
      <c r="P19" s="8">
        <f>('DCMut calc'!P92/'DCMut calc'!$C$99)*100</f>
        <v>0</v>
      </c>
      <c r="Q19" s="8">
        <f>('DCMut calc'!Q92/'DCMut calc'!$C$99)*100</f>
        <v>0.26061954346792376</v>
      </c>
      <c r="R19" s="8">
        <f>('DCMut calc'!R92/'DCMut calc'!$C$99)*100</f>
        <v>0.28297511812754156</v>
      </c>
      <c r="S19" s="8"/>
      <c r="T19" s="8"/>
      <c r="U19" s="12"/>
      <c r="V19" s="3"/>
      <c r="W19" s="3"/>
    </row>
    <row r="20" spans="1:23" x14ac:dyDescent="0.2">
      <c r="A20" s="4" t="s">
        <v>18</v>
      </c>
      <c r="B20" s="8">
        <f>('DCMut calc'!B93/'DCMut calc'!$C$99)*100</f>
        <v>9.7488786858309431E-2</v>
      </c>
      <c r="C20" s="8">
        <f>('DCMut calc'!C93/'DCMut calc'!$C$99)*100</f>
        <v>0</v>
      </c>
      <c r="D20" s="8">
        <f>('DCMut calc'!D93/'DCMut calc'!$C$99)*100</f>
        <v>0.55452109816755357</v>
      </c>
      <c r="E20" s="8">
        <f>('DCMut calc'!E93/'DCMut calc'!$C$99)*100</f>
        <v>1.1518277401129424</v>
      </c>
      <c r="F20" s="8">
        <f>('DCMut calc'!F93/'DCMut calc'!$C$99)*100</f>
        <v>10.757169017515009</v>
      </c>
      <c r="G20" s="8">
        <f>('DCMut calc'!G93/'DCMut calc'!$C$99)*100</f>
        <v>0</v>
      </c>
      <c r="H20" s="8">
        <f>('DCMut calc'!H93/'DCMut calc'!$C$99)*100</f>
        <v>0</v>
      </c>
      <c r="I20" s="8">
        <f>('DCMut calc'!I93/'DCMut calc'!$C$99)*100</f>
        <v>0</v>
      </c>
      <c r="J20" s="8">
        <f>('DCMut calc'!J93/'DCMut calc'!$C$99)*100</f>
        <v>17.702123824250304</v>
      </c>
      <c r="K20" s="8">
        <f>('DCMut calc'!K93/'DCMut calc'!$C$99)*100</f>
        <v>0.34510165886910366</v>
      </c>
      <c r="L20" s="8">
        <f>('DCMut calc'!L93/'DCMut calc'!$C$99)*100</f>
        <v>0.37613289815813583</v>
      </c>
      <c r="M20" s="8">
        <f>('DCMut calc'!M93/'DCMut calc'!$C$99)*100</f>
        <v>4.5689339968940859</v>
      </c>
      <c r="N20" s="8">
        <f>('DCMut calc'!N93/'DCMut calc'!$C$99)*100</f>
        <v>1.5392609946473668</v>
      </c>
      <c r="O20" s="8">
        <f>('DCMut calc'!O93/'DCMut calc'!$C$99)*100</f>
        <v>7.1224119879080936</v>
      </c>
      <c r="P20" s="8">
        <f>('DCMut calc'!P93/'DCMut calc'!$C$99)*100</f>
        <v>0.39430479309934152</v>
      </c>
      <c r="Q20" s="8">
        <f>('DCMut calc'!Q93/'DCMut calc'!$C$99)*100</f>
        <v>3.9705947652202407</v>
      </c>
      <c r="R20" s="8">
        <f>('DCMut calc'!R93/'DCMut calc'!$C$99)*100</f>
        <v>0.58788997543558785</v>
      </c>
      <c r="S20" s="8">
        <f>('DCMut calc'!S93/'DCMut calc'!$C$99)*100</f>
        <v>0.45971371269064554</v>
      </c>
      <c r="T20" s="8"/>
      <c r="U20" s="12"/>
      <c r="V20" s="3"/>
      <c r="W20" s="3"/>
    </row>
    <row r="21" spans="1:23" x14ac:dyDescent="0.2">
      <c r="A21" s="4" t="s">
        <v>19</v>
      </c>
      <c r="B21" s="8">
        <f>('DCMut calc'!B94/'DCMut calc'!$C$99)*100</f>
        <v>7.7011490050816134</v>
      </c>
      <c r="C21" s="8">
        <f>('DCMut calc'!C94/'DCMut calc'!$C$99)*100</f>
        <v>0</v>
      </c>
      <c r="D21" s="8">
        <f>('DCMut calc'!D94/'DCMut calc'!$C$99)*100</f>
        <v>0.30003177790498459</v>
      </c>
      <c r="E21" s="8">
        <f>('DCMut calc'!E94/'DCMut calc'!$C$99)*100</f>
        <v>1.2464246246967565</v>
      </c>
      <c r="F21" s="8">
        <f>('DCMut calc'!F94/'DCMut calc'!$C$99)*100</f>
        <v>5.946832505905701</v>
      </c>
      <c r="G21" s="8">
        <f>('DCMut calc'!G94/'DCMut calc'!$C$99)*100</f>
        <v>1.3366748198437375</v>
      </c>
      <c r="H21" s="8">
        <f>('DCMut calc'!H94/'DCMut calc'!$C$99)*100</f>
        <v>2.0050162911729537</v>
      </c>
      <c r="I21" s="8">
        <f>('DCMut calc'!I94/'DCMut calc'!$C$99)*100</f>
        <v>1.9353722393296642</v>
      </c>
      <c r="J21" s="8">
        <f>('DCMut calc'!J94/'DCMut calc'!$C$99)*100</f>
        <v>0.33027539376433546</v>
      </c>
      <c r="K21" s="8">
        <f>('DCMut calc'!K94/'DCMut calc'!$C$99)*100</f>
        <v>20.609435239671726</v>
      </c>
      <c r="L21" s="8">
        <f>('DCMut calc'!L94/'DCMut calc'!$C$99)*100</f>
        <v>4.3246263657797774</v>
      </c>
      <c r="M21" s="8">
        <f>('DCMut calc'!M94/'DCMut calc'!$C$99)*100</f>
        <v>0.24720758668460541</v>
      </c>
      <c r="N21" s="8">
        <f>('DCMut calc'!N94/'DCMut calc'!$C$99)*100</f>
        <v>7.4122623420628875</v>
      </c>
      <c r="O21" s="8">
        <f>('DCMut calc'!O94/'DCMut calc'!$C$99)*100</f>
        <v>1.3202411920158041</v>
      </c>
      <c r="P21" s="8">
        <f>('DCMut calc'!P94/'DCMut calc'!$C$99)*100</f>
        <v>0.1066720431177908</v>
      </c>
      <c r="Q21" s="8">
        <f>('DCMut calc'!Q94/'DCMut calc'!$C$99)*100</f>
        <v>0.63473835317797045</v>
      </c>
      <c r="R21" s="8">
        <f>('DCMut calc'!R94/'DCMut calc'!$C$99)*100</f>
        <v>2.544686639085123</v>
      </c>
      <c r="S21" s="8">
        <f>('DCMut calc'!S94/'DCMut calc'!$C$99)*100</f>
        <v>2.2248800335804422</v>
      </c>
      <c r="T21" s="8">
        <f>('DCMut calc'!T94/'DCMut calc'!$C$99)*100</f>
        <v>0.17119687584758303</v>
      </c>
      <c r="U21" s="12"/>
      <c r="V21" s="3"/>
      <c r="W21" s="3"/>
    </row>
    <row r="22" spans="1:23" x14ac:dyDescent="0.2">
      <c r="A22" s="3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3"/>
      <c r="W22" s="3"/>
    </row>
    <row r="23" spans="1:23" x14ac:dyDescent="0.2">
      <c r="A23" s="3"/>
      <c r="B23" s="8">
        <v>0.1051</v>
      </c>
      <c r="C23" s="8">
        <v>1.5699999999999999E-2</v>
      </c>
      <c r="D23" s="8">
        <v>1.8499999999999999E-2</v>
      </c>
      <c r="E23" s="8">
        <v>8.8999999999999999E-3</v>
      </c>
      <c r="F23" s="8">
        <v>2.1899999999999999E-2</v>
      </c>
      <c r="G23" s="8">
        <v>1.41E-2</v>
      </c>
      <c r="H23" s="8">
        <v>9.7000000000000003E-3</v>
      </c>
      <c r="I23" s="8">
        <v>7.5800000000000006E-2</v>
      </c>
      <c r="J23" s="8">
        <v>1.6799999999999999E-2</v>
      </c>
      <c r="K23" s="8">
        <v>0.1188</v>
      </c>
      <c r="L23" s="8">
        <v>0.16350000000000001</v>
      </c>
      <c r="M23" s="8">
        <v>1.12E-2</v>
      </c>
      <c r="N23" s="8">
        <v>3.3300000000000003E-2</v>
      </c>
      <c r="O23" s="8">
        <v>7.7700000000000005E-2</v>
      </c>
      <c r="P23" s="8">
        <v>2.5999999999999999E-2</v>
      </c>
      <c r="Q23" s="8">
        <v>5.6800000000000003E-2</v>
      </c>
      <c r="R23" s="8">
        <v>5.2299999999999999E-2</v>
      </c>
      <c r="S23" s="8">
        <v>2.23E-2</v>
      </c>
      <c r="T23" s="8">
        <v>3.2399999999999998E-2</v>
      </c>
      <c r="U23" s="8">
        <v>0.1195</v>
      </c>
      <c r="V23" s="3"/>
      <c r="W23" s="3"/>
    </row>
    <row r="24" spans="1:23" x14ac:dyDescent="0.2">
      <c r="A24" s="3"/>
      <c r="B24" s="4" t="s">
        <v>0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4" t="s">
        <v>12</v>
      </c>
      <c r="O24" s="4" t="s">
        <v>13</v>
      </c>
      <c r="P24" s="4" t="s">
        <v>14</v>
      </c>
      <c r="Q24" s="4" t="s">
        <v>15</v>
      </c>
      <c r="R24" s="4" t="s">
        <v>16</v>
      </c>
      <c r="S24" s="4" t="s">
        <v>17</v>
      </c>
      <c r="T24" s="4" t="s">
        <v>18</v>
      </c>
      <c r="U24" s="4" t="s">
        <v>19</v>
      </c>
      <c r="V24" s="3"/>
      <c r="W24" s="3"/>
    </row>
    <row r="25" spans="1:23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">
      <c r="A27" s="3" t="s">
        <v>239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3" x14ac:dyDescent="0.2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3"/>
      <c r="V28" s="3"/>
    </row>
    <row r="29" spans="1:23" x14ac:dyDescent="0.2">
      <c r="A29" s="4" t="s">
        <v>1</v>
      </c>
      <c r="B29" s="8">
        <v>1.853326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3"/>
      <c r="V29" s="3"/>
    </row>
    <row r="30" spans="1:23" x14ac:dyDescent="0.2">
      <c r="A30" s="4" t="s">
        <v>2</v>
      </c>
      <c r="B30" s="8">
        <v>2.9500000000000001E-4</v>
      </c>
      <c r="C30" s="8">
        <v>24.343243000000001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3"/>
      <c r="V30" s="3"/>
    </row>
    <row r="31" spans="1:23" x14ac:dyDescent="0.2">
      <c r="A31" s="4" t="s">
        <v>3</v>
      </c>
      <c r="B31" s="8">
        <v>2.9034740000000001</v>
      </c>
      <c r="C31" s="8">
        <v>6.3500000000000004E-4</v>
      </c>
      <c r="D31" s="8">
        <v>86.819027000000006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3"/>
      <c r="V31" s="3"/>
    </row>
    <row r="32" spans="1:23" x14ac:dyDescent="0.2">
      <c r="A32" s="4" t="s">
        <v>4</v>
      </c>
      <c r="B32" s="8">
        <v>1E-4</v>
      </c>
      <c r="C32" s="8">
        <v>29.169139000000001</v>
      </c>
      <c r="D32" s="8">
        <v>1.496885</v>
      </c>
      <c r="E32" s="8">
        <v>3.9931760000000001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3"/>
      <c r="V32" s="3"/>
    </row>
    <row r="33" spans="1:22" x14ac:dyDescent="0.2">
      <c r="A33" s="4" t="s">
        <v>5</v>
      </c>
      <c r="B33" s="8">
        <v>1E-4</v>
      </c>
      <c r="C33" s="8">
        <v>49.045245999999999</v>
      </c>
      <c r="D33" s="8">
        <v>0.92810400000000004</v>
      </c>
      <c r="E33" s="8">
        <v>7.0648580000000001</v>
      </c>
      <c r="F33" s="8">
        <v>4.0381809999999998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3"/>
      <c r="V33" s="3"/>
    </row>
    <row r="34" spans="1:22" x14ac:dyDescent="0.2">
      <c r="A34" s="4" t="s">
        <v>6</v>
      </c>
      <c r="B34" s="8">
        <v>1.091337</v>
      </c>
      <c r="C34" s="8">
        <v>1.2999999999999999E-4</v>
      </c>
      <c r="D34" s="8">
        <v>1.1032090000000001</v>
      </c>
      <c r="E34" s="8">
        <v>78.700209000000001</v>
      </c>
      <c r="F34" s="8">
        <v>1E-4</v>
      </c>
      <c r="G34" s="8">
        <v>15.177006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3"/>
      <c r="V34" s="3"/>
    </row>
    <row r="35" spans="1:22" x14ac:dyDescent="0.2">
      <c r="A35" s="4" t="s">
        <v>7</v>
      </c>
      <c r="B35" s="8">
        <v>3.6900849999999998</v>
      </c>
      <c r="C35" s="8">
        <v>6.9929870000000003</v>
      </c>
      <c r="D35" s="8">
        <v>6.0438590000000003</v>
      </c>
      <c r="E35" s="8">
        <v>9.218769</v>
      </c>
      <c r="F35" s="8">
        <v>1.407896</v>
      </c>
      <c r="G35" s="8">
        <v>1E-4</v>
      </c>
      <c r="H35" s="8">
        <v>4.7802470000000001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3"/>
      <c r="V35" s="3"/>
    </row>
    <row r="36" spans="1:22" x14ac:dyDescent="0.2">
      <c r="A36" s="4" t="s">
        <v>8</v>
      </c>
      <c r="B36" s="8">
        <v>1E-4</v>
      </c>
      <c r="C36" s="8">
        <v>36.826594999999998</v>
      </c>
      <c r="D36" s="8">
        <v>29.300944999999999</v>
      </c>
      <c r="E36" s="8">
        <v>8.4826680000000003</v>
      </c>
      <c r="F36" s="8">
        <v>19.210805000000001</v>
      </c>
      <c r="G36" s="8">
        <v>79.622730000000004</v>
      </c>
      <c r="H36" s="8">
        <v>1E-4</v>
      </c>
      <c r="I36" s="8">
        <v>1E-4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3"/>
      <c r="V36" s="3"/>
    </row>
    <row r="37" spans="1:22" x14ac:dyDescent="0.2">
      <c r="A37" s="4" t="s">
        <v>9</v>
      </c>
      <c r="B37" s="8">
        <v>2.3791950000000002</v>
      </c>
      <c r="C37" s="8">
        <v>1E-4</v>
      </c>
      <c r="D37" s="8">
        <v>0.38392199999999999</v>
      </c>
      <c r="E37" s="8">
        <v>0.233987</v>
      </c>
      <c r="F37" s="8">
        <v>0.38600200000000001</v>
      </c>
      <c r="G37" s="8">
        <v>1E-4</v>
      </c>
      <c r="H37" s="8">
        <v>1E-4</v>
      </c>
      <c r="I37" s="8">
        <v>1E-4</v>
      </c>
      <c r="J37" s="8">
        <v>7.8696000000000002E-2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3"/>
      <c r="V37" s="3"/>
    </row>
    <row r="38" spans="1:22" x14ac:dyDescent="0.2">
      <c r="A38" s="4" t="s">
        <v>10</v>
      </c>
      <c r="B38" s="8">
        <v>0.16925299999999999</v>
      </c>
      <c r="C38" s="8">
        <v>3.5232510000000001</v>
      </c>
      <c r="D38" s="8">
        <v>0.18332599999999999</v>
      </c>
      <c r="E38" s="8">
        <v>1E-4</v>
      </c>
      <c r="F38" s="8">
        <v>1E-4</v>
      </c>
      <c r="G38" s="8">
        <v>1.230097</v>
      </c>
      <c r="H38" s="8">
        <v>1E-4</v>
      </c>
      <c r="I38" s="8">
        <v>7.4960000000000001E-3</v>
      </c>
      <c r="J38" s="8">
        <v>0.94987200000000005</v>
      </c>
      <c r="K38" s="8">
        <v>8.1125019999999992</v>
      </c>
      <c r="L38" s="8"/>
      <c r="M38" s="8"/>
      <c r="N38" s="8"/>
      <c r="O38" s="8"/>
      <c r="P38" s="8"/>
      <c r="Q38" s="8"/>
      <c r="R38" s="8"/>
      <c r="S38" s="8"/>
      <c r="T38" s="8"/>
      <c r="U38" s="3"/>
      <c r="V38" s="3"/>
    </row>
    <row r="39" spans="1:22" x14ac:dyDescent="0.2">
      <c r="A39" s="4" t="s">
        <v>11</v>
      </c>
      <c r="B39" s="8">
        <v>1E-4</v>
      </c>
      <c r="C39" s="8">
        <v>4.5245519999999999</v>
      </c>
      <c r="D39" s="8">
        <v>68.520566000000002</v>
      </c>
      <c r="E39" s="8">
        <v>13.500989000000001</v>
      </c>
      <c r="F39" s="8">
        <v>1.11E-4</v>
      </c>
      <c r="G39" s="8">
        <v>27.207304000000001</v>
      </c>
      <c r="H39" s="8">
        <v>20.285834000000001</v>
      </c>
      <c r="I39" s="8">
        <v>1E-4</v>
      </c>
      <c r="J39" s="8">
        <v>1.8612010000000001</v>
      </c>
      <c r="K39" s="8">
        <v>0.260907</v>
      </c>
      <c r="L39" s="8">
        <v>0.53458799999999995</v>
      </c>
      <c r="M39" s="8"/>
      <c r="N39" s="8"/>
      <c r="O39" s="8"/>
      <c r="P39" s="8"/>
      <c r="Q39" s="8"/>
      <c r="R39" s="8"/>
      <c r="S39" s="8"/>
      <c r="T39" s="8"/>
      <c r="U39" s="3"/>
      <c r="V39" s="3"/>
    </row>
    <row r="40" spans="1:22" x14ac:dyDescent="0.2">
      <c r="A40" s="4" t="s">
        <v>12</v>
      </c>
      <c r="B40" s="8">
        <v>6.29819</v>
      </c>
      <c r="C40" s="8">
        <v>1E-4</v>
      </c>
      <c r="D40" s="8">
        <v>1E-4</v>
      </c>
      <c r="E40" s="8">
        <v>1E-4</v>
      </c>
      <c r="F40" s="8">
        <v>1E-4</v>
      </c>
      <c r="G40" s="8">
        <v>0.368363</v>
      </c>
      <c r="H40" s="8">
        <v>1E-4</v>
      </c>
      <c r="I40" s="8">
        <v>0.142541</v>
      </c>
      <c r="J40" s="8">
        <v>9.9382999999999999E-2</v>
      </c>
      <c r="K40" s="8">
        <v>15.658657</v>
      </c>
      <c r="L40" s="8">
        <v>20.222275</v>
      </c>
      <c r="M40" s="8">
        <v>1.1045499999999999</v>
      </c>
      <c r="N40" s="8"/>
      <c r="O40" s="8"/>
      <c r="P40" s="8"/>
      <c r="Q40" s="8"/>
      <c r="R40" s="8"/>
      <c r="S40" s="8"/>
      <c r="T40" s="8"/>
      <c r="U40" s="3"/>
      <c r="V40" s="3"/>
    </row>
    <row r="41" spans="1:22" x14ac:dyDescent="0.2">
      <c r="A41" s="4" t="s">
        <v>13</v>
      </c>
      <c r="B41" s="8">
        <v>0.215278</v>
      </c>
      <c r="C41" s="8">
        <v>1E-4</v>
      </c>
      <c r="D41" s="8">
        <v>1E-4</v>
      </c>
      <c r="E41" s="8">
        <v>0.56261000000000005</v>
      </c>
      <c r="F41" s="8">
        <v>1.7237769999999999</v>
      </c>
      <c r="G41" s="8">
        <v>0.14756</v>
      </c>
      <c r="H41" s="8">
        <v>1E-4</v>
      </c>
      <c r="I41" s="8">
        <v>3.5534999999999997E-2</v>
      </c>
      <c r="J41" s="8">
        <v>0.24826500000000001</v>
      </c>
      <c r="K41" s="8">
        <v>0.88791299999999995</v>
      </c>
      <c r="L41" s="8">
        <v>14.008704</v>
      </c>
      <c r="M41" s="8">
        <v>0.13997999999999999</v>
      </c>
      <c r="N41" s="8">
        <v>1E-4</v>
      </c>
      <c r="O41" s="8"/>
      <c r="P41" s="8"/>
      <c r="Q41" s="8"/>
      <c r="R41" s="8"/>
      <c r="S41" s="8"/>
      <c r="T41" s="8"/>
      <c r="U41" s="3"/>
      <c r="V41" s="3"/>
    </row>
    <row r="42" spans="1:22" x14ac:dyDescent="0.2">
      <c r="A42" s="4" t="s">
        <v>14</v>
      </c>
      <c r="B42" s="8">
        <v>1.2822039999999999</v>
      </c>
      <c r="C42" s="8">
        <v>8.656962</v>
      </c>
      <c r="D42" s="8">
        <v>1E-4</v>
      </c>
      <c r="E42" s="8">
        <v>2.0506470000000001</v>
      </c>
      <c r="F42" s="8">
        <v>0.21088799999999999</v>
      </c>
      <c r="G42" s="8">
        <v>14.698933</v>
      </c>
      <c r="H42" s="8">
        <v>1E-4</v>
      </c>
      <c r="I42" s="8">
        <v>1E-4</v>
      </c>
      <c r="J42" s="8">
        <v>4.0021060000000004</v>
      </c>
      <c r="K42" s="8">
        <v>3.3442E-2</v>
      </c>
      <c r="L42" s="8">
        <v>2.81297</v>
      </c>
      <c r="M42" s="8">
        <v>2.3096749999999999</v>
      </c>
      <c r="N42" s="8">
        <v>1E-4</v>
      </c>
      <c r="O42" s="8">
        <v>1.559831</v>
      </c>
      <c r="P42" s="8"/>
      <c r="Q42" s="8"/>
      <c r="R42" s="8"/>
      <c r="S42" s="8"/>
      <c r="T42" s="8"/>
      <c r="U42" s="3"/>
      <c r="V42" s="3"/>
    </row>
    <row r="43" spans="1:22" x14ac:dyDescent="0.2">
      <c r="A43" s="4" t="s">
        <v>15</v>
      </c>
      <c r="B43" s="8">
        <v>17.893404</v>
      </c>
      <c r="C43" s="8">
        <v>6.1822910000000002</v>
      </c>
      <c r="D43" s="8">
        <v>59.534464999999997</v>
      </c>
      <c r="E43" s="8">
        <v>7.6084019999999999</v>
      </c>
      <c r="F43" s="8">
        <v>63.628422999999998</v>
      </c>
      <c r="G43" s="8">
        <v>1.396549</v>
      </c>
      <c r="H43" s="8">
        <v>2.8733999999999999E-2</v>
      </c>
      <c r="I43" s="8">
        <v>9.1381320000000006</v>
      </c>
      <c r="J43" s="8">
        <v>1.0492010000000001</v>
      </c>
      <c r="K43" s="8">
        <v>0.36734</v>
      </c>
      <c r="L43" s="8">
        <v>2.8062399999999998</v>
      </c>
      <c r="M43" s="8">
        <v>0.49285600000000002</v>
      </c>
      <c r="N43" s="8">
        <v>0.100581</v>
      </c>
      <c r="O43" s="8">
        <v>7.1906109999999996</v>
      </c>
      <c r="P43" s="8">
        <v>16.183288000000001</v>
      </c>
      <c r="Q43" s="8"/>
      <c r="R43" s="8"/>
      <c r="S43" s="8"/>
      <c r="T43" s="8"/>
      <c r="U43" s="3"/>
      <c r="V43" s="3"/>
    </row>
    <row r="44" spans="1:22" x14ac:dyDescent="0.2">
      <c r="A44" s="4" t="s">
        <v>16</v>
      </c>
      <c r="B44" s="8">
        <v>57.611645000000003</v>
      </c>
      <c r="C44" s="8">
        <v>1E-4</v>
      </c>
      <c r="D44" s="8">
        <v>6.2808130000000002</v>
      </c>
      <c r="E44" s="8">
        <v>0.18898300000000001</v>
      </c>
      <c r="F44" s="8">
        <v>1E-4</v>
      </c>
      <c r="G44" s="8">
        <v>0.78932199999999997</v>
      </c>
      <c r="H44" s="8">
        <v>1E-4</v>
      </c>
      <c r="I44" s="8">
        <v>1E-4</v>
      </c>
      <c r="J44" s="8">
        <v>1.19387</v>
      </c>
      <c r="K44" s="8">
        <v>24.656084</v>
      </c>
      <c r="L44" s="8">
        <v>1.0975950000000001</v>
      </c>
      <c r="M44" s="8">
        <v>2.9157760000000001</v>
      </c>
      <c r="N44" s="8">
        <v>42.149081000000002</v>
      </c>
      <c r="O44" s="8">
        <v>0.145066</v>
      </c>
      <c r="P44" s="8">
        <v>3.1326170000000002</v>
      </c>
      <c r="Q44" s="8">
        <v>22.794235</v>
      </c>
      <c r="R44" s="8"/>
      <c r="S44" s="8"/>
      <c r="T44" s="8"/>
      <c r="U44" s="3"/>
      <c r="V44" s="3"/>
    </row>
    <row r="45" spans="1:22" x14ac:dyDescent="0.2">
      <c r="A45" s="4" t="s">
        <v>17</v>
      </c>
      <c r="B45" s="8">
        <v>1E-4</v>
      </c>
      <c r="C45" s="8">
        <v>32.925403000000003</v>
      </c>
      <c r="D45" s="8">
        <v>1E-4</v>
      </c>
      <c r="E45" s="8">
        <v>1E-4</v>
      </c>
      <c r="F45" s="8">
        <v>6.881723</v>
      </c>
      <c r="G45" s="8">
        <v>0.34301300000000001</v>
      </c>
      <c r="H45" s="8">
        <v>1E-4</v>
      </c>
      <c r="I45" s="8">
        <v>0.31502999999999998</v>
      </c>
      <c r="J45" s="8">
        <v>1E-4</v>
      </c>
      <c r="K45" s="8">
        <v>1E-4</v>
      </c>
      <c r="L45" s="8">
        <v>0.19121099999999999</v>
      </c>
      <c r="M45" s="8">
        <v>1E-4</v>
      </c>
      <c r="N45" s="8">
        <v>0.124282</v>
      </c>
      <c r="O45" s="8">
        <v>1E-4</v>
      </c>
      <c r="P45" s="8">
        <v>1E-4</v>
      </c>
      <c r="Q45" s="8">
        <v>0.236098</v>
      </c>
      <c r="R45" s="8">
        <v>1E-4</v>
      </c>
      <c r="S45" s="8"/>
      <c r="T45" s="8"/>
      <c r="U45" s="3"/>
      <c r="V45" s="3"/>
    </row>
    <row r="46" spans="1:22" x14ac:dyDescent="0.2">
      <c r="A46" s="4" t="s">
        <v>18</v>
      </c>
      <c r="B46" s="8">
        <v>1E-4</v>
      </c>
      <c r="C46" s="8">
        <v>13.086852</v>
      </c>
      <c r="D46" s="8">
        <v>4.0954620000000004</v>
      </c>
      <c r="E46" s="8">
        <v>6.762613</v>
      </c>
      <c r="F46" s="8">
        <v>55.138905999999999</v>
      </c>
      <c r="G46" s="8">
        <v>13.066642</v>
      </c>
      <c r="H46" s="8">
        <v>1E-4</v>
      </c>
      <c r="I46" s="8">
        <v>0.15415000000000001</v>
      </c>
      <c r="J46" s="9">
        <v>100</v>
      </c>
      <c r="K46" s="8">
        <v>0.16578499999999999</v>
      </c>
      <c r="L46" s="8">
        <v>0.13947300000000001</v>
      </c>
      <c r="M46" s="8">
        <v>1E-4</v>
      </c>
      <c r="N46" s="8">
        <v>6.1154E-2</v>
      </c>
      <c r="O46" s="8">
        <v>25.836986</v>
      </c>
      <c r="P46" s="8">
        <v>0.176205</v>
      </c>
      <c r="Q46" s="8">
        <v>3.1631429999999998</v>
      </c>
      <c r="R46" s="8">
        <v>0.29752800000000001</v>
      </c>
      <c r="S46" s="8">
        <v>0.59440300000000001</v>
      </c>
      <c r="T46" s="8"/>
      <c r="U46" s="3"/>
      <c r="V46" s="3"/>
    </row>
    <row r="47" spans="1:22" x14ac:dyDescent="0.2">
      <c r="A47" s="4" t="s">
        <v>19</v>
      </c>
      <c r="B47" s="8">
        <v>30.596868000000001</v>
      </c>
      <c r="C47" s="8">
        <v>1E-4</v>
      </c>
      <c r="D47" s="8">
        <v>1E-4</v>
      </c>
      <c r="E47" s="8">
        <v>0.98596099999999998</v>
      </c>
      <c r="F47" s="8">
        <v>1E-4</v>
      </c>
      <c r="G47" s="8">
        <v>1E-4</v>
      </c>
      <c r="H47" s="8">
        <v>0.95955599999999996</v>
      </c>
      <c r="I47" s="8">
        <v>0.31519599999999998</v>
      </c>
      <c r="J47" s="8">
        <v>9.7422999999999996E-2</v>
      </c>
      <c r="K47" s="9">
        <v>100</v>
      </c>
      <c r="L47" s="8">
        <v>4.2288690000000004</v>
      </c>
      <c r="M47" s="8">
        <v>1E-4</v>
      </c>
      <c r="N47" s="8">
        <v>41.958508000000002</v>
      </c>
      <c r="O47" s="8">
        <v>0.66240600000000005</v>
      </c>
      <c r="P47" s="8">
        <v>1.3999999999999999E-4</v>
      </c>
      <c r="Q47" s="8">
        <v>0.11061699999999999</v>
      </c>
      <c r="R47" s="8">
        <v>15.876742</v>
      </c>
      <c r="S47" s="8">
        <v>1E-4</v>
      </c>
      <c r="T47" s="8">
        <v>0.23411599999999999</v>
      </c>
      <c r="U47" s="3"/>
      <c r="V47" s="3"/>
    </row>
    <row r="48" spans="1:22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3" x14ac:dyDescent="0.2">
      <c r="A49" s="3"/>
      <c r="B49" s="7">
        <v>9.9288000000000001E-2</v>
      </c>
      <c r="C49" s="7">
        <v>2.3709999999999998E-3</v>
      </c>
      <c r="D49" s="7">
        <v>1.4236E-2</v>
      </c>
      <c r="E49" s="7">
        <v>4.1190000000000003E-3</v>
      </c>
      <c r="F49" s="7">
        <v>9.0900000000000009E-3</v>
      </c>
      <c r="G49" s="7">
        <v>1.0782999999999999E-2</v>
      </c>
      <c r="H49" s="7">
        <v>1.1178E-2</v>
      </c>
      <c r="I49" s="7">
        <v>5.7695000000000003E-2</v>
      </c>
      <c r="J49" s="7">
        <v>1.9518000000000001E-2</v>
      </c>
      <c r="K49" s="7">
        <v>0.100756</v>
      </c>
      <c r="L49" s="7">
        <v>0.23472100000000001</v>
      </c>
      <c r="M49" s="7">
        <v>8.1110000000000002E-3</v>
      </c>
      <c r="N49" s="7">
        <v>5.0264999999999997E-2</v>
      </c>
      <c r="O49" s="7">
        <v>7.7757000000000007E-2</v>
      </c>
      <c r="P49" s="7">
        <v>4.0425000000000003E-2</v>
      </c>
      <c r="Q49" s="7">
        <v>7.2406999999999999E-2</v>
      </c>
      <c r="R49" s="7">
        <v>8.5330000000000003E-2</v>
      </c>
      <c r="S49" s="7">
        <v>3.1604E-2</v>
      </c>
      <c r="T49" s="7">
        <v>2.53E-2</v>
      </c>
      <c r="U49" s="7">
        <v>4.5045000000000002E-2</v>
      </c>
      <c r="V49" s="3"/>
      <c r="W49" s="3"/>
    </row>
    <row r="50" spans="1:23" x14ac:dyDescent="0.2">
      <c r="A50" s="3"/>
      <c r="B50" s="4" t="s">
        <v>0</v>
      </c>
      <c r="C50" s="4" t="s">
        <v>1</v>
      </c>
      <c r="D50" s="4" t="s">
        <v>2</v>
      </c>
      <c r="E50" s="4" t="s">
        <v>3</v>
      </c>
      <c r="F50" s="4" t="s">
        <v>4</v>
      </c>
      <c r="G50" s="4" t="s">
        <v>5</v>
      </c>
      <c r="H50" s="4" t="s">
        <v>6</v>
      </c>
      <c r="I50" s="4" t="s">
        <v>7</v>
      </c>
      <c r="J50" s="4" t="s">
        <v>8</v>
      </c>
      <c r="K50" s="4" t="s">
        <v>9</v>
      </c>
      <c r="L50" s="4" t="s">
        <v>10</v>
      </c>
      <c r="M50" s="4" t="s">
        <v>11</v>
      </c>
      <c r="N50" s="4" t="s">
        <v>12</v>
      </c>
      <c r="O50" s="4" t="s">
        <v>13</v>
      </c>
      <c r="P50" s="4" t="s">
        <v>14</v>
      </c>
      <c r="Q50" s="4" t="s">
        <v>15</v>
      </c>
      <c r="R50" s="4" t="s">
        <v>16</v>
      </c>
      <c r="S50" s="4" t="s">
        <v>17</v>
      </c>
      <c r="T50" s="4" t="s">
        <v>18</v>
      </c>
      <c r="U50" s="4" t="s">
        <v>19</v>
      </c>
      <c r="V50" s="3"/>
      <c r="W50" s="3"/>
    </row>
    <row r="51" spans="1:23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">
      <c r="A52" s="3" t="s">
        <v>240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">
      <c r="A53" s="4" t="s">
        <v>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3"/>
      <c r="V53" s="3"/>
      <c r="W53" s="3"/>
    </row>
    <row r="54" spans="1:23" x14ac:dyDescent="0.2">
      <c r="A54" s="4" t="s">
        <v>1</v>
      </c>
      <c r="B54" s="8">
        <v>0.14185800000000001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3"/>
      <c r="V54" s="3"/>
      <c r="W54" s="3"/>
    </row>
    <row r="55" spans="1:23" x14ac:dyDescent="0.2">
      <c r="A55" s="4" t="s">
        <v>2</v>
      </c>
      <c r="B55" s="8">
        <v>0.20221700000000001</v>
      </c>
      <c r="C55" s="8">
        <v>0.66600300000000001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3"/>
      <c r="V55" s="3"/>
      <c r="W55" s="3"/>
    </row>
    <row r="56" spans="1:23" x14ac:dyDescent="0.2">
      <c r="A56" s="4" t="s">
        <v>3</v>
      </c>
      <c r="B56" s="8">
        <v>0.40502300000000002</v>
      </c>
      <c r="C56" s="8">
        <v>0.16916400000000001</v>
      </c>
      <c r="D56" s="8">
        <v>22.885646000000001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3"/>
      <c r="V56" s="3"/>
      <c r="W56" s="3"/>
    </row>
    <row r="57" spans="1:23" x14ac:dyDescent="0.2">
      <c r="A57" s="4" t="s">
        <v>4</v>
      </c>
      <c r="B57" s="8">
        <v>2.3970410000000002</v>
      </c>
      <c r="C57" s="8">
        <v>12.824477999999999</v>
      </c>
      <c r="D57" s="8">
        <v>0.99826400000000004</v>
      </c>
      <c r="E57" s="8">
        <v>0.48167700000000002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3"/>
      <c r="V57" s="3"/>
      <c r="W57" s="3"/>
    </row>
    <row r="58" spans="1:23" x14ac:dyDescent="0.2">
      <c r="A58" s="4" t="s">
        <v>5</v>
      </c>
      <c r="B58" s="8">
        <v>6.9011000000000003E-2</v>
      </c>
      <c r="C58" s="8">
        <v>10.096944000000001</v>
      </c>
      <c r="D58" s="8">
        <v>0.25307499999999999</v>
      </c>
      <c r="E58" s="8">
        <v>8.2658999999999996E-2</v>
      </c>
      <c r="F58" s="8">
        <v>1E-4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3"/>
      <c r="V58" s="3"/>
      <c r="W58" s="3"/>
    </row>
    <row r="59" spans="1:23" x14ac:dyDescent="0.2">
      <c r="A59" s="4" t="s">
        <v>6</v>
      </c>
      <c r="B59" s="8">
        <v>0.96118800000000004</v>
      </c>
      <c r="C59" s="8">
        <v>1E-4</v>
      </c>
      <c r="D59" s="8">
        <v>0.190833</v>
      </c>
      <c r="E59" s="8">
        <v>14.224351</v>
      </c>
      <c r="F59" s="8">
        <v>1E-4</v>
      </c>
      <c r="G59" s="8">
        <v>3.3596789999999999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3"/>
      <c r="V59" s="3"/>
      <c r="W59" s="3"/>
    </row>
    <row r="60" spans="1:23" x14ac:dyDescent="0.2">
      <c r="A60" s="4" t="s">
        <v>7</v>
      </c>
      <c r="B60" s="8">
        <v>4.0770920000000004</v>
      </c>
      <c r="C60" s="8">
        <v>1.379616</v>
      </c>
      <c r="D60" s="8">
        <v>4.1676679999999999</v>
      </c>
      <c r="E60" s="8">
        <v>4.8828959999999997</v>
      </c>
      <c r="F60" s="8">
        <v>5.8429380000000002</v>
      </c>
      <c r="G60" s="8">
        <v>8.7587999999999999E-2</v>
      </c>
      <c r="H60" s="8">
        <v>3.622309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3"/>
      <c r="V60" s="3"/>
      <c r="W60" s="3"/>
    </row>
    <row r="61" spans="1:23" x14ac:dyDescent="0.2">
      <c r="A61" s="4" t="s">
        <v>8</v>
      </c>
      <c r="B61" s="8">
        <v>1E-4</v>
      </c>
      <c r="C61" s="8">
        <v>11.792322</v>
      </c>
      <c r="D61" s="8">
        <v>9.0659150000000004</v>
      </c>
      <c r="E61" s="8">
        <v>1.213959</v>
      </c>
      <c r="F61" s="8">
        <v>20.104998999999999</v>
      </c>
      <c r="G61" s="8">
        <v>21.160499000000002</v>
      </c>
      <c r="H61" s="8">
        <v>6.4755999999999994E-2</v>
      </c>
      <c r="I61" s="8">
        <v>3.5749000000000003E-2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3"/>
      <c r="V61" s="3"/>
      <c r="W61" s="3"/>
    </row>
    <row r="62" spans="1:23" x14ac:dyDescent="0.2">
      <c r="A62" s="4" t="s">
        <v>9</v>
      </c>
      <c r="B62" s="8">
        <v>4.2746449999999996</v>
      </c>
      <c r="C62" s="8">
        <v>1E-4</v>
      </c>
      <c r="D62" s="8">
        <v>0.66662600000000005</v>
      </c>
      <c r="E62" s="8">
        <v>1.7569000000000001E-2</v>
      </c>
      <c r="F62" s="8">
        <v>0.57130999999999998</v>
      </c>
      <c r="G62" s="8">
        <v>1E-4</v>
      </c>
      <c r="H62" s="8">
        <v>1E-4</v>
      </c>
      <c r="I62" s="8">
        <v>1.9189999999999999E-2</v>
      </c>
      <c r="J62" s="8">
        <v>8.4832000000000005E-2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3"/>
      <c r="V62" s="3"/>
      <c r="W62" s="3"/>
    </row>
    <row r="63" spans="1:23" x14ac:dyDescent="0.2">
      <c r="A63" s="4" t="s">
        <v>10</v>
      </c>
      <c r="B63" s="8">
        <v>0.60184899999999997</v>
      </c>
      <c r="C63" s="8">
        <v>0.39718999999999999</v>
      </c>
      <c r="D63" s="8">
        <v>1E-4</v>
      </c>
      <c r="E63" s="8">
        <v>1E-4</v>
      </c>
      <c r="F63" s="8">
        <v>0.37610300000000002</v>
      </c>
      <c r="G63" s="8">
        <v>1.987411</v>
      </c>
      <c r="H63" s="8">
        <v>1E-4</v>
      </c>
      <c r="I63" s="8">
        <v>1E-4</v>
      </c>
      <c r="J63" s="8">
        <v>1.2783310000000001</v>
      </c>
      <c r="K63" s="8">
        <v>10.346769999999999</v>
      </c>
      <c r="L63" s="8"/>
      <c r="M63" s="8"/>
      <c r="N63" s="8"/>
      <c r="O63" s="8"/>
      <c r="P63" s="8"/>
      <c r="Q63" s="8"/>
      <c r="R63" s="8"/>
      <c r="S63" s="8"/>
      <c r="T63" s="8"/>
      <c r="U63" s="3"/>
      <c r="V63" s="3"/>
      <c r="W63" s="3"/>
    </row>
    <row r="64" spans="1:23" x14ac:dyDescent="0.2">
      <c r="A64" s="4" t="s">
        <v>11</v>
      </c>
      <c r="B64" s="8">
        <v>2.3414999999999998E-2</v>
      </c>
      <c r="C64" s="8">
        <v>0.13961999999999999</v>
      </c>
      <c r="D64" s="8">
        <v>7.5893439999999996</v>
      </c>
      <c r="E64" s="8">
        <v>1E-4</v>
      </c>
      <c r="F64" s="8">
        <v>1E-4</v>
      </c>
      <c r="G64" s="8">
        <v>6.2210919999999996</v>
      </c>
      <c r="H64" s="8">
        <v>5.2159509999999996</v>
      </c>
      <c r="I64" s="8">
        <v>0.41168100000000002</v>
      </c>
      <c r="J64" s="8">
        <v>4.9187000000000002E-2</v>
      </c>
      <c r="K64" s="8">
        <v>1E-4</v>
      </c>
      <c r="L64" s="8">
        <v>6.1691000000000003E-2</v>
      </c>
      <c r="M64" s="8"/>
      <c r="N64" s="8"/>
      <c r="O64" s="8"/>
      <c r="P64" s="8"/>
      <c r="Q64" s="8"/>
      <c r="R64" s="8"/>
      <c r="S64" s="8"/>
      <c r="T64" s="8"/>
      <c r="U64" s="3"/>
      <c r="V64" s="3"/>
      <c r="W64" s="3"/>
    </row>
    <row r="65" spans="1:30" x14ac:dyDescent="0.2">
      <c r="A65" s="4" t="s">
        <v>12</v>
      </c>
      <c r="B65" s="8">
        <v>6.1733909999999996</v>
      </c>
      <c r="C65" s="8">
        <v>1E-4</v>
      </c>
      <c r="D65" s="8">
        <v>0.103824</v>
      </c>
      <c r="E65" s="8">
        <v>1E-4</v>
      </c>
      <c r="F65" s="8">
        <v>1E-4</v>
      </c>
      <c r="G65" s="8">
        <v>0.46404499999999999</v>
      </c>
      <c r="H65" s="8">
        <v>1E-4</v>
      </c>
      <c r="I65" s="8">
        <v>1E-4</v>
      </c>
      <c r="J65" s="8">
        <v>1E-4</v>
      </c>
      <c r="K65" s="8">
        <v>21.173978000000002</v>
      </c>
      <c r="L65" s="8">
        <v>20.441678</v>
      </c>
      <c r="M65" s="8">
        <v>1.94418</v>
      </c>
      <c r="N65" s="8"/>
      <c r="O65" s="8"/>
      <c r="P65" s="8"/>
      <c r="Q65" s="8"/>
      <c r="R65" s="8"/>
      <c r="S65" s="8"/>
      <c r="T65" s="8"/>
      <c r="U65" s="3"/>
      <c r="V65" s="3"/>
      <c r="W65" s="3"/>
    </row>
    <row r="66" spans="1:30" x14ac:dyDescent="0.2">
      <c r="A66" s="4" t="s">
        <v>13</v>
      </c>
      <c r="B66" s="8">
        <v>0.169017</v>
      </c>
      <c r="C66" s="8">
        <v>1E-4</v>
      </c>
      <c r="D66" s="8">
        <v>1.9640999999999999E-2</v>
      </c>
      <c r="E66" s="8">
        <v>1E-4</v>
      </c>
      <c r="F66" s="8">
        <v>4.8757849999999996</v>
      </c>
      <c r="G66" s="8">
        <v>1E-4</v>
      </c>
      <c r="H66" s="8">
        <v>1E-4</v>
      </c>
      <c r="I66" s="8">
        <v>1E-4</v>
      </c>
      <c r="J66" s="8">
        <v>0.95474499999999995</v>
      </c>
      <c r="K66" s="8">
        <v>2.6359330000000001</v>
      </c>
      <c r="L66" s="8">
        <v>23.419798</v>
      </c>
      <c r="M66" s="8">
        <v>1E-4</v>
      </c>
      <c r="N66" s="8">
        <v>1E-4</v>
      </c>
      <c r="O66" s="8"/>
      <c r="P66" s="8"/>
      <c r="Q66" s="8"/>
      <c r="R66" s="8"/>
      <c r="S66" s="8"/>
      <c r="T66" s="8"/>
      <c r="U66" s="3"/>
      <c r="V66" s="3"/>
      <c r="W66" s="3"/>
    </row>
    <row r="67" spans="1:30" x14ac:dyDescent="0.2">
      <c r="A67" s="4" t="s">
        <v>14</v>
      </c>
      <c r="B67" s="8">
        <v>1.417414</v>
      </c>
      <c r="C67" s="8">
        <v>0.76248099999999996</v>
      </c>
      <c r="D67" s="8">
        <v>1E-4</v>
      </c>
      <c r="E67" s="8">
        <v>1E-4</v>
      </c>
      <c r="F67" s="8">
        <v>0.83453299999999997</v>
      </c>
      <c r="G67" s="8">
        <v>5.7879290000000001</v>
      </c>
      <c r="H67" s="8">
        <v>1E-4</v>
      </c>
      <c r="I67" s="8">
        <v>1E-4</v>
      </c>
      <c r="J67" s="8">
        <v>5.2079209999999998</v>
      </c>
      <c r="K67" s="8">
        <v>1E-4</v>
      </c>
      <c r="L67" s="8">
        <v>6.0203300000000004</v>
      </c>
      <c r="M67" s="8">
        <v>0.13977000000000001</v>
      </c>
      <c r="N67" s="8">
        <v>0.205538</v>
      </c>
      <c r="O67" s="8">
        <v>0.63312999999999997</v>
      </c>
      <c r="P67" s="8"/>
      <c r="Q67" s="8"/>
      <c r="R67" s="8"/>
      <c r="S67" s="8"/>
      <c r="T67" s="8"/>
      <c r="U67" s="3"/>
      <c r="V67" s="3"/>
      <c r="W67" s="3"/>
    </row>
    <row r="68" spans="1:30" x14ac:dyDescent="0.2">
      <c r="A68" s="4" t="s">
        <v>15</v>
      </c>
      <c r="B68" s="8">
        <v>14.030281</v>
      </c>
      <c r="C68" s="8">
        <v>0.22750100000000001</v>
      </c>
      <c r="D68" s="8">
        <v>19.485444000000001</v>
      </c>
      <c r="E68" s="8">
        <v>0.74234500000000003</v>
      </c>
      <c r="F68" s="8">
        <v>17.977703000000002</v>
      </c>
      <c r="G68" s="8">
        <v>0.908412</v>
      </c>
      <c r="H68" s="8">
        <v>0.14624999999999999</v>
      </c>
      <c r="I68" s="8">
        <v>8.5555059999999994</v>
      </c>
      <c r="J68" s="8">
        <v>3.1628280000000002</v>
      </c>
      <c r="K68" s="8">
        <v>7.7517000000000003E-2</v>
      </c>
      <c r="L68" s="8">
        <v>3.9680659999999999</v>
      </c>
      <c r="M68" s="8">
        <v>0.52015599999999995</v>
      </c>
      <c r="N68" s="8">
        <v>0.81495899999999999</v>
      </c>
      <c r="O68" s="8">
        <v>6.420566</v>
      </c>
      <c r="P68" s="8">
        <v>17.322136</v>
      </c>
      <c r="Q68" s="8"/>
      <c r="R68" s="8"/>
      <c r="S68" s="8"/>
      <c r="T68" s="8"/>
      <c r="U68" s="3"/>
      <c r="V68" s="3"/>
      <c r="W68" s="3"/>
    </row>
    <row r="69" spans="1:30" x14ac:dyDescent="0.2">
      <c r="A69" s="4" t="s">
        <v>16</v>
      </c>
      <c r="B69" s="8">
        <v>41.466920999999999</v>
      </c>
      <c r="C69" s="8">
        <v>3.3436E-2</v>
      </c>
      <c r="D69" s="8">
        <v>4.7107849999999996</v>
      </c>
      <c r="E69" s="8">
        <v>9.0232999999999994E-2</v>
      </c>
      <c r="F69" s="8">
        <v>0.53809499999999999</v>
      </c>
      <c r="G69" s="8">
        <v>0.263909</v>
      </c>
      <c r="H69" s="8">
        <v>5.9274E-2</v>
      </c>
      <c r="I69" s="8">
        <v>1E-4</v>
      </c>
      <c r="J69" s="8">
        <v>0.54789500000000002</v>
      </c>
      <c r="K69" s="8">
        <v>21.601976000000001</v>
      </c>
      <c r="L69" s="8">
        <v>0.89017199999999996</v>
      </c>
      <c r="M69" s="8">
        <v>1.261223</v>
      </c>
      <c r="N69" s="8">
        <v>29.151686999999999</v>
      </c>
      <c r="O69" s="8">
        <v>0.186143</v>
      </c>
      <c r="P69" s="8">
        <v>4.6517590000000002</v>
      </c>
      <c r="Q69" s="8">
        <v>16.550329000000001</v>
      </c>
      <c r="R69" s="8"/>
      <c r="S69" s="8"/>
      <c r="T69" s="8"/>
      <c r="U69" s="3"/>
      <c r="V69" s="3"/>
      <c r="W69" s="3"/>
    </row>
    <row r="70" spans="1:30" x14ac:dyDescent="0.2">
      <c r="A70" s="4" t="s">
        <v>17</v>
      </c>
      <c r="B70" s="8">
        <v>1E-4</v>
      </c>
      <c r="C70" s="8">
        <v>1.796316</v>
      </c>
      <c r="D70" s="8">
        <v>1E-4</v>
      </c>
      <c r="E70" s="8">
        <v>1E-4</v>
      </c>
      <c r="F70" s="8">
        <v>6.8407210000000003</v>
      </c>
      <c r="G70" s="8">
        <v>1.0850390000000001</v>
      </c>
      <c r="H70" s="8">
        <v>1E-4</v>
      </c>
      <c r="I70" s="8">
        <v>0.257859</v>
      </c>
      <c r="J70" s="8">
        <v>1E-4</v>
      </c>
      <c r="K70" s="8">
        <v>1E-4</v>
      </c>
      <c r="L70" s="8">
        <v>0.59638800000000003</v>
      </c>
      <c r="M70" s="8">
        <v>1E-4</v>
      </c>
      <c r="N70" s="8">
        <v>0.30318499999999998</v>
      </c>
      <c r="O70" s="8">
        <v>1E-4</v>
      </c>
      <c r="P70" s="8">
        <v>1E-4</v>
      </c>
      <c r="Q70" s="8">
        <v>0.315166</v>
      </c>
      <c r="R70" s="8">
        <v>1E-4</v>
      </c>
      <c r="S70" s="8"/>
      <c r="T70" s="8"/>
      <c r="U70" s="3"/>
      <c r="V70" s="3"/>
      <c r="W70" s="3"/>
    </row>
    <row r="71" spans="1:30" x14ac:dyDescent="0.2">
      <c r="A71" s="4" t="s">
        <v>18</v>
      </c>
      <c r="B71" s="8">
        <v>1E-4</v>
      </c>
      <c r="C71" s="8">
        <v>4.0439999999999999E-3</v>
      </c>
      <c r="D71" s="8">
        <v>1.7742709999999999</v>
      </c>
      <c r="E71" s="8">
        <v>0.29318899999999998</v>
      </c>
      <c r="F71" s="8">
        <v>37.305554999999998</v>
      </c>
      <c r="G71" s="8">
        <v>0.30069099999999999</v>
      </c>
      <c r="H71" s="8">
        <v>0.120688</v>
      </c>
      <c r="I71" s="8">
        <v>1E-4</v>
      </c>
      <c r="J71" s="8">
        <v>65.207430000000002</v>
      </c>
      <c r="K71" s="8">
        <v>0.105147</v>
      </c>
      <c r="L71" s="8">
        <v>0.33756900000000001</v>
      </c>
      <c r="M71" s="8">
        <v>9.7324999999999995E-2</v>
      </c>
      <c r="N71" s="8">
        <v>1E-4</v>
      </c>
      <c r="O71" s="8">
        <v>30.458113999999998</v>
      </c>
      <c r="P71" s="8">
        <v>6.5078999999999998E-2</v>
      </c>
      <c r="Q71" s="8">
        <v>2.5668510000000002</v>
      </c>
      <c r="R71" s="8">
        <v>9.0702000000000005E-2</v>
      </c>
      <c r="S71" s="8">
        <v>0.97714599999999996</v>
      </c>
      <c r="T71" s="8"/>
      <c r="U71" s="3"/>
      <c r="V71" s="3"/>
      <c r="W71" s="3"/>
    </row>
    <row r="72" spans="1:30" x14ac:dyDescent="0.2">
      <c r="A72" s="4" t="s">
        <v>19</v>
      </c>
      <c r="B72" s="8">
        <v>21.912210000000002</v>
      </c>
      <c r="C72" s="8">
        <v>1E-4</v>
      </c>
      <c r="D72" s="8">
        <v>1E-4</v>
      </c>
      <c r="E72" s="8">
        <v>0.35237200000000002</v>
      </c>
      <c r="F72" s="8">
        <v>1E-4</v>
      </c>
      <c r="G72" s="8">
        <v>0.130826</v>
      </c>
      <c r="H72" s="8">
        <v>0.66236799999999996</v>
      </c>
      <c r="I72" s="8">
        <v>0.38922299999999999</v>
      </c>
      <c r="J72" s="8">
        <v>1E-4</v>
      </c>
      <c r="K72" s="9">
        <v>100</v>
      </c>
      <c r="L72" s="8">
        <v>3.072667</v>
      </c>
      <c r="M72" s="8">
        <v>0.12661</v>
      </c>
      <c r="N72" s="8">
        <v>43.094670999999998</v>
      </c>
      <c r="O72" s="8">
        <v>0.672095</v>
      </c>
      <c r="P72" s="8">
        <v>0.37451800000000002</v>
      </c>
      <c r="Q72" s="8">
        <v>1E-4</v>
      </c>
      <c r="R72" s="8">
        <v>8.7140179999999994</v>
      </c>
      <c r="S72" s="8">
        <v>1E-4</v>
      </c>
      <c r="T72" s="8">
        <v>0.23411599999999999</v>
      </c>
      <c r="U72" s="3"/>
      <c r="V72" s="3"/>
      <c r="W72" s="3"/>
    </row>
    <row r="73" spans="1:3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30" x14ac:dyDescent="0.2">
      <c r="A74" s="3"/>
      <c r="B74" s="7">
        <v>5.7904999999999998E-2</v>
      </c>
      <c r="C74" s="7">
        <v>3.5589000000000003E-2</v>
      </c>
      <c r="D74" s="7">
        <v>5.7932999999999998E-2</v>
      </c>
      <c r="E74" s="7">
        <v>3.0166999999999999E-2</v>
      </c>
      <c r="F74" s="7">
        <v>5.202E-3</v>
      </c>
      <c r="G74" s="7">
        <v>4.3147999999999999E-2</v>
      </c>
      <c r="H74" s="7">
        <v>3.9093000000000003E-2</v>
      </c>
      <c r="I74" s="7">
        <v>4.8416000000000001E-2</v>
      </c>
      <c r="J74" s="7">
        <v>4.0608999999999999E-2</v>
      </c>
      <c r="K74" s="7">
        <v>5.6825000000000001E-2</v>
      </c>
      <c r="L74" s="7">
        <v>0.115368</v>
      </c>
      <c r="M74" s="7">
        <v>4.0962999999999999E-2</v>
      </c>
      <c r="N74" s="7">
        <v>3.8517000000000003E-2</v>
      </c>
      <c r="O74" s="7">
        <v>3.5456000000000001E-2</v>
      </c>
      <c r="P74" s="7">
        <v>8.3696999999999994E-2</v>
      </c>
      <c r="Q74" s="7">
        <v>7.9129000000000005E-2</v>
      </c>
      <c r="R74" s="7">
        <v>0.102992</v>
      </c>
      <c r="S74" s="7">
        <v>2.4764999999999999E-2</v>
      </c>
      <c r="T74" s="7">
        <v>3.1928999999999999E-2</v>
      </c>
      <c r="U74" s="7">
        <v>3.2295999999999998E-2</v>
      </c>
      <c r="V74" s="3"/>
      <c r="W74" s="3"/>
    </row>
    <row r="75" spans="1:30" x14ac:dyDescent="0.2">
      <c r="A75" s="3"/>
      <c r="B75" s="4" t="s">
        <v>0</v>
      </c>
      <c r="C75" s="4" t="s">
        <v>1</v>
      </c>
      <c r="D75" s="4" t="s">
        <v>2</v>
      </c>
      <c r="E75" s="4" t="s">
        <v>3</v>
      </c>
      <c r="F75" s="4" t="s">
        <v>4</v>
      </c>
      <c r="G75" s="4" t="s">
        <v>5</v>
      </c>
      <c r="H75" s="4" t="s">
        <v>6</v>
      </c>
      <c r="I75" s="4" t="s">
        <v>7</v>
      </c>
      <c r="J75" s="4" t="s">
        <v>8</v>
      </c>
      <c r="K75" s="4" t="s">
        <v>9</v>
      </c>
      <c r="L75" s="4" t="s">
        <v>10</v>
      </c>
      <c r="M75" s="4" t="s">
        <v>11</v>
      </c>
      <c r="N75" s="4" t="s">
        <v>12</v>
      </c>
      <c r="O75" s="4" t="s">
        <v>13</v>
      </c>
      <c r="P75" s="4" t="s">
        <v>14</v>
      </c>
      <c r="Q75" s="4" t="s">
        <v>15</v>
      </c>
      <c r="R75" s="4" t="s">
        <v>16</v>
      </c>
      <c r="S75" s="4" t="s">
        <v>17</v>
      </c>
      <c r="T75" s="4" t="s">
        <v>18</v>
      </c>
      <c r="U75" s="4" t="s">
        <v>19</v>
      </c>
      <c r="V75" s="3"/>
      <c r="W75" s="3"/>
    </row>
    <row r="76" spans="1:3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3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30" x14ac:dyDescent="0.2">
      <c r="A78" s="3" t="s">
        <v>242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t="s">
        <v>243</v>
      </c>
    </row>
    <row r="79" spans="1:30" x14ac:dyDescent="0.2">
      <c r="A79" s="4" t="s">
        <v>0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3"/>
      <c r="V79" s="3"/>
      <c r="W79" s="3"/>
      <c r="AC79" t="s">
        <v>241</v>
      </c>
      <c r="AD79">
        <f>MAX(X80:AP98)</f>
        <v>13.505137483</v>
      </c>
    </row>
    <row r="80" spans="1:30" x14ac:dyDescent="0.2">
      <c r="A80" s="4" t="s">
        <v>1</v>
      </c>
      <c r="B80" s="8">
        <f>(X80/$AD$79)*100</f>
        <v>0.47896262501158282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3"/>
      <c r="V80" s="3"/>
      <c r="W80" s="3"/>
      <c r="X80">
        <v>6.4684561000000002E-2</v>
      </c>
    </row>
    <row r="81" spans="1:40" x14ac:dyDescent="0.2">
      <c r="A81" s="4" t="s">
        <v>2</v>
      </c>
      <c r="B81" s="8">
        <f t="shared" ref="B81:T98" si="0">(X81/$AD$79)*100</f>
        <v>0.23925233668056245</v>
      </c>
      <c r="C81" s="8">
        <f t="shared" si="0"/>
        <v>1.1340328167172351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3"/>
      <c r="V81" s="3"/>
      <c r="W81" s="3"/>
      <c r="X81">
        <v>3.2311356999999999E-2</v>
      </c>
      <c r="Y81">
        <v>0.15315269100000001</v>
      </c>
    </row>
    <row r="82" spans="1:40" x14ac:dyDescent="0.2">
      <c r="A82" s="4" t="s">
        <v>3</v>
      </c>
      <c r="B82" s="8">
        <f t="shared" si="0"/>
        <v>1.180641227834289</v>
      </c>
      <c r="C82" s="8">
        <f t="shared" si="0"/>
        <v>0.45073296052427897</v>
      </c>
      <c r="D82" s="8">
        <f>(Z82/$AD$79)*100</f>
        <v>64.867852956162324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3"/>
      <c r="V82" s="3"/>
      <c r="W82" s="3"/>
      <c r="X82">
        <v>0.159447221</v>
      </c>
      <c r="Y82">
        <v>6.0872106000000002E-2</v>
      </c>
      <c r="Z82">
        <v>8.7604927240000006</v>
      </c>
    </row>
    <row r="83" spans="1:40" x14ac:dyDescent="0.2">
      <c r="A83" s="4" t="s">
        <v>4</v>
      </c>
      <c r="B83" s="8">
        <f t="shared" si="0"/>
        <v>1.825628219707921</v>
      </c>
      <c r="C83" s="8">
        <f t="shared" si="0"/>
        <v>9.0607524250702944</v>
      </c>
      <c r="D83" s="8">
        <f t="shared" si="0"/>
        <v>2.488969597111653</v>
      </c>
      <c r="E83" s="8">
        <f t="shared" si="0"/>
        <v>0.89811875038429034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3"/>
      <c r="V83" s="3"/>
      <c r="W83" s="3"/>
      <c r="X83">
        <v>0.24655360100000001</v>
      </c>
      <c r="Y83">
        <v>1.223667072</v>
      </c>
      <c r="Z83">
        <v>0.33613876599999998</v>
      </c>
      <c r="AA83">
        <v>0.121292172</v>
      </c>
    </row>
    <row r="84" spans="1:40" x14ac:dyDescent="0.2">
      <c r="A84" s="4" t="s">
        <v>5</v>
      </c>
      <c r="B84" s="8">
        <f t="shared" si="0"/>
        <v>0.22858358190621314</v>
      </c>
      <c r="C84" s="8">
        <f t="shared" si="0"/>
        <v>23.475403771274589</v>
      </c>
      <c r="D84" s="8">
        <f t="shared" si="0"/>
        <v>2.9097595451705627</v>
      </c>
      <c r="E84" s="8">
        <f t="shared" si="0"/>
        <v>0.61708500268808408</v>
      </c>
      <c r="F84" s="8">
        <f t="shared" si="0"/>
        <v>0.86021549315019286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3"/>
      <c r="V84" s="3"/>
      <c r="W84" s="3"/>
      <c r="X84">
        <v>3.0870526999999998E-2</v>
      </c>
      <c r="Y84">
        <v>3.1703855540000001</v>
      </c>
      <c r="Z84">
        <v>0.39296702700000002</v>
      </c>
      <c r="AA84">
        <v>8.3338177999999999E-2</v>
      </c>
      <c r="AB84">
        <v>0.116173285</v>
      </c>
    </row>
    <row r="85" spans="1:40" x14ac:dyDescent="0.2">
      <c r="A85" s="4" t="s">
        <v>6</v>
      </c>
      <c r="B85" s="8">
        <f t="shared" si="0"/>
        <v>1.4208972862479372</v>
      </c>
      <c r="C85" s="8">
        <f t="shared" si="0"/>
        <v>0.69866620846158178</v>
      </c>
      <c r="D85" s="8">
        <f t="shared" si="0"/>
        <v>2.4859723747545357</v>
      </c>
      <c r="E85" s="8">
        <f t="shared" si="0"/>
        <v>48.897209223619718</v>
      </c>
      <c r="F85" s="8">
        <f t="shared" si="0"/>
        <v>0.26966845058662775</v>
      </c>
      <c r="G85" s="8">
        <f t="shared" si="0"/>
        <v>14.943519757132412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3"/>
      <c r="V85" s="3"/>
      <c r="W85" s="3"/>
      <c r="X85">
        <v>0.191894132</v>
      </c>
      <c r="Y85">
        <v>9.4355832000000001E-2</v>
      </c>
      <c r="Z85">
        <v>0.33573398700000001</v>
      </c>
      <c r="AA85">
        <v>6.6036353310000004</v>
      </c>
      <c r="AB85">
        <v>3.6419094999999999E-2</v>
      </c>
      <c r="AC85">
        <v>2.0181428879999999</v>
      </c>
    </row>
    <row r="86" spans="1:40" x14ac:dyDescent="0.2">
      <c r="A86" s="4" t="s">
        <v>7</v>
      </c>
      <c r="B86" s="8">
        <f t="shared" si="0"/>
        <v>8.1021047980989298</v>
      </c>
      <c r="C86" s="8">
        <f t="shared" si="0"/>
        <v>2.1656286088768582</v>
      </c>
      <c r="D86" s="8">
        <f t="shared" si="0"/>
        <v>4.1977122166554102</v>
      </c>
      <c r="E86" s="8">
        <f t="shared" si="0"/>
        <v>7.3990838024258858</v>
      </c>
      <c r="F86" s="8">
        <f t="shared" si="0"/>
        <v>6.789007391847222</v>
      </c>
      <c r="G86" s="8">
        <f t="shared" si="0"/>
        <v>0.31479112340407117</v>
      </c>
      <c r="H86" s="8">
        <f t="shared" si="0"/>
        <v>8.609430288759393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3"/>
      <c r="V86" s="3"/>
      <c r="W86" s="3"/>
      <c r="X86">
        <v>1.0942003920000001</v>
      </c>
      <c r="Y86">
        <v>0.292471121</v>
      </c>
      <c r="Z86">
        <v>0.56690680599999999</v>
      </c>
      <c r="AA86">
        <v>0.99925644000000002</v>
      </c>
      <c r="AB86">
        <v>0.91686478199999999</v>
      </c>
      <c r="AC86">
        <v>4.2512974000000002E-2</v>
      </c>
      <c r="AD86">
        <v>1.1627153969999999</v>
      </c>
    </row>
    <row r="87" spans="1:40" x14ac:dyDescent="0.2">
      <c r="A87" s="4" t="s">
        <v>8</v>
      </c>
      <c r="B87" s="8">
        <f t="shared" si="0"/>
        <v>0.17248375315928652</v>
      </c>
      <c r="C87" s="8">
        <f t="shared" si="0"/>
        <v>16.325154451595004</v>
      </c>
      <c r="D87" s="8">
        <f t="shared" si="0"/>
        <v>18.23210193231618</v>
      </c>
      <c r="E87" s="8">
        <f t="shared" si="0"/>
        <v>6.0577818258408911</v>
      </c>
      <c r="F87" s="8">
        <f t="shared" si="0"/>
        <v>10.345746600201419</v>
      </c>
      <c r="G87" s="8">
        <f t="shared" si="0"/>
        <v>31.71186834188854</v>
      </c>
      <c r="H87" s="8">
        <f t="shared" si="0"/>
        <v>0.60081854851266159</v>
      </c>
      <c r="I87" s="8">
        <f t="shared" si="0"/>
        <v>9.8727243738048795E-2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3"/>
      <c r="V87" s="3"/>
      <c r="W87" s="3"/>
      <c r="X87">
        <v>2.3294168000000001E-2</v>
      </c>
      <c r="Y87">
        <v>2.2047345530000002</v>
      </c>
      <c r="Z87">
        <v>2.462270432</v>
      </c>
      <c r="AA87">
        <v>0.81811176399999996</v>
      </c>
      <c r="AB87">
        <v>1.397207302</v>
      </c>
      <c r="AC87">
        <v>4.282731418</v>
      </c>
      <c r="AD87">
        <v>8.1141371000000004E-2</v>
      </c>
      <c r="AE87">
        <v>1.333325E-2</v>
      </c>
    </row>
    <row r="88" spans="1:40" x14ac:dyDescent="0.2">
      <c r="A88" s="4" t="s">
        <v>9</v>
      </c>
      <c r="B88" s="8">
        <f t="shared" si="0"/>
        <v>3.0542809247164477</v>
      </c>
      <c r="C88" s="8">
        <f t="shared" si="0"/>
        <v>8.6868867605144392E-3</v>
      </c>
      <c r="D88" s="8">
        <f t="shared" si="0"/>
        <v>0.93590714022055832</v>
      </c>
      <c r="E88" s="8">
        <f t="shared" si="0"/>
        <v>1.8141414725203951E-2</v>
      </c>
      <c r="F88" s="8">
        <f t="shared" si="0"/>
        <v>0.49990270062028963</v>
      </c>
      <c r="G88" s="8">
        <f t="shared" si="0"/>
        <v>3.0944446180281807E-2</v>
      </c>
      <c r="H88" s="8">
        <f t="shared" si="0"/>
        <v>9.2885318759549865E-3</v>
      </c>
      <c r="I88" s="8">
        <f t="shared" si="0"/>
        <v>2.3119927538171214E-2</v>
      </c>
      <c r="J88" s="8">
        <f t="shared" si="0"/>
        <v>0.16467793851040205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3"/>
      <c r="V88" s="3"/>
      <c r="W88" s="3"/>
      <c r="X88">
        <v>0.41248483800000002</v>
      </c>
      <c r="Y88">
        <v>1.1731759999999999E-3</v>
      </c>
      <c r="Z88">
        <v>0.126395546</v>
      </c>
      <c r="AA88">
        <v>2.450023E-3</v>
      </c>
      <c r="AB88">
        <v>6.7512547000000006E-2</v>
      </c>
      <c r="AC88">
        <v>4.1790899999999999E-3</v>
      </c>
      <c r="AD88">
        <v>1.254429E-3</v>
      </c>
      <c r="AE88">
        <v>3.1223779999999999E-3</v>
      </c>
      <c r="AF88">
        <v>2.2239981999999998E-2</v>
      </c>
    </row>
    <row r="89" spans="1:40" x14ac:dyDescent="0.2">
      <c r="A89" s="4" t="s">
        <v>10</v>
      </c>
      <c r="B89" s="8">
        <f t="shared" si="0"/>
        <v>0.57885724672115135</v>
      </c>
      <c r="C89" s="8">
        <f t="shared" si="0"/>
        <v>0.58364391402323346</v>
      </c>
      <c r="D89" s="8">
        <f t="shared" si="0"/>
        <v>3.3493350257958278E-2</v>
      </c>
      <c r="E89" s="8">
        <f t="shared" si="0"/>
        <v>1.7060033656822862E-2</v>
      </c>
      <c r="F89" s="8">
        <f t="shared" si="0"/>
        <v>1.266132441933616</v>
      </c>
      <c r="G89" s="8">
        <f t="shared" si="0"/>
        <v>1.8628737346560782</v>
      </c>
      <c r="H89" s="8">
        <f t="shared" si="0"/>
        <v>5.5888546188449045E-2</v>
      </c>
      <c r="I89" s="8">
        <f t="shared" si="0"/>
        <v>5.2058914682283061E-2</v>
      </c>
      <c r="J89" s="8">
        <f t="shared" si="0"/>
        <v>1.1007630850639596</v>
      </c>
      <c r="K89" s="8">
        <f t="shared" si="0"/>
        <v>10.210790032577115</v>
      </c>
      <c r="L89" s="8"/>
      <c r="M89" s="8"/>
      <c r="N89" s="8"/>
      <c r="O89" s="8"/>
      <c r="P89" s="8"/>
      <c r="Q89" s="8"/>
      <c r="R89" s="8"/>
      <c r="S89" s="8"/>
      <c r="T89" s="8"/>
      <c r="U89" s="3"/>
      <c r="V89" s="3"/>
      <c r="W89" s="3"/>
      <c r="X89">
        <v>7.8175466999999998E-2</v>
      </c>
      <c r="Y89">
        <v>7.8821912999999993E-2</v>
      </c>
      <c r="Z89">
        <v>4.5233230000000001E-3</v>
      </c>
      <c r="AA89">
        <v>2.3039810000000001E-3</v>
      </c>
      <c r="AB89">
        <v>0.17099292699999999</v>
      </c>
      <c r="AC89">
        <v>0.25158365900000002</v>
      </c>
      <c r="AD89">
        <v>7.5478250000000002E-3</v>
      </c>
      <c r="AE89">
        <v>7.0306279999999997E-3</v>
      </c>
      <c r="AF89">
        <v>0.14865956799999999</v>
      </c>
      <c r="AG89">
        <v>1.3789812319999999</v>
      </c>
    </row>
    <row r="90" spans="1:40" x14ac:dyDescent="0.2">
      <c r="A90" s="4" t="s">
        <v>11</v>
      </c>
      <c r="B90" s="8">
        <f t="shared" si="0"/>
        <v>0.15391067307655928</v>
      </c>
      <c r="C90" s="8">
        <f t="shared" si="0"/>
        <v>3.1014752536007189</v>
      </c>
      <c r="D90" s="8">
        <f t="shared" si="0"/>
        <v>18.202129738363361</v>
      </c>
      <c r="E90" s="8">
        <f t="shared" si="0"/>
        <v>0.14459564017457252</v>
      </c>
      <c r="F90" s="8">
        <f t="shared" si="0"/>
        <v>0.18345326755234484</v>
      </c>
      <c r="G90" s="8">
        <f t="shared" si="0"/>
        <v>14.821800781515229</v>
      </c>
      <c r="H90" s="8">
        <f t="shared" si="0"/>
        <v>15.950808421696095</v>
      </c>
      <c r="I90" s="8">
        <f t="shared" si="0"/>
        <v>0.78765317371926824</v>
      </c>
      <c r="J90" s="8">
        <f t="shared" si="0"/>
        <v>1.3062220375176317</v>
      </c>
      <c r="K90" s="8">
        <f t="shared" si="0"/>
        <v>4.3139568237152169E-2</v>
      </c>
      <c r="L90" s="8">
        <f t="shared" si="0"/>
        <v>0.16465209649284102</v>
      </c>
      <c r="M90" s="8"/>
      <c r="N90" s="8"/>
      <c r="O90" s="8"/>
      <c r="P90" s="8"/>
      <c r="Q90" s="8"/>
      <c r="R90" s="8"/>
      <c r="S90" s="8"/>
      <c r="T90" s="8"/>
      <c r="U90" s="3"/>
      <c r="V90" s="3"/>
      <c r="W90" s="3"/>
      <c r="X90">
        <v>2.0785847999999999E-2</v>
      </c>
      <c r="Y90">
        <v>0.418858497</v>
      </c>
      <c r="Z90">
        <v>2.4582226459999998</v>
      </c>
      <c r="AA90">
        <v>1.9527840000000001E-2</v>
      </c>
      <c r="AB90">
        <v>2.4775616E-2</v>
      </c>
      <c r="AC90">
        <v>2.001704573</v>
      </c>
      <c r="AD90">
        <v>2.154178607</v>
      </c>
      <c r="AE90">
        <v>0.106373644</v>
      </c>
      <c r="AF90">
        <v>0.17640708199999999</v>
      </c>
      <c r="AG90">
        <v>5.8260580000000003E-3</v>
      </c>
      <c r="AH90">
        <v>2.2236492E-2</v>
      </c>
    </row>
    <row r="91" spans="1:40" x14ac:dyDescent="0.2">
      <c r="A91" s="4" t="s">
        <v>12</v>
      </c>
      <c r="B91" s="8">
        <f t="shared" si="0"/>
        <v>5.5673662333793503</v>
      </c>
      <c r="C91" s="8">
        <f t="shared" si="0"/>
        <v>2.4727078892781383E-2</v>
      </c>
      <c r="D91" s="8">
        <f t="shared" si="0"/>
        <v>0.2690995263524486</v>
      </c>
      <c r="E91" s="8">
        <f t="shared" si="0"/>
        <v>4.0389466651977513E-2</v>
      </c>
      <c r="F91" s="8">
        <f t="shared" si="0"/>
        <v>0.62617582461822308</v>
      </c>
      <c r="G91" s="8">
        <f t="shared" si="0"/>
        <v>0.87596337430043758</v>
      </c>
      <c r="H91" s="8">
        <f t="shared" si="0"/>
        <v>0.48084774465823926</v>
      </c>
      <c r="I91" s="8">
        <f t="shared" si="0"/>
        <v>0.255026518932921</v>
      </c>
      <c r="J91" s="8">
        <f t="shared" si="0"/>
        <v>0.18024099370066368</v>
      </c>
      <c r="K91" s="8">
        <f t="shared" si="0"/>
        <v>20.059654478972476</v>
      </c>
      <c r="L91" s="8">
        <f t="shared" si="0"/>
        <v>22.973092557594661</v>
      </c>
      <c r="M91" s="8">
        <f t="shared" si="0"/>
        <v>3.264177551357105</v>
      </c>
      <c r="N91" s="8"/>
      <c r="O91" s="8"/>
      <c r="P91" s="8"/>
      <c r="Q91" s="8"/>
      <c r="R91" s="8"/>
      <c r="S91" s="8"/>
      <c r="T91" s="8"/>
      <c r="U91" s="3"/>
      <c r="V91" s="3"/>
      <c r="W91" s="3"/>
      <c r="X91">
        <v>0.75188046399999997</v>
      </c>
      <c r="Y91">
        <v>3.3394259999999999E-3</v>
      </c>
      <c r="Z91">
        <v>3.6342261000000001E-2</v>
      </c>
      <c r="AA91">
        <v>5.4546530000000003E-3</v>
      </c>
      <c r="AB91">
        <v>8.4565905999999996E-2</v>
      </c>
      <c r="AC91">
        <v>0.118300058</v>
      </c>
      <c r="AD91">
        <v>6.4939149000000002E-2</v>
      </c>
      <c r="AE91">
        <v>3.4441682000000001E-2</v>
      </c>
      <c r="AF91">
        <v>2.4341794E-2</v>
      </c>
      <c r="AG91">
        <v>2.709083916</v>
      </c>
      <c r="AH91">
        <v>3.1025477339999998</v>
      </c>
      <c r="AI91">
        <v>0.44083166600000001</v>
      </c>
    </row>
    <row r="92" spans="1:40" x14ac:dyDescent="0.2">
      <c r="A92" s="4" t="s">
        <v>13</v>
      </c>
      <c r="B92" s="8">
        <f t="shared" si="0"/>
        <v>0.47719982918444154</v>
      </c>
      <c r="C92" s="8">
        <f t="shared" si="0"/>
        <v>1.8370149901272202E-2</v>
      </c>
      <c r="D92" s="8">
        <f t="shared" si="0"/>
        <v>7.631903053911325E-2</v>
      </c>
      <c r="E92" s="8">
        <f t="shared" si="0"/>
        <v>4.3295101640839773E-2</v>
      </c>
      <c r="F92" s="8">
        <f t="shared" si="0"/>
        <v>7.9373479414730079</v>
      </c>
      <c r="G92" s="8">
        <f t="shared" si="0"/>
        <v>9.3508281688330891E-2</v>
      </c>
      <c r="H92" s="8">
        <f t="shared" si="0"/>
        <v>2.4652840477862466E-3</v>
      </c>
      <c r="I92" s="8">
        <f t="shared" si="0"/>
        <v>0.11527325819227277</v>
      </c>
      <c r="J92" s="8">
        <f t="shared" si="0"/>
        <v>1.2836883239302599</v>
      </c>
      <c r="K92" s="8">
        <f t="shared" si="0"/>
        <v>3.8208896773509435</v>
      </c>
      <c r="L92" s="8">
        <f t="shared" si="0"/>
        <v>17.796325739189069</v>
      </c>
      <c r="M92" s="8">
        <f t="shared" si="0"/>
        <v>7.7074668903613114E-2</v>
      </c>
      <c r="N92" s="8">
        <f t="shared" si="0"/>
        <v>0.91738824692422416</v>
      </c>
      <c r="O92" s="8"/>
      <c r="P92" s="8"/>
      <c r="Q92" s="8"/>
      <c r="R92" s="8"/>
      <c r="S92" s="8"/>
      <c r="T92" s="8"/>
      <c r="U92" s="3"/>
      <c r="V92" s="3"/>
      <c r="W92" s="3"/>
      <c r="X92">
        <v>6.4446492999999994E-2</v>
      </c>
      <c r="Y92">
        <v>2.4809139999999999E-3</v>
      </c>
      <c r="Z92">
        <v>1.030699E-2</v>
      </c>
      <c r="AA92">
        <v>5.8470629999999996E-3</v>
      </c>
      <c r="AB92">
        <v>1.0719497520000001</v>
      </c>
      <c r="AC92">
        <v>1.2628422E-2</v>
      </c>
      <c r="AD92">
        <v>3.3293999999999999E-4</v>
      </c>
      <c r="AE92">
        <v>1.5567812E-2</v>
      </c>
      <c r="AF92">
        <v>0.173363873</v>
      </c>
      <c r="AG92">
        <v>0.51601640400000004</v>
      </c>
      <c r="AH92">
        <v>2.4034182579999999</v>
      </c>
      <c r="AI92">
        <v>1.040904E-2</v>
      </c>
      <c r="AJ92">
        <v>0.123894544</v>
      </c>
    </row>
    <row r="93" spans="1:40" x14ac:dyDescent="0.2">
      <c r="A93" s="4" t="s">
        <v>14</v>
      </c>
      <c r="B93" s="8">
        <f t="shared" si="0"/>
        <v>2.1145230943370175</v>
      </c>
      <c r="C93" s="8">
        <f t="shared" si="0"/>
        <v>1.6520099427409878</v>
      </c>
      <c r="D93" s="8">
        <f t="shared" si="0"/>
        <v>0.25528283620509667</v>
      </c>
      <c r="E93" s="8">
        <f t="shared" si="0"/>
        <v>0.20376298304730112</v>
      </c>
      <c r="F93" s="8">
        <f t="shared" si="0"/>
        <v>0.13997349544790266</v>
      </c>
      <c r="G93" s="8">
        <f t="shared" si="0"/>
        <v>6.8004361759076799</v>
      </c>
      <c r="H93" s="8">
        <f t="shared" si="0"/>
        <v>0.20359383260341446</v>
      </c>
      <c r="I93" s="8">
        <f t="shared" si="0"/>
        <v>1.3764117561482806E-2</v>
      </c>
      <c r="J93" s="8">
        <f t="shared" si="0"/>
        <v>5.0313072181258596</v>
      </c>
      <c r="K93" s="8">
        <f t="shared" si="0"/>
        <v>0.13687152776688247</v>
      </c>
      <c r="L93" s="8">
        <f t="shared" si="0"/>
        <v>2.7160632645297444</v>
      </c>
      <c r="M93" s="8">
        <f t="shared" si="0"/>
        <v>1.0501724930866443</v>
      </c>
      <c r="N93" s="8">
        <f t="shared" si="0"/>
        <v>0.2285495356034207</v>
      </c>
      <c r="O93" s="8">
        <f t="shared" si="0"/>
        <v>0.51995969747359583</v>
      </c>
      <c r="P93" s="8"/>
      <c r="Q93" s="8"/>
      <c r="R93" s="8"/>
      <c r="S93" s="8"/>
      <c r="T93" s="8"/>
      <c r="U93" s="3"/>
      <c r="V93" s="3"/>
      <c r="W93" s="3"/>
      <c r="X93">
        <v>0.28556925100000002</v>
      </c>
      <c r="Y93">
        <v>0.223106214</v>
      </c>
      <c r="Z93">
        <v>3.4476298000000002E-2</v>
      </c>
      <c r="AA93">
        <v>2.7518470999999999E-2</v>
      </c>
      <c r="AB93">
        <v>1.8903613E-2</v>
      </c>
      <c r="AC93">
        <v>0.91840825500000001</v>
      </c>
      <c r="AD93">
        <v>2.7495627000000002E-2</v>
      </c>
      <c r="AE93">
        <v>1.8588630000000001E-3</v>
      </c>
      <c r="AF93">
        <v>0.679484957</v>
      </c>
      <c r="AG93">
        <v>1.8484687999999999E-2</v>
      </c>
      <c r="AH93">
        <v>0.36680807799999998</v>
      </c>
      <c r="AI93">
        <v>0.14182723899999999</v>
      </c>
      <c r="AJ93">
        <v>3.0865929E-2</v>
      </c>
      <c r="AK93">
        <v>7.0221272000000001E-2</v>
      </c>
    </row>
    <row r="94" spans="1:40" x14ac:dyDescent="0.2">
      <c r="A94" s="4" t="s">
        <v>15</v>
      </c>
      <c r="B94" s="8">
        <f t="shared" si="0"/>
        <v>18.376833683656031</v>
      </c>
      <c r="C94" s="8">
        <f t="shared" si="0"/>
        <v>1.0003908821370122</v>
      </c>
      <c r="D94" s="8">
        <f t="shared" si="0"/>
        <v>28.543027983627077</v>
      </c>
      <c r="E94" s="8">
        <f t="shared" si="0"/>
        <v>2.7524819978169193</v>
      </c>
      <c r="F94" s="8">
        <f t="shared" si="0"/>
        <v>24.873105358819398</v>
      </c>
      <c r="G94" s="8">
        <f t="shared" si="0"/>
        <v>1.806028441450706</v>
      </c>
      <c r="H94" s="8">
        <f t="shared" si="0"/>
        <v>0.72379663015682316</v>
      </c>
      <c r="I94" s="8">
        <f t="shared" si="0"/>
        <v>9.2356186937752778</v>
      </c>
      <c r="J94" s="8">
        <f t="shared" si="0"/>
        <v>3.2971829613768913</v>
      </c>
      <c r="K94" s="8">
        <f t="shared" si="0"/>
        <v>0.32687552463326519</v>
      </c>
      <c r="L94" s="8">
        <f t="shared" si="0"/>
        <v>3.262956941791245</v>
      </c>
      <c r="M94" s="8">
        <f t="shared" si="0"/>
        <v>1.3884078650515725</v>
      </c>
      <c r="N94" s="8">
        <f t="shared" si="0"/>
        <v>1.01570850480175</v>
      </c>
      <c r="O94" s="8">
        <f t="shared" si="0"/>
        <v>6.5658277978746282</v>
      </c>
      <c r="P94" s="8">
        <f t="shared" si="0"/>
        <v>14.523322635322778</v>
      </c>
      <c r="Q94" s="8"/>
      <c r="R94" s="8"/>
      <c r="S94" s="8"/>
      <c r="T94" s="8"/>
      <c r="U94" s="3"/>
      <c r="V94" s="3"/>
      <c r="W94" s="3"/>
      <c r="X94">
        <v>2.4818166540000002</v>
      </c>
      <c r="Y94">
        <v>0.135104164</v>
      </c>
      <c r="Z94">
        <v>3.854775171</v>
      </c>
      <c r="AA94">
        <v>0.37172647800000003</v>
      </c>
      <c r="AB94">
        <v>3.3591470750000001</v>
      </c>
      <c r="AC94">
        <v>0.24390662399999999</v>
      </c>
      <c r="AD94">
        <v>9.7749730000000007E-2</v>
      </c>
      <c r="AE94">
        <v>1.2472830020000001</v>
      </c>
      <c r="AF94">
        <v>0.445289092</v>
      </c>
      <c r="AG94">
        <v>4.4144989000000003E-2</v>
      </c>
      <c r="AH94">
        <v>0.44066682099999999</v>
      </c>
      <c r="AI94">
        <v>0.18750639099999999</v>
      </c>
      <c r="AJ94">
        <v>0.13717283</v>
      </c>
      <c r="AK94">
        <v>0.88672407099999995</v>
      </c>
      <c r="AL94">
        <v>1.961394689</v>
      </c>
    </row>
    <row r="95" spans="1:40" x14ac:dyDescent="0.2">
      <c r="A95" s="4" t="s">
        <v>16</v>
      </c>
      <c r="B95" s="8">
        <f t="shared" si="0"/>
        <v>41.189501684097735</v>
      </c>
      <c r="C95" s="8">
        <f t="shared" si="0"/>
        <v>0.21209108782532191</v>
      </c>
      <c r="D95" s="8">
        <f t="shared" si="0"/>
        <v>6.4082515938057112</v>
      </c>
      <c r="E95" s="8">
        <f t="shared" si="0"/>
        <v>0.66983513580570331</v>
      </c>
      <c r="F95" s="8">
        <f t="shared" si="0"/>
        <v>1.1278138944659271</v>
      </c>
      <c r="G95" s="8">
        <f t="shared" si="0"/>
        <v>0.84117367293002032</v>
      </c>
      <c r="H95" s="8">
        <f t="shared" si="0"/>
        <v>0.70384455633756837</v>
      </c>
      <c r="I95" s="8">
        <f t="shared" si="0"/>
        <v>6.3078935780723586E-2</v>
      </c>
      <c r="J95" s="8">
        <f t="shared" si="0"/>
        <v>1.1144104396526859</v>
      </c>
      <c r="K95" s="8">
        <f t="shared" si="0"/>
        <v>18.061107079216246</v>
      </c>
      <c r="L95" s="8">
        <f t="shared" si="0"/>
        <v>1.283296028775422</v>
      </c>
      <c r="M95" s="8">
        <f t="shared" si="0"/>
        <v>2.9600023361717005</v>
      </c>
      <c r="N95" s="8">
        <f t="shared" si="0"/>
        <v>27.669504628914854</v>
      </c>
      <c r="O95" s="8">
        <f t="shared" si="0"/>
        <v>0.45903255022790795</v>
      </c>
      <c r="P95" s="8">
        <f t="shared" si="0"/>
        <v>4.2488135401975597</v>
      </c>
      <c r="Q95" s="8">
        <f t="shared" si="0"/>
        <v>21.068812750567687</v>
      </c>
      <c r="R95" s="8"/>
      <c r="S95" s="8"/>
      <c r="T95" s="8"/>
      <c r="U95" s="3"/>
      <c r="V95" s="3"/>
      <c r="W95" s="3"/>
      <c r="X95">
        <v>5.5626988309999996</v>
      </c>
      <c r="Y95">
        <v>2.8643193000000001E-2</v>
      </c>
      <c r="Z95">
        <v>0.86544318799999997</v>
      </c>
      <c r="AA95">
        <v>9.0462156000000002E-2</v>
      </c>
      <c r="AB95">
        <v>0.15231281699999999</v>
      </c>
      <c r="AC95">
        <v>0.11360166100000001</v>
      </c>
      <c r="AD95">
        <v>9.5055175000000006E-2</v>
      </c>
      <c r="AE95">
        <v>8.5188969999999992E-3</v>
      </c>
      <c r="AF95">
        <v>0.15050266200000001</v>
      </c>
      <c r="AG95">
        <v>2.4391773419999998</v>
      </c>
      <c r="AH95">
        <v>0.17331089299999999</v>
      </c>
      <c r="AI95">
        <v>0.39975238499999999</v>
      </c>
      <c r="AJ95">
        <v>3.736804641</v>
      </c>
      <c r="AK95">
        <v>6.1992976999999998E-2</v>
      </c>
      <c r="AL95">
        <v>0.57380810999999998</v>
      </c>
      <c r="AM95">
        <v>2.8453721280000002</v>
      </c>
    </row>
    <row r="96" spans="1:40" x14ac:dyDescent="0.2">
      <c r="A96" s="4" t="s">
        <v>17</v>
      </c>
      <c r="B96" s="8">
        <f t="shared" si="0"/>
        <v>6.2369235489847998E-2</v>
      </c>
      <c r="C96" s="8">
        <f t="shared" si="0"/>
        <v>4.1357641171967323</v>
      </c>
      <c r="D96" s="8">
        <f t="shared" si="0"/>
        <v>4.9436757000099023E-2</v>
      </c>
      <c r="E96" s="8">
        <f t="shared" si="0"/>
        <v>0.19945197176931248</v>
      </c>
      <c r="F96" s="8">
        <f t="shared" si="0"/>
        <v>13.171719697331422</v>
      </c>
      <c r="G96" s="8">
        <f t="shared" si="0"/>
        <v>0.91974004082783911</v>
      </c>
      <c r="H96" s="8">
        <f t="shared" si="0"/>
        <v>0.46161218335225446</v>
      </c>
      <c r="I96" s="8">
        <f t="shared" si="0"/>
        <v>1.9151676339880173</v>
      </c>
      <c r="J96" s="8">
        <f t="shared" si="0"/>
        <v>0.22670340852538212</v>
      </c>
      <c r="K96" s="8">
        <f t="shared" si="0"/>
        <v>1.4077153989680713E-2</v>
      </c>
      <c r="L96" s="8">
        <f t="shared" si="0"/>
        <v>1.3799755332709189</v>
      </c>
      <c r="M96" s="8">
        <f t="shared" si="0"/>
        <v>0.21761778461711351</v>
      </c>
      <c r="N96" s="8">
        <f t="shared" si="0"/>
        <v>0.42087858840052056</v>
      </c>
      <c r="O96" s="8">
        <f t="shared" si="0"/>
        <v>0.68053295359407184</v>
      </c>
      <c r="P96" s="8">
        <f t="shared" si="0"/>
        <v>0.14815768462325396</v>
      </c>
      <c r="Q96" s="8">
        <f t="shared" si="0"/>
        <v>1.0668624823802544</v>
      </c>
      <c r="R96" s="8">
        <f t="shared" si="0"/>
        <v>2.3592066382224181E-2</v>
      </c>
      <c r="S96" s="8"/>
      <c r="T96" s="8"/>
      <c r="U96" s="3"/>
      <c r="V96" s="3"/>
      <c r="W96" s="3"/>
      <c r="X96">
        <v>8.4230510000000008E-3</v>
      </c>
      <c r="Y96">
        <v>0.55854062999999998</v>
      </c>
      <c r="Z96">
        <v>6.676502E-3</v>
      </c>
      <c r="AA96">
        <v>2.6936262999999998E-2</v>
      </c>
      <c r="AB96">
        <v>1.7788588540000001</v>
      </c>
      <c r="AC96">
        <v>0.124212157</v>
      </c>
      <c r="AD96">
        <v>6.2341359999999998E-2</v>
      </c>
      <c r="AE96">
        <v>0.25864602199999998</v>
      </c>
      <c r="AF96">
        <v>3.0616607000000001E-2</v>
      </c>
      <c r="AG96">
        <v>1.901139E-3</v>
      </c>
      <c r="AH96">
        <v>0.186367593</v>
      </c>
      <c r="AI96">
        <v>2.9389581000000001E-2</v>
      </c>
      <c r="AJ96">
        <v>5.6840231999999997E-2</v>
      </c>
      <c r="AK96">
        <v>9.1906910999999994E-2</v>
      </c>
      <c r="AL96">
        <v>2.0008899E-2</v>
      </c>
      <c r="AM96">
        <v>0.144081245</v>
      </c>
      <c r="AN96">
        <v>3.186141E-3</v>
      </c>
    </row>
    <row r="97" spans="1:43" x14ac:dyDescent="0.2">
      <c r="A97" s="4" t="s">
        <v>18</v>
      </c>
      <c r="B97" s="8">
        <f t="shared" si="0"/>
        <v>9.2445834155452253E-2</v>
      </c>
      <c r="C97" s="8">
        <f t="shared" si="0"/>
        <v>1.0836074729651086</v>
      </c>
      <c r="D97" s="8">
        <f t="shared" si="0"/>
        <v>6.3455065309682048</v>
      </c>
      <c r="E97" s="8">
        <f t="shared" si="0"/>
        <v>1.3796820967912837</v>
      </c>
      <c r="F97" s="8">
        <f t="shared" si="0"/>
        <v>38.86089249817968</v>
      </c>
      <c r="G97" s="8">
        <f t="shared" si="0"/>
        <v>1.6944152348545178</v>
      </c>
      <c r="H97" s="8">
        <f t="shared" si="0"/>
        <v>0.27660663985852146</v>
      </c>
      <c r="I97" s="8">
        <f t="shared" si="0"/>
        <v>0.15584585515322444</v>
      </c>
      <c r="J97" s="8">
        <f t="shared" si="0"/>
        <v>67.943090994448042</v>
      </c>
      <c r="K97" s="8">
        <f t="shared" si="0"/>
        <v>0.33638923007771054</v>
      </c>
      <c r="L97" s="8">
        <f t="shared" si="0"/>
        <v>0.76522399812729114</v>
      </c>
      <c r="M97" s="8">
        <f t="shared" si="0"/>
        <v>0.45935649361652631</v>
      </c>
      <c r="N97" s="8">
        <f t="shared" si="0"/>
        <v>0.58953151051013264</v>
      </c>
      <c r="O97" s="8">
        <f t="shared" si="0"/>
        <v>29.524015390580676</v>
      </c>
      <c r="P97" s="8">
        <f t="shared" si="0"/>
        <v>0.53261259347077472</v>
      </c>
      <c r="Q97" s="8">
        <f t="shared" si="0"/>
        <v>4.0219266903704423</v>
      </c>
      <c r="R97" s="8">
        <f t="shared" si="0"/>
        <v>0.62471231489646883</v>
      </c>
      <c r="S97" s="8">
        <f t="shared" si="0"/>
        <v>2.1351001081104655</v>
      </c>
      <c r="T97" s="8"/>
      <c r="U97" s="3"/>
      <c r="V97" s="3"/>
      <c r="W97" s="3"/>
      <c r="X97">
        <v>1.2484937E-2</v>
      </c>
      <c r="Y97">
        <v>0.146342679</v>
      </c>
      <c r="Z97">
        <v>0.85696938099999997</v>
      </c>
      <c r="AA97">
        <v>0.18632796400000001</v>
      </c>
      <c r="AB97">
        <v>5.2482169589999996</v>
      </c>
      <c r="AC97">
        <v>0.22883310700000001</v>
      </c>
      <c r="AD97">
        <v>3.7356107E-2</v>
      </c>
      <c r="AE97">
        <v>2.1047197E-2</v>
      </c>
      <c r="AF97">
        <v>9.1758078489999999</v>
      </c>
      <c r="AG97">
        <v>4.5429827999999998E-2</v>
      </c>
      <c r="AH97">
        <v>0.10334455300000001</v>
      </c>
      <c r="AI97">
        <v>6.2036726E-2</v>
      </c>
      <c r="AJ97">
        <v>7.9617041E-2</v>
      </c>
      <c r="AK97">
        <v>3.9872588690000001</v>
      </c>
      <c r="AL97">
        <v>7.1930063000000002E-2</v>
      </c>
      <c r="AM97">
        <v>0.54316672899999996</v>
      </c>
      <c r="AN97">
        <v>8.4368257000000002E-2</v>
      </c>
      <c r="AO97">
        <v>0.28834820500000002</v>
      </c>
    </row>
    <row r="98" spans="1:43" x14ac:dyDescent="0.2">
      <c r="A98" s="4" t="s">
        <v>19</v>
      </c>
      <c r="B98" s="8">
        <f t="shared" si="0"/>
        <v>23.672002421480272</v>
      </c>
      <c r="C98" s="8">
        <f t="shared" si="0"/>
        <v>0.27863273548579243</v>
      </c>
      <c r="D98" s="8">
        <f t="shared" si="0"/>
        <v>0.10215522809276385</v>
      </c>
      <c r="E98" s="8">
        <f t="shared" si="0"/>
        <v>0.94932727016948659</v>
      </c>
      <c r="F98" s="8">
        <f t="shared" si="0"/>
        <v>2.8275161247390317</v>
      </c>
      <c r="G98" s="8">
        <f t="shared" si="0"/>
        <v>7.8733341392375075E-2</v>
      </c>
      <c r="H98" s="8">
        <f t="shared" si="0"/>
        <v>1.601322757892875</v>
      </c>
      <c r="I98" s="8">
        <f t="shared" si="0"/>
        <v>3.2801796172577329</v>
      </c>
      <c r="J98" s="8">
        <f t="shared" si="0"/>
        <v>2.0436370999363636E-2</v>
      </c>
      <c r="K98" s="9">
        <f t="shared" si="0"/>
        <v>100</v>
      </c>
      <c r="L98" s="8">
        <f t="shared" si="0"/>
        <v>6.3402469547447549</v>
      </c>
      <c r="M98" s="8">
        <f t="shared" si="0"/>
        <v>0.18699338701134197</v>
      </c>
      <c r="N98" s="8">
        <f t="shared" si="0"/>
        <v>33.315645817479904</v>
      </c>
      <c r="O98" s="8">
        <f t="shared" si="0"/>
        <v>2.4891219243280616</v>
      </c>
      <c r="P98" s="8">
        <f t="shared" si="0"/>
        <v>0.19080198207857074</v>
      </c>
      <c r="Q98" s="8">
        <f t="shared" si="0"/>
        <v>0.43154661012050355</v>
      </c>
      <c r="R98" s="8">
        <f t="shared" si="0"/>
        <v>9.7587332128901654</v>
      </c>
      <c r="S98" s="8">
        <f t="shared" si="0"/>
        <v>0.34930974275073212</v>
      </c>
      <c r="T98" s="8">
        <f t="shared" si="0"/>
        <v>0.21241082540707076</v>
      </c>
      <c r="U98" s="3"/>
      <c r="V98" s="3"/>
      <c r="W98" s="3"/>
      <c r="X98">
        <v>3.196936472</v>
      </c>
      <c r="Y98">
        <v>3.7629733999999998E-2</v>
      </c>
      <c r="Z98">
        <v>1.3796203999999999E-2</v>
      </c>
      <c r="AA98">
        <v>0.12820795300000001</v>
      </c>
      <c r="AB98">
        <v>0.38185994000000001</v>
      </c>
      <c r="AC98">
        <v>1.0633046E-2</v>
      </c>
      <c r="AD98">
        <v>0.21626084000000001</v>
      </c>
      <c r="AE98">
        <v>0.44299276700000001</v>
      </c>
      <c r="AF98">
        <v>2.7599600000000001E-3</v>
      </c>
      <c r="AG98">
        <v>13.505137483</v>
      </c>
      <c r="AH98">
        <v>0.85625906799999996</v>
      </c>
      <c r="AI98">
        <v>2.5253714E-2</v>
      </c>
      <c r="AJ98">
        <v>4.4993237710000002</v>
      </c>
      <c r="AK98">
        <v>0.33615933799999997</v>
      </c>
      <c r="AL98">
        <v>2.5768070000000001E-2</v>
      </c>
      <c r="AM98">
        <v>5.8280962999999998E-2</v>
      </c>
      <c r="AN98">
        <v>1.317930337</v>
      </c>
      <c r="AO98">
        <v>4.7174761000000003E-2</v>
      </c>
      <c r="AP98">
        <v>2.8686374000000001E-2</v>
      </c>
    </row>
    <row r="99" spans="1:4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43" x14ac:dyDescent="0.2">
      <c r="A100" s="3"/>
      <c r="B100" s="7">
        <v>7.0820300000000003E-2</v>
      </c>
      <c r="C100" s="7">
        <v>1.4049900000000001E-2</v>
      </c>
      <c r="D100" s="7">
        <v>4.5209899999999997E-2</v>
      </c>
      <c r="E100" s="7">
        <v>1.47937E-2</v>
      </c>
      <c r="F100" s="7">
        <v>6.8142000000000003E-3</v>
      </c>
      <c r="G100" s="7">
        <v>2.63409E-2</v>
      </c>
      <c r="H100" s="7">
        <v>2.1495199999999999E-2</v>
      </c>
      <c r="I100" s="7">
        <v>4.4240000000000002E-2</v>
      </c>
      <c r="J100" s="7">
        <v>2.4230999999999999E-2</v>
      </c>
      <c r="K100" s="7">
        <v>9.0735099999999999E-2</v>
      </c>
      <c r="L100" s="7">
        <v>0.17230999999999999</v>
      </c>
      <c r="M100" s="7">
        <v>2.7381200000000001E-2</v>
      </c>
      <c r="N100" s="7">
        <v>5.6194000000000001E-2</v>
      </c>
      <c r="O100" s="7">
        <v>4.9775800000000002E-2</v>
      </c>
      <c r="P100" s="7">
        <v>5.4386299999999999E-2</v>
      </c>
      <c r="Q100" s="7">
        <v>7.4421899999999999E-2</v>
      </c>
      <c r="R100" s="7">
        <v>0.10881</v>
      </c>
      <c r="S100" s="7">
        <v>2.5652700000000001E-2</v>
      </c>
      <c r="T100" s="7">
        <v>2.64847E-2</v>
      </c>
      <c r="U100" s="7">
        <v>4.5853699999999997E-2</v>
      </c>
      <c r="V100" s="3"/>
      <c r="W100" s="3"/>
      <c r="X100">
        <v>7.0820300000000003E-2</v>
      </c>
      <c r="Y100">
        <v>1.4049900000000001E-2</v>
      </c>
      <c r="Z100">
        <v>4.5209899999999997E-2</v>
      </c>
      <c r="AA100">
        <v>1.47937E-2</v>
      </c>
      <c r="AB100">
        <v>6.8142000000000003E-3</v>
      </c>
      <c r="AC100">
        <v>2.63409E-2</v>
      </c>
      <c r="AD100">
        <v>2.1495199999999999E-2</v>
      </c>
      <c r="AE100">
        <v>4.4240000000000002E-2</v>
      </c>
      <c r="AF100">
        <v>2.4230999999999999E-2</v>
      </c>
      <c r="AG100">
        <v>9.0735099999999999E-2</v>
      </c>
      <c r="AH100">
        <v>0.17230999999999999</v>
      </c>
      <c r="AI100">
        <v>2.7381200000000001E-2</v>
      </c>
      <c r="AJ100">
        <v>5.6194000000000001E-2</v>
      </c>
      <c r="AK100">
        <v>4.9775800000000002E-2</v>
      </c>
      <c r="AL100">
        <v>5.4386299999999999E-2</v>
      </c>
      <c r="AM100">
        <v>7.4421899999999999E-2</v>
      </c>
      <c r="AN100">
        <v>0.10881</v>
      </c>
      <c r="AO100">
        <v>2.5652700000000001E-2</v>
      </c>
      <c r="AP100">
        <v>2.64847E-2</v>
      </c>
      <c r="AQ100">
        <v>4.5853699999999997E-2</v>
      </c>
    </row>
    <row r="101" spans="1:43" x14ac:dyDescent="0.2">
      <c r="A101" s="3"/>
      <c r="B101" s="4" t="s">
        <v>0</v>
      </c>
      <c r="C101" s="4" t="s">
        <v>1</v>
      </c>
      <c r="D101" s="4" t="s">
        <v>2</v>
      </c>
      <c r="E101" s="4" t="s">
        <v>3</v>
      </c>
      <c r="F101" s="4" t="s">
        <v>4</v>
      </c>
      <c r="G101" s="4" t="s">
        <v>5</v>
      </c>
      <c r="H101" s="4" t="s">
        <v>6</v>
      </c>
      <c r="I101" s="4" t="s">
        <v>7</v>
      </c>
      <c r="J101" s="4" t="s">
        <v>8</v>
      </c>
      <c r="K101" s="4" t="s">
        <v>9</v>
      </c>
      <c r="L101" s="4" t="s">
        <v>10</v>
      </c>
      <c r="M101" s="4" t="s">
        <v>11</v>
      </c>
      <c r="N101" s="4" t="s">
        <v>12</v>
      </c>
      <c r="O101" s="4" t="s">
        <v>13</v>
      </c>
      <c r="P101" s="4" t="s">
        <v>14</v>
      </c>
      <c r="Q101" s="4" t="s">
        <v>15</v>
      </c>
      <c r="R101" s="4" t="s">
        <v>16</v>
      </c>
      <c r="S101" s="4" t="s">
        <v>17</v>
      </c>
      <c r="T101" s="4" t="s">
        <v>18</v>
      </c>
      <c r="U101" s="4" t="s">
        <v>19</v>
      </c>
      <c r="V101" s="3"/>
      <c r="W101" s="3"/>
    </row>
  </sheetData>
  <conditionalFormatting sqref="B3:T21">
    <cfRule type="cellIs" dxfId="23" priority="16" operator="greaterThan">
      <formula>50</formula>
    </cfRule>
    <cfRule type="cellIs" dxfId="22" priority="17" operator="greaterThan">
      <formula>20</formula>
    </cfRule>
    <cfRule type="cellIs" dxfId="21" priority="18" operator="greaterThan">
      <formula>10</formula>
    </cfRule>
    <cfRule type="cellIs" dxfId="20" priority="19" operator="greaterThan">
      <formula>5</formula>
    </cfRule>
    <cfRule type="cellIs" dxfId="19" priority="20" operator="greaterThan">
      <formula>1</formula>
    </cfRule>
  </conditionalFormatting>
  <conditionalFormatting sqref="B29:T47">
    <cfRule type="cellIs" dxfId="18" priority="11" operator="greaterThan">
      <formula>50</formula>
    </cfRule>
    <cfRule type="cellIs" dxfId="17" priority="12" operator="greaterThan">
      <formula>20</formula>
    </cfRule>
    <cfRule type="cellIs" dxfId="16" priority="13" operator="greaterThan">
      <formula>10</formula>
    </cfRule>
    <cfRule type="cellIs" dxfId="15" priority="14" operator="greaterThan">
      <formula>5</formula>
    </cfRule>
    <cfRule type="cellIs" dxfId="14" priority="15" operator="greaterThan">
      <formula>1</formula>
    </cfRule>
  </conditionalFormatting>
  <conditionalFormatting sqref="B54:T72">
    <cfRule type="cellIs" dxfId="13" priority="6" operator="greaterThan">
      <formula>50</formula>
    </cfRule>
    <cfRule type="cellIs" dxfId="12" priority="7" operator="greaterThan">
      <formula>20</formula>
    </cfRule>
    <cfRule type="cellIs" dxfId="11" priority="8" operator="greaterThan">
      <formula>10</formula>
    </cfRule>
    <cfRule type="cellIs" dxfId="10" priority="9" operator="greaterThan">
      <formula>5</formula>
    </cfRule>
    <cfRule type="cellIs" dxfId="9" priority="10" operator="greaterThan">
      <formula>1</formula>
    </cfRule>
  </conditionalFormatting>
  <conditionalFormatting sqref="B80:T98">
    <cfRule type="cellIs" dxfId="8" priority="1" operator="greaterThan">
      <formula>50</formula>
    </cfRule>
    <cfRule type="cellIs" dxfId="7" priority="2" operator="greaterThan">
      <formula>20</formula>
    </cfRule>
    <cfRule type="cellIs" dxfId="6" priority="3" operator="greaterThan">
      <formula>10</formula>
    </cfRule>
    <cfRule type="cellIs" dxfId="5" priority="4" operator="greaterThan">
      <formula>5</formula>
    </cfRule>
    <cfRule type="cellIs" dxfId="4" priority="5" operator="greaterThan">
      <formula>1</formula>
    </cfRule>
  </conditionalFormatting>
  <pageMargins left="0.7" right="0.7" top="0.75" bottom="0.75" header="0.3" footer="0.3"/>
  <pageSetup scale="4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F772-6B29-4349-A5D1-8ABBBB820AEE}">
  <dimension ref="A1:Q193"/>
  <sheetViews>
    <sheetView zoomScale="125" zoomScaleNormal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:XFD7"/>
    </sheetView>
  </sheetViews>
  <sheetFormatPr baseColWidth="10" defaultRowHeight="16" x14ac:dyDescent="0.2"/>
  <cols>
    <col min="1" max="2" width="10.83203125" style="1"/>
    <col min="3" max="3" width="13.33203125" customWidth="1"/>
    <col min="7" max="7" width="5.5" customWidth="1"/>
    <col min="8" max="11" width="12.83203125" style="1" customWidth="1"/>
    <col min="12" max="12" width="4.6640625" customWidth="1"/>
    <col min="13" max="15" width="12.83203125" style="1" customWidth="1"/>
    <col min="16" max="16" width="4.1640625" style="1" customWidth="1"/>
    <col min="17" max="17" width="12.83203125" style="1" customWidth="1"/>
  </cols>
  <sheetData>
    <row r="1" spans="1:17" ht="34" x14ac:dyDescent="0.2">
      <c r="A1" s="10" t="s">
        <v>225</v>
      </c>
      <c r="B1" s="10" t="s">
        <v>31</v>
      </c>
      <c r="C1" s="10" t="s">
        <v>224</v>
      </c>
      <c r="D1" s="10" t="s">
        <v>222</v>
      </c>
      <c r="E1" s="10" t="s">
        <v>223</v>
      </c>
      <c r="F1" s="10" t="s">
        <v>30</v>
      </c>
      <c r="H1" s="10" t="s">
        <v>226</v>
      </c>
      <c r="I1" s="10" t="s">
        <v>227</v>
      </c>
      <c r="J1" s="10" t="s">
        <v>228</v>
      </c>
      <c r="K1" s="10" t="s">
        <v>229</v>
      </c>
      <c r="M1" s="11" t="s">
        <v>231</v>
      </c>
      <c r="N1" s="11" t="s">
        <v>232</v>
      </c>
      <c r="O1" s="11" t="s">
        <v>233</v>
      </c>
      <c r="Q1" s="11" t="s">
        <v>234</v>
      </c>
    </row>
    <row r="2" spans="1:17" x14ac:dyDescent="0.2">
      <c r="A2" s="1">
        <v>181</v>
      </c>
      <c r="B2" s="1" t="s">
        <v>212</v>
      </c>
      <c r="C2" s="1">
        <v>20.60943524</v>
      </c>
      <c r="D2" s="1">
        <v>100</v>
      </c>
      <c r="E2" s="1">
        <v>100</v>
      </c>
      <c r="F2" s="1">
        <v>100</v>
      </c>
      <c r="H2" s="1">
        <f t="shared" ref="H2:H33" si="0">C2/C$193</f>
        <v>2.6019592768174109E-2</v>
      </c>
      <c r="I2" s="1">
        <f t="shared" ref="I2:I33" si="1">D2/D$193</f>
        <v>6.3152713927507112E-2</v>
      </c>
      <c r="J2" s="1">
        <f t="shared" ref="J2:J33" si="2">E2/E$193</f>
        <v>0.11783710081581811</v>
      </c>
      <c r="K2" s="1">
        <f t="shared" ref="K2:K33" si="3">F2/F$193</f>
        <v>9.1071797512769642E-2</v>
      </c>
      <c r="M2" s="1">
        <f t="shared" ref="M2:M33" si="4">I2-H2</f>
        <v>3.7133121159333003E-2</v>
      </c>
      <c r="N2" s="1">
        <f t="shared" ref="N2:N33" si="5">I2-J2</f>
        <v>-5.4684386888310996E-2</v>
      </c>
      <c r="O2" s="1">
        <f t="shared" ref="O2:O33" si="6">I2-K2</f>
        <v>-2.791908358526253E-2</v>
      </c>
      <c r="Q2" s="1">
        <f t="shared" ref="Q2:Q33" si="7">J2-K2</f>
        <v>2.6765303303048465E-2</v>
      </c>
    </row>
    <row r="3" spans="1:17" x14ac:dyDescent="0.2">
      <c r="A3" s="1">
        <v>184</v>
      </c>
      <c r="B3" s="1" t="s">
        <v>215</v>
      </c>
      <c r="C3" s="1">
        <v>7.412262342</v>
      </c>
      <c r="D3" s="1">
        <v>41.958508000000002</v>
      </c>
      <c r="E3" s="1">
        <v>43.094670999999998</v>
      </c>
      <c r="F3" s="1">
        <v>33.31564582</v>
      </c>
      <c r="H3" s="1">
        <f t="shared" si="0"/>
        <v>9.3580462241580793E-3</v>
      </c>
      <c r="I3" s="1">
        <f t="shared" si="1"/>
        <v>2.6497936525490186E-2</v>
      </c>
      <c r="J3" s="1">
        <f t="shared" si="2"/>
        <v>5.0781510912515128E-2</v>
      </c>
      <c r="K3" s="1">
        <f t="shared" si="3"/>
        <v>3.0341157501261908E-2</v>
      </c>
      <c r="M3" s="1">
        <f t="shared" si="4"/>
        <v>1.7139890301332106E-2</v>
      </c>
      <c r="N3" s="1">
        <f t="shared" si="5"/>
        <v>-2.4283574387024942E-2</v>
      </c>
      <c r="O3" s="1">
        <f t="shared" si="6"/>
        <v>-3.8432209757717217E-3</v>
      </c>
      <c r="Q3" s="1">
        <f t="shared" si="7"/>
        <v>2.044035341125322E-2</v>
      </c>
    </row>
    <row r="4" spans="1:17" x14ac:dyDescent="0.2">
      <c r="A4" s="1">
        <v>167</v>
      </c>
      <c r="B4" s="1" t="s">
        <v>198</v>
      </c>
      <c r="C4" s="1">
        <v>7.1224119879999996</v>
      </c>
      <c r="D4" s="1">
        <v>25.836986</v>
      </c>
      <c r="E4" s="1">
        <v>30.458113999999998</v>
      </c>
      <c r="F4" s="1">
        <v>29.524015389999999</v>
      </c>
      <c r="H4" s="1">
        <f t="shared" si="0"/>
        <v>8.9921076097823904E-3</v>
      </c>
      <c r="I4" s="1">
        <f t="shared" si="1"/>
        <v>1.6316757856070063E-2</v>
      </c>
      <c r="J4" s="1">
        <f t="shared" si="2"/>
        <v>3.5890958500776809E-2</v>
      </c>
      <c r="K4" s="1">
        <f t="shared" si="3"/>
        <v>2.6888051513619747E-2</v>
      </c>
      <c r="M4" s="1">
        <f t="shared" si="4"/>
        <v>7.3246502462876728E-3</v>
      </c>
      <c r="N4" s="1">
        <f t="shared" si="5"/>
        <v>-1.9574200644706746E-2</v>
      </c>
      <c r="O4" s="1">
        <f t="shared" si="6"/>
        <v>-1.0571293657549684E-2</v>
      </c>
      <c r="Q4" s="1">
        <f t="shared" si="7"/>
        <v>9.0029069871570624E-3</v>
      </c>
    </row>
    <row r="5" spans="1:17" x14ac:dyDescent="0.2">
      <c r="A5" s="1">
        <v>89</v>
      </c>
      <c r="B5" s="1" t="s">
        <v>120</v>
      </c>
      <c r="C5" s="1">
        <v>6.5591835590000001</v>
      </c>
      <c r="D5" s="1">
        <v>14.008704</v>
      </c>
      <c r="E5" s="1">
        <v>23.419798</v>
      </c>
      <c r="F5" s="1">
        <v>17.79632574</v>
      </c>
      <c r="H5" s="1">
        <f t="shared" si="0"/>
        <v>8.2810267777567153E-3</v>
      </c>
      <c r="I5" s="1">
        <f t="shared" si="1"/>
        <v>8.8468767620712447E-3</v>
      </c>
      <c r="J5" s="1">
        <f t="shared" si="2"/>
        <v>2.7597210980120954E-2</v>
      </c>
      <c r="K5" s="1">
        <f t="shared" si="3"/>
        <v>1.6207433742645706E-2</v>
      </c>
      <c r="M5" s="1">
        <f t="shared" si="4"/>
        <v>5.658499843145294E-4</v>
      </c>
      <c r="N5" s="1">
        <f t="shared" si="5"/>
        <v>-1.8750334218049711E-2</v>
      </c>
      <c r="O5" s="1">
        <f t="shared" si="6"/>
        <v>-7.3605569805744609E-3</v>
      </c>
      <c r="Q5" s="1">
        <f t="shared" si="7"/>
        <v>1.1389777237475248E-2</v>
      </c>
    </row>
    <row r="6" spans="1:17" x14ac:dyDescent="0.2">
      <c r="A6" s="1">
        <v>76</v>
      </c>
      <c r="B6" s="1" t="s">
        <v>107</v>
      </c>
      <c r="C6" s="1">
        <v>13.51474573</v>
      </c>
      <c r="D6" s="1">
        <v>15.658657</v>
      </c>
      <c r="E6" s="1">
        <v>21.173978000000002</v>
      </c>
      <c r="F6" s="1">
        <v>20.059654479999999</v>
      </c>
      <c r="H6" s="1">
        <f t="shared" si="0"/>
        <v>1.7062485030037142E-2</v>
      </c>
      <c r="I6" s="1">
        <f t="shared" si="1"/>
        <v>9.8888668600995676E-3</v>
      </c>
      <c r="J6" s="1">
        <f t="shared" si="2"/>
        <v>2.4950801802579151E-2</v>
      </c>
      <c r="K6" s="1">
        <f t="shared" si="3"/>
        <v>1.8268687909786824E-2</v>
      </c>
      <c r="M6" s="1">
        <f t="shared" si="4"/>
        <v>-7.1736181699375741E-3</v>
      </c>
      <c r="N6" s="1">
        <f t="shared" si="5"/>
        <v>-1.5061934942479583E-2</v>
      </c>
      <c r="O6" s="1">
        <f t="shared" si="6"/>
        <v>-8.3798210496872569E-3</v>
      </c>
      <c r="Q6" s="1">
        <f t="shared" si="7"/>
        <v>6.6821138927923261E-3</v>
      </c>
    </row>
    <row r="7" spans="1:17" x14ac:dyDescent="0.2">
      <c r="A7" s="1">
        <v>162</v>
      </c>
      <c r="B7" s="1" t="s">
        <v>193</v>
      </c>
      <c r="C7" s="1">
        <v>17.702123820000001</v>
      </c>
      <c r="D7" s="1">
        <v>100</v>
      </c>
      <c r="E7" s="1">
        <v>65.207430000000002</v>
      </c>
      <c r="F7" s="1">
        <v>67.943090990000002</v>
      </c>
      <c r="H7" s="1">
        <f t="shared" si="0"/>
        <v>2.2349086598658034E-2</v>
      </c>
      <c r="I7" s="1">
        <f t="shared" si="1"/>
        <v>6.3152713927507112E-2</v>
      </c>
      <c r="J7" s="1">
        <f t="shared" si="2"/>
        <v>7.6838545028504027E-2</v>
      </c>
      <c r="K7" s="1">
        <f t="shared" si="3"/>
        <v>6.1876994250329644E-2</v>
      </c>
      <c r="M7" s="1">
        <f t="shared" si="4"/>
        <v>4.0803627328849082E-2</v>
      </c>
      <c r="N7" s="1">
        <f t="shared" si="5"/>
        <v>-1.3685831100996915E-2</v>
      </c>
      <c r="O7" s="1">
        <f t="shared" si="6"/>
        <v>1.2757196771774684E-3</v>
      </c>
      <c r="Q7" s="1">
        <f t="shared" si="7"/>
        <v>1.4961550778174383E-2</v>
      </c>
    </row>
    <row r="8" spans="1:17" x14ac:dyDescent="0.2">
      <c r="A8" s="1">
        <v>121</v>
      </c>
      <c r="B8" s="1" t="s">
        <v>152</v>
      </c>
      <c r="C8" s="1">
        <v>12.19645062</v>
      </c>
      <c r="D8" s="1">
        <v>57.611645000000003</v>
      </c>
      <c r="E8" s="1">
        <v>41.466920999999999</v>
      </c>
      <c r="F8" s="1">
        <v>41.189501679999999</v>
      </c>
      <c r="H8" s="1">
        <f t="shared" si="0"/>
        <v>1.5398125890107826E-2</v>
      </c>
      <c r="I8" s="1">
        <f t="shared" si="1"/>
        <v>3.6383317355780952E-2</v>
      </c>
      <c r="J8" s="1">
        <f t="shared" si="2"/>
        <v>4.8863417503985651E-2</v>
      </c>
      <c r="K8" s="1">
        <f t="shared" si="3"/>
        <v>3.751201956652845E-2</v>
      </c>
      <c r="M8" s="1">
        <f t="shared" si="4"/>
        <v>2.0985191465673125E-2</v>
      </c>
      <c r="N8" s="1">
        <f t="shared" si="5"/>
        <v>-1.2480100148204699E-2</v>
      </c>
      <c r="O8" s="1">
        <f t="shared" si="6"/>
        <v>-1.1287022107474981E-3</v>
      </c>
      <c r="Q8" s="1">
        <f t="shared" si="7"/>
        <v>1.1351397937457201E-2</v>
      </c>
    </row>
    <row r="9" spans="1:17" x14ac:dyDescent="0.2">
      <c r="A9" s="1">
        <v>33</v>
      </c>
      <c r="B9" s="1" t="s">
        <v>64</v>
      </c>
      <c r="C9" s="1">
        <v>1.804597464</v>
      </c>
      <c r="D9" s="1">
        <v>19.210805000000001</v>
      </c>
      <c r="E9" s="1">
        <v>20.104998999999999</v>
      </c>
      <c r="F9" s="1">
        <v>10.3457466</v>
      </c>
      <c r="H9" s="1">
        <f t="shared" si="0"/>
        <v>2.2783201275029083E-3</v>
      </c>
      <c r="I9" s="1">
        <f t="shared" si="1"/>
        <v>1.2132144724821232E-2</v>
      </c>
      <c r="J9" s="1">
        <f t="shared" si="2"/>
        <v>2.3691147940649221E-2</v>
      </c>
      <c r="K9" s="1">
        <f t="shared" si="3"/>
        <v>9.4220573947362499E-3</v>
      </c>
      <c r="M9" s="1">
        <f t="shared" si="4"/>
        <v>9.8538245973183239E-3</v>
      </c>
      <c r="N9" s="1">
        <f t="shared" si="5"/>
        <v>-1.1559003215827989E-2</v>
      </c>
      <c r="O9" s="1">
        <f t="shared" si="6"/>
        <v>2.7100873300849818E-3</v>
      </c>
      <c r="Q9" s="1">
        <f t="shared" si="7"/>
        <v>1.4269090545912971E-2</v>
      </c>
    </row>
    <row r="10" spans="1:17" x14ac:dyDescent="0.2">
      <c r="A10" s="1">
        <v>77</v>
      </c>
      <c r="B10" s="1" t="s">
        <v>108</v>
      </c>
      <c r="C10" s="1">
        <v>9.3320369210000003</v>
      </c>
      <c r="D10" s="1">
        <v>20.222275</v>
      </c>
      <c r="E10" s="1">
        <v>20.441678</v>
      </c>
      <c r="F10" s="1">
        <v>22.973092560000001</v>
      </c>
      <c r="H10" s="1">
        <f t="shared" si="0"/>
        <v>1.1781778469635802E-2</v>
      </c>
      <c r="I10" s="1">
        <f t="shared" si="1"/>
        <v>1.2770915480383787E-2</v>
      </c>
      <c r="J10" s="1">
        <f t="shared" si="2"/>
        <v>2.4087880713304911E-2</v>
      </c>
      <c r="K10" s="1">
        <f t="shared" si="3"/>
        <v>2.0922008338664349E-2</v>
      </c>
      <c r="M10" s="1">
        <f t="shared" si="4"/>
        <v>9.8913701074798514E-4</v>
      </c>
      <c r="N10" s="1">
        <f t="shared" si="5"/>
        <v>-1.1316965232921123E-2</v>
      </c>
      <c r="O10" s="1">
        <f t="shared" si="6"/>
        <v>-8.1510928582805616E-3</v>
      </c>
      <c r="Q10" s="1">
        <f t="shared" si="7"/>
        <v>3.1658723746405618E-3</v>
      </c>
    </row>
    <row r="11" spans="1:17" x14ac:dyDescent="0.2">
      <c r="A11" s="1">
        <v>120</v>
      </c>
      <c r="B11" s="1" t="s">
        <v>151</v>
      </c>
      <c r="C11" s="1">
        <v>2.024231318</v>
      </c>
      <c r="D11" s="1">
        <v>16.183288000000001</v>
      </c>
      <c r="E11" s="1">
        <v>17.322136</v>
      </c>
      <c r="F11" s="1">
        <v>14.52332264</v>
      </c>
      <c r="H11" s="1">
        <f t="shared" si="0"/>
        <v>2.5556097947177104E-3</v>
      </c>
      <c r="I11" s="1">
        <f t="shared" si="1"/>
        <v>1.0220185574704587E-2</v>
      </c>
      <c r="J11" s="1">
        <f t="shared" si="2"/>
        <v>2.0411902861773124E-2</v>
      </c>
      <c r="K11" s="1">
        <f t="shared" si="3"/>
        <v>1.3226650986827031E-2</v>
      </c>
      <c r="M11" s="1">
        <f t="shared" si="4"/>
        <v>7.664575779986877E-3</v>
      </c>
      <c r="N11" s="1">
        <f t="shared" si="5"/>
        <v>-1.0191717287068537E-2</v>
      </c>
      <c r="O11" s="1">
        <f t="shared" si="6"/>
        <v>-3.0064654121224436E-3</v>
      </c>
      <c r="Q11" s="1">
        <f t="shared" si="7"/>
        <v>7.1852518749460931E-3</v>
      </c>
    </row>
    <row r="12" spans="1:17" x14ac:dyDescent="0.2">
      <c r="A12" s="1">
        <v>130</v>
      </c>
      <c r="B12" s="1" t="s">
        <v>161</v>
      </c>
      <c r="C12" s="1">
        <v>8.0150415800000001</v>
      </c>
      <c r="D12" s="1">
        <v>24.656084</v>
      </c>
      <c r="E12" s="1">
        <v>21.601976000000001</v>
      </c>
      <c r="F12" s="1">
        <v>18.061107079999999</v>
      </c>
      <c r="H12" s="1">
        <f t="shared" si="0"/>
        <v>1.011906029947004E-2</v>
      </c>
      <c r="I12" s="1">
        <f t="shared" si="1"/>
        <v>1.5570986194245852E-2</v>
      </c>
      <c r="J12" s="1">
        <f t="shared" si="2"/>
        <v>2.5455142237328834E-2</v>
      </c>
      <c r="K12" s="1">
        <f t="shared" si="3"/>
        <v>1.6448574868462101E-2</v>
      </c>
      <c r="M12" s="1">
        <f t="shared" si="4"/>
        <v>5.4519258947758123E-3</v>
      </c>
      <c r="N12" s="1">
        <f t="shared" si="5"/>
        <v>-9.8841560430829815E-3</v>
      </c>
      <c r="O12" s="1">
        <f t="shared" si="6"/>
        <v>-8.7758867421624913E-4</v>
      </c>
      <c r="Q12" s="1">
        <f t="shared" si="7"/>
        <v>9.0065673688667323E-3</v>
      </c>
    </row>
    <row r="13" spans="1:17" x14ac:dyDescent="0.2">
      <c r="A13" s="1">
        <v>158</v>
      </c>
      <c r="B13" s="1" t="s">
        <v>189</v>
      </c>
      <c r="C13" s="1">
        <v>10.757169019999999</v>
      </c>
      <c r="D13" s="1">
        <v>55.138905999999999</v>
      </c>
      <c r="E13" s="1">
        <v>37.305554999999998</v>
      </c>
      <c r="F13" s="1">
        <v>38.860892499999999</v>
      </c>
      <c r="H13" s="1">
        <f t="shared" si="0"/>
        <v>1.3581020245308698E-2</v>
      </c>
      <c r="I13" s="1">
        <f t="shared" si="1"/>
        <v>3.4821715568937053E-2</v>
      </c>
      <c r="J13" s="1">
        <f t="shared" si="2"/>
        <v>4.3959784455250471E-2</v>
      </c>
      <c r="K13" s="1">
        <f t="shared" si="3"/>
        <v>3.5391313329255089E-2</v>
      </c>
      <c r="M13" s="1">
        <f t="shared" si="4"/>
        <v>2.1240695323628357E-2</v>
      </c>
      <c r="N13" s="1">
        <f t="shared" si="5"/>
        <v>-9.1380688863134177E-3</v>
      </c>
      <c r="O13" s="1">
        <f t="shared" si="6"/>
        <v>-5.6959776031803577E-4</v>
      </c>
      <c r="Q13" s="1">
        <f t="shared" si="7"/>
        <v>8.5684711259953819E-3</v>
      </c>
    </row>
    <row r="14" spans="1:17" x14ac:dyDescent="0.2">
      <c r="A14" s="1">
        <v>133</v>
      </c>
      <c r="B14" s="1" t="s">
        <v>164</v>
      </c>
      <c r="C14" s="1">
        <v>6.1012627129999997</v>
      </c>
      <c r="D14" s="1">
        <v>42.149081000000002</v>
      </c>
      <c r="E14" s="1">
        <v>29.151686999999999</v>
      </c>
      <c r="F14" s="1">
        <v>27.669504629999999</v>
      </c>
      <c r="H14" s="1">
        <f t="shared" si="0"/>
        <v>7.70289769298429E-3</v>
      </c>
      <c r="I14" s="1">
        <f t="shared" si="1"/>
        <v>2.6618288547003256E-2</v>
      </c>
      <c r="J14" s="1">
        <f t="shared" si="2"/>
        <v>3.4351502799701741E-2</v>
      </c>
      <c r="K14" s="1">
        <f t="shared" si="3"/>
        <v>2.5199115229420022E-2</v>
      </c>
      <c r="M14" s="1">
        <f t="shared" si="4"/>
        <v>1.8915390854018964E-2</v>
      </c>
      <c r="N14" s="1">
        <f t="shared" si="5"/>
        <v>-7.7332142526984858E-3</v>
      </c>
      <c r="O14" s="1">
        <f t="shared" si="6"/>
        <v>1.4191733175832333E-3</v>
      </c>
      <c r="Q14" s="1">
        <f t="shared" si="7"/>
        <v>9.1523875702817191E-3</v>
      </c>
    </row>
    <row r="15" spans="1:17" x14ac:dyDescent="0.2">
      <c r="A15" s="1">
        <v>55</v>
      </c>
      <c r="B15" s="1" t="s">
        <v>86</v>
      </c>
      <c r="C15" s="1">
        <v>4.6665126130000001</v>
      </c>
      <c r="D15" s="1">
        <v>8.1125019999999992</v>
      </c>
      <c r="E15" s="1">
        <v>10.346769999999999</v>
      </c>
      <c r="F15" s="1">
        <v>10.21079003</v>
      </c>
      <c r="H15" s="1">
        <f t="shared" si="0"/>
        <v>5.8915131066836577E-3</v>
      </c>
      <c r="I15" s="1">
        <f t="shared" si="1"/>
        <v>5.1232651804232919E-3</v>
      </c>
      <c r="J15" s="1">
        <f t="shared" si="2"/>
        <v>1.2192333796080822E-2</v>
      </c>
      <c r="K15" s="1">
        <f t="shared" si="3"/>
        <v>9.2991500205756722E-3</v>
      </c>
      <c r="M15" s="1">
        <f t="shared" si="4"/>
        <v>-7.6824792626036583E-4</v>
      </c>
      <c r="N15" s="1">
        <f t="shared" si="5"/>
        <v>-7.0690686156575306E-3</v>
      </c>
      <c r="O15" s="1">
        <f t="shared" si="6"/>
        <v>-4.1758848401523803E-3</v>
      </c>
      <c r="Q15" s="1">
        <f t="shared" si="7"/>
        <v>2.8931837755051502E-3</v>
      </c>
    </row>
    <row r="16" spans="1:17" x14ac:dyDescent="0.2">
      <c r="A16" s="1">
        <v>172</v>
      </c>
      <c r="B16" s="1" t="s">
        <v>203</v>
      </c>
      <c r="C16" s="1">
        <v>7.7011490050000004</v>
      </c>
      <c r="D16" s="1">
        <v>30.596868000000001</v>
      </c>
      <c r="E16" s="1">
        <v>21.912210000000002</v>
      </c>
      <c r="F16" s="1">
        <v>23.672002419999998</v>
      </c>
      <c r="H16" s="1">
        <f t="shared" si="0"/>
        <v>9.7227681701931596E-3</v>
      </c>
      <c r="I16" s="1">
        <f t="shared" si="1"/>
        <v>1.9322752518816967E-2</v>
      </c>
      <c r="J16" s="1">
        <f t="shared" si="2"/>
        <v>2.5820712988673781E-2</v>
      </c>
      <c r="K16" s="1">
        <f t="shared" si="3"/>
        <v>2.155851811116033E-2</v>
      </c>
      <c r="M16" s="1">
        <f t="shared" si="4"/>
        <v>9.5999843486238075E-3</v>
      </c>
      <c r="N16" s="1">
        <f t="shared" si="5"/>
        <v>-6.4979604698568137E-3</v>
      </c>
      <c r="O16" s="1">
        <f t="shared" si="6"/>
        <v>-2.2357655923433625E-3</v>
      </c>
      <c r="Q16" s="1">
        <f t="shared" si="7"/>
        <v>4.2621948775134512E-3</v>
      </c>
    </row>
    <row r="17" spans="1:17" x14ac:dyDescent="0.2">
      <c r="A17" s="1">
        <v>26</v>
      </c>
      <c r="B17" s="1" t="s">
        <v>57</v>
      </c>
      <c r="C17" s="1">
        <v>2.5938057429999999</v>
      </c>
      <c r="D17" s="1">
        <v>1.407896</v>
      </c>
      <c r="E17" s="1">
        <v>5.8429380000000002</v>
      </c>
      <c r="F17" s="1">
        <v>6.7890073920000003</v>
      </c>
      <c r="H17" s="1">
        <f t="shared" si="0"/>
        <v>3.2747025023579087E-3</v>
      </c>
      <c r="I17" s="1">
        <f t="shared" si="1"/>
        <v>8.8912453327681554E-4</v>
      </c>
      <c r="J17" s="1">
        <f t="shared" si="2"/>
        <v>6.8851487416657468E-3</v>
      </c>
      <c r="K17" s="1">
        <f t="shared" si="3"/>
        <v>6.1828710651692037E-3</v>
      </c>
      <c r="M17" s="1">
        <f t="shared" si="4"/>
        <v>-2.385577969081093E-3</v>
      </c>
      <c r="N17" s="1">
        <f t="shared" si="5"/>
        <v>-5.9960242083889311E-3</v>
      </c>
      <c r="O17" s="1">
        <f t="shared" si="6"/>
        <v>-5.293746531892388E-3</v>
      </c>
      <c r="Q17" s="1">
        <f t="shared" si="7"/>
        <v>7.0227767649654309E-4</v>
      </c>
    </row>
    <row r="18" spans="1:17" x14ac:dyDescent="0.2">
      <c r="A18" s="1">
        <v>102</v>
      </c>
      <c r="B18" s="1" t="s">
        <v>133</v>
      </c>
      <c r="C18" s="1">
        <v>2.890523747</v>
      </c>
      <c r="D18" s="1">
        <v>2.81297</v>
      </c>
      <c r="E18" s="1">
        <v>6.0203300000000004</v>
      </c>
      <c r="F18" s="1">
        <v>2.7160632649999998</v>
      </c>
      <c r="H18" s="1">
        <f t="shared" si="0"/>
        <v>3.649311585098861E-3</v>
      </c>
      <c r="I18" s="1">
        <f t="shared" si="1"/>
        <v>1.7764668969665967E-3</v>
      </c>
      <c r="J18" s="1">
        <f t="shared" si="2"/>
        <v>7.0941823315449426E-3</v>
      </c>
      <c r="K18" s="1">
        <f t="shared" si="3"/>
        <v>2.4735676370195199E-3</v>
      </c>
      <c r="M18" s="1">
        <f t="shared" si="4"/>
        <v>-1.8728446881322643E-3</v>
      </c>
      <c r="N18" s="1">
        <f t="shared" si="5"/>
        <v>-5.3177154345783462E-3</v>
      </c>
      <c r="O18" s="1">
        <f t="shared" si="6"/>
        <v>-6.9710074005292322E-4</v>
      </c>
      <c r="Q18" s="1">
        <f t="shared" si="7"/>
        <v>4.6206146945254227E-3</v>
      </c>
    </row>
    <row r="19" spans="1:17" x14ac:dyDescent="0.2">
      <c r="A19" s="1">
        <v>106</v>
      </c>
      <c r="B19" s="1" t="s">
        <v>137</v>
      </c>
      <c r="C19" s="1">
        <v>11.010459000000001</v>
      </c>
      <c r="D19" s="1">
        <v>17.893404</v>
      </c>
      <c r="E19" s="1">
        <v>14.030281</v>
      </c>
      <c r="F19" s="1">
        <v>18.376833680000001</v>
      </c>
      <c r="H19" s="1">
        <f t="shared" si="0"/>
        <v>1.3900801066816499E-2</v>
      </c>
      <c r="I19" s="1">
        <f t="shared" si="1"/>
        <v>1.1300170240013114E-2</v>
      </c>
      <c r="J19" s="1">
        <f t="shared" si="2"/>
        <v>1.6532876366712575E-2</v>
      </c>
      <c r="K19" s="1">
        <f t="shared" si="3"/>
        <v>1.6736112758308056E-2</v>
      </c>
      <c r="M19" s="1">
        <f t="shared" si="4"/>
        <v>-2.6006308268033858E-3</v>
      </c>
      <c r="N19" s="1">
        <f t="shared" si="5"/>
        <v>-5.2327061266994618E-3</v>
      </c>
      <c r="O19" s="1">
        <f t="shared" si="6"/>
        <v>-5.4359425182949426E-3</v>
      </c>
      <c r="Q19" s="1">
        <f t="shared" si="7"/>
        <v>-2.0323639159548074E-4</v>
      </c>
    </row>
    <row r="20" spans="1:17" x14ac:dyDescent="0.2">
      <c r="A20" s="1">
        <v>136</v>
      </c>
      <c r="B20" s="1" t="s">
        <v>167</v>
      </c>
      <c r="C20" s="1">
        <v>14.978391200000001</v>
      </c>
      <c r="D20" s="1">
        <v>22.794235</v>
      </c>
      <c r="E20" s="1">
        <v>16.550329000000001</v>
      </c>
      <c r="F20" s="1">
        <v>21.068812749999999</v>
      </c>
      <c r="H20" s="1">
        <f t="shared" si="0"/>
        <v>1.8910350274421336E-2</v>
      </c>
      <c r="I20" s="1">
        <f t="shared" si="1"/>
        <v>1.43951780215137E-2</v>
      </c>
      <c r="J20" s="1">
        <f t="shared" si="2"/>
        <v>1.9502427869079582E-2</v>
      </c>
      <c r="K20" s="1">
        <f t="shared" si="3"/>
        <v>1.9187746486024594E-2</v>
      </c>
      <c r="M20" s="1">
        <f t="shared" si="4"/>
        <v>-4.5151722529076354E-3</v>
      </c>
      <c r="N20" s="1">
        <f t="shared" si="5"/>
        <v>-5.1072498475658815E-3</v>
      </c>
      <c r="O20" s="1">
        <f t="shared" si="6"/>
        <v>-4.7925684645108938E-3</v>
      </c>
      <c r="Q20" s="1">
        <f t="shared" si="7"/>
        <v>3.1468138305498772E-4</v>
      </c>
    </row>
    <row r="21" spans="1:17" x14ac:dyDescent="0.2">
      <c r="A21" s="1">
        <v>83</v>
      </c>
      <c r="B21" s="1" t="s">
        <v>114</v>
      </c>
      <c r="C21" s="1">
        <v>6.6288008779999998</v>
      </c>
      <c r="D21" s="1">
        <v>1.7237769999999999</v>
      </c>
      <c r="E21" s="1">
        <v>4.8757849999999996</v>
      </c>
      <c r="F21" s="1">
        <v>7.9373479409999996</v>
      </c>
      <c r="H21" s="1">
        <f t="shared" si="0"/>
        <v>8.3689192536493279E-3</v>
      </c>
      <c r="I21" s="1">
        <f t="shared" si="1"/>
        <v>1.0886119575581642E-3</v>
      </c>
      <c r="J21" s="1">
        <f t="shared" si="2"/>
        <v>5.7454836860125367E-3</v>
      </c>
      <c r="K21" s="1">
        <f t="shared" si="3"/>
        <v>7.228685444711511E-3</v>
      </c>
      <c r="M21" s="1">
        <f t="shared" si="4"/>
        <v>-7.2803072960911635E-3</v>
      </c>
      <c r="N21" s="1">
        <f t="shared" si="5"/>
        <v>-4.6568717284543723E-3</v>
      </c>
      <c r="O21" s="1">
        <f t="shared" si="6"/>
        <v>-6.1400734871533465E-3</v>
      </c>
      <c r="Q21" s="1">
        <f t="shared" si="7"/>
        <v>-1.4832017586989743E-3</v>
      </c>
    </row>
    <row r="22" spans="1:17" x14ac:dyDescent="0.2">
      <c r="A22" s="1">
        <v>113</v>
      </c>
      <c r="B22" s="1" t="s">
        <v>144</v>
      </c>
      <c r="C22" s="1">
        <v>4.9276235030000004</v>
      </c>
      <c r="D22" s="1">
        <v>9.1381320000000006</v>
      </c>
      <c r="E22" s="1">
        <v>8.5555059999999994</v>
      </c>
      <c r="F22" s="1">
        <v>9.2356186939999994</v>
      </c>
      <c r="H22" s="1">
        <f t="shared" si="0"/>
        <v>6.2211678956683326E-3</v>
      </c>
      <c r="I22" s="1">
        <f t="shared" si="1"/>
        <v>5.7709783602779841E-3</v>
      </c>
      <c r="J22" s="1">
        <f t="shared" si="2"/>
        <v>1.0081560230523368E-2</v>
      </c>
      <c r="K22" s="1">
        <f t="shared" si="3"/>
        <v>8.4110439560511809E-3</v>
      </c>
      <c r="M22" s="1">
        <f t="shared" si="4"/>
        <v>-4.5018953539034852E-4</v>
      </c>
      <c r="N22" s="1">
        <f t="shared" si="5"/>
        <v>-4.3105818702453835E-3</v>
      </c>
      <c r="O22" s="1">
        <f t="shared" si="6"/>
        <v>-2.6400655957731969E-3</v>
      </c>
      <c r="Q22" s="1">
        <f t="shared" si="7"/>
        <v>1.6705162744721867E-3</v>
      </c>
    </row>
    <row r="23" spans="1:17" x14ac:dyDescent="0.2">
      <c r="A23" s="1">
        <v>141</v>
      </c>
      <c r="B23" s="1" t="s">
        <v>172</v>
      </c>
      <c r="C23" s="1">
        <v>5.4029628030000003</v>
      </c>
      <c r="D23" s="1">
        <v>6.881723</v>
      </c>
      <c r="E23" s="1">
        <v>6.8407210000000003</v>
      </c>
      <c r="F23" s="1">
        <v>13.171719700000001</v>
      </c>
      <c r="H23" s="1">
        <f t="shared" si="0"/>
        <v>6.821287931403428E-3</v>
      </c>
      <c r="I23" s="1">
        <f t="shared" si="1"/>
        <v>4.3459948394734601E-3</v>
      </c>
      <c r="J23" s="1">
        <f t="shared" si="2"/>
        <v>8.0609073012988409E-3</v>
      </c>
      <c r="K23" s="1">
        <f t="shared" si="3"/>
        <v>1.1995721894133591E-2</v>
      </c>
      <c r="M23" s="1">
        <f t="shared" si="4"/>
        <v>-2.4752930919299679E-3</v>
      </c>
      <c r="N23" s="1">
        <f t="shared" si="5"/>
        <v>-3.7149124618253808E-3</v>
      </c>
      <c r="O23" s="1">
        <f t="shared" si="6"/>
        <v>-7.6497270546601309E-3</v>
      </c>
      <c r="Q23" s="1">
        <f t="shared" si="7"/>
        <v>-3.9348145928347501E-3</v>
      </c>
    </row>
    <row r="24" spans="1:17" x14ac:dyDescent="0.2">
      <c r="A24" s="1">
        <v>100</v>
      </c>
      <c r="B24" s="1" t="s">
        <v>131</v>
      </c>
      <c r="C24" s="1">
        <v>0</v>
      </c>
      <c r="D24" s="1">
        <v>4.0021060000000004</v>
      </c>
      <c r="E24" s="1">
        <v>5.2079209999999998</v>
      </c>
      <c r="F24" s="1">
        <v>5.0313072180000002</v>
      </c>
      <c r="H24" s="1">
        <f t="shared" si="0"/>
        <v>0</v>
      </c>
      <c r="I24" s="1">
        <f t="shared" si="1"/>
        <v>2.5274385532555979E-3</v>
      </c>
      <c r="J24" s="1">
        <f t="shared" si="2"/>
        <v>6.1368631191781623E-3</v>
      </c>
      <c r="K24" s="1">
        <f t="shared" si="3"/>
        <v>4.5821019218223241E-3</v>
      </c>
      <c r="M24" s="1">
        <f t="shared" si="4"/>
        <v>2.5274385532555979E-3</v>
      </c>
      <c r="N24" s="1">
        <f t="shared" si="5"/>
        <v>-3.6094245659225644E-3</v>
      </c>
      <c r="O24" s="1">
        <f t="shared" si="6"/>
        <v>-2.0546633685667262E-3</v>
      </c>
      <c r="Q24" s="1">
        <f t="shared" si="7"/>
        <v>1.5547611973558383E-3</v>
      </c>
    </row>
    <row r="25" spans="1:17" x14ac:dyDescent="0.2">
      <c r="A25" s="1">
        <v>37</v>
      </c>
      <c r="B25" s="1" t="s">
        <v>68</v>
      </c>
      <c r="C25" s="1">
        <v>1.169626067</v>
      </c>
      <c r="D25" s="1">
        <v>2.3791950000000002</v>
      </c>
      <c r="E25" s="1">
        <v>4.2746449999999996</v>
      </c>
      <c r="F25" s="1">
        <v>3.054280925</v>
      </c>
      <c r="H25" s="1">
        <f t="shared" si="0"/>
        <v>1.4766631690767828E-3</v>
      </c>
      <c r="I25" s="1">
        <f t="shared" si="1"/>
        <v>1.5025262121275528E-3</v>
      </c>
      <c r="J25" s="1">
        <f t="shared" si="2"/>
        <v>5.0371177381683275E-3</v>
      </c>
      <c r="K25" s="1">
        <f t="shared" si="3"/>
        <v>2.7815885394871479E-3</v>
      </c>
      <c r="M25" s="1">
        <f t="shared" si="4"/>
        <v>2.5863043050770081E-5</v>
      </c>
      <c r="N25" s="1">
        <f t="shared" si="5"/>
        <v>-3.5345915260407744E-3</v>
      </c>
      <c r="O25" s="1">
        <f t="shared" si="6"/>
        <v>-1.279062327359595E-3</v>
      </c>
      <c r="Q25" s="1">
        <f t="shared" si="7"/>
        <v>2.2555291986811796E-3</v>
      </c>
    </row>
    <row r="26" spans="1:17" x14ac:dyDescent="0.2">
      <c r="A26" s="1">
        <v>135</v>
      </c>
      <c r="B26" s="1" t="s">
        <v>166</v>
      </c>
      <c r="C26" s="1">
        <v>2.4420780980000001</v>
      </c>
      <c r="D26" s="1">
        <v>3.1326170000000002</v>
      </c>
      <c r="E26" s="1">
        <v>4.6517590000000002</v>
      </c>
      <c r="F26" s="1">
        <v>4.2488135400000004</v>
      </c>
      <c r="H26" s="1">
        <f t="shared" si="0"/>
        <v>3.0831450196515519E-3</v>
      </c>
      <c r="I26" s="1">
        <f t="shared" si="1"/>
        <v>1.9783326524544557E-3</v>
      </c>
      <c r="J26" s="1">
        <f t="shared" si="2"/>
        <v>5.4814979425388925E-3</v>
      </c>
      <c r="K26" s="1">
        <f t="shared" si="3"/>
        <v>3.8694708638439407E-3</v>
      </c>
      <c r="M26" s="1">
        <f t="shared" si="4"/>
        <v>-1.1048123671970962E-3</v>
      </c>
      <c r="N26" s="1">
        <f t="shared" si="5"/>
        <v>-3.5031652900844369E-3</v>
      </c>
      <c r="O26" s="1">
        <f t="shared" si="6"/>
        <v>-1.891138211389485E-3</v>
      </c>
      <c r="Q26" s="1">
        <f t="shared" si="7"/>
        <v>1.6120270786949518E-3</v>
      </c>
    </row>
    <row r="27" spans="1:17" x14ac:dyDescent="0.2">
      <c r="A27" s="1">
        <v>67</v>
      </c>
      <c r="B27" s="1" t="s">
        <v>98</v>
      </c>
      <c r="C27" s="1">
        <v>0.948526812</v>
      </c>
      <c r="D27" s="1">
        <v>6.29819</v>
      </c>
      <c r="E27" s="1">
        <v>6.1733909999999996</v>
      </c>
      <c r="F27" s="1">
        <v>5.5673662330000004</v>
      </c>
      <c r="H27" s="1">
        <f t="shared" si="0"/>
        <v>1.197523420245573E-3</v>
      </c>
      <c r="I27" s="1">
        <f t="shared" si="1"/>
        <v>3.9774779133108602E-3</v>
      </c>
      <c r="J27" s="1">
        <f t="shared" si="2"/>
        <v>7.2745449764246416E-3</v>
      </c>
      <c r="K27" s="1">
        <f t="shared" si="3"/>
        <v>5.0703005025120717E-3</v>
      </c>
      <c r="M27" s="1">
        <f t="shared" si="4"/>
        <v>2.7799544930652872E-3</v>
      </c>
      <c r="N27" s="1">
        <f t="shared" si="5"/>
        <v>-3.2970670631137814E-3</v>
      </c>
      <c r="O27" s="1">
        <f t="shared" si="6"/>
        <v>-1.0928225892012115E-3</v>
      </c>
      <c r="Q27" s="1">
        <f t="shared" si="7"/>
        <v>2.2042444739125699E-3</v>
      </c>
    </row>
    <row r="28" spans="1:17" x14ac:dyDescent="0.2">
      <c r="A28" s="1">
        <v>114</v>
      </c>
      <c r="B28" s="1" t="s">
        <v>145</v>
      </c>
      <c r="C28" s="1">
        <v>0</v>
      </c>
      <c r="D28" s="1">
        <v>1.0492010000000001</v>
      </c>
      <c r="E28" s="1">
        <v>3.1628280000000002</v>
      </c>
      <c r="F28" s="1">
        <v>3.2971829609999999</v>
      </c>
      <c r="H28" s="1">
        <f t="shared" si="0"/>
        <v>0</v>
      </c>
      <c r="I28" s="1">
        <f t="shared" si="1"/>
        <v>6.6259890605454392E-4</v>
      </c>
      <c r="J28" s="1">
        <f t="shared" si="2"/>
        <v>3.7269848189909237E-3</v>
      </c>
      <c r="K28" s="1">
        <f t="shared" si="3"/>
        <v>3.0028037898674627E-3</v>
      </c>
      <c r="M28" s="1">
        <f t="shared" si="4"/>
        <v>6.6259890605454392E-4</v>
      </c>
      <c r="N28" s="1">
        <f t="shared" si="5"/>
        <v>-3.0643859129363799E-3</v>
      </c>
      <c r="O28" s="1">
        <f t="shared" si="6"/>
        <v>-2.3402048838129189E-3</v>
      </c>
      <c r="Q28" s="1">
        <f t="shared" si="7"/>
        <v>7.2418102912346098E-4</v>
      </c>
    </row>
    <row r="29" spans="1:17" x14ac:dyDescent="0.2">
      <c r="A29" s="1">
        <v>119</v>
      </c>
      <c r="B29" s="1" t="s">
        <v>150</v>
      </c>
      <c r="C29" s="1">
        <v>2.4075143250000002</v>
      </c>
      <c r="D29" s="1">
        <v>7.1906109999999996</v>
      </c>
      <c r="E29" s="1">
        <v>6.420566</v>
      </c>
      <c r="F29" s="1">
        <v>6.5658277979999999</v>
      </c>
      <c r="H29" s="1">
        <f t="shared" si="0"/>
        <v>3.0395079530595413E-3</v>
      </c>
      <c r="I29" s="1">
        <f t="shared" si="1"/>
        <v>4.5410659944698584E-3</v>
      </c>
      <c r="J29" s="1">
        <f t="shared" si="2"/>
        <v>7.5658088303661407E-3</v>
      </c>
      <c r="K29" s="1">
        <f t="shared" si="3"/>
        <v>5.979617397231702E-3</v>
      </c>
      <c r="M29" s="1">
        <f t="shared" si="4"/>
        <v>1.5015580414103171E-3</v>
      </c>
      <c r="N29" s="1">
        <f t="shared" si="5"/>
        <v>-3.0247428358962823E-3</v>
      </c>
      <c r="O29" s="1">
        <f t="shared" si="6"/>
        <v>-1.4385514027618436E-3</v>
      </c>
      <c r="Q29" s="1">
        <f t="shared" si="7"/>
        <v>1.5861914331344387E-3</v>
      </c>
    </row>
    <row r="30" spans="1:17" x14ac:dyDescent="0.2">
      <c r="A30" s="1">
        <v>116</v>
      </c>
      <c r="B30" s="1" t="s">
        <v>147</v>
      </c>
      <c r="C30" s="1">
        <v>1.537602573</v>
      </c>
      <c r="D30" s="1">
        <v>2.8062399999999998</v>
      </c>
      <c r="E30" s="1">
        <v>3.9680659999999999</v>
      </c>
      <c r="F30" s="1">
        <v>3.2629569420000002</v>
      </c>
      <c r="H30" s="1">
        <f t="shared" si="0"/>
        <v>1.941236735643645E-3</v>
      </c>
      <c r="I30" s="1">
        <f t="shared" si="1"/>
        <v>1.7722167193192754E-3</v>
      </c>
      <c r="J30" s="1">
        <f t="shared" si="2"/>
        <v>4.6758539328582011E-3</v>
      </c>
      <c r="K30" s="1">
        <f t="shared" si="3"/>
        <v>2.9716335391471007E-3</v>
      </c>
      <c r="M30" s="1">
        <f t="shared" si="4"/>
        <v>-1.6902001632436957E-4</v>
      </c>
      <c r="N30" s="1">
        <f t="shared" si="5"/>
        <v>-2.9036372135389258E-3</v>
      </c>
      <c r="O30" s="1">
        <f t="shared" si="6"/>
        <v>-1.1994168198278252E-3</v>
      </c>
      <c r="Q30" s="1">
        <f t="shared" si="7"/>
        <v>1.7042203937111004E-3</v>
      </c>
    </row>
    <row r="31" spans="1:17" x14ac:dyDescent="0.2">
      <c r="A31" s="1">
        <v>7</v>
      </c>
      <c r="B31" s="1" t="s">
        <v>38</v>
      </c>
      <c r="C31" s="1">
        <v>1.8733574799999999</v>
      </c>
      <c r="D31" s="1">
        <v>1E-4</v>
      </c>
      <c r="E31" s="1">
        <v>2.3970410000000002</v>
      </c>
      <c r="F31" s="1">
        <v>1.82562822</v>
      </c>
      <c r="H31" s="1">
        <f t="shared" si="0"/>
        <v>2.3651302508381042E-3</v>
      </c>
      <c r="I31" s="1">
        <f t="shared" si="1"/>
        <v>6.3152713927507113E-8</v>
      </c>
      <c r="J31" s="1">
        <f t="shared" si="2"/>
        <v>2.8246036197664948E-3</v>
      </c>
      <c r="K31" s="1">
        <f t="shared" si="3"/>
        <v>1.6626324358543808E-3</v>
      </c>
      <c r="M31" s="1">
        <f t="shared" si="4"/>
        <v>-2.3650670981241765E-3</v>
      </c>
      <c r="N31" s="1">
        <f t="shared" si="5"/>
        <v>-2.8245404670525671E-3</v>
      </c>
      <c r="O31" s="1">
        <f t="shared" si="6"/>
        <v>-1.6625692831404534E-3</v>
      </c>
      <c r="Q31" s="1">
        <f t="shared" si="7"/>
        <v>1.161971183912114E-3</v>
      </c>
    </row>
    <row r="32" spans="1:17" x14ac:dyDescent="0.2">
      <c r="A32" s="1">
        <v>88</v>
      </c>
      <c r="B32" s="1" t="s">
        <v>119</v>
      </c>
      <c r="C32" s="1">
        <v>2.3736516480000001</v>
      </c>
      <c r="D32" s="1">
        <v>0.88791299999999995</v>
      </c>
      <c r="E32" s="1">
        <v>2.6359330000000001</v>
      </c>
      <c r="F32" s="1">
        <v>3.8208896769999998</v>
      </c>
      <c r="H32" s="1">
        <f t="shared" si="0"/>
        <v>2.9967560263172623E-3</v>
      </c>
      <c r="I32" s="1">
        <f t="shared" si="1"/>
        <v>5.6074115681514617E-4</v>
      </c>
      <c r="J32" s="1">
        <f t="shared" si="2"/>
        <v>3.106107026647419E-3</v>
      </c>
      <c r="K32" s="1">
        <f t="shared" si="3"/>
        <v>3.479752909823758E-3</v>
      </c>
      <c r="M32" s="1">
        <f t="shared" si="4"/>
        <v>-2.4360148695021164E-3</v>
      </c>
      <c r="N32" s="1">
        <f t="shared" si="5"/>
        <v>-2.545365869832273E-3</v>
      </c>
      <c r="O32" s="1">
        <f t="shared" si="6"/>
        <v>-2.9190117530086121E-3</v>
      </c>
      <c r="Q32" s="1">
        <f t="shared" si="7"/>
        <v>-3.7364588317633906E-4</v>
      </c>
    </row>
    <row r="33" spans="1:17" x14ac:dyDescent="0.2">
      <c r="A33" s="1">
        <v>22</v>
      </c>
      <c r="B33" s="1" t="s">
        <v>53</v>
      </c>
      <c r="C33" s="1">
        <v>6.6542462520000001</v>
      </c>
      <c r="D33" s="1">
        <v>3.6900849999999998</v>
      </c>
      <c r="E33" s="1">
        <v>4.0770920000000004</v>
      </c>
      <c r="F33" s="1">
        <v>8.1021047979999992</v>
      </c>
      <c r="H33" s="1">
        <f t="shared" si="0"/>
        <v>8.4010442615209124E-3</v>
      </c>
      <c r="I33" s="1">
        <f t="shared" si="1"/>
        <v>2.3303888237318506E-3</v>
      </c>
      <c r="J33" s="1">
        <f t="shared" si="2"/>
        <v>4.8043270103936553E-3</v>
      </c>
      <c r="K33" s="1">
        <f t="shared" si="3"/>
        <v>7.3787324759069534E-3</v>
      </c>
      <c r="M33" s="1">
        <f t="shared" si="4"/>
        <v>-6.0706554377890614E-3</v>
      </c>
      <c r="N33" s="1">
        <f t="shared" si="5"/>
        <v>-2.4739381866618047E-3</v>
      </c>
      <c r="O33" s="1">
        <f t="shared" si="6"/>
        <v>-5.0483436521751024E-3</v>
      </c>
      <c r="Q33" s="1">
        <f t="shared" si="7"/>
        <v>-2.5744054655132981E-3</v>
      </c>
    </row>
    <row r="34" spans="1:17" x14ac:dyDescent="0.2">
      <c r="A34" s="1">
        <v>78</v>
      </c>
      <c r="B34" s="1" t="s">
        <v>109</v>
      </c>
      <c r="C34" s="1">
        <v>3.5563116319999999</v>
      </c>
      <c r="D34" s="1">
        <v>1.1045499999999999</v>
      </c>
      <c r="E34" s="1">
        <v>1.94418</v>
      </c>
      <c r="F34" s="1">
        <v>3.264177551</v>
      </c>
      <c r="H34" s="1">
        <f t="shared" ref="H34:H65" si="8">C34/C$193</f>
        <v>4.4898746299348209E-3</v>
      </c>
      <c r="I34" s="1">
        <f t="shared" ref="I34:I65" si="9">D34/D$193</f>
        <v>6.9755330168627975E-4</v>
      </c>
      <c r="J34" s="1">
        <f t="shared" ref="J34:J65" si="10">E34/E$193</f>
        <v>2.2909653466409727E-3</v>
      </c>
      <c r="K34" s="1">
        <f t="shared" ref="K34:K65" si="11">F34/F$193</f>
        <v>2.9727451697040032E-3</v>
      </c>
      <c r="M34" s="1">
        <f t="shared" ref="M34:M65" si="12">I34-H34</f>
        <v>-3.7923213282485412E-3</v>
      </c>
      <c r="N34" s="1">
        <f t="shared" ref="N34:N65" si="13">I34-J34</f>
        <v>-1.593412044954693E-3</v>
      </c>
      <c r="O34" s="1">
        <f t="shared" ref="O34:O65" si="14">I34-K34</f>
        <v>-2.2751918680177234E-3</v>
      </c>
      <c r="Q34" s="1">
        <f t="shared" ref="Q34:Q65" si="15">J34-K34</f>
        <v>-6.8177982306303047E-4</v>
      </c>
    </row>
    <row r="35" spans="1:17" x14ac:dyDescent="0.2">
      <c r="A35" s="1">
        <v>123</v>
      </c>
      <c r="B35" s="1" t="s">
        <v>154</v>
      </c>
      <c r="C35" s="1">
        <v>6.5252813779999999</v>
      </c>
      <c r="D35" s="1">
        <v>6.2808130000000002</v>
      </c>
      <c r="E35" s="1">
        <v>4.7107849999999996</v>
      </c>
      <c r="F35" s="1">
        <v>6.4082515940000002</v>
      </c>
      <c r="H35" s="1">
        <f t="shared" si="8"/>
        <v>8.2382249768679239E-3</v>
      </c>
      <c r="I35" s="1">
        <f t="shared" si="9"/>
        <v>3.9665038662116776E-3</v>
      </c>
      <c r="J35" s="1">
        <f t="shared" si="10"/>
        <v>5.5510524696664367E-3</v>
      </c>
      <c r="K35" s="1">
        <f t="shared" si="11"/>
        <v>5.8361099157965132E-3</v>
      </c>
      <c r="M35" s="1">
        <f t="shared" si="12"/>
        <v>-4.2717211106562463E-3</v>
      </c>
      <c r="N35" s="1">
        <f t="shared" si="13"/>
        <v>-1.5845486034547591E-3</v>
      </c>
      <c r="O35" s="1">
        <f t="shared" si="14"/>
        <v>-1.8696060495848356E-3</v>
      </c>
      <c r="Q35" s="1">
        <f t="shared" si="15"/>
        <v>-2.8505744613007648E-4</v>
      </c>
    </row>
    <row r="36" spans="1:17" x14ac:dyDescent="0.2">
      <c r="A36" s="1">
        <v>51</v>
      </c>
      <c r="B36" s="1" t="s">
        <v>82</v>
      </c>
      <c r="C36" s="1">
        <v>2.2376810850000002</v>
      </c>
      <c r="D36" s="1">
        <v>1.230097</v>
      </c>
      <c r="E36" s="1">
        <v>1.987411</v>
      </c>
      <c r="F36" s="1">
        <v>1.862873735</v>
      </c>
      <c r="H36" s="1">
        <f t="shared" si="8"/>
        <v>2.8250919978506893E-3</v>
      </c>
      <c r="I36" s="1">
        <f t="shared" si="9"/>
        <v>7.7683963944084715E-4</v>
      </c>
      <c r="J36" s="1">
        <f t="shared" si="10"/>
        <v>2.3419075036946587E-3</v>
      </c>
      <c r="K36" s="1">
        <f t="shared" si="11"/>
        <v>1.696552595857769E-3</v>
      </c>
      <c r="M36" s="1">
        <f t="shared" si="12"/>
        <v>-2.0482523584098421E-3</v>
      </c>
      <c r="N36" s="1">
        <f t="shared" si="13"/>
        <v>-1.5650678642538116E-3</v>
      </c>
      <c r="O36" s="1">
        <f t="shared" si="14"/>
        <v>-9.1971295641692184E-4</v>
      </c>
      <c r="Q36" s="1">
        <f t="shared" si="15"/>
        <v>6.4535490783688976E-4</v>
      </c>
    </row>
    <row r="37" spans="1:17" x14ac:dyDescent="0.2">
      <c r="A37" s="1">
        <v>28</v>
      </c>
      <c r="B37" s="1" t="s">
        <v>59</v>
      </c>
      <c r="C37" s="1">
        <v>9.4851700260000005</v>
      </c>
      <c r="D37" s="1">
        <v>4.7802470000000001</v>
      </c>
      <c r="E37" s="1">
        <v>3.622309</v>
      </c>
      <c r="F37" s="1">
        <v>8.6094302890000005</v>
      </c>
      <c r="H37" s="1">
        <f t="shared" si="8"/>
        <v>1.197511035792029E-2</v>
      </c>
      <c r="I37" s="1">
        <f t="shared" si="9"/>
        <v>3.018855712938241E-3</v>
      </c>
      <c r="J37" s="1">
        <f t="shared" si="10"/>
        <v>4.2684239081904529E-3</v>
      </c>
      <c r="K37" s="1">
        <f t="shared" si="11"/>
        <v>7.8407629198011392E-3</v>
      </c>
      <c r="M37" s="1">
        <f t="shared" si="12"/>
        <v>-8.956254644982049E-3</v>
      </c>
      <c r="N37" s="1">
        <f t="shared" si="13"/>
        <v>-1.2495681952522119E-3</v>
      </c>
      <c r="O37" s="1">
        <f t="shared" si="14"/>
        <v>-4.8219072068628986E-3</v>
      </c>
      <c r="Q37" s="1">
        <f t="shared" si="15"/>
        <v>-3.5723390116106863E-3</v>
      </c>
    </row>
    <row r="38" spans="1:17" x14ac:dyDescent="0.2">
      <c r="A38" s="1">
        <v>24</v>
      </c>
      <c r="B38" s="1" t="s">
        <v>55</v>
      </c>
      <c r="C38" s="1">
        <v>0</v>
      </c>
      <c r="D38" s="1">
        <v>6.0438590000000003</v>
      </c>
      <c r="E38" s="1">
        <v>4.1676679999999999</v>
      </c>
      <c r="F38" s="1">
        <v>4.1977122170000003</v>
      </c>
      <c r="H38" s="1">
        <f t="shared" si="8"/>
        <v>0</v>
      </c>
      <c r="I38" s="1">
        <f t="shared" si="9"/>
        <v>3.816860984451892E-3</v>
      </c>
      <c r="J38" s="1">
        <f t="shared" si="10"/>
        <v>4.9110591428285907E-3</v>
      </c>
      <c r="K38" s="1">
        <f t="shared" si="11"/>
        <v>3.8229319704350339E-3</v>
      </c>
      <c r="M38" s="1">
        <f t="shared" si="12"/>
        <v>3.816860984451892E-3</v>
      </c>
      <c r="N38" s="1">
        <f t="shared" si="13"/>
        <v>-1.0941981583766987E-3</v>
      </c>
      <c r="O38" s="1">
        <f t="shared" si="14"/>
        <v>-6.0709859831418675E-6</v>
      </c>
      <c r="Q38" s="1">
        <f t="shared" si="15"/>
        <v>1.0881271723935568E-3</v>
      </c>
    </row>
    <row r="39" spans="1:17" x14ac:dyDescent="0.2">
      <c r="A39" s="1">
        <v>142</v>
      </c>
      <c r="B39" s="1" t="s">
        <v>173</v>
      </c>
      <c r="C39" s="1">
        <v>0</v>
      </c>
      <c r="D39" s="1">
        <v>0.34301300000000001</v>
      </c>
      <c r="E39" s="1">
        <v>1.0850390000000001</v>
      </c>
      <c r="F39" s="1">
        <v>0.91974004099999995</v>
      </c>
      <c r="H39" s="1">
        <f t="shared" si="8"/>
        <v>0</v>
      </c>
      <c r="I39" s="1">
        <f t="shared" si="9"/>
        <v>2.1662201862415997E-4</v>
      </c>
      <c r="J39" s="1">
        <f t="shared" si="10"/>
        <v>1.2785785003209449E-3</v>
      </c>
      <c r="K39" s="1">
        <f t="shared" si="11"/>
        <v>8.3762378778338455E-4</v>
      </c>
      <c r="M39" s="1">
        <f t="shared" si="12"/>
        <v>2.1662201862415997E-4</v>
      </c>
      <c r="N39" s="1">
        <f t="shared" si="13"/>
        <v>-1.0619564816967849E-3</v>
      </c>
      <c r="O39" s="1">
        <f t="shared" si="14"/>
        <v>-6.2100176915922452E-4</v>
      </c>
      <c r="Q39" s="1">
        <f t="shared" si="15"/>
        <v>4.4095471253756033E-4</v>
      </c>
    </row>
    <row r="40" spans="1:17" x14ac:dyDescent="0.2">
      <c r="A40" s="1">
        <v>169</v>
      </c>
      <c r="B40" s="1" t="s">
        <v>200</v>
      </c>
      <c r="C40" s="1">
        <v>3.970594765</v>
      </c>
      <c r="D40" s="1">
        <v>3.1631429999999998</v>
      </c>
      <c r="E40" s="1">
        <v>2.5668510000000002</v>
      </c>
      <c r="F40" s="1">
        <v>4.0219266899999999</v>
      </c>
      <c r="H40" s="1">
        <f t="shared" si="8"/>
        <v>5.0129107192722847E-3</v>
      </c>
      <c r="I40" s="1">
        <f t="shared" si="9"/>
        <v>1.9976106499079659E-3</v>
      </c>
      <c r="J40" s="1">
        <f t="shared" si="10"/>
        <v>3.0247028006618356E-3</v>
      </c>
      <c r="K40" s="1">
        <f t="shared" si="11"/>
        <v>3.6628409312288385E-3</v>
      </c>
      <c r="M40" s="1">
        <f t="shared" si="12"/>
        <v>-3.0153000693643188E-3</v>
      </c>
      <c r="N40" s="1">
        <f t="shared" si="13"/>
        <v>-1.0270921507538697E-3</v>
      </c>
      <c r="O40" s="1">
        <f t="shared" si="14"/>
        <v>-1.6652302813208726E-3</v>
      </c>
      <c r="Q40" s="1">
        <f t="shared" si="15"/>
        <v>-6.3813813056700286E-4</v>
      </c>
    </row>
    <row r="41" spans="1:17" x14ac:dyDescent="0.2">
      <c r="A41" s="1">
        <v>87</v>
      </c>
      <c r="B41" s="1" t="s">
        <v>118</v>
      </c>
      <c r="C41" s="1">
        <v>0</v>
      </c>
      <c r="D41" s="1">
        <v>0.24826500000000001</v>
      </c>
      <c r="E41" s="1">
        <v>0.95474499999999995</v>
      </c>
      <c r="F41" s="1">
        <v>1.2836883240000001</v>
      </c>
      <c r="H41" s="1">
        <f t="shared" si="8"/>
        <v>0</v>
      </c>
      <c r="I41" s="1">
        <f t="shared" si="9"/>
        <v>1.5678608523212554E-4</v>
      </c>
      <c r="J41" s="1">
        <f t="shared" si="10"/>
        <v>1.1250438281839826E-3</v>
      </c>
      <c r="K41" s="1">
        <f t="shared" si="11"/>
        <v>1.1690780311283465E-3</v>
      </c>
      <c r="M41" s="1">
        <f t="shared" si="12"/>
        <v>1.5678608523212554E-4</v>
      </c>
      <c r="N41" s="1">
        <f t="shared" si="13"/>
        <v>-9.6825774295185708E-4</v>
      </c>
      <c r="O41" s="1">
        <f t="shared" si="14"/>
        <v>-1.012291945896221E-3</v>
      </c>
      <c r="Q41" s="1">
        <f t="shared" si="15"/>
        <v>-4.4034202944363875E-5</v>
      </c>
    </row>
    <row r="42" spans="1:17" x14ac:dyDescent="0.2">
      <c r="A42" s="1">
        <v>182</v>
      </c>
      <c r="B42" s="1" t="s">
        <v>213</v>
      </c>
      <c r="C42" s="1">
        <v>4.3246263660000004</v>
      </c>
      <c r="D42" s="1">
        <v>4.2288690000000004</v>
      </c>
      <c r="E42" s="1">
        <v>3.072667</v>
      </c>
      <c r="F42" s="1">
        <v>6.3402469549999996</v>
      </c>
      <c r="H42" s="1">
        <f t="shared" si="8"/>
        <v>5.4598787209575511E-3</v>
      </c>
      <c r="I42" s="1">
        <f t="shared" si="9"/>
        <v>2.6706455419390307E-3</v>
      </c>
      <c r="J42" s="1">
        <f t="shared" si="10"/>
        <v>3.6207417105243739E-3</v>
      </c>
      <c r="K42" s="1">
        <f t="shared" si="11"/>
        <v>5.7741768686671432E-3</v>
      </c>
      <c r="M42" s="1">
        <f t="shared" si="12"/>
        <v>-2.7892331790185204E-3</v>
      </c>
      <c r="N42" s="1">
        <f t="shared" si="13"/>
        <v>-9.5009616858534327E-4</v>
      </c>
      <c r="O42" s="1">
        <f t="shared" si="14"/>
        <v>-3.1035313267281125E-3</v>
      </c>
      <c r="Q42" s="1">
        <f t="shared" si="15"/>
        <v>-2.1534351581427693E-3</v>
      </c>
    </row>
    <row r="43" spans="1:17" x14ac:dyDescent="0.2">
      <c r="A43" s="1">
        <v>54</v>
      </c>
      <c r="B43" s="1" t="s">
        <v>85</v>
      </c>
      <c r="C43" s="1">
        <v>0.24188011100000001</v>
      </c>
      <c r="D43" s="1">
        <v>0.94987200000000005</v>
      </c>
      <c r="E43" s="1">
        <v>1.2783310000000001</v>
      </c>
      <c r="F43" s="1">
        <v>1.1007630850000001</v>
      </c>
      <c r="H43" s="1">
        <f t="shared" si="8"/>
        <v>3.0537576181251778E-4</v>
      </c>
      <c r="I43" s="1">
        <f t="shared" si="9"/>
        <v>5.9986994683749041E-4</v>
      </c>
      <c r="J43" s="1">
        <f t="shared" si="10"/>
        <v>1.506348189229856E-3</v>
      </c>
      <c r="K43" s="1">
        <f t="shared" si="11"/>
        <v>1.0024847278665165E-3</v>
      </c>
      <c r="M43" s="1">
        <f t="shared" si="12"/>
        <v>2.9449418502497263E-4</v>
      </c>
      <c r="N43" s="1">
        <f t="shared" si="13"/>
        <v>-9.0647824239236557E-4</v>
      </c>
      <c r="O43" s="1">
        <f t="shared" si="14"/>
        <v>-4.026147810290261E-4</v>
      </c>
      <c r="Q43" s="1">
        <f t="shared" si="15"/>
        <v>5.0386346136333947E-4</v>
      </c>
    </row>
    <row r="44" spans="1:17" x14ac:dyDescent="0.2">
      <c r="A44" s="1">
        <v>118</v>
      </c>
      <c r="B44" s="1" t="s">
        <v>149</v>
      </c>
      <c r="C44" s="1">
        <v>0.17560134299999999</v>
      </c>
      <c r="D44" s="1">
        <v>0.100581</v>
      </c>
      <c r="E44" s="1">
        <v>0.81495899999999999</v>
      </c>
      <c r="F44" s="1">
        <v>1.0157085050000001</v>
      </c>
      <c r="H44" s="1">
        <f t="shared" si="8"/>
        <v>2.2169823584183089E-4</v>
      </c>
      <c r="I44" s="1">
        <f t="shared" si="9"/>
        <v>6.3519631195425923E-5</v>
      </c>
      <c r="J44" s="1">
        <f t="shared" si="10"/>
        <v>9.6032405843758314E-4</v>
      </c>
      <c r="K44" s="1">
        <f t="shared" si="11"/>
        <v>9.2502399299357991E-4</v>
      </c>
      <c r="M44" s="1">
        <f t="shared" si="12"/>
        <v>-1.5817860464640497E-4</v>
      </c>
      <c r="N44" s="1">
        <f t="shared" si="13"/>
        <v>-8.9680442724215719E-4</v>
      </c>
      <c r="O44" s="1">
        <f t="shared" si="14"/>
        <v>-8.6150436179815396E-4</v>
      </c>
      <c r="Q44" s="1">
        <f t="shared" si="15"/>
        <v>3.5300065444003235E-5</v>
      </c>
    </row>
    <row r="45" spans="1:17" x14ac:dyDescent="0.2">
      <c r="A45" s="1">
        <v>92</v>
      </c>
      <c r="B45" s="1" t="s">
        <v>123</v>
      </c>
      <c r="C45" s="1">
        <v>4.1306494059999999</v>
      </c>
      <c r="D45" s="1">
        <v>1.2822039999999999</v>
      </c>
      <c r="E45" s="1">
        <v>1.417414</v>
      </c>
      <c r="F45" s="1">
        <v>2.1145230939999999</v>
      </c>
      <c r="H45" s="1">
        <f t="shared" si="8"/>
        <v>5.2149811074697003E-3</v>
      </c>
      <c r="I45" s="1">
        <f t="shared" si="9"/>
        <v>8.0974662408705316E-4</v>
      </c>
      <c r="J45" s="1">
        <f t="shared" si="10"/>
        <v>1.67023956415752E-3</v>
      </c>
      <c r="K45" s="1">
        <f t="shared" si="11"/>
        <v>1.9257341905284317E-3</v>
      </c>
      <c r="M45" s="1">
        <f t="shared" si="12"/>
        <v>-4.4052344833826473E-3</v>
      </c>
      <c r="N45" s="1">
        <f t="shared" si="13"/>
        <v>-8.6049294007046681E-4</v>
      </c>
      <c r="O45" s="1">
        <f t="shared" si="14"/>
        <v>-1.1159875664413785E-3</v>
      </c>
      <c r="Q45" s="1">
        <f t="shared" si="15"/>
        <v>-2.5549462637091173E-4</v>
      </c>
    </row>
    <row r="46" spans="1:17" x14ac:dyDescent="0.2">
      <c r="A46" s="1">
        <v>96</v>
      </c>
      <c r="B46" s="1" t="s">
        <v>127</v>
      </c>
      <c r="C46" s="1">
        <v>0</v>
      </c>
      <c r="D46" s="1">
        <v>0.21088799999999999</v>
      </c>
      <c r="E46" s="1">
        <v>0.83453299999999997</v>
      </c>
      <c r="F46" s="1">
        <v>0.139973495</v>
      </c>
      <c r="H46" s="1">
        <f t="shared" si="8"/>
        <v>0</v>
      </c>
      <c r="I46" s="1">
        <f t="shared" si="9"/>
        <v>1.3318149534744119E-4</v>
      </c>
      <c r="J46" s="1">
        <f t="shared" si="10"/>
        <v>9.8338949255127135E-4</v>
      </c>
      <c r="K46" s="1">
        <f t="shared" si="11"/>
        <v>1.2747637793794676E-4</v>
      </c>
      <c r="M46" s="1">
        <f t="shared" si="12"/>
        <v>1.3318149534744119E-4</v>
      </c>
      <c r="N46" s="1">
        <f t="shared" si="13"/>
        <v>-8.502079972038301E-4</v>
      </c>
      <c r="O46" s="1">
        <f t="shared" si="14"/>
        <v>5.7051174094944264E-6</v>
      </c>
      <c r="Q46" s="1">
        <f t="shared" si="15"/>
        <v>8.5591311461332461E-4</v>
      </c>
    </row>
    <row r="47" spans="1:17" x14ac:dyDescent="0.2">
      <c r="A47" s="1">
        <v>171</v>
      </c>
      <c r="B47" s="1" t="s">
        <v>202</v>
      </c>
      <c r="C47" s="1">
        <v>0.45971371300000002</v>
      </c>
      <c r="D47" s="1">
        <v>0.59440300000000001</v>
      </c>
      <c r="E47" s="1">
        <v>0.97714599999999996</v>
      </c>
      <c r="F47" s="1">
        <v>2.1351001080000001</v>
      </c>
      <c r="H47" s="1">
        <f t="shared" si="8"/>
        <v>5.8039259508623332E-4</v>
      </c>
      <c r="I47" s="1">
        <f t="shared" si="9"/>
        <v>3.753816261665201E-4</v>
      </c>
      <c r="J47" s="1">
        <f t="shared" si="10"/>
        <v>1.151440517137734E-3</v>
      </c>
      <c r="K47" s="1">
        <f t="shared" si="11"/>
        <v>1.944474047052686E-3</v>
      </c>
      <c r="M47" s="1">
        <f t="shared" si="12"/>
        <v>-2.0501096891971322E-4</v>
      </c>
      <c r="N47" s="1">
        <f t="shared" si="13"/>
        <v>-7.7605889097121395E-4</v>
      </c>
      <c r="O47" s="1">
        <f t="shared" si="14"/>
        <v>-1.569092420886166E-3</v>
      </c>
      <c r="Q47" s="1">
        <f t="shared" si="15"/>
        <v>-7.9303352991495204E-4</v>
      </c>
    </row>
    <row r="48" spans="1:17" x14ac:dyDescent="0.2">
      <c r="A48" s="1">
        <v>125</v>
      </c>
      <c r="B48" s="1" t="s">
        <v>156</v>
      </c>
      <c r="C48" s="1">
        <v>3.765658191</v>
      </c>
      <c r="D48" s="1">
        <v>1E-4</v>
      </c>
      <c r="E48" s="1">
        <v>0.53809499999999999</v>
      </c>
      <c r="F48" s="1">
        <v>1.127813894</v>
      </c>
      <c r="H48" s="1">
        <f t="shared" si="8"/>
        <v>4.7541764969761102E-3</v>
      </c>
      <c r="I48" s="1">
        <f t="shared" si="9"/>
        <v>6.3152713927507113E-8</v>
      </c>
      <c r="J48" s="1">
        <f t="shared" si="10"/>
        <v>6.3407554763487647E-4</v>
      </c>
      <c r="K48" s="1">
        <f t="shared" si="11"/>
        <v>1.0271203858645626E-3</v>
      </c>
      <c r="M48" s="1">
        <f t="shared" si="12"/>
        <v>-4.7541133442621829E-3</v>
      </c>
      <c r="N48" s="1">
        <f t="shared" si="13"/>
        <v>-6.3401239492094901E-4</v>
      </c>
      <c r="O48" s="1">
        <f t="shared" si="14"/>
        <v>-1.0270572331506351E-3</v>
      </c>
      <c r="Q48" s="1">
        <f t="shared" si="15"/>
        <v>-3.9304483822968613E-4</v>
      </c>
    </row>
    <row r="49" spans="1:17" x14ac:dyDescent="0.2">
      <c r="A49" s="1">
        <v>46</v>
      </c>
      <c r="B49" s="1" t="s">
        <v>77</v>
      </c>
      <c r="C49" s="1">
        <v>0.83055009999999996</v>
      </c>
      <c r="D49" s="1">
        <v>0.16925299999999999</v>
      </c>
      <c r="E49" s="1">
        <v>0.60184899999999997</v>
      </c>
      <c r="F49" s="1">
        <v>0.57885724699999996</v>
      </c>
      <c r="H49" s="1">
        <f t="shared" si="8"/>
        <v>1.048576786501321E-3</v>
      </c>
      <c r="I49" s="1">
        <f t="shared" si="9"/>
        <v>1.0688786290372359E-4</v>
      </c>
      <c r="J49" s="1">
        <f t="shared" si="10"/>
        <v>7.0920141288899308E-4</v>
      </c>
      <c r="K49" s="1">
        <f t="shared" si="11"/>
        <v>5.271756998758328E-4</v>
      </c>
      <c r="M49" s="1">
        <f t="shared" si="12"/>
        <v>-9.4168892359759737E-4</v>
      </c>
      <c r="N49" s="1">
        <f t="shared" si="13"/>
        <v>-6.023135499852695E-4</v>
      </c>
      <c r="O49" s="1">
        <f t="shared" si="14"/>
        <v>-4.2028783697210922E-4</v>
      </c>
      <c r="Q49" s="1">
        <f t="shared" si="15"/>
        <v>1.8202571301316028E-4</v>
      </c>
    </row>
    <row r="50" spans="1:17" x14ac:dyDescent="0.2">
      <c r="A50" s="1">
        <v>147</v>
      </c>
      <c r="B50" s="1" t="s">
        <v>178</v>
      </c>
      <c r="C50" s="1">
        <v>1.8104799030000001</v>
      </c>
      <c r="D50" s="1">
        <v>0.19121099999999999</v>
      </c>
      <c r="E50" s="1">
        <v>0.59638800000000003</v>
      </c>
      <c r="F50" s="1">
        <v>1.3799755330000001</v>
      </c>
      <c r="H50" s="1">
        <f t="shared" si="8"/>
        <v>2.2857467583387967E-3</v>
      </c>
      <c r="I50" s="1">
        <f t="shared" si="9"/>
        <v>1.2075493582792561E-4</v>
      </c>
      <c r="J50" s="1">
        <f t="shared" si="10"/>
        <v>7.0276632881344139E-4</v>
      </c>
      <c r="K50" s="1">
        <f t="shared" si="11"/>
        <v>1.2567685231395238E-3</v>
      </c>
      <c r="M50" s="1">
        <f t="shared" si="12"/>
        <v>-2.1649918225108708E-3</v>
      </c>
      <c r="N50" s="1">
        <f t="shared" si="13"/>
        <v>-5.8201139298551577E-4</v>
      </c>
      <c r="O50" s="1">
        <f t="shared" si="14"/>
        <v>-1.1360135873115982E-3</v>
      </c>
      <c r="Q50" s="1">
        <f t="shared" si="15"/>
        <v>-5.5400219432608241E-4</v>
      </c>
    </row>
    <row r="51" spans="1:17" x14ac:dyDescent="0.2">
      <c r="A51" s="1">
        <v>39</v>
      </c>
      <c r="B51" s="1" t="s">
        <v>70</v>
      </c>
      <c r="C51" s="1">
        <v>0.60480847900000001</v>
      </c>
      <c r="D51" s="1">
        <v>0.38392199999999999</v>
      </c>
      <c r="E51" s="1">
        <v>0.66662600000000005</v>
      </c>
      <c r="F51" s="1">
        <v>0.93590713999999997</v>
      </c>
      <c r="H51" s="1">
        <f t="shared" si="8"/>
        <v>7.6357600987414455E-4</v>
      </c>
      <c r="I51" s="1">
        <f t="shared" si="9"/>
        <v>2.4245716236476385E-4</v>
      </c>
      <c r="J51" s="1">
        <f t="shared" si="10"/>
        <v>7.855327516844557E-4</v>
      </c>
      <c r="K51" s="1">
        <f t="shared" si="11"/>
        <v>8.5234745544835355E-4</v>
      </c>
      <c r="M51" s="1">
        <f t="shared" si="12"/>
        <v>-5.211188475093807E-4</v>
      </c>
      <c r="N51" s="1">
        <f t="shared" si="13"/>
        <v>-5.4307558931969186E-4</v>
      </c>
      <c r="O51" s="1">
        <f t="shared" si="14"/>
        <v>-6.0989029308358971E-4</v>
      </c>
      <c r="Q51" s="1">
        <f t="shared" si="15"/>
        <v>-6.6814703763897853E-5</v>
      </c>
    </row>
    <row r="52" spans="1:17" x14ac:dyDescent="0.2">
      <c r="A52" s="1">
        <v>63</v>
      </c>
      <c r="B52" s="1" t="s">
        <v>94</v>
      </c>
      <c r="C52" s="1">
        <v>0</v>
      </c>
      <c r="D52" s="1">
        <v>1E-4</v>
      </c>
      <c r="E52" s="1">
        <v>0.41168100000000002</v>
      </c>
      <c r="F52" s="1">
        <v>0.78765317400000001</v>
      </c>
      <c r="H52" s="1">
        <f t="shared" si="8"/>
        <v>0</v>
      </c>
      <c r="I52" s="1">
        <f t="shared" si="9"/>
        <v>6.3152713927507113E-8</v>
      </c>
      <c r="J52" s="1">
        <f t="shared" si="10"/>
        <v>4.8511295500956817E-4</v>
      </c>
      <c r="K52" s="1">
        <f t="shared" si="11"/>
        <v>7.1732990372818317E-4</v>
      </c>
      <c r="M52" s="1">
        <f t="shared" si="12"/>
        <v>6.3152713927507113E-8</v>
      </c>
      <c r="N52" s="1">
        <f t="shared" si="13"/>
        <v>-4.8504980229564066E-4</v>
      </c>
      <c r="O52" s="1">
        <f t="shared" si="14"/>
        <v>-7.1726675101425571E-4</v>
      </c>
      <c r="Q52" s="1">
        <f t="shared" si="15"/>
        <v>-2.3221694871861499E-4</v>
      </c>
    </row>
    <row r="53" spans="1:17" x14ac:dyDescent="0.2">
      <c r="A53" s="1">
        <v>16</v>
      </c>
      <c r="B53" s="1" t="s">
        <v>47</v>
      </c>
      <c r="C53" s="1">
        <v>1.957305625</v>
      </c>
      <c r="D53" s="1">
        <v>1.091337</v>
      </c>
      <c r="E53" s="1">
        <v>0.96118800000000004</v>
      </c>
      <c r="F53" s="1">
        <v>1.420897286</v>
      </c>
      <c r="H53" s="1">
        <f t="shared" si="8"/>
        <v>2.4711155202599574E-3</v>
      </c>
      <c r="I53" s="1">
        <f t="shared" si="9"/>
        <v>6.8920893359503826E-4</v>
      </c>
      <c r="J53" s="1">
        <f t="shared" si="10"/>
        <v>1.1326360725895459E-3</v>
      </c>
      <c r="K53" s="1">
        <f t="shared" si="11"/>
        <v>1.2940366991703593E-3</v>
      </c>
      <c r="M53" s="1">
        <f t="shared" si="12"/>
        <v>-1.7819065866649191E-3</v>
      </c>
      <c r="N53" s="1">
        <f t="shared" si="13"/>
        <v>-4.4342713899450767E-4</v>
      </c>
      <c r="O53" s="1">
        <f t="shared" si="14"/>
        <v>-6.0482776557532108E-4</v>
      </c>
      <c r="Q53" s="1">
        <f t="shared" si="15"/>
        <v>-1.614006265808134E-4</v>
      </c>
    </row>
    <row r="54" spans="1:17" x14ac:dyDescent="0.2">
      <c r="A54" s="1">
        <v>50</v>
      </c>
      <c r="B54" s="1" t="s">
        <v>81</v>
      </c>
      <c r="C54" s="1">
        <v>1.0193082200000001</v>
      </c>
      <c r="D54" s="1">
        <v>1E-4</v>
      </c>
      <c r="E54" s="1">
        <v>0.37610300000000002</v>
      </c>
      <c r="F54" s="1">
        <v>1.266132442</v>
      </c>
      <c r="H54" s="1">
        <f t="shared" si="8"/>
        <v>1.2868855687116064E-3</v>
      </c>
      <c r="I54" s="1">
        <f t="shared" si="9"/>
        <v>6.3152713927507113E-8</v>
      </c>
      <c r="J54" s="1">
        <f t="shared" si="10"/>
        <v>4.4318887128131642E-4</v>
      </c>
      <c r="K54" s="1">
        <f t="shared" si="11"/>
        <v>1.1530895738217255E-3</v>
      </c>
      <c r="M54" s="1">
        <f t="shared" si="12"/>
        <v>-1.286822415997679E-3</v>
      </c>
      <c r="N54" s="1">
        <f t="shared" si="13"/>
        <v>-4.4312571856738891E-4</v>
      </c>
      <c r="O54" s="1">
        <f t="shared" si="14"/>
        <v>-1.1530264211077981E-3</v>
      </c>
      <c r="Q54" s="1">
        <f t="shared" si="15"/>
        <v>-7.0990070254040917E-4</v>
      </c>
    </row>
    <row r="55" spans="1:17" x14ac:dyDescent="0.2">
      <c r="A55" s="1">
        <v>186</v>
      </c>
      <c r="B55" s="1" t="s">
        <v>217</v>
      </c>
      <c r="C55" s="1">
        <v>0.10667204299999999</v>
      </c>
      <c r="D55" s="1">
        <v>1.3999999999999999E-4</v>
      </c>
      <c r="E55" s="1">
        <v>0.37451800000000002</v>
      </c>
      <c r="F55" s="1">
        <v>0.19080198200000001</v>
      </c>
      <c r="H55" s="1">
        <f t="shared" si="8"/>
        <v>1.3467438997174372E-4</v>
      </c>
      <c r="I55" s="1">
        <f t="shared" si="9"/>
        <v>8.8413799498509951E-8</v>
      </c>
      <c r="J55" s="1">
        <f t="shared" si="10"/>
        <v>4.4132115323338567E-4</v>
      </c>
      <c r="K55" s="1">
        <f t="shared" si="11"/>
        <v>1.737667946973912E-4</v>
      </c>
      <c r="M55" s="1">
        <f t="shared" si="12"/>
        <v>-1.345859761722452E-4</v>
      </c>
      <c r="N55" s="1">
        <f t="shared" si="13"/>
        <v>-4.4123273943388717E-4</v>
      </c>
      <c r="O55" s="1">
        <f t="shared" si="14"/>
        <v>-1.7367838089789268E-4</v>
      </c>
      <c r="Q55" s="1">
        <f t="shared" si="15"/>
        <v>2.6755435853599444E-4</v>
      </c>
    </row>
    <row r="56" spans="1:17" x14ac:dyDescent="0.2">
      <c r="A56" s="1">
        <v>41</v>
      </c>
      <c r="B56" s="1" t="s">
        <v>72</v>
      </c>
      <c r="C56" s="1">
        <v>0.510117021</v>
      </c>
      <c r="D56" s="1">
        <v>0.38600200000000001</v>
      </c>
      <c r="E56" s="1">
        <v>0.57130999999999998</v>
      </c>
      <c r="F56" s="1">
        <v>0.499902701</v>
      </c>
      <c r="H56" s="1">
        <f t="shared" si="8"/>
        <v>6.4402721355377225E-4</v>
      </c>
      <c r="I56" s="1">
        <f t="shared" si="9"/>
        <v>2.4377073881445599E-4</v>
      </c>
      <c r="J56" s="1">
        <f t="shared" si="10"/>
        <v>6.7321514067085041E-4</v>
      </c>
      <c r="K56" s="1">
        <f t="shared" si="11"/>
        <v>4.5527037561558629E-4</v>
      </c>
      <c r="M56" s="1">
        <f t="shared" si="12"/>
        <v>-4.0025647473931626E-4</v>
      </c>
      <c r="N56" s="1">
        <f t="shared" si="13"/>
        <v>-4.2944440185639442E-4</v>
      </c>
      <c r="O56" s="1">
        <f t="shared" si="14"/>
        <v>-2.114996368011303E-4</v>
      </c>
      <c r="Q56" s="1">
        <f t="shared" si="15"/>
        <v>2.1794476505526412E-4</v>
      </c>
    </row>
    <row r="57" spans="1:17" x14ac:dyDescent="0.2">
      <c r="A57" s="1">
        <v>185</v>
      </c>
      <c r="B57" s="1" t="s">
        <v>216</v>
      </c>
      <c r="C57" s="1">
        <v>1.3202411919999999</v>
      </c>
      <c r="D57" s="1">
        <v>0.66240600000000005</v>
      </c>
      <c r="E57" s="1">
        <v>0.672095</v>
      </c>
      <c r="F57" s="1">
        <v>2.489121924</v>
      </c>
      <c r="H57" s="1">
        <f t="shared" si="8"/>
        <v>1.666816085524562E-3</v>
      </c>
      <c r="I57" s="1">
        <f t="shared" si="9"/>
        <v>4.1832736621864278E-4</v>
      </c>
      <c r="J57" s="1">
        <f t="shared" si="10"/>
        <v>7.9197726272807272E-4</v>
      </c>
      <c r="K57" s="1">
        <f t="shared" si="11"/>
        <v>2.2668880784712359E-3</v>
      </c>
      <c r="M57" s="1">
        <f t="shared" si="12"/>
        <v>-1.2484887193059194E-3</v>
      </c>
      <c r="N57" s="1">
        <f t="shared" si="13"/>
        <v>-3.7364989650942994E-4</v>
      </c>
      <c r="O57" s="1">
        <f t="shared" si="14"/>
        <v>-1.8485607122525932E-3</v>
      </c>
      <c r="Q57" s="1">
        <f t="shared" si="15"/>
        <v>-1.4749108157431632E-3</v>
      </c>
    </row>
    <row r="58" spans="1:17" x14ac:dyDescent="0.2">
      <c r="A58" s="1">
        <v>131</v>
      </c>
      <c r="B58" s="1" t="s">
        <v>162</v>
      </c>
      <c r="C58" s="1">
        <v>1.0094641129999999</v>
      </c>
      <c r="D58" s="1">
        <v>1.0975950000000001</v>
      </c>
      <c r="E58" s="1">
        <v>0.89017199999999996</v>
      </c>
      <c r="F58" s="1">
        <v>1.2832960289999999</v>
      </c>
      <c r="H58" s="1">
        <f t="shared" si="8"/>
        <v>1.2744572972755604E-3</v>
      </c>
      <c r="I58" s="1">
        <f t="shared" si="9"/>
        <v>6.9316103043262167E-4</v>
      </c>
      <c r="J58" s="1">
        <f t="shared" si="10"/>
        <v>1.0489528770741845E-3</v>
      </c>
      <c r="K58" s="1">
        <f t="shared" si="11"/>
        <v>1.1687207610202937E-3</v>
      </c>
      <c r="M58" s="1">
        <f t="shared" si="12"/>
        <v>-5.8129626684293872E-4</v>
      </c>
      <c r="N58" s="1">
        <f t="shared" si="13"/>
        <v>-3.5579184664156279E-4</v>
      </c>
      <c r="O58" s="1">
        <f t="shared" si="14"/>
        <v>-4.7555973058767203E-4</v>
      </c>
      <c r="Q58" s="1">
        <f t="shared" si="15"/>
        <v>-1.1976788394610924E-4</v>
      </c>
    </row>
    <row r="59" spans="1:17" x14ac:dyDescent="0.2">
      <c r="A59" s="1">
        <v>72</v>
      </c>
      <c r="B59" s="1" t="s">
        <v>103</v>
      </c>
      <c r="C59" s="1">
        <v>2.060411727</v>
      </c>
      <c r="D59" s="1">
        <v>0.368363</v>
      </c>
      <c r="E59" s="1">
        <v>0.46404499999999999</v>
      </c>
      <c r="F59" s="1">
        <v>0.87596337400000002</v>
      </c>
      <c r="H59" s="1">
        <f t="shared" si="8"/>
        <v>2.6012878784402015E-3</v>
      </c>
      <c r="I59" s="1">
        <f t="shared" si="9"/>
        <v>2.32631231604783E-4</v>
      </c>
      <c r="J59" s="1">
        <f t="shared" si="10"/>
        <v>5.4681717448076318E-4</v>
      </c>
      <c r="K59" s="1">
        <f t="shared" si="11"/>
        <v>7.9775559025530506E-4</v>
      </c>
      <c r="M59" s="1">
        <f t="shared" si="12"/>
        <v>-2.3686566468354184E-3</v>
      </c>
      <c r="N59" s="1">
        <f t="shared" si="13"/>
        <v>-3.1418594287598017E-4</v>
      </c>
      <c r="O59" s="1">
        <f t="shared" si="14"/>
        <v>-5.6512435865052201E-4</v>
      </c>
      <c r="Q59" s="1">
        <f t="shared" si="15"/>
        <v>-2.5093841577454189E-4</v>
      </c>
    </row>
    <row r="60" spans="1:17" x14ac:dyDescent="0.2">
      <c r="A60" s="1">
        <v>164</v>
      </c>
      <c r="B60" s="1" t="s">
        <v>195</v>
      </c>
      <c r="C60" s="1">
        <v>0.37613289799999999</v>
      </c>
      <c r="D60" s="1">
        <v>0.13947300000000001</v>
      </c>
      <c r="E60" s="1">
        <v>0.33756900000000001</v>
      </c>
      <c r="F60" s="1">
        <v>0.76522399799999996</v>
      </c>
      <c r="H60" s="1">
        <f t="shared" si="8"/>
        <v>4.7487108301145126E-4</v>
      </c>
      <c r="I60" s="1">
        <f t="shared" si="9"/>
        <v>8.8080984696112E-5</v>
      </c>
      <c r="J60" s="1">
        <f t="shared" si="10"/>
        <v>3.9778152285294903E-4</v>
      </c>
      <c r="K60" s="1">
        <f t="shared" si="11"/>
        <v>6.9690324997768039E-4</v>
      </c>
      <c r="M60" s="1">
        <f t="shared" si="12"/>
        <v>-3.8679009831533924E-4</v>
      </c>
      <c r="N60" s="1">
        <f t="shared" si="13"/>
        <v>-3.0970053815683701E-4</v>
      </c>
      <c r="O60" s="1">
        <f t="shared" si="14"/>
        <v>-6.0882226528156838E-4</v>
      </c>
      <c r="Q60" s="1">
        <f t="shared" si="15"/>
        <v>-2.9912172712473137E-4</v>
      </c>
    </row>
    <row r="61" spans="1:17" x14ac:dyDescent="0.2">
      <c r="A61" s="1">
        <v>117</v>
      </c>
      <c r="B61" s="1" t="s">
        <v>148</v>
      </c>
      <c r="C61" s="1">
        <v>0.52123123699999996</v>
      </c>
      <c r="D61" s="1">
        <v>0.49285600000000002</v>
      </c>
      <c r="E61" s="1">
        <v>0.52015599999999995</v>
      </c>
      <c r="F61" s="1">
        <v>1.388407865</v>
      </c>
      <c r="H61" s="1">
        <f t="shared" si="8"/>
        <v>6.5805900874320333E-4</v>
      </c>
      <c r="I61" s="1">
        <f t="shared" si="9"/>
        <v>3.1125193975455447E-4</v>
      </c>
      <c r="J61" s="1">
        <f t="shared" si="10"/>
        <v>6.1293675011952684E-4</v>
      </c>
      <c r="K61" s="1">
        <f t="shared" si="11"/>
        <v>1.2644479994641683E-3</v>
      </c>
      <c r="M61" s="1">
        <f t="shared" si="12"/>
        <v>-3.4680706898864886E-4</v>
      </c>
      <c r="N61" s="1">
        <f t="shared" si="13"/>
        <v>-3.0168481036497237E-4</v>
      </c>
      <c r="O61" s="1">
        <f t="shared" si="14"/>
        <v>-9.5319605970961379E-4</v>
      </c>
      <c r="Q61" s="1">
        <f t="shared" si="15"/>
        <v>-6.5151124934464141E-4</v>
      </c>
    </row>
    <row r="62" spans="1:17" x14ac:dyDescent="0.2">
      <c r="A62" s="1">
        <v>149</v>
      </c>
      <c r="B62" s="1" t="s">
        <v>180</v>
      </c>
      <c r="C62" s="1">
        <v>0.44454567299999997</v>
      </c>
      <c r="D62" s="1">
        <v>0.124282</v>
      </c>
      <c r="E62" s="1">
        <v>0.30318499999999998</v>
      </c>
      <c r="F62" s="1">
        <v>0.420878588</v>
      </c>
      <c r="H62" s="1">
        <f t="shared" si="8"/>
        <v>5.6124281153828893E-4</v>
      </c>
      <c r="I62" s="1">
        <f t="shared" si="9"/>
        <v>7.8487455923384382E-5</v>
      </c>
      <c r="J62" s="1">
        <f t="shared" si="10"/>
        <v>3.5726441410843812E-4</v>
      </c>
      <c r="K62" s="1">
        <f t="shared" si="11"/>
        <v>3.8330169543796401E-4</v>
      </c>
      <c r="M62" s="1">
        <f t="shared" si="12"/>
        <v>-4.8275535561490457E-4</v>
      </c>
      <c r="N62" s="1">
        <f t="shared" si="13"/>
        <v>-2.7877695818505376E-4</v>
      </c>
      <c r="O62" s="1">
        <f t="shared" si="14"/>
        <v>-3.0481423951457965E-4</v>
      </c>
      <c r="Q62" s="1">
        <f t="shared" si="15"/>
        <v>-2.6037281329525886E-5</v>
      </c>
    </row>
    <row r="63" spans="1:17" x14ac:dyDescent="0.2">
      <c r="A63" s="1">
        <v>179</v>
      </c>
      <c r="B63" s="1" t="s">
        <v>210</v>
      </c>
      <c r="C63" s="1">
        <v>1.9353722390000001</v>
      </c>
      <c r="D63" s="1">
        <v>0.31519599999999998</v>
      </c>
      <c r="E63" s="1">
        <v>0.38922299999999999</v>
      </c>
      <c r="F63" s="1">
        <v>3.2801796169999999</v>
      </c>
      <c r="H63" s="1">
        <f t="shared" si="8"/>
        <v>2.4434244280441201E-3</v>
      </c>
      <c r="I63" s="1">
        <f t="shared" si="9"/>
        <v>1.9905482819094529E-4</v>
      </c>
      <c r="J63" s="1">
        <f t="shared" si="10"/>
        <v>4.5864909890835172E-4</v>
      </c>
      <c r="K63" s="1">
        <f t="shared" si="11"/>
        <v>2.9873185388493827E-3</v>
      </c>
      <c r="M63" s="1">
        <f t="shared" si="12"/>
        <v>-2.2443695998531749E-3</v>
      </c>
      <c r="N63" s="1">
        <f t="shared" si="13"/>
        <v>-2.5959427071740643E-4</v>
      </c>
      <c r="O63" s="1">
        <f t="shared" si="14"/>
        <v>-2.7882637106584375E-3</v>
      </c>
      <c r="Q63" s="1">
        <f t="shared" si="15"/>
        <v>-2.528669439941031E-3</v>
      </c>
    </row>
    <row r="64" spans="1:17" x14ac:dyDescent="0.2">
      <c r="A64" s="1">
        <v>104</v>
      </c>
      <c r="B64" s="1" t="s">
        <v>135</v>
      </c>
      <c r="C64" s="1">
        <v>0</v>
      </c>
      <c r="D64" s="1">
        <v>1E-4</v>
      </c>
      <c r="E64" s="1">
        <v>0.205538</v>
      </c>
      <c r="F64" s="1">
        <v>0.228549536</v>
      </c>
      <c r="H64" s="1">
        <f t="shared" si="8"/>
        <v>0</v>
      </c>
      <c r="I64" s="1">
        <f t="shared" si="9"/>
        <v>6.3152713927507113E-8</v>
      </c>
      <c r="J64" s="1">
        <f t="shared" si="10"/>
        <v>2.4220002027481623E-4</v>
      </c>
      <c r="K64" s="1">
        <f t="shared" si="11"/>
        <v>2.0814417064229457E-4</v>
      </c>
      <c r="M64" s="1">
        <f t="shared" si="12"/>
        <v>6.3152713927507113E-8</v>
      </c>
      <c r="N64" s="1">
        <f t="shared" si="13"/>
        <v>-2.4213686756088872E-4</v>
      </c>
      <c r="O64" s="1">
        <f t="shared" si="14"/>
        <v>-2.0808101792836706E-4</v>
      </c>
      <c r="Q64" s="1">
        <f t="shared" si="15"/>
        <v>3.4055849632521658E-5</v>
      </c>
    </row>
    <row r="65" spans="1:17" x14ac:dyDescent="0.2">
      <c r="A65" s="1">
        <v>188</v>
      </c>
      <c r="B65" s="1" t="s">
        <v>219</v>
      </c>
      <c r="C65" s="1">
        <v>2.544686639</v>
      </c>
      <c r="D65" s="1">
        <v>15.876742</v>
      </c>
      <c r="E65" s="1">
        <v>8.7140179999999994</v>
      </c>
      <c r="F65" s="1">
        <v>9.7587332129999993</v>
      </c>
      <c r="H65" s="1">
        <f t="shared" si="8"/>
        <v>3.2126892027048905E-3</v>
      </c>
      <c r="I65" s="1">
        <f t="shared" si="9"/>
        <v>1.0026593456268371E-2</v>
      </c>
      <c r="J65" s="1">
        <f t="shared" si="10"/>
        <v>1.0268346175768536E-2</v>
      </c>
      <c r="K65" s="1">
        <f t="shared" si="11"/>
        <v>8.8874537515547594E-3</v>
      </c>
      <c r="M65" s="1">
        <f t="shared" si="12"/>
        <v>6.8139042535634801E-3</v>
      </c>
      <c r="N65" s="1">
        <f t="shared" si="13"/>
        <v>-2.4175271950016564E-4</v>
      </c>
      <c r="O65" s="1">
        <f t="shared" si="14"/>
        <v>1.1391397047136112E-3</v>
      </c>
      <c r="Q65" s="1">
        <f t="shared" si="15"/>
        <v>1.3808924242137768E-3</v>
      </c>
    </row>
    <row r="66" spans="1:17" x14ac:dyDescent="0.2">
      <c r="A66" s="1">
        <v>2</v>
      </c>
      <c r="B66" s="1" t="s">
        <v>33</v>
      </c>
      <c r="C66" s="1">
        <v>0.341708346</v>
      </c>
      <c r="D66" s="1">
        <v>2.9500000000000001E-4</v>
      </c>
      <c r="E66" s="1">
        <v>0.20221700000000001</v>
      </c>
      <c r="F66" s="1">
        <v>0.23925233700000001</v>
      </c>
      <c r="H66" s="1">
        <f t="shared" ref="H66:H97" si="16">C66/C$193</f>
        <v>4.3140978415313121E-4</v>
      </c>
      <c r="I66" s="1">
        <f t="shared" ref="I66:I97" si="17">D66/D$193</f>
        <v>1.8630050608614598E-7</v>
      </c>
      <c r="J66" s="1">
        <f t="shared" ref="J66:J97" si="18">E66/E$193</f>
        <v>2.3828665015672291E-4</v>
      </c>
      <c r="K66" s="1">
        <f t="shared" ref="K66:K97" si="19">F66/F$193</f>
        <v>2.1789140389720928E-4</v>
      </c>
      <c r="M66" s="1">
        <f t="shared" ref="M66:M97" si="20">I66-H66</f>
        <v>-4.3122348364704505E-4</v>
      </c>
      <c r="N66" s="1">
        <f t="shared" ref="N66:N97" si="21">I66-J66</f>
        <v>-2.3810034965063677E-4</v>
      </c>
      <c r="O66" s="1">
        <f t="shared" ref="O66:O97" si="22">I66-K66</f>
        <v>-2.1770510339112314E-4</v>
      </c>
      <c r="Q66" s="1">
        <f t="shared" ref="Q66:Q97" si="23">J66-K66</f>
        <v>2.0395246259513632E-5</v>
      </c>
    </row>
    <row r="67" spans="1:17" x14ac:dyDescent="0.2">
      <c r="A67" s="1">
        <v>9</v>
      </c>
      <c r="B67" s="1" t="s">
        <v>40</v>
      </c>
      <c r="C67" s="1">
        <v>0.81967403599999999</v>
      </c>
      <c r="D67" s="1">
        <v>1.496885</v>
      </c>
      <c r="E67" s="1">
        <v>0.99826400000000004</v>
      </c>
      <c r="F67" s="1">
        <v>2.4889695970000001</v>
      </c>
      <c r="H67" s="1">
        <f t="shared" si="16"/>
        <v>1.0348456603008634E-3</v>
      </c>
      <c r="I67" s="1">
        <f t="shared" si="17"/>
        <v>9.4532350187376485E-4</v>
      </c>
      <c r="J67" s="1">
        <f t="shared" si="18"/>
        <v>1.1763253560880186E-3</v>
      </c>
      <c r="K67" s="1">
        <f t="shared" si="19"/>
        <v>2.266749351534239E-3</v>
      </c>
      <c r="M67" s="1">
        <f t="shared" si="20"/>
        <v>-8.9522158427098562E-5</v>
      </c>
      <c r="N67" s="1">
        <f t="shared" si="21"/>
        <v>-2.3100185421425379E-4</v>
      </c>
      <c r="O67" s="1">
        <f t="shared" si="22"/>
        <v>-1.3214258496604741E-3</v>
      </c>
      <c r="Q67" s="1">
        <f t="shared" si="23"/>
        <v>-1.0904239954462203E-3</v>
      </c>
    </row>
    <row r="68" spans="1:17" x14ac:dyDescent="0.2">
      <c r="A68" s="1">
        <v>152</v>
      </c>
      <c r="B68" s="1" t="s">
        <v>183</v>
      </c>
      <c r="C68" s="1">
        <v>0.26061954300000001</v>
      </c>
      <c r="D68" s="1">
        <v>0.236098</v>
      </c>
      <c r="E68" s="1">
        <v>0.315166</v>
      </c>
      <c r="F68" s="1">
        <v>1.0668624819999999</v>
      </c>
      <c r="H68" s="1">
        <f t="shared" si="16"/>
        <v>3.2903445908727587E-4</v>
      </c>
      <c r="I68" s="1">
        <f t="shared" si="17"/>
        <v>1.4910229452856573E-4</v>
      </c>
      <c r="J68" s="1">
        <f t="shared" si="18"/>
        <v>3.713824771571813E-4</v>
      </c>
      <c r="K68" s="1">
        <f t="shared" si="19"/>
        <v>9.7161083934674849E-4</v>
      </c>
      <c r="M68" s="1">
        <f t="shared" si="20"/>
        <v>-1.7993216455871013E-4</v>
      </c>
      <c r="N68" s="1">
        <f t="shared" si="21"/>
        <v>-2.2228018262861557E-4</v>
      </c>
      <c r="O68" s="1">
        <f t="shared" si="22"/>
        <v>-8.2250854481818276E-4</v>
      </c>
      <c r="Q68" s="1">
        <f t="shared" si="23"/>
        <v>-6.0022836218956714E-4</v>
      </c>
    </row>
    <row r="69" spans="1:17" x14ac:dyDescent="0.2">
      <c r="A69" s="1">
        <v>5</v>
      </c>
      <c r="B69" s="1" t="s">
        <v>36</v>
      </c>
      <c r="C69" s="1">
        <v>2.3782987069999999</v>
      </c>
      <c r="D69" s="1">
        <v>6.3500000000000004E-4</v>
      </c>
      <c r="E69" s="1">
        <v>0.16916400000000001</v>
      </c>
      <c r="F69" s="1">
        <v>0.45073296099999999</v>
      </c>
      <c r="H69" s="1">
        <f t="shared" si="16"/>
        <v>3.0026229790668939E-3</v>
      </c>
      <c r="I69" s="1">
        <f t="shared" si="17"/>
        <v>4.0101973343967014E-7</v>
      </c>
      <c r="J69" s="1">
        <f t="shared" si="18"/>
        <v>1.9933795322407056E-4</v>
      </c>
      <c r="K69" s="1">
        <f t="shared" si="19"/>
        <v>4.1049060956523098E-4</v>
      </c>
      <c r="M69" s="1">
        <f t="shared" si="20"/>
        <v>-3.0022219593334541E-3</v>
      </c>
      <c r="N69" s="1">
        <f t="shared" si="21"/>
        <v>-1.9893693349063088E-4</v>
      </c>
      <c r="O69" s="1">
        <f t="shared" si="22"/>
        <v>-4.100895898317913E-4</v>
      </c>
      <c r="Q69" s="1">
        <f t="shared" si="23"/>
        <v>-2.1115265634116042E-4</v>
      </c>
    </row>
    <row r="70" spans="1:17" x14ac:dyDescent="0.2">
      <c r="A70" s="1">
        <v>111</v>
      </c>
      <c r="B70" s="1" t="s">
        <v>142</v>
      </c>
      <c r="C70" s="1">
        <v>2.818520935</v>
      </c>
      <c r="D70" s="1">
        <v>1.396549</v>
      </c>
      <c r="E70" s="1">
        <v>0.908412</v>
      </c>
      <c r="F70" s="1">
        <v>1.806028441</v>
      </c>
      <c r="H70" s="1">
        <f t="shared" si="16"/>
        <v>3.5584074033691631E-3</v>
      </c>
      <c r="I70" s="1">
        <f t="shared" si="17"/>
        <v>8.8195859482746134E-4</v>
      </c>
      <c r="J70" s="1">
        <f t="shared" si="18"/>
        <v>1.0704463642629896E-3</v>
      </c>
      <c r="K70" s="1">
        <f t="shared" si="19"/>
        <v>1.6447825648105506E-3</v>
      </c>
      <c r="M70" s="1">
        <f t="shared" si="20"/>
        <v>-2.676448808541702E-3</v>
      </c>
      <c r="N70" s="1">
        <f t="shared" si="21"/>
        <v>-1.884877694355283E-4</v>
      </c>
      <c r="O70" s="1">
        <f t="shared" si="22"/>
        <v>-7.6282396998308922E-4</v>
      </c>
      <c r="Q70" s="1">
        <f t="shared" si="23"/>
        <v>-5.7433620054756092E-4</v>
      </c>
    </row>
    <row r="71" spans="1:17" x14ac:dyDescent="0.2">
      <c r="A71" s="1">
        <v>178</v>
      </c>
      <c r="B71" s="1" t="s">
        <v>209</v>
      </c>
      <c r="C71" s="1">
        <v>2.005016291</v>
      </c>
      <c r="D71" s="1">
        <v>0.95955599999999996</v>
      </c>
      <c r="E71" s="1">
        <v>0.66236799999999996</v>
      </c>
      <c r="F71" s="1">
        <v>1.601322758</v>
      </c>
      <c r="H71" s="1">
        <f t="shared" si="16"/>
        <v>2.5313506545837244E-3</v>
      </c>
      <c r="I71" s="1">
        <f t="shared" si="17"/>
        <v>6.0598565565423009E-4</v>
      </c>
      <c r="J71" s="1">
        <f t="shared" si="18"/>
        <v>7.8051524793171809E-4</v>
      </c>
      <c r="K71" s="1">
        <f t="shared" si="19"/>
        <v>1.4583534196916583E-3</v>
      </c>
      <c r="M71" s="1">
        <f t="shared" si="20"/>
        <v>-1.9253649989294944E-3</v>
      </c>
      <c r="N71" s="1">
        <f t="shared" si="21"/>
        <v>-1.74529592277488E-4</v>
      </c>
      <c r="O71" s="1">
        <f t="shared" si="22"/>
        <v>-8.5236776403742819E-4</v>
      </c>
      <c r="Q71" s="1">
        <f t="shared" si="23"/>
        <v>-6.778381717599402E-4</v>
      </c>
    </row>
    <row r="72" spans="1:17" x14ac:dyDescent="0.2">
      <c r="A72" s="1">
        <v>112</v>
      </c>
      <c r="B72" s="1" t="s">
        <v>143</v>
      </c>
      <c r="C72" s="1">
        <v>2.4157122549999999</v>
      </c>
      <c r="D72" s="1">
        <v>2.8733999999999999E-2</v>
      </c>
      <c r="E72" s="1">
        <v>0.14624999999999999</v>
      </c>
      <c r="F72" s="1">
        <v>0.72379663000000005</v>
      </c>
      <c r="H72" s="1">
        <f t="shared" si="16"/>
        <v>3.0498579115934843E-3</v>
      </c>
      <c r="I72" s="1">
        <f t="shared" si="17"/>
        <v>1.8146300819929891E-5</v>
      </c>
      <c r="J72" s="1">
        <f t="shared" si="18"/>
        <v>1.7233675994313399E-4</v>
      </c>
      <c r="K72" s="1">
        <f t="shared" si="19"/>
        <v>6.5917460127785054E-4</v>
      </c>
      <c r="M72" s="1">
        <f t="shared" si="20"/>
        <v>-3.0317116107735544E-3</v>
      </c>
      <c r="N72" s="1">
        <f t="shared" si="21"/>
        <v>-1.5419045912320409E-4</v>
      </c>
      <c r="O72" s="1">
        <f t="shared" si="22"/>
        <v>-6.4102830045792067E-4</v>
      </c>
      <c r="Q72" s="1">
        <f t="shared" si="23"/>
        <v>-4.8683784133471658E-4</v>
      </c>
    </row>
    <row r="73" spans="1:17" x14ac:dyDescent="0.2">
      <c r="A73" s="1">
        <v>177</v>
      </c>
      <c r="B73" s="1" t="s">
        <v>208</v>
      </c>
      <c r="C73" s="1">
        <v>1.33667482</v>
      </c>
      <c r="D73" s="1">
        <v>1E-4</v>
      </c>
      <c r="E73" s="1">
        <v>0.130826</v>
      </c>
      <c r="F73" s="1">
        <v>7.8733340999999998E-2</v>
      </c>
      <c r="H73" s="1">
        <f t="shared" si="16"/>
        <v>1.6875636850237352E-3</v>
      </c>
      <c r="I73" s="1">
        <f t="shared" si="17"/>
        <v>6.3152713927507113E-8</v>
      </c>
      <c r="J73" s="1">
        <f t="shared" si="18"/>
        <v>1.5416156551330219E-4</v>
      </c>
      <c r="K73" s="1">
        <f t="shared" si="19"/>
        <v>7.1703868890558449E-5</v>
      </c>
      <c r="M73" s="1">
        <f t="shared" si="20"/>
        <v>-1.6875005323098078E-3</v>
      </c>
      <c r="N73" s="1">
        <f t="shared" si="21"/>
        <v>-1.5409841279937468E-4</v>
      </c>
      <c r="O73" s="1">
        <f t="shared" si="22"/>
        <v>-7.1640716176630937E-5</v>
      </c>
      <c r="Q73" s="1">
        <f t="shared" si="23"/>
        <v>8.2457696622743743E-5</v>
      </c>
    </row>
    <row r="74" spans="1:17" x14ac:dyDescent="0.2">
      <c r="A74" s="1">
        <v>183</v>
      </c>
      <c r="B74" s="1" t="s">
        <v>214</v>
      </c>
      <c r="C74" s="1">
        <v>0.24720758700000001</v>
      </c>
      <c r="D74" s="1">
        <v>1E-4</v>
      </c>
      <c r="E74" s="1">
        <v>0.12661</v>
      </c>
      <c r="F74" s="1">
        <v>0.18699338700000001</v>
      </c>
      <c r="H74" s="1">
        <f t="shared" si="16"/>
        <v>3.1210174699299384E-4</v>
      </c>
      <c r="I74" s="1">
        <f t="shared" si="17"/>
        <v>6.3152713927507113E-8</v>
      </c>
      <c r="J74" s="1">
        <f t="shared" si="18"/>
        <v>1.4919355334290732E-4</v>
      </c>
      <c r="K74" s="1">
        <f t="shared" si="19"/>
        <v>1.7029823877090974E-4</v>
      </c>
      <c r="M74" s="1">
        <f t="shared" si="20"/>
        <v>-3.1203859427906633E-4</v>
      </c>
      <c r="N74" s="1">
        <f t="shared" si="21"/>
        <v>-1.4913040062897981E-4</v>
      </c>
      <c r="O74" s="1">
        <f t="shared" si="22"/>
        <v>-1.7023508605698223E-4</v>
      </c>
      <c r="Q74" s="1">
        <f t="shared" si="23"/>
        <v>-2.1104685428002421E-5</v>
      </c>
    </row>
    <row r="75" spans="1:17" x14ac:dyDescent="0.2">
      <c r="A75" s="1">
        <v>160</v>
      </c>
      <c r="B75" s="1" t="s">
        <v>191</v>
      </c>
      <c r="C75" s="1">
        <v>0</v>
      </c>
      <c r="D75" s="1">
        <v>1E-4</v>
      </c>
      <c r="E75" s="1">
        <v>0.120688</v>
      </c>
      <c r="F75" s="1">
        <v>0.27660664000000001</v>
      </c>
      <c r="H75" s="1">
        <f t="shared" si="16"/>
        <v>0</v>
      </c>
      <c r="I75" s="1">
        <f t="shared" si="17"/>
        <v>6.3152713927507113E-8</v>
      </c>
      <c r="J75" s="1">
        <f t="shared" si="18"/>
        <v>1.4221524023259457E-4</v>
      </c>
      <c r="K75" s="1">
        <f t="shared" si="19"/>
        <v>2.5191063908767573E-4</v>
      </c>
      <c r="M75" s="1">
        <f t="shared" si="20"/>
        <v>6.3152713927507113E-8</v>
      </c>
      <c r="N75" s="1">
        <f t="shared" si="21"/>
        <v>-1.4215208751866705E-4</v>
      </c>
      <c r="O75" s="1">
        <f t="shared" si="22"/>
        <v>-2.5184748637374822E-4</v>
      </c>
      <c r="Q75" s="1">
        <f t="shared" si="23"/>
        <v>-1.0969539885508116E-4</v>
      </c>
    </row>
    <row r="76" spans="1:17" x14ac:dyDescent="0.2">
      <c r="A76" s="1">
        <v>190</v>
      </c>
      <c r="B76" s="1" t="s">
        <v>221</v>
      </c>
      <c r="C76" s="1">
        <v>0.171196876</v>
      </c>
      <c r="D76" s="1">
        <v>0.23411599999999999</v>
      </c>
      <c r="E76" s="1">
        <v>0.23411599999999999</v>
      </c>
      <c r="F76" s="1">
        <v>0.212410825</v>
      </c>
      <c r="H76" s="1">
        <f t="shared" si="16"/>
        <v>2.1613755762011844E-4</v>
      </c>
      <c r="I76" s="1">
        <f t="shared" si="17"/>
        <v>1.4785060773852253E-4</v>
      </c>
      <c r="J76" s="1">
        <f t="shared" si="18"/>
        <v>2.7587550694596071E-4</v>
      </c>
      <c r="K76" s="1">
        <f t="shared" si="19"/>
        <v>1.9344635643920349E-4</v>
      </c>
      <c r="M76" s="1">
        <f t="shared" si="20"/>
        <v>-6.8286949881595909E-5</v>
      </c>
      <c r="N76" s="1">
        <f t="shared" si="21"/>
        <v>-1.2802489920743818E-4</v>
      </c>
      <c r="O76" s="1">
        <f t="shared" si="22"/>
        <v>-4.5595748700680961E-5</v>
      </c>
      <c r="Q76" s="1">
        <f t="shared" si="23"/>
        <v>8.2429150506757224E-5</v>
      </c>
    </row>
    <row r="77" spans="1:17" x14ac:dyDescent="0.2">
      <c r="A77" s="1">
        <v>134</v>
      </c>
      <c r="B77" s="1" t="s">
        <v>165</v>
      </c>
      <c r="C77" s="1">
        <v>0.73519626699999996</v>
      </c>
      <c r="D77" s="1">
        <v>0.145066</v>
      </c>
      <c r="E77" s="1">
        <v>0.186143</v>
      </c>
      <c r="F77" s="1">
        <v>0.45903254999999998</v>
      </c>
      <c r="H77" s="1">
        <f t="shared" si="16"/>
        <v>9.2819173593336175E-4</v>
      </c>
      <c r="I77" s="1">
        <f t="shared" si="17"/>
        <v>9.1613115986077464E-5</v>
      </c>
      <c r="J77" s="1">
        <f t="shared" si="18"/>
        <v>2.1934551457158832E-4</v>
      </c>
      <c r="K77" s="1">
        <f t="shared" si="19"/>
        <v>4.1804919445370307E-4</v>
      </c>
      <c r="M77" s="1">
        <f t="shared" si="20"/>
        <v>-8.365786199472843E-4</v>
      </c>
      <c r="N77" s="1">
        <f t="shared" si="21"/>
        <v>-1.2773239858551087E-4</v>
      </c>
      <c r="O77" s="1">
        <f t="shared" si="22"/>
        <v>-3.2643607846762562E-4</v>
      </c>
      <c r="Q77" s="1">
        <f t="shared" si="23"/>
        <v>-1.9870367988211474E-4</v>
      </c>
    </row>
    <row r="78" spans="1:17" x14ac:dyDescent="0.2">
      <c r="A78" s="1">
        <v>69</v>
      </c>
      <c r="B78" s="1" t="s">
        <v>100</v>
      </c>
      <c r="C78" s="1">
        <v>1.6185804189999999</v>
      </c>
      <c r="D78" s="1">
        <v>1E-4</v>
      </c>
      <c r="E78" s="1">
        <v>0.103824</v>
      </c>
      <c r="F78" s="1">
        <v>0.26909952599999998</v>
      </c>
      <c r="H78" s="1">
        <f t="shared" si="16"/>
        <v>2.0434719765237302E-3</v>
      </c>
      <c r="I78" s="1">
        <f t="shared" si="17"/>
        <v>6.3152713927507113E-8</v>
      </c>
      <c r="J78" s="1">
        <f t="shared" si="18"/>
        <v>1.22343191551015E-4</v>
      </c>
      <c r="K78" s="1">
        <f t="shared" si="19"/>
        <v>2.4507377542654291E-4</v>
      </c>
      <c r="M78" s="1">
        <f t="shared" si="20"/>
        <v>-2.0434088238098025E-3</v>
      </c>
      <c r="N78" s="1">
        <f t="shared" si="21"/>
        <v>-1.2228003883708749E-4</v>
      </c>
      <c r="O78" s="1">
        <f t="shared" si="22"/>
        <v>-2.450106227126154E-4</v>
      </c>
      <c r="Q78" s="1">
        <f t="shared" si="23"/>
        <v>-1.2273058387552791E-4</v>
      </c>
    </row>
    <row r="79" spans="1:17" x14ac:dyDescent="0.2">
      <c r="A79" s="1">
        <v>165</v>
      </c>
      <c r="B79" s="1" t="s">
        <v>196</v>
      </c>
      <c r="C79" s="1">
        <v>4.5689339970000002</v>
      </c>
      <c r="D79" s="1">
        <v>1E-4</v>
      </c>
      <c r="E79" s="1">
        <v>9.7324999999999995E-2</v>
      </c>
      <c r="F79" s="1">
        <v>0.459356494</v>
      </c>
      <c r="H79" s="1">
        <f t="shared" si="16"/>
        <v>5.7683192480632974E-3</v>
      </c>
      <c r="I79" s="1">
        <f t="shared" si="17"/>
        <v>6.3152713927507113E-8</v>
      </c>
      <c r="J79" s="1">
        <f t="shared" si="18"/>
        <v>1.1468495836899496E-4</v>
      </c>
      <c r="K79" s="1">
        <f t="shared" si="19"/>
        <v>4.1834421607743786E-4</v>
      </c>
      <c r="M79" s="1">
        <f t="shared" si="20"/>
        <v>-5.7682560953493701E-3</v>
      </c>
      <c r="N79" s="1">
        <f t="shared" si="21"/>
        <v>-1.1462180565506745E-4</v>
      </c>
      <c r="O79" s="1">
        <f t="shared" si="22"/>
        <v>-4.1828106336351035E-4</v>
      </c>
      <c r="Q79" s="1">
        <f t="shared" si="23"/>
        <v>-3.0365925770844287E-4</v>
      </c>
    </row>
    <row r="80" spans="1:17" x14ac:dyDescent="0.2">
      <c r="A80" s="1">
        <v>144</v>
      </c>
      <c r="B80" s="1" t="s">
        <v>175</v>
      </c>
      <c r="C80" s="1">
        <v>1.1694782779999999</v>
      </c>
      <c r="D80" s="1">
        <v>0.31502999999999998</v>
      </c>
      <c r="E80" s="1">
        <v>0.257859</v>
      </c>
      <c r="F80" s="1">
        <v>1.9151676339999999</v>
      </c>
      <c r="H80" s="1">
        <f t="shared" si="16"/>
        <v>1.4764765841679369E-3</v>
      </c>
      <c r="I80" s="1">
        <f t="shared" si="17"/>
        <v>1.9894999468582564E-4</v>
      </c>
      <c r="J80" s="1">
        <f t="shared" si="18"/>
        <v>3.0385356979266041E-4</v>
      </c>
      <c r="K80" s="1">
        <f t="shared" si="19"/>
        <v>1.7441775896665812E-3</v>
      </c>
      <c r="M80" s="1">
        <f t="shared" si="20"/>
        <v>-1.2775265894821113E-3</v>
      </c>
      <c r="N80" s="1">
        <f t="shared" si="21"/>
        <v>-1.0490357510683476E-4</v>
      </c>
      <c r="O80" s="1">
        <f t="shared" si="22"/>
        <v>-1.5452275949807556E-3</v>
      </c>
      <c r="Q80" s="1">
        <f t="shared" si="23"/>
        <v>-1.4403240198739209E-3</v>
      </c>
    </row>
    <row r="81" spans="1:17" x14ac:dyDescent="0.2">
      <c r="A81" s="1">
        <v>27</v>
      </c>
      <c r="B81" s="1" t="s">
        <v>58</v>
      </c>
      <c r="C81" s="1">
        <v>0.30111827200000002</v>
      </c>
      <c r="D81" s="1">
        <v>1E-4</v>
      </c>
      <c r="E81" s="1">
        <v>8.7587999999999999E-2</v>
      </c>
      <c r="F81" s="1">
        <v>0.31479112300000001</v>
      </c>
      <c r="H81" s="1">
        <f t="shared" si="16"/>
        <v>3.8016445968833276E-4</v>
      </c>
      <c r="I81" s="1">
        <f t="shared" si="17"/>
        <v>6.3152713927507113E-8</v>
      </c>
      <c r="J81" s="1">
        <f t="shared" si="18"/>
        <v>1.0321115986255876E-4</v>
      </c>
      <c r="K81" s="1">
        <f t="shared" si="19"/>
        <v>2.8668593412673366E-4</v>
      </c>
      <c r="M81" s="1">
        <f t="shared" si="20"/>
        <v>-3.8010130697440524E-4</v>
      </c>
      <c r="N81" s="1">
        <f t="shared" si="21"/>
        <v>-1.0314800714863125E-4</v>
      </c>
      <c r="O81" s="1">
        <f t="shared" si="22"/>
        <v>-2.8662278141280615E-4</v>
      </c>
      <c r="Q81" s="1">
        <f t="shared" si="23"/>
        <v>-1.8347477426417489E-4</v>
      </c>
    </row>
    <row r="82" spans="1:17" x14ac:dyDescent="0.2">
      <c r="A82" s="1">
        <v>11</v>
      </c>
      <c r="B82" s="1" t="s">
        <v>42</v>
      </c>
      <c r="C82" s="1">
        <v>0.86995798999999996</v>
      </c>
      <c r="D82" s="1">
        <v>1E-4</v>
      </c>
      <c r="E82" s="1">
        <v>6.9011000000000003E-2</v>
      </c>
      <c r="F82" s="1">
        <v>0.22858358200000001</v>
      </c>
      <c r="H82" s="1">
        <f t="shared" si="16"/>
        <v>1.0983295932964772E-3</v>
      </c>
      <c r="I82" s="1">
        <f t="shared" si="17"/>
        <v>6.3152713927507113E-8</v>
      </c>
      <c r="J82" s="1">
        <f t="shared" si="18"/>
        <v>8.1320561644004241E-5</v>
      </c>
      <c r="K82" s="1">
        <f t="shared" si="19"/>
        <v>2.0817517694647579E-4</v>
      </c>
      <c r="M82" s="1">
        <f t="shared" si="20"/>
        <v>-1.0982664405825497E-3</v>
      </c>
      <c r="N82" s="1">
        <f t="shared" si="21"/>
        <v>-8.1257408930076729E-5</v>
      </c>
      <c r="O82" s="1">
        <f t="shared" si="22"/>
        <v>-2.0811202423254828E-4</v>
      </c>
      <c r="Q82" s="1">
        <f t="shared" si="23"/>
        <v>-1.2685461530247155E-4</v>
      </c>
    </row>
    <row r="83" spans="1:17" x14ac:dyDescent="0.2">
      <c r="A83" s="1">
        <v>35</v>
      </c>
      <c r="B83" s="1" t="s">
        <v>66</v>
      </c>
      <c r="C83" s="1">
        <v>0</v>
      </c>
      <c r="D83" s="1">
        <v>1E-4</v>
      </c>
      <c r="E83" s="1">
        <v>6.4755999999999994E-2</v>
      </c>
      <c r="F83" s="1">
        <v>0.60081854899999998</v>
      </c>
      <c r="H83" s="1">
        <f t="shared" si="16"/>
        <v>0</v>
      </c>
      <c r="I83" s="1">
        <f t="shared" si="17"/>
        <v>6.3152713927507113E-8</v>
      </c>
      <c r="J83" s="1">
        <f t="shared" si="18"/>
        <v>7.6306593004291163E-5</v>
      </c>
      <c r="K83" s="1">
        <f t="shared" si="19"/>
        <v>5.4717625236444067E-4</v>
      </c>
      <c r="M83" s="1">
        <f t="shared" si="20"/>
        <v>6.3152713927507113E-8</v>
      </c>
      <c r="N83" s="1">
        <f t="shared" si="21"/>
        <v>-7.6243440290363652E-5</v>
      </c>
      <c r="O83" s="1">
        <f t="shared" si="22"/>
        <v>-5.4711309965051321E-4</v>
      </c>
      <c r="Q83" s="1">
        <f t="shared" si="23"/>
        <v>-4.708696593601495E-4</v>
      </c>
    </row>
    <row r="84" spans="1:17" x14ac:dyDescent="0.2">
      <c r="A84" s="1">
        <v>127</v>
      </c>
      <c r="B84" s="1" t="s">
        <v>158</v>
      </c>
      <c r="C84" s="1">
        <v>1.3114668270000001</v>
      </c>
      <c r="D84" s="1">
        <v>1E-4</v>
      </c>
      <c r="E84" s="1">
        <v>5.9274E-2</v>
      </c>
      <c r="F84" s="1">
        <v>0.70384455599999995</v>
      </c>
      <c r="H84" s="1">
        <f t="shared" si="16"/>
        <v>1.6557383727468626E-3</v>
      </c>
      <c r="I84" s="1">
        <f t="shared" si="17"/>
        <v>6.3152713927507113E-8</v>
      </c>
      <c r="J84" s="1">
        <f t="shared" si="18"/>
        <v>6.9846763137568026E-5</v>
      </c>
      <c r="K84" s="1">
        <f t="shared" si="19"/>
        <v>6.4100388884497257E-4</v>
      </c>
      <c r="M84" s="1">
        <f t="shared" si="20"/>
        <v>-1.6556752200329351E-3</v>
      </c>
      <c r="N84" s="1">
        <f t="shared" si="21"/>
        <v>-6.9783610423640514E-5</v>
      </c>
      <c r="O84" s="1">
        <f t="shared" si="22"/>
        <v>-6.4094073613104512E-4</v>
      </c>
      <c r="Q84" s="1">
        <f t="shared" si="23"/>
        <v>-5.7115712570740454E-4</v>
      </c>
    </row>
    <row r="85" spans="1:17" x14ac:dyDescent="0.2">
      <c r="A85" s="1">
        <v>79</v>
      </c>
      <c r="B85" s="1" t="s">
        <v>110</v>
      </c>
      <c r="C85" s="1">
        <v>0.85341428200000002</v>
      </c>
      <c r="D85" s="1">
        <v>0.215278</v>
      </c>
      <c r="E85" s="1">
        <v>0.169017</v>
      </c>
      <c r="F85" s="1">
        <v>0.47719982900000002</v>
      </c>
      <c r="H85" s="1">
        <f t="shared" si="16"/>
        <v>1.0774430168317265E-3</v>
      </c>
      <c r="I85" s="1">
        <f t="shared" si="17"/>
        <v>1.3595389948885874E-4</v>
      </c>
      <c r="J85" s="1">
        <f t="shared" si="18"/>
        <v>1.991647326858713E-4</v>
      </c>
      <c r="K85" s="1">
        <f t="shared" si="19"/>
        <v>4.3459446199816304E-4</v>
      </c>
      <c r="M85" s="1">
        <f t="shared" si="20"/>
        <v>-9.4148911734286784E-4</v>
      </c>
      <c r="N85" s="1">
        <f t="shared" si="21"/>
        <v>-6.3210833197012564E-5</v>
      </c>
      <c r="O85" s="1">
        <f t="shared" si="22"/>
        <v>-2.986405625093043E-4</v>
      </c>
      <c r="Q85" s="1">
        <f t="shared" si="23"/>
        <v>-2.3542972931229174E-4</v>
      </c>
    </row>
    <row r="86" spans="1:17" x14ac:dyDescent="0.2">
      <c r="A86" s="1">
        <v>45</v>
      </c>
      <c r="B86" s="1" t="s">
        <v>76</v>
      </c>
      <c r="C86" s="1">
        <v>0.49933085700000002</v>
      </c>
      <c r="D86" s="1">
        <v>7.8696000000000002E-2</v>
      </c>
      <c r="E86" s="1">
        <v>8.4832000000000005E-2</v>
      </c>
      <c r="F86" s="1">
        <v>0.164677939</v>
      </c>
      <c r="H86" s="1">
        <f t="shared" si="16"/>
        <v>6.304095868918813E-4</v>
      </c>
      <c r="I86" s="1">
        <f t="shared" si="17"/>
        <v>4.9698659752390995E-5</v>
      </c>
      <c r="J86" s="1">
        <f t="shared" si="18"/>
        <v>9.9963569364074827E-5</v>
      </c>
      <c r="K86" s="1">
        <f t="shared" si="19"/>
        <v>1.4997515915428231E-4</v>
      </c>
      <c r="M86" s="1">
        <f t="shared" si="20"/>
        <v>-5.807109271394903E-4</v>
      </c>
      <c r="N86" s="1">
        <f t="shared" si="21"/>
        <v>-5.0264909611683832E-5</v>
      </c>
      <c r="O86" s="1">
        <f t="shared" si="22"/>
        <v>-1.0027649940189131E-4</v>
      </c>
      <c r="Q86" s="1">
        <f t="shared" si="23"/>
        <v>-5.0011589790207483E-5</v>
      </c>
    </row>
    <row r="87" spans="1:17" x14ac:dyDescent="0.2">
      <c r="A87" s="1">
        <v>36</v>
      </c>
      <c r="B87" s="1" t="s">
        <v>67</v>
      </c>
      <c r="C87" s="1">
        <v>0.26040681199999999</v>
      </c>
      <c r="D87" s="1">
        <v>1E-4</v>
      </c>
      <c r="E87" s="1">
        <v>3.5749000000000003E-2</v>
      </c>
      <c r="F87" s="1">
        <v>9.8727244000000006E-2</v>
      </c>
      <c r="H87" s="1">
        <f t="shared" si="16"/>
        <v>3.2876588433378509E-4</v>
      </c>
      <c r="I87" s="1">
        <f t="shared" si="17"/>
        <v>6.3152713927507113E-8</v>
      </c>
      <c r="J87" s="1">
        <f t="shared" si="18"/>
        <v>4.2125585170646823E-5</v>
      </c>
      <c r="K87" s="1">
        <f t="shared" si="19"/>
        <v>8.9912675745618034E-5</v>
      </c>
      <c r="M87" s="1">
        <f t="shared" si="20"/>
        <v>-3.2870273161985758E-4</v>
      </c>
      <c r="N87" s="1">
        <f t="shared" si="21"/>
        <v>-4.2062432456719318E-5</v>
      </c>
      <c r="O87" s="1">
        <f t="shared" si="22"/>
        <v>-8.9849523031690522E-5</v>
      </c>
      <c r="Q87" s="1">
        <f t="shared" si="23"/>
        <v>-4.7787090574971211E-5</v>
      </c>
    </row>
    <row r="88" spans="1:17" x14ac:dyDescent="0.2">
      <c r="A88" s="1">
        <v>122</v>
      </c>
      <c r="B88" s="1" t="s">
        <v>153</v>
      </c>
      <c r="C88" s="1">
        <v>2.0231296959999998</v>
      </c>
      <c r="D88" s="1">
        <v>1E-4</v>
      </c>
      <c r="E88" s="1">
        <v>3.3436E-2</v>
      </c>
      <c r="F88" s="1">
        <v>0.21209108800000001</v>
      </c>
      <c r="H88" s="1">
        <f t="shared" si="16"/>
        <v>2.554218987279725E-3</v>
      </c>
      <c r="I88" s="1">
        <f t="shared" si="17"/>
        <v>6.3152713927507113E-8</v>
      </c>
      <c r="J88" s="1">
        <f t="shared" si="18"/>
        <v>3.9400013028776946E-5</v>
      </c>
      <c r="K88" s="1">
        <f t="shared" si="19"/>
        <v>1.9315516620599011E-4</v>
      </c>
      <c r="M88" s="1">
        <f t="shared" si="20"/>
        <v>-2.5541558345657973E-3</v>
      </c>
      <c r="N88" s="1">
        <f t="shared" si="21"/>
        <v>-3.9336860314849441E-5</v>
      </c>
      <c r="O88" s="1">
        <f t="shared" si="22"/>
        <v>-1.930920134920626E-4</v>
      </c>
      <c r="Q88" s="1">
        <f t="shared" si="23"/>
        <v>-1.5375515317721315E-4</v>
      </c>
    </row>
    <row r="89" spans="1:17" x14ac:dyDescent="0.2">
      <c r="A89" s="1">
        <v>56</v>
      </c>
      <c r="B89" s="1" t="s">
        <v>87</v>
      </c>
      <c r="C89" s="1">
        <v>1.407738033</v>
      </c>
      <c r="D89" s="1">
        <v>1E-4</v>
      </c>
      <c r="E89" s="1">
        <v>2.3414999999999998E-2</v>
      </c>
      <c r="F89" s="1">
        <v>0.153910673</v>
      </c>
      <c r="H89" s="1">
        <f t="shared" si="16"/>
        <v>1.7772816147741486E-3</v>
      </c>
      <c r="I89" s="1">
        <f t="shared" si="17"/>
        <v>6.3152713927507113E-8</v>
      </c>
      <c r="J89" s="1">
        <f t="shared" si="18"/>
        <v>2.7591557156023809E-5</v>
      </c>
      <c r="K89" s="1">
        <f t="shared" si="19"/>
        <v>1.4016921646510102E-4</v>
      </c>
      <c r="M89" s="1">
        <f t="shared" si="20"/>
        <v>-1.7772184620602211E-3</v>
      </c>
      <c r="N89" s="1">
        <f t="shared" si="21"/>
        <v>-2.75284044420963E-5</v>
      </c>
      <c r="O89" s="1">
        <f t="shared" si="22"/>
        <v>-1.4010606375117351E-4</v>
      </c>
      <c r="Q89" s="1">
        <f t="shared" si="23"/>
        <v>-1.1257765930907721E-4</v>
      </c>
    </row>
    <row r="90" spans="1:17" x14ac:dyDescent="0.2">
      <c r="A90" s="1">
        <v>81</v>
      </c>
      <c r="B90" s="1" t="s">
        <v>112</v>
      </c>
      <c r="C90" s="1">
        <v>0.231155478</v>
      </c>
      <c r="D90" s="1">
        <v>1E-4</v>
      </c>
      <c r="E90" s="1">
        <v>1.9640999999999999E-2</v>
      </c>
      <c r="F90" s="1">
        <v>7.6319030999999996E-2</v>
      </c>
      <c r="H90" s="1">
        <f t="shared" si="16"/>
        <v>2.9183581857785199E-4</v>
      </c>
      <c r="I90" s="1">
        <f t="shared" si="17"/>
        <v>6.3152713927507113E-8</v>
      </c>
      <c r="J90" s="1">
        <f t="shared" si="18"/>
        <v>2.3144384971234833E-5</v>
      </c>
      <c r="K90" s="1">
        <f t="shared" si="19"/>
        <v>6.9505113376027892E-5</v>
      </c>
      <c r="M90" s="1">
        <f t="shared" si="20"/>
        <v>-2.9177266586392447E-4</v>
      </c>
      <c r="N90" s="1">
        <f t="shared" si="21"/>
        <v>-2.3081232257307325E-5</v>
      </c>
      <c r="O90" s="1">
        <f t="shared" si="22"/>
        <v>-6.944196066210038E-5</v>
      </c>
      <c r="Q90" s="1">
        <f t="shared" si="23"/>
        <v>-4.6360728404793062E-5</v>
      </c>
    </row>
    <row r="91" spans="1:17" x14ac:dyDescent="0.2">
      <c r="A91" s="1">
        <v>44</v>
      </c>
      <c r="B91" s="1" t="s">
        <v>75</v>
      </c>
      <c r="C91" s="1">
        <v>0.36805401700000001</v>
      </c>
      <c r="D91" s="1">
        <v>1E-4</v>
      </c>
      <c r="E91" s="1">
        <v>1.9189999999999999E-2</v>
      </c>
      <c r="F91" s="1">
        <v>2.3119928000000001E-2</v>
      </c>
      <c r="H91" s="1">
        <f t="shared" si="16"/>
        <v>4.6467142488425755E-4</v>
      </c>
      <c r="I91" s="1">
        <f t="shared" si="17"/>
        <v>6.3152713927507113E-8</v>
      </c>
      <c r="J91" s="1">
        <f t="shared" si="18"/>
        <v>2.2612939646555494E-5</v>
      </c>
      <c r="K91" s="1">
        <f t="shared" si="19"/>
        <v>2.1055734013258134E-5</v>
      </c>
      <c r="M91" s="1">
        <f t="shared" si="20"/>
        <v>-4.6460827217033004E-4</v>
      </c>
      <c r="N91" s="1">
        <f t="shared" si="21"/>
        <v>-2.2549786932627985E-5</v>
      </c>
      <c r="O91" s="1">
        <f t="shared" si="22"/>
        <v>-2.0992581299330626E-5</v>
      </c>
      <c r="Q91" s="1">
        <f t="shared" si="23"/>
        <v>1.5572056332973591E-6</v>
      </c>
    </row>
    <row r="92" spans="1:17" x14ac:dyDescent="0.2">
      <c r="A92" s="1">
        <v>163</v>
      </c>
      <c r="B92" s="1" t="s">
        <v>194</v>
      </c>
      <c r="C92" s="1">
        <v>0.34510165900000001</v>
      </c>
      <c r="D92" s="1">
        <v>0.16578499999999999</v>
      </c>
      <c r="E92" s="1">
        <v>0.105147</v>
      </c>
      <c r="F92" s="1">
        <v>0.33638922999999998</v>
      </c>
      <c r="H92" s="1">
        <f t="shared" si="16"/>
        <v>4.3569387158040764E-4</v>
      </c>
      <c r="I92" s="1">
        <f t="shared" si="17"/>
        <v>1.0469772678471766E-4</v>
      </c>
      <c r="J92" s="1">
        <f t="shared" si="18"/>
        <v>1.2390217639480827E-4</v>
      </c>
      <c r="K92" s="1">
        <f t="shared" si="19"/>
        <v>3.0635571840036498E-4</v>
      </c>
      <c r="M92" s="1">
        <f t="shared" si="20"/>
        <v>-3.3099614479568999E-4</v>
      </c>
      <c r="N92" s="1">
        <f t="shared" si="21"/>
        <v>-1.9204449610090614E-5</v>
      </c>
      <c r="O92" s="1">
        <f t="shared" si="22"/>
        <v>-2.0165799161564734E-4</v>
      </c>
      <c r="Q92" s="1">
        <f t="shared" si="23"/>
        <v>-1.8245354200555671E-4</v>
      </c>
    </row>
    <row r="93" spans="1:17" x14ac:dyDescent="0.2">
      <c r="A93" s="1">
        <v>68</v>
      </c>
      <c r="B93" s="1" t="s">
        <v>99</v>
      </c>
      <c r="C93" s="1">
        <v>12.07743537</v>
      </c>
      <c r="D93" s="1">
        <v>1E-4</v>
      </c>
      <c r="E93" s="1">
        <v>1E-4</v>
      </c>
      <c r="F93" s="1">
        <v>2.4727078999999999E-2</v>
      </c>
      <c r="H93" s="1">
        <f t="shared" si="16"/>
        <v>1.5247868093028936E-2</v>
      </c>
      <c r="I93" s="1">
        <f t="shared" si="17"/>
        <v>6.3152713927507113E-8</v>
      </c>
      <c r="J93" s="1">
        <f t="shared" si="18"/>
        <v>1.1783710081581812E-7</v>
      </c>
      <c r="K93" s="1">
        <f t="shared" si="19"/>
        <v>2.2519395317702586E-5</v>
      </c>
      <c r="M93" s="1">
        <f t="shared" si="20"/>
        <v>-1.5247804940315008E-2</v>
      </c>
      <c r="N93" s="1">
        <f t="shared" si="21"/>
        <v>-5.4684386888311006E-8</v>
      </c>
      <c r="O93" s="1">
        <f t="shared" si="22"/>
        <v>-2.2456242603775078E-5</v>
      </c>
      <c r="Q93" s="1">
        <f t="shared" si="23"/>
        <v>-2.2401558216886768E-5</v>
      </c>
    </row>
    <row r="94" spans="1:17" x14ac:dyDescent="0.2">
      <c r="A94" s="1">
        <v>176</v>
      </c>
      <c r="B94" s="1" t="s">
        <v>207</v>
      </c>
      <c r="C94" s="1">
        <v>5.9468325059999998</v>
      </c>
      <c r="D94" s="1">
        <v>1E-4</v>
      </c>
      <c r="E94" s="1">
        <v>1E-4</v>
      </c>
      <c r="F94" s="1">
        <v>2.8275161249999998</v>
      </c>
      <c r="H94" s="1">
        <f t="shared" si="16"/>
        <v>7.5079282020471469E-3</v>
      </c>
      <c r="I94" s="1">
        <f t="shared" si="17"/>
        <v>6.3152713927507113E-8</v>
      </c>
      <c r="J94" s="1">
        <f t="shared" si="18"/>
        <v>1.1783710081581812E-7</v>
      </c>
      <c r="K94" s="1">
        <f t="shared" si="19"/>
        <v>2.5750697600009104E-3</v>
      </c>
      <c r="M94" s="1">
        <f t="shared" si="20"/>
        <v>-7.5078650493332197E-3</v>
      </c>
      <c r="N94" s="1">
        <f t="shared" si="21"/>
        <v>-5.4684386888311006E-8</v>
      </c>
      <c r="O94" s="1">
        <f t="shared" si="22"/>
        <v>-2.5750066072869828E-3</v>
      </c>
      <c r="Q94" s="1">
        <f t="shared" si="23"/>
        <v>-2.5749519229000947E-3</v>
      </c>
    </row>
    <row r="95" spans="1:17" x14ac:dyDescent="0.2">
      <c r="A95" s="1">
        <v>189</v>
      </c>
      <c r="B95" s="1" t="s">
        <v>220</v>
      </c>
      <c r="C95" s="1">
        <v>2.2248800339999999</v>
      </c>
      <c r="D95" s="1">
        <v>1E-4</v>
      </c>
      <c r="E95" s="1">
        <v>1E-4</v>
      </c>
      <c r="F95" s="1">
        <v>0.34930974300000001</v>
      </c>
      <c r="H95" s="1">
        <f t="shared" si="16"/>
        <v>2.8089305586775195E-3</v>
      </c>
      <c r="I95" s="1">
        <f t="shared" si="17"/>
        <v>6.3152713927507113E-8</v>
      </c>
      <c r="J95" s="1">
        <f t="shared" si="18"/>
        <v>1.1783710081581812E-7</v>
      </c>
      <c r="K95" s="1">
        <f t="shared" si="19"/>
        <v>3.1812266183733608E-4</v>
      </c>
      <c r="M95" s="1">
        <f t="shared" si="20"/>
        <v>-2.8088674059635918E-3</v>
      </c>
      <c r="N95" s="1">
        <f t="shared" si="21"/>
        <v>-5.4684386888311006E-8</v>
      </c>
      <c r="O95" s="1">
        <f t="shared" si="22"/>
        <v>-3.1805950912340856E-4</v>
      </c>
      <c r="Q95" s="1">
        <f t="shared" si="23"/>
        <v>-3.1800482473652027E-4</v>
      </c>
    </row>
    <row r="96" spans="1:17" x14ac:dyDescent="0.2">
      <c r="A96" s="1">
        <v>94</v>
      </c>
      <c r="B96" s="1" t="s">
        <v>125</v>
      </c>
      <c r="C96" s="1">
        <v>1.382078804</v>
      </c>
      <c r="D96" s="1">
        <v>1E-4</v>
      </c>
      <c r="E96" s="1">
        <v>1E-4</v>
      </c>
      <c r="F96" s="1">
        <v>0.25528283600000001</v>
      </c>
      <c r="H96" s="1">
        <f t="shared" si="16"/>
        <v>1.7448866130892154E-3</v>
      </c>
      <c r="I96" s="1">
        <f t="shared" si="17"/>
        <v>6.3152713927507113E-8</v>
      </c>
      <c r="J96" s="1">
        <f t="shared" si="18"/>
        <v>1.1783710081581812E-7</v>
      </c>
      <c r="K96" s="1">
        <f t="shared" si="19"/>
        <v>2.3249066748677583E-4</v>
      </c>
      <c r="M96" s="1">
        <f t="shared" si="20"/>
        <v>-1.744823460375288E-3</v>
      </c>
      <c r="N96" s="1">
        <f t="shared" si="21"/>
        <v>-5.4684386888311006E-8</v>
      </c>
      <c r="O96" s="1">
        <f t="shared" si="22"/>
        <v>-2.3242751477284832E-4</v>
      </c>
      <c r="Q96" s="1">
        <f t="shared" si="23"/>
        <v>-2.3237283038596E-4</v>
      </c>
    </row>
    <row r="97" spans="1:17" x14ac:dyDescent="0.2">
      <c r="A97" s="1">
        <v>99</v>
      </c>
      <c r="B97" s="1" t="s">
        <v>130</v>
      </c>
      <c r="C97" s="1">
        <v>1.177483426</v>
      </c>
      <c r="D97" s="1">
        <v>1E-4</v>
      </c>
      <c r="E97" s="1">
        <v>1E-4</v>
      </c>
      <c r="F97" s="1">
        <v>1.3764118000000001E-2</v>
      </c>
      <c r="H97" s="1">
        <f t="shared" si="16"/>
        <v>1.4865831537358746E-3</v>
      </c>
      <c r="I97" s="1">
        <f t="shared" si="17"/>
        <v>6.3152713927507113E-8</v>
      </c>
      <c r="J97" s="1">
        <f t="shared" si="18"/>
        <v>1.1783710081581812E-7</v>
      </c>
      <c r="K97" s="1">
        <f t="shared" si="19"/>
        <v>1.253522967437868E-5</v>
      </c>
      <c r="M97" s="1">
        <f t="shared" si="20"/>
        <v>-1.4865200010219471E-3</v>
      </c>
      <c r="N97" s="1">
        <f t="shared" si="21"/>
        <v>-5.4684386888311006E-8</v>
      </c>
      <c r="O97" s="1">
        <f t="shared" si="22"/>
        <v>-1.2472076960451174E-5</v>
      </c>
      <c r="Q97" s="1">
        <f t="shared" si="23"/>
        <v>-1.2417392573562862E-5</v>
      </c>
    </row>
    <row r="98" spans="1:17" x14ac:dyDescent="0.2">
      <c r="A98" s="1">
        <v>29</v>
      </c>
      <c r="B98" s="1" t="s">
        <v>60</v>
      </c>
      <c r="C98" s="1">
        <v>1.128459715</v>
      </c>
      <c r="D98" s="1">
        <v>1E-4</v>
      </c>
      <c r="E98" s="1">
        <v>1E-4</v>
      </c>
      <c r="F98" s="1">
        <v>0.17248375299999999</v>
      </c>
      <c r="H98" s="1">
        <f t="shared" ref="H98:H129" si="24">C98/C$193</f>
        <v>1.4246902885821054E-3</v>
      </c>
      <c r="I98" s="1">
        <f t="shared" ref="I98:I129" si="25">D98/D$193</f>
        <v>6.3152713927507113E-8</v>
      </c>
      <c r="J98" s="1">
        <f t="shared" ref="J98:J129" si="26">E98/E$193</f>
        <v>1.1783710081581812E-7</v>
      </c>
      <c r="K98" s="1">
        <f t="shared" ref="K98:K129" si="27">F98/F$193</f>
        <v>1.5708405427458574E-4</v>
      </c>
      <c r="M98" s="1">
        <f t="shared" ref="M98:M129" si="28">I98-H98</f>
        <v>-1.424627135868178E-3</v>
      </c>
      <c r="N98" s="1">
        <f t="shared" ref="N98:N129" si="29">I98-J98</f>
        <v>-5.4684386888311006E-8</v>
      </c>
      <c r="O98" s="1">
        <f t="shared" ref="O98:O129" si="30">I98-K98</f>
        <v>-1.5702090156065823E-4</v>
      </c>
      <c r="Q98" s="1">
        <f t="shared" ref="Q98:Q129" si="31">J98-K98</f>
        <v>-1.5696621717376991E-4</v>
      </c>
    </row>
    <row r="99" spans="1:17" x14ac:dyDescent="0.2">
      <c r="A99" s="1">
        <v>70</v>
      </c>
      <c r="B99" s="1" t="s">
        <v>101</v>
      </c>
      <c r="C99" s="1">
        <v>1.120682221</v>
      </c>
      <c r="D99" s="1">
        <v>1E-4</v>
      </c>
      <c r="E99" s="1">
        <v>1E-4</v>
      </c>
      <c r="F99" s="1">
        <v>4.0389466999999998E-2</v>
      </c>
      <c r="H99" s="1">
        <f t="shared" si="24"/>
        <v>1.4148711341860573E-3</v>
      </c>
      <c r="I99" s="1">
        <f t="shared" si="25"/>
        <v>6.3152713927507113E-8</v>
      </c>
      <c r="J99" s="1">
        <f t="shared" si="26"/>
        <v>1.1783710081581812E-7</v>
      </c>
      <c r="K99" s="1">
        <f t="shared" si="27"/>
        <v>3.6783413602726914E-5</v>
      </c>
      <c r="M99" s="1">
        <f t="shared" si="28"/>
        <v>-1.4148079814721298E-3</v>
      </c>
      <c r="N99" s="1">
        <f t="shared" si="29"/>
        <v>-5.4684386888311006E-8</v>
      </c>
      <c r="O99" s="1">
        <f t="shared" si="30"/>
        <v>-3.6720260888799409E-5</v>
      </c>
      <c r="Q99" s="1">
        <f t="shared" si="31"/>
        <v>-3.6665576501911099E-5</v>
      </c>
    </row>
    <row r="100" spans="1:17" x14ac:dyDescent="0.2">
      <c r="A100" s="1">
        <v>91</v>
      </c>
      <c r="B100" s="1" t="s">
        <v>122</v>
      </c>
      <c r="C100" s="1">
        <v>1.026640199</v>
      </c>
      <c r="D100" s="1">
        <v>1E-4</v>
      </c>
      <c r="E100" s="1">
        <v>1E-4</v>
      </c>
      <c r="F100" s="1">
        <v>0.91738824699999999</v>
      </c>
      <c r="H100" s="1">
        <f t="shared" si="24"/>
        <v>1.2961422565122764E-3</v>
      </c>
      <c r="I100" s="1">
        <f t="shared" si="25"/>
        <v>6.3152713927507113E-8</v>
      </c>
      <c r="J100" s="1">
        <f t="shared" si="26"/>
        <v>1.1783710081581812E-7</v>
      </c>
      <c r="K100" s="1">
        <f t="shared" si="27"/>
        <v>8.3548196671378704E-4</v>
      </c>
      <c r="M100" s="1">
        <f t="shared" si="28"/>
        <v>-1.2960791037983489E-3</v>
      </c>
      <c r="N100" s="1">
        <f t="shared" si="29"/>
        <v>-5.4684386888311006E-8</v>
      </c>
      <c r="O100" s="1">
        <f t="shared" si="30"/>
        <v>-8.3541881399985959E-4</v>
      </c>
      <c r="Q100" s="1">
        <f t="shared" si="31"/>
        <v>-8.3536412961297119E-4</v>
      </c>
    </row>
    <row r="101" spans="1:17" x14ac:dyDescent="0.2">
      <c r="A101" s="1">
        <v>128</v>
      </c>
      <c r="B101" s="1" t="s">
        <v>159</v>
      </c>
      <c r="C101" s="1">
        <v>1.003183776</v>
      </c>
      <c r="D101" s="1">
        <v>1E-4</v>
      </c>
      <c r="E101" s="1">
        <v>1E-4</v>
      </c>
      <c r="F101" s="1">
        <v>6.3078936000000002E-2</v>
      </c>
      <c r="H101" s="1">
        <f t="shared" si="24"/>
        <v>1.2665283167244709E-3</v>
      </c>
      <c r="I101" s="1">
        <f t="shared" si="25"/>
        <v>6.3152713927507113E-8</v>
      </c>
      <c r="J101" s="1">
        <f t="shared" si="26"/>
        <v>1.1783710081581812E-7</v>
      </c>
      <c r="K101" s="1">
        <f t="shared" si="27"/>
        <v>5.7447120867129558E-5</v>
      </c>
      <c r="M101" s="1">
        <f t="shared" si="28"/>
        <v>-1.2664651640105435E-3</v>
      </c>
      <c r="N101" s="1">
        <f t="shared" si="29"/>
        <v>-5.4684386888311006E-8</v>
      </c>
      <c r="O101" s="1">
        <f t="shared" si="30"/>
        <v>-5.7383968153202054E-5</v>
      </c>
      <c r="Q101" s="1">
        <f t="shared" si="31"/>
        <v>-5.7329283766313743E-5</v>
      </c>
    </row>
    <row r="102" spans="1:17" x14ac:dyDescent="0.2">
      <c r="A102" s="1">
        <v>139</v>
      </c>
      <c r="B102" s="1" t="s">
        <v>170</v>
      </c>
      <c r="C102" s="1">
        <v>0.80074469299999995</v>
      </c>
      <c r="D102" s="1">
        <v>1E-4</v>
      </c>
      <c r="E102" s="1">
        <v>1E-4</v>
      </c>
      <c r="F102" s="1">
        <v>4.9436756999999998E-2</v>
      </c>
      <c r="H102" s="1">
        <f t="shared" si="24"/>
        <v>1.0109471987227825E-3</v>
      </c>
      <c r="I102" s="1">
        <f t="shared" si="25"/>
        <v>6.3152713927507113E-8</v>
      </c>
      <c r="J102" s="1">
        <f t="shared" si="26"/>
        <v>1.1783710081581812E-7</v>
      </c>
      <c r="K102" s="1">
        <f t="shared" si="27"/>
        <v>4.5022943231919976E-5</v>
      </c>
      <c r="M102" s="1">
        <f t="shared" si="28"/>
        <v>-1.010884046008855E-3</v>
      </c>
      <c r="N102" s="1">
        <f t="shared" si="29"/>
        <v>-5.4684386888311006E-8</v>
      </c>
      <c r="O102" s="1">
        <f t="shared" si="30"/>
        <v>-4.4959790517992471E-5</v>
      </c>
      <c r="Q102" s="1">
        <f t="shared" si="31"/>
        <v>-4.4905106131104161E-5</v>
      </c>
    </row>
    <row r="103" spans="1:17" x14ac:dyDescent="0.2">
      <c r="A103" s="1">
        <v>38</v>
      </c>
      <c r="B103" s="1" t="s">
        <v>69</v>
      </c>
      <c r="C103" s="1">
        <v>0.71256740500000004</v>
      </c>
      <c r="D103" s="1">
        <v>1E-4</v>
      </c>
      <c r="E103" s="1">
        <v>1E-4</v>
      </c>
      <c r="F103" s="1">
        <v>8.6868870000000008E-3</v>
      </c>
      <c r="H103" s="1">
        <f t="shared" si="24"/>
        <v>8.9962259916708865E-4</v>
      </c>
      <c r="I103" s="1">
        <f t="shared" si="25"/>
        <v>6.3152713927507113E-8</v>
      </c>
      <c r="J103" s="1">
        <f t="shared" si="26"/>
        <v>1.1783710081581812E-7</v>
      </c>
      <c r="K103" s="1">
        <f t="shared" si="27"/>
        <v>7.9113041388031104E-6</v>
      </c>
      <c r="M103" s="1">
        <f t="shared" si="28"/>
        <v>-8.9955944645316119E-4</v>
      </c>
      <c r="N103" s="1">
        <f t="shared" si="29"/>
        <v>-5.4684386888311006E-8</v>
      </c>
      <c r="O103" s="1">
        <f t="shared" si="30"/>
        <v>-7.8481514248756039E-6</v>
      </c>
      <c r="Q103" s="1">
        <f t="shared" si="31"/>
        <v>-7.793467037987292E-6</v>
      </c>
    </row>
    <row r="104" spans="1:17" x14ac:dyDescent="0.2">
      <c r="A104" s="1">
        <v>71</v>
      </c>
      <c r="B104" s="1" t="s">
        <v>102</v>
      </c>
      <c r="C104" s="1">
        <v>0.45505626700000001</v>
      </c>
      <c r="D104" s="1">
        <v>1E-4</v>
      </c>
      <c r="E104" s="1">
        <v>1E-4</v>
      </c>
      <c r="F104" s="1">
        <v>0.62617582500000002</v>
      </c>
      <c r="H104" s="1">
        <f t="shared" si="24"/>
        <v>5.7451252865799087E-4</v>
      </c>
      <c r="I104" s="1">
        <f t="shared" si="25"/>
        <v>6.3152713927507113E-8</v>
      </c>
      <c r="J104" s="1">
        <f t="shared" si="26"/>
        <v>1.1783710081581812E-7</v>
      </c>
      <c r="K104" s="1">
        <f t="shared" si="27"/>
        <v>5.7026957941791489E-4</v>
      </c>
      <c r="M104" s="1">
        <f t="shared" si="28"/>
        <v>-5.7444937594406341E-4</v>
      </c>
      <c r="N104" s="1">
        <f t="shared" si="29"/>
        <v>-5.4684386888311006E-8</v>
      </c>
      <c r="O104" s="1">
        <f t="shared" si="30"/>
        <v>-5.7020642670398743E-4</v>
      </c>
      <c r="Q104" s="1">
        <f t="shared" si="31"/>
        <v>-5.7015174231709903E-4</v>
      </c>
    </row>
    <row r="105" spans="1:17" x14ac:dyDescent="0.2">
      <c r="A105" s="1">
        <v>150</v>
      </c>
      <c r="B105" s="1" t="s">
        <v>181</v>
      </c>
      <c r="C105" s="1">
        <v>0.38092251300000002</v>
      </c>
      <c r="D105" s="1">
        <v>1E-4</v>
      </c>
      <c r="E105" s="1">
        <v>1E-4</v>
      </c>
      <c r="F105" s="1">
        <v>0.68053295400000002</v>
      </c>
      <c r="H105" s="1">
        <f t="shared" si="24"/>
        <v>4.8091801396152708E-4</v>
      </c>
      <c r="I105" s="1">
        <f t="shared" si="25"/>
        <v>6.3152713927507113E-8</v>
      </c>
      <c r="J105" s="1">
        <f t="shared" si="26"/>
        <v>1.1783710081581812E-7</v>
      </c>
      <c r="K105" s="1">
        <f t="shared" si="27"/>
        <v>6.197735938745498E-4</v>
      </c>
      <c r="M105" s="1">
        <f t="shared" si="28"/>
        <v>-4.8085486124759956E-4</v>
      </c>
      <c r="N105" s="1">
        <f t="shared" si="29"/>
        <v>-5.4684386888311006E-8</v>
      </c>
      <c r="O105" s="1">
        <f t="shared" si="30"/>
        <v>-6.1971044116062234E-4</v>
      </c>
      <c r="Q105" s="1">
        <f t="shared" si="31"/>
        <v>-6.1965575677373395E-4</v>
      </c>
    </row>
    <row r="106" spans="1:17" x14ac:dyDescent="0.2">
      <c r="A106" s="1">
        <v>174</v>
      </c>
      <c r="B106" s="1" t="s">
        <v>205</v>
      </c>
      <c r="C106" s="1">
        <v>0.30003177800000003</v>
      </c>
      <c r="D106" s="1">
        <v>1E-4</v>
      </c>
      <c r="E106" s="1">
        <v>1E-4</v>
      </c>
      <c r="F106" s="1">
        <v>0.102155228</v>
      </c>
      <c r="H106" s="1">
        <f t="shared" si="24"/>
        <v>3.7879275148304455E-4</v>
      </c>
      <c r="I106" s="1">
        <f t="shared" si="25"/>
        <v>6.3152713927507113E-8</v>
      </c>
      <c r="J106" s="1">
        <f t="shared" si="26"/>
        <v>1.1783710081581812E-7</v>
      </c>
      <c r="K106" s="1">
        <f t="shared" si="27"/>
        <v>9.3034602392868163E-5</v>
      </c>
      <c r="M106" s="1">
        <f t="shared" si="28"/>
        <v>-3.7872959876911704E-4</v>
      </c>
      <c r="N106" s="1">
        <f t="shared" si="29"/>
        <v>-5.4684386888311006E-8</v>
      </c>
      <c r="O106" s="1">
        <f t="shared" si="30"/>
        <v>-9.2971449678940651E-5</v>
      </c>
      <c r="Q106" s="1">
        <f t="shared" si="31"/>
        <v>-9.2916765292052348E-5</v>
      </c>
    </row>
    <row r="107" spans="1:17" x14ac:dyDescent="0.2">
      <c r="A107" s="1">
        <v>153</v>
      </c>
      <c r="B107" s="1" t="s">
        <v>184</v>
      </c>
      <c r="C107" s="1">
        <v>0.28297511800000003</v>
      </c>
      <c r="D107" s="1">
        <v>1E-4</v>
      </c>
      <c r="E107" s="1">
        <v>1E-4</v>
      </c>
      <c r="F107" s="1">
        <v>2.3592065999999998E-2</v>
      </c>
      <c r="H107" s="1">
        <f t="shared" si="24"/>
        <v>3.5725856861888543E-4</v>
      </c>
      <c r="I107" s="1">
        <f t="shared" si="25"/>
        <v>6.3152713927507113E-8</v>
      </c>
      <c r="J107" s="1">
        <f t="shared" si="26"/>
        <v>1.1783710081581812E-7</v>
      </c>
      <c r="K107" s="1">
        <f t="shared" si="27"/>
        <v>2.1485718576598972E-5</v>
      </c>
      <c r="M107" s="1">
        <f t="shared" si="28"/>
        <v>-3.5719541590495792E-4</v>
      </c>
      <c r="N107" s="1">
        <f t="shared" si="29"/>
        <v>-5.4684386888311006E-8</v>
      </c>
      <c r="O107" s="1">
        <f t="shared" si="30"/>
        <v>-2.1422565862671464E-5</v>
      </c>
      <c r="Q107" s="1">
        <f t="shared" si="31"/>
        <v>-2.1367881475783154E-5</v>
      </c>
    </row>
    <row r="108" spans="1:17" x14ac:dyDescent="0.2">
      <c r="A108" s="1">
        <v>42</v>
      </c>
      <c r="B108" s="1" t="s">
        <v>73</v>
      </c>
      <c r="C108" s="1">
        <v>0.192475326</v>
      </c>
      <c r="D108" s="1">
        <v>1E-4</v>
      </c>
      <c r="E108" s="1">
        <v>1E-4</v>
      </c>
      <c r="F108" s="1">
        <v>3.0944446E-2</v>
      </c>
      <c r="H108" s="1">
        <f t="shared" si="24"/>
        <v>2.4300178739112085E-4</v>
      </c>
      <c r="I108" s="1">
        <f t="shared" si="25"/>
        <v>6.3152713927507113E-8</v>
      </c>
      <c r="J108" s="1">
        <f t="shared" si="26"/>
        <v>1.1783710081581812E-7</v>
      </c>
      <c r="K108" s="1">
        <f t="shared" si="27"/>
        <v>2.8181663202568346E-5</v>
      </c>
      <c r="M108" s="1">
        <f t="shared" si="28"/>
        <v>-2.4293863467719334E-4</v>
      </c>
      <c r="N108" s="1">
        <f t="shared" si="29"/>
        <v>-5.4684386888311006E-8</v>
      </c>
      <c r="O108" s="1">
        <f t="shared" si="30"/>
        <v>-2.8118510488640838E-5</v>
      </c>
      <c r="Q108" s="1">
        <f t="shared" si="31"/>
        <v>-2.8063826101752528E-5</v>
      </c>
    </row>
    <row r="109" spans="1:17" x14ac:dyDescent="0.2">
      <c r="A109" s="1">
        <v>146</v>
      </c>
      <c r="B109" s="1" t="s">
        <v>177</v>
      </c>
      <c r="C109" s="1">
        <v>0.12458354100000001</v>
      </c>
      <c r="D109" s="1">
        <v>1E-4</v>
      </c>
      <c r="E109" s="1">
        <v>1E-4</v>
      </c>
      <c r="F109" s="1">
        <v>1.4077154E-2</v>
      </c>
      <c r="H109" s="1">
        <f t="shared" si="24"/>
        <v>1.5728781330919783E-4</v>
      </c>
      <c r="I109" s="1">
        <f t="shared" si="25"/>
        <v>6.3152713927507113E-8</v>
      </c>
      <c r="J109" s="1">
        <f t="shared" si="26"/>
        <v>1.1783710081581812E-7</v>
      </c>
      <c r="K109" s="1">
        <f t="shared" si="27"/>
        <v>1.2820317186440752E-5</v>
      </c>
      <c r="M109" s="1">
        <f t="shared" si="28"/>
        <v>-1.5722466059527032E-4</v>
      </c>
      <c r="N109" s="1">
        <f t="shared" si="29"/>
        <v>-5.4684386888311006E-8</v>
      </c>
      <c r="O109" s="1">
        <f t="shared" si="30"/>
        <v>-1.2757164472513246E-5</v>
      </c>
      <c r="Q109" s="1">
        <f t="shared" si="31"/>
        <v>-1.2702480085624934E-5</v>
      </c>
    </row>
    <row r="110" spans="1:17" x14ac:dyDescent="0.2">
      <c r="A110" s="1">
        <v>154</v>
      </c>
      <c r="B110" s="1" t="s">
        <v>185</v>
      </c>
      <c r="C110" s="1">
        <v>9.7488786999999993E-2</v>
      </c>
      <c r="D110" s="1">
        <v>1E-4</v>
      </c>
      <c r="E110" s="1">
        <v>1E-4</v>
      </c>
      <c r="F110" s="1">
        <v>9.2445834000000005E-2</v>
      </c>
      <c r="H110" s="1">
        <f t="shared" si="24"/>
        <v>1.2308044871991679E-4</v>
      </c>
      <c r="I110" s="1">
        <f t="shared" si="25"/>
        <v>6.3152713927507113E-8</v>
      </c>
      <c r="J110" s="1">
        <f t="shared" si="26"/>
        <v>1.1783710081581812E-7</v>
      </c>
      <c r="K110" s="1">
        <f t="shared" si="27"/>
        <v>8.4192082749471158E-5</v>
      </c>
      <c r="M110" s="1">
        <f t="shared" si="28"/>
        <v>-1.2301729600598928E-4</v>
      </c>
      <c r="N110" s="1">
        <f t="shared" si="29"/>
        <v>-5.4684386888311006E-8</v>
      </c>
      <c r="O110" s="1">
        <f t="shared" si="30"/>
        <v>-8.4128930035543646E-5</v>
      </c>
      <c r="Q110" s="1">
        <f t="shared" si="31"/>
        <v>-8.4074245648655343E-5</v>
      </c>
    </row>
    <row r="111" spans="1:17" x14ac:dyDescent="0.2">
      <c r="A111" s="1">
        <v>20</v>
      </c>
      <c r="B111" s="1" t="s">
        <v>51</v>
      </c>
      <c r="C111" s="1">
        <v>0</v>
      </c>
      <c r="D111" s="1">
        <v>1E-4</v>
      </c>
      <c r="E111" s="1">
        <v>1E-4</v>
      </c>
      <c r="F111" s="1">
        <v>0.26966845099999998</v>
      </c>
      <c r="H111" s="1">
        <f t="shared" si="24"/>
        <v>0</v>
      </c>
      <c r="I111" s="1">
        <f t="shared" si="25"/>
        <v>6.3152713927507113E-8</v>
      </c>
      <c r="J111" s="1">
        <f t="shared" si="26"/>
        <v>1.1783710081581812E-7</v>
      </c>
      <c r="K111" s="1">
        <f t="shared" si="27"/>
        <v>2.4559190565054243E-4</v>
      </c>
      <c r="M111" s="1">
        <f t="shared" si="28"/>
        <v>6.3152713927507113E-8</v>
      </c>
      <c r="N111" s="1">
        <f t="shared" si="29"/>
        <v>-5.4684386888311006E-8</v>
      </c>
      <c r="O111" s="1">
        <f t="shared" si="30"/>
        <v>-2.4552875293661492E-4</v>
      </c>
      <c r="Q111" s="1">
        <f t="shared" si="31"/>
        <v>-2.4547406854972663E-4</v>
      </c>
    </row>
    <row r="112" spans="1:17" x14ac:dyDescent="0.2">
      <c r="A112" s="1">
        <v>43</v>
      </c>
      <c r="B112" s="1" t="s">
        <v>74</v>
      </c>
      <c r="C112" s="1">
        <v>0</v>
      </c>
      <c r="D112" s="1">
        <v>1E-4</v>
      </c>
      <c r="E112" s="1">
        <v>1E-4</v>
      </c>
      <c r="F112" s="1">
        <v>9.2885320000000004E-3</v>
      </c>
      <c r="H112" s="1">
        <f t="shared" si="24"/>
        <v>0</v>
      </c>
      <c r="I112" s="1">
        <f t="shared" si="25"/>
        <v>6.3152713927507113E-8</v>
      </c>
      <c r="J112" s="1">
        <f t="shared" si="26"/>
        <v>1.1783710081581812E-7</v>
      </c>
      <c r="K112" s="1">
        <f t="shared" si="27"/>
        <v>8.4592330549488134E-6</v>
      </c>
      <c r="M112" s="1">
        <f t="shared" si="28"/>
        <v>6.3152713927507113E-8</v>
      </c>
      <c r="N112" s="1">
        <f t="shared" si="29"/>
        <v>-5.4684386888311006E-8</v>
      </c>
      <c r="O112" s="1">
        <f t="shared" si="30"/>
        <v>-8.3960803410213068E-6</v>
      </c>
      <c r="Q112" s="1">
        <f t="shared" si="31"/>
        <v>-8.341395954132995E-6</v>
      </c>
    </row>
    <row r="113" spans="1:17" x14ac:dyDescent="0.2">
      <c r="A113" s="1">
        <v>49</v>
      </c>
      <c r="B113" s="1" t="s">
        <v>80</v>
      </c>
      <c r="C113" s="1">
        <v>0</v>
      </c>
      <c r="D113" s="1">
        <v>1E-4</v>
      </c>
      <c r="E113" s="1">
        <v>1E-4</v>
      </c>
      <c r="F113" s="1">
        <v>1.7060034000000002E-2</v>
      </c>
      <c r="H113" s="1">
        <f t="shared" si="24"/>
        <v>0</v>
      </c>
      <c r="I113" s="1">
        <f t="shared" si="25"/>
        <v>6.3152713927507113E-8</v>
      </c>
      <c r="J113" s="1">
        <f t="shared" si="26"/>
        <v>1.1783710081581812E-7</v>
      </c>
      <c r="K113" s="1">
        <f t="shared" si="27"/>
        <v>1.5536879620089659E-5</v>
      </c>
      <c r="M113" s="1">
        <f t="shared" si="28"/>
        <v>6.3152713927507113E-8</v>
      </c>
      <c r="N113" s="1">
        <f t="shared" si="29"/>
        <v>-5.4684386888311006E-8</v>
      </c>
      <c r="O113" s="1">
        <f t="shared" si="30"/>
        <v>-1.5473726906162151E-5</v>
      </c>
      <c r="Q113" s="1">
        <f t="shared" si="31"/>
        <v>-1.5419042519273841E-5</v>
      </c>
    </row>
    <row r="114" spans="1:17" x14ac:dyDescent="0.2">
      <c r="A114" s="1">
        <v>52</v>
      </c>
      <c r="B114" s="1" t="s">
        <v>83</v>
      </c>
      <c r="C114" s="1">
        <v>0</v>
      </c>
      <c r="D114" s="1">
        <v>1E-4</v>
      </c>
      <c r="E114" s="1">
        <v>1E-4</v>
      </c>
      <c r="F114" s="1">
        <v>5.5888545999999997E-2</v>
      </c>
      <c r="H114" s="1">
        <f t="shared" si="24"/>
        <v>0</v>
      </c>
      <c r="I114" s="1">
        <f t="shared" si="25"/>
        <v>6.3152713927507113E-8</v>
      </c>
      <c r="J114" s="1">
        <f t="shared" si="26"/>
        <v>1.1783710081581812E-7</v>
      </c>
      <c r="K114" s="1">
        <f t="shared" si="27"/>
        <v>5.089870344595112E-5</v>
      </c>
      <c r="M114" s="1">
        <f t="shared" si="28"/>
        <v>6.3152713927507113E-8</v>
      </c>
      <c r="N114" s="1">
        <f t="shared" si="29"/>
        <v>-5.4684386888311006E-8</v>
      </c>
      <c r="O114" s="1">
        <f t="shared" si="30"/>
        <v>-5.0835550732023615E-5</v>
      </c>
      <c r="Q114" s="1">
        <f t="shared" si="31"/>
        <v>-5.0780866345135305E-5</v>
      </c>
    </row>
    <row r="115" spans="1:17" x14ac:dyDescent="0.2">
      <c r="A115" s="1">
        <v>73</v>
      </c>
      <c r="B115" s="1" t="s">
        <v>104</v>
      </c>
      <c r="C115" s="1">
        <v>0</v>
      </c>
      <c r="D115" s="1">
        <v>1E-4</v>
      </c>
      <c r="E115" s="1">
        <v>1E-4</v>
      </c>
      <c r="F115" s="1">
        <v>0.48084774499999999</v>
      </c>
      <c r="H115" s="1">
        <f t="shared" si="24"/>
        <v>0</v>
      </c>
      <c r="I115" s="1">
        <f t="shared" si="25"/>
        <v>6.3152713927507113E-8</v>
      </c>
      <c r="J115" s="1">
        <f t="shared" si="26"/>
        <v>1.1783710081581812E-7</v>
      </c>
      <c r="K115" s="1">
        <f t="shared" si="27"/>
        <v>4.3791668467111895E-4</v>
      </c>
      <c r="M115" s="1">
        <f t="shared" si="28"/>
        <v>6.3152713927507113E-8</v>
      </c>
      <c r="N115" s="1">
        <f t="shared" si="29"/>
        <v>-5.4684386888311006E-8</v>
      </c>
      <c r="O115" s="1">
        <f t="shared" si="30"/>
        <v>-4.3785353195719144E-4</v>
      </c>
      <c r="Q115" s="1">
        <f t="shared" si="31"/>
        <v>-4.3779884757030315E-4</v>
      </c>
    </row>
    <row r="116" spans="1:17" x14ac:dyDescent="0.2">
      <c r="A116" s="1">
        <v>80</v>
      </c>
      <c r="B116" s="1" t="s">
        <v>111</v>
      </c>
      <c r="C116" s="1">
        <v>0</v>
      </c>
      <c r="D116" s="1">
        <v>1E-4</v>
      </c>
      <c r="E116" s="1">
        <v>1E-4</v>
      </c>
      <c r="F116" s="1">
        <v>1.8370149999999998E-2</v>
      </c>
      <c r="H116" s="1">
        <f t="shared" si="24"/>
        <v>0</v>
      </c>
      <c r="I116" s="1">
        <f t="shared" si="25"/>
        <v>6.3152713927507113E-8</v>
      </c>
      <c r="J116" s="1">
        <f t="shared" si="26"/>
        <v>1.1783710081581812E-7</v>
      </c>
      <c r="K116" s="1">
        <f t="shared" si="27"/>
        <v>1.6730025810792052E-5</v>
      </c>
      <c r="M116" s="1">
        <f t="shared" si="28"/>
        <v>6.3152713927507113E-8</v>
      </c>
      <c r="N116" s="1">
        <f t="shared" si="29"/>
        <v>-5.4684386888311006E-8</v>
      </c>
      <c r="O116" s="1">
        <f t="shared" si="30"/>
        <v>-1.6666873096864544E-5</v>
      </c>
      <c r="Q116" s="1">
        <f t="shared" si="31"/>
        <v>-1.6612188709976234E-5</v>
      </c>
    </row>
    <row r="117" spans="1:17" x14ac:dyDescent="0.2">
      <c r="A117" s="1">
        <v>85</v>
      </c>
      <c r="B117" s="1" t="s">
        <v>116</v>
      </c>
      <c r="C117" s="1">
        <v>0</v>
      </c>
      <c r="D117" s="1">
        <v>1E-4</v>
      </c>
      <c r="E117" s="1">
        <v>1E-4</v>
      </c>
      <c r="F117" s="1">
        <v>2.4652839999999999E-3</v>
      </c>
      <c r="H117" s="1">
        <f t="shared" si="24"/>
        <v>0</v>
      </c>
      <c r="I117" s="1">
        <f t="shared" si="25"/>
        <v>6.3152713927507113E-8</v>
      </c>
      <c r="J117" s="1">
        <f t="shared" si="26"/>
        <v>1.1783710081581812E-7</v>
      </c>
      <c r="K117" s="1">
        <f t="shared" si="27"/>
        <v>2.2451784525947081E-6</v>
      </c>
      <c r="M117" s="1">
        <f t="shared" si="28"/>
        <v>6.3152713927507113E-8</v>
      </c>
      <c r="N117" s="1">
        <f t="shared" si="29"/>
        <v>-5.4684386888311006E-8</v>
      </c>
      <c r="O117" s="1">
        <f t="shared" si="30"/>
        <v>-2.1820257386672011E-6</v>
      </c>
      <c r="Q117" s="1">
        <f t="shared" si="31"/>
        <v>-2.1273413517788901E-6</v>
      </c>
    </row>
    <row r="118" spans="1:17" x14ac:dyDescent="0.2">
      <c r="A118" s="1">
        <v>98</v>
      </c>
      <c r="B118" s="1" t="s">
        <v>129</v>
      </c>
      <c r="C118" s="1">
        <v>0</v>
      </c>
      <c r="D118" s="1">
        <v>1E-4</v>
      </c>
      <c r="E118" s="1">
        <v>1E-4</v>
      </c>
      <c r="F118" s="1">
        <v>0.203593833</v>
      </c>
      <c r="H118" s="1">
        <f t="shared" si="24"/>
        <v>0</v>
      </c>
      <c r="I118" s="1">
        <f t="shared" si="25"/>
        <v>6.3152713927507113E-8</v>
      </c>
      <c r="J118" s="1">
        <f t="shared" si="26"/>
        <v>1.1783710081581812E-7</v>
      </c>
      <c r="K118" s="1">
        <f t="shared" si="27"/>
        <v>1.854165633382464E-4</v>
      </c>
      <c r="M118" s="1">
        <f t="shared" si="28"/>
        <v>6.3152713927507113E-8</v>
      </c>
      <c r="N118" s="1">
        <f t="shared" si="29"/>
        <v>-5.4684386888311006E-8</v>
      </c>
      <c r="O118" s="1">
        <f t="shared" si="30"/>
        <v>-1.8535341062431889E-4</v>
      </c>
      <c r="Q118" s="1">
        <f t="shared" si="31"/>
        <v>-1.8529872623743057E-4</v>
      </c>
    </row>
    <row r="119" spans="1:17" x14ac:dyDescent="0.2">
      <c r="A119" s="1">
        <v>137</v>
      </c>
      <c r="B119" s="1" t="s">
        <v>168</v>
      </c>
      <c r="C119" s="1">
        <v>0</v>
      </c>
      <c r="D119" s="1">
        <v>1E-4</v>
      </c>
      <c r="E119" s="1">
        <v>1E-4</v>
      </c>
      <c r="F119" s="1">
        <v>6.2369235000000002E-2</v>
      </c>
      <c r="H119" s="1">
        <f t="shared" si="24"/>
        <v>0</v>
      </c>
      <c r="I119" s="1">
        <f t="shared" si="25"/>
        <v>6.3152713927507113E-8</v>
      </c>
      <c r="J119" s="1">
        <f t="shared" si="26"/>
        <v>1.1783710081581812E-7</v>
      </c>
      <c r="K119" s="1">
        <f t="shared" si="27"/>
        <v>5.6800783409463459E-5</v>
      </c>
      <c r="M119" s="1">
        <f t="shared" si="28"/>
        <v>6.3152713927507113E-8</v>
      </c>
      <c r="N119" s="1">
        <f t="shared" si="29"/>
        <v>-5.4684386888311006E-8</v>
      </c>
      <c r="O119" s="1">
        <f t="shared" si="30"/>
        <v>-5.6737630695535954E-5</v>
      </c>
      <c r="Q119" s="1">
        <f t="shared" si="31"/>
        <v>-5.6682946308647644E-5</v>
      </c>
    </row>
    <row r="120" spans="1:17" x14ac:dyDescent="0.2">
      <c r="A120" s="1">
        <v>140</v>
      </c>
      <c r="B120" s="1" t="s">
        <v>171</v>
      </c>
      <c r="C120" s="1">
        <v>0</v>
      </c>
      <c r="D120" s="1">
        <v>1E-4</v>
      </c>
      <c r="E120" s="1">
        <v>1E-4</v>
      </c>
      <c r="F120" s="1">
        <v>0.19945197200000001</v>
      </c>
      <c r="H120" s="1">
        <f t="shared" si="24"/>
        <v>0</v>
      </c>
      <c r="I120" s="1">
        <f t="shared" si="25"/>
        <v>6.3152713927507113E-8</v>
      </c>
      <c r="J120" s="1">
        <f t="shared" si="26"/>
        <v>1.1783710081581812E-7</v>
      </c>
      <c r="K120" s="1">
        <f t="shared" si="27"/>
        <v>1.8164449607506602E-4</v>
      </c>
      <c r="M120" s="1">
        <f t="shared" si="28"/>
        <v>6.3152713927507113E-8</v>
      </c>
      <c r="N120" s="1">
        <f t="shared" si="29"/>
        <v>-5.4684386888311006E-8</v>
      </c>
      <c r="O120" s="1">
        <f t="shared" si="30"/>
        <v>-1.8158134336113851E-4</v>
      </c>
      <c r="Q120" s="1">
        <f t="shared" si="31"/>
        <v>-1.8152665897425019E-4</v>
      </c>
    </row>
    <row r="121" spans="1:17" x14ac:dyDescent="0.2">
      <c r="A121" s="1">
        <v>143</v>
      </c>
      <c r="B121" s="1" t="s">
        <v>174</v>
      </c>
      <c r="C121" s="1">
        <v>0</v>
      </c>
      <c r="D121" s="1">
        <v>1E-4</v>
      </c>
      <c r="E121" s="1">
        <v>1E-4</v>
      </c>
      <c r="F121" s="1">
        <v>0.46161218300000001</v>
      </c>
      <c r="H121" s="1">
        <f t="shared" si="24"/>
        <v>0</v>
      </c>
      <c r="I121" s="1">
        <f t="shared" si="25"/>
        <v>6.3152713927507113E-8</v>
      </c>
      <c r="J121" s="1">
        <f t="shared" si="26"/>
        <v>1.1783710081581812E-7</v>
      </c>
      <c r="K121" s="1">
        <f t="shared" si="27"/>
        <v>4.2039851259603571E-4</v>
      </c>
      <c r="M121" s="1">
        <f t="shared" si="28"/>
        <v>6.3152713927507113E-8</v>
      </c>
      <c r="N121" s="1">
        <f t="shared" si="29"/>
        <v>-5.4684386888311006E-8</v>
      </c>
      <c r="O121" s="1">
        <f t="shared" si="30"/>
        <v>-4.203353598821082E-4</v>
      </c>
      <c r="Q121" s="1">
        <f t="shared" si="31"/>
        <v>-4.2028067549521991E-4</v>
      </c>
    </row>
    <row r="122" spans="1:17" x14ac:dyDescent="0.2">
      <c r="A122" s="1">
        <v>145</v>
      </c>
      <c r="B122" s="1" t="s">
        <v>176</v>
      </c>
      <c r="C122" s="1">
        <v>0</v>
      </c>
      <c r="D122" s="1">
        <v>1E-4</v>
      </c>
      <c r="E122" s="1">
        <v>1E-4</v>
      </c>
      <c r="F122" s="1">
        <v>0.22670340899999999</v>
      </c>
      <c r="H122" s="1">
        <f t="shared" si="24"/>
        <v>0</v>
      </c>
      <c r="I122" s="1">
        <f t="shared" si="25"/>
        <v>6.3152713927507113E-8</v>
      </c>
      <c r="J122" s="1">
        <f t="shared" si="26"/>
        <v>1.1783710081581812E-7</v>
      </c>
      <c r="K122" s="1">
        <f t="shared" si="27"/>
        <v>2.0646286959902601E-4</v>
      </c>
      <c r="M122" s="1">
        <f t="shared" si="28"/>
        <v>6.3152713927507113E-8</v>
      </c>
      <c r="N122" s="1">
        <f t="shared" si="29"/>
        <v>-5.4684386888311006E-8</v>
      </c>
      <c r="O122" s="1">
        <f t="shared" si="30"/>
        <v>-2.063997168850985E-4</v>
      </c>
      <c r="Q122" s="1">
        <f t="shared" si="31"/>
        <v>-2.0634503249821018E-4</v>
      </c>
    </row>
    <row r="123" spans="1:17" x14ac:dyDescent="0.2">
      <c r="A123" s="1">
        <v>148</v>
      </c>
      <c r="B123" s="1" t="s">
        <v>179</v>
      </c>
      <c r="C123" s="1">
        <v>0</v>
      </c>
      <c r="D123" s="1">
        <v>1E-4</v>
      </c>
      <c r="E123" s="1">
        <v>1E-4</v>
      </c>
      <c r="F123" s="1">
        <v>0.21761778500000001</v>
      </c>
      <c r="H123" s="1">
        <f t="shared" si="24"/>
        <v>0</v>
      </c>
      <c r="I123" s="1">
        <f t="shared" si="25"/>
        <v>6.3152713927507113E-8</v>
      </c>
      <c r="J123" s="1">
        <f t="shared" si="26"/>
        <v>1.1783710081581812E-7</v>
      </c>
      <c r="K123" s="1">
        <f t="shared" si="27"/>
        <v>1.9818842850697442E-4</v>
      </c>
      <c r="M123" s="1">
        <f t="shared" si="28"/>
        <v>6.3152713927507113E-8</v>
      </c>
      <c r="N123" s="1">
        <f t="shared" si="29"/>
        <v>-5.4684386888311006E-8</v>
      </c>
      <c r="O123" s="1">
        <f t="shared" si="30"/>
        <v>-1.9812527579304691E-4</v>
      </c>
      <c r="Q123" s="1">
        <f t="shared" si="31"/>
        <v>-1.9807059140615859E-4</v>
      </c>
    </row>
    <row r="124" spans="1:17" x14ac:dyDescent="0.2">
      <c r="A124" s="1">
        <v>151</v>
      </c>
      <c r="B124" s="1" t="s">
        <v>182</v>
      </c>
      <c r="C124" s="1">
        <v>0</v>
      </c>
      <c r="D124" s="1">
        <v>1E-4</v>
      </c>
      <c r="E124" s="1">
        <v>1E-4</v>
      </c>
      <c r="F124" s="1">
        <v>0.14815768500000001</v>
      </c>
      <c r="H124" s="1">
        <f t="shared" si="24"/>
        <v>0</v>
      </c>
      <c r="I124" s="1">
        <f t="shared" si="25"/>
        <v>6.3152713927507113E-8</v>
      </c>
      <c r="J124" s="1">
        <f t="shared" si="26"/>
        <v>1.1783710081581812E-7</v>
      </c>
      <c r="K124" s="1">
        <f t="shared" si="27"/>
        <v>1.349298668828071E-4</v>
      </c>
      <c r="M124" s="1">
        <f t="shared" si="28"/>
        <v>6.3152713927507113E-8</v>
      </c>
      <c r="N124" s="1">
        <f t="shared" si="29"/>
        <v>-5.4684386888311006E-8</v>
      </c>
      <c r="O124" s="1">
        <f t="shared" si="30"/>
        <v>-1.3486671416887958E-4</v>
      </c>
      <c r="Q124" s="1">
        <f t="shared" si="31"/>
        <v>-1.3481202978199127E-4</v>
      </c>
    </row>
    <row r="125" spans="1:17" x14ac:dyDescent="0.2">
      <c r="A125" s="1">
        <v>173</v>
      </c>
      <c r="B125" s="1" t="s">
        <v>204</v>
      </c>
      <c r="C125" s="1">
        <v>0</v>
      </c>
      <c r="D125" s="1">
        <v>1E-4</v>
      </c>
      <c r="E125" s="1">
        <v>1E-4</v>
      </c>
      <c r="F125" s="1">
        <v>0.27863273500000002</v>
      </c>
      <c r="H125" s="1">
        <f t="shared" si="24"/>
        <v>0</v>
      </c>
      <c r="I125" s="1">
        <f t="shared" si="25"/>
        <v>6.3152713927507113E-8</v>
      </c>
      <c r="J125" s="1">
        <f t="shared" si="26"/>
        <v>1.1783710081581812E-7</v>
      </c>
      <c r="K125" s="1">
        <f t="shared" si="27"/>
        <v>2.5375584022349206E-4</v>
      </c>
      <c r="M125" s="1">
        <f t="shared" si="28"/>
        <v>6.3152713927507113E-8</v>
      </c>
      <c r="N125" s="1">
        <f t="shared" si="29"/>
        <v>-5.4684386888311006E-8</v>
      </c>
      <c r="O125" s="1">
        <f t="shared" si="30"/>
        <v>-2.5369268750956455E-4</v>
      </c>
      <c r="Q125" s="1">
        <f t="shared" si="31"/>
        <v>-2.5363800312267626E-4</v>
      </c>
    </row>
    <row r="126" spans="1:17" x14ac:dyDescent="0.2">
      <c r="A126" s="1">
        <v>60</v>
      </c>
      <c r="B126" s="1" t="s">
        <v>91</v>
      </c>
      <c r="C126" s="1">
        <v>0</v>
      </c>
      <c r="D126" s="1">
        <v>1.11E-4</v>
      </c>
      <c r="E126" s="1">
        <v>1E-4</v>
      </c>
      <c r="F126" s="1">
        <v>0.183453268</v>
      </c>
      <c r="H126" s="1">
        <f t="shared" si="24"/>
        <v>0</v>
      </c>
      <c r="I126" s="1">
        <f t="shared" si="25"/>
        <v>7.0099512459532886E-8</v>
      </c>
      <c r="J126" s="1">
        <f t="shared" si="26"/>
        <v>1.1783710081581812E-7</v>
      </c>
      <c r="K126" s="1">
        <f t="shared" si="27"/>
        <v>1.6707418876351864E-4</v>
      </c>
      <c r="M126" s="1">
        <f t="shared" si="28"/>
        <v>7.0099512459532886E-8</v>
      </c>
      <c r="N126" s="1">
        <f t="shared" si="29"/>
        <v>-4.7737588356285233E-8</v>
      </c>
      <c r="O126" s="1">
        <f t="shared" si="30"/>
        <v>-1.670040892510591E-4</v>
      </c>
      <c r="Q126" s="1">
        <f t="shared" si="31"/>
        <v>-1.6695635166270282E-4</v>
      </c>
    </row>
    <row r="127" spans="1:17" x14ac:dyDescent="0.2">
      <c r="A127" s="1">
        <v>17</v>
      </c>
      <c r="B127" s="1" t="s">
        <v>48</v>
      </c>
      <c r="C127" s="1">
        <v>6.558421311</v>
      </c>
      <c r="D127" s="1">
        <v>1.2999999999999999E-4</v>
      </c>
      <c r="E127" s="1">
        <v>1E-4</v>
      </c>
      <c r="F127" s="1">
        <v>0.69866620800000001</v>
      </c>
      <c r="H127" s="1">
        <f t="shared" si="24"/>
        <v>8.2800644329705832E-3</v>
      </c>
      <c r="I127" s="1">
        <f t="shared" si="25"/>
        <v>8.2098528105759231E-8</v>
      </c>
      <c r="J127" s="1">
        <f t="shared" si="26"/>
        <v>1.1783710081581812E-7</v>
      </c>
      <c r="K127" s="1">
        <f t="shared" si="27"/>
        <v>6.3628787423990608E-4</v>
      </c>
      <c r="M127" s="1">
        <f t="shared" si="28"/>
        <v>-8.2799823344424772E-3</v>
      </c>
      <c r="N127" s="1">
        <f t="shared" si="29"/>
        <v>-3.5738572710058888E-8</v>
      </c>
      <c r="O127" s="1">
        <f t="shared" si="30"/>
        <v>-6.3620577571180028E-4</v>
      </c>
      <c r="Q127" s="1">
        <f t="shared" si="31"/>
        <v>-6.3617003713909023E-4</v>
      </c>
    </row>
    <row r="128" spans="1:17" x14ac:dyDescent="0.2">
      <c r="A128" s="1">
        <v>53</v>
      </c>
      <c r="B128" s="1" t="s">
        <v>84</v>
      </c>
      <c r="C128" s="1">
        <v>0</v>
      </c>
      <c r="D128" s="1">
        <v>7.4960000000000001E-3</v>
      </c>
      <c r="E128" s="1">
        <v>1E-4</v>
      </c>
      <c r="F128" s="1">
        <v>5.2058914999999997E-2</v>
      </c>
      <c r="H128" s="1">
        <f t="shared" si="24"/>
        <v>0</v>
      </c>
      <c r="I128" s="1">
        <f t="shared" si="25"/>
        <v>4.7339274360059332E-6</v>
      </c>
      <c r="J128" s="1">
        <f t="shared" si="26"/>
        <v>1.1783710081581812E-7</v>
      </c>
      <c r="K128" s="1">
        <f t="shared" si="27"/>
        <v>4.7410989656144864E-5</v>
      </c>
      <c r="M128" s="1">
        <f t="shared" si="28"/>
        <v>4.7339274360059332E-6</v>
      </c>
      <c r="N128" s="1">
        <f t="shared" si="29"/>
        <v>4.6160903351901148E-6</v>
      </c>
      <c r="O128" s="1">
        <f t="shared" si="30"/>
        <v>-4.2677062220138931E-5</v>
      </c>
      <c r="Q128" s="1">
        <f t="shared" si="31"/>
        <v>-4.7293152555329049E-5</v>
      </c>
    </row>
    <row r="129" spans="1:17" x14ac:dyDescent="0.2">
      <c r="A129" s="1">
        <v>124</v>
      </c>
      <c r="B129" s="1" t="s">
        <v>155</v>
      </c>
      <c r="C129" s="1">
        <v>4.2802217440000003</v>
      </c>
      <c r="D129" s="1">
        <v>0.18898300000000001</v>
      </c>
      <c r="E129" s="1">
        <v>9.0232999999999994E-2</v>
      </c>
      <c r="F129" s="1">
        <v>0.669835136</v>
      </c>
      <c r="H129" s="1">
        <f t="shared" si="24"/>
        <v>5.4038174961830721E-3</v>
      </c>
      <c r="I129" s="1">
        <f t="shared" si="25"/>
        <v>1.1934789336162077E-4</v>
      </c>
      <c r="J129" s="1">
        <f t="shared" si="26"/>
        <v>1.0632795117913715E-4</v>
      </c>
      <c r="K129" s="1">
        <f t="shared" si="27"/>
        <v>6.1003089872730515E-4</v>
      </c>
      <c r="M129" s="1">
        <f t="shared" si="28"/>
        <v>-5.2844696028214516E-3</v>
      </c>
      <c r="N129" s="1">
        <f t="shared" si="29"/>
        <v>1.3019942182483621E-5</v>
      </c>
      <c r="O129" s="1">
        <f t="shared" si="30"/>
        <v>-4.9068300536568436E-4</v>
      </c>
      <c r="Q129" s="1">
        <f t="shared" si="31"/>
        <v>-5.0370294754816804E-4</v>
      </c>
    </row>
    <row r="130" spans="1:17" x14ac:dyDescent="0.2">
      <c r="A130" s="1">
        <v>101</v>
      </c>
      <c r="B130" s="1" t="s">
        <v>132</v>
      </c>
      <c r="C130" s="1">
        <v>0.43006271699999998</v>
      </c>
      <c r="D130" s="1">
        <v>3.3442E-2</v>
      </c>
      <c r="E130" s="1">
        <v>1E-4</v>
      </c>
      <c r="F130" s="1">
        <v>0.13687152799999999</v>
      </c>
      <c r="H130" s="1">
        <f t="shared" ref="H130:H161" si="32">C130/C$193</f>
        <v>5.4295795254962593E-4</v>
      </c>
      <c r="I130" s="1">
        <f t="shared" ref="I130:I161" si="33">D130/D$193</f>
        <v>2.1119530591636927E-5</v>
      </c>
      <c r="J130" s="1">
        <f t="shared" ref="J130:J161" si="34">E130/E$193</f>
        <v>1.1783710081581812E-7</v>
      </c>
      <c r="K130" s="1">
        <f t="shared" ref="K130:K161" si="35">F130/F$193</f>
        <v>1.246513608327938E-4</v>
      </c>
      <c r="M130" s="1">
        <f t="shared" ref="M130:M161" si="36">I130-H130</f>
        <v>-5.21838421957989E-4</v>
      </c>
      <c r="N130" s="1">
        <f t="shared" ref="N130:N161" si="37">I130-J130</f>
        <v>2.1001693490821109E-5</v>
      </c>
      <c r="O130" s="1">
        <f t="shared" ref="O130:O161" si="38">I130-K130</f>
        <v>-1.0353183024115688E-4</v>
      </c>
      <c r="Q130" s="1">
        <f t="shared" ref="Q130:Q161" si="39">J130-K130</f>
        <v>-1.2453352373197797E-4</v>
      </c>
    </row>
    <row r="131" spans="1:17" x14ac:dyDescent="0.2">
      <c r="A131" s="1">
        <v>86</v>
      </c>
      <c r="B131" s="1" t="s">
        <v>117</v>
      </c>
      <c r="C131" s="1">
        <v>0.22507006299999999</v>
      </c>
      <c r="D131" s="1">
        <v>3.5534999999999997E-2</v>
      </c>
      <c r="E131" s="1">
        <v>1E-4</v>
      </c>
      <c r="F131" s="1">
        <v>0.115273258</v>
      </c>
      <c r="H131" s="1">
        <f t="shared" si="32"/>
        <v>2.8415292876153992E-4</v>
      </c>
      <c r="I131" s="1">
        <f t="shared" si="33"/>
        <v>2.244131689413965E-5</v>
      </c>
      <c r="J131" s="1">
        <f t="shared" si="34"/>
        <v>1.1783710081581812E-7</v>
      </c>
      <c r="K131" s="1">
        <f t="shared" si="35"/>
        <v>1.0498142811213254E-4</v>
      </c>
      <c r="M131" s="1">
        <f t="shared" si="36"/>
        <v>-2.6171161186740025E-4</v>
      </c>
      <c r="N131" s="1">
        <f t="shared" si="37"/>
        <v>2.2323479793323831E-5</v>
      </c>
      <c r="O131" s="1">
        <f t="shared" si="38"/>
        <v>-8.2540111217992883E-5</v>
      </c>
      <c r="Q131" s="1">
        <f t="shared" si="39"/>
        <v>-1.0486359101131672E-4</v>
      </c>
    </row>
    <row r="132" spans="1:17" x14ac:dyDescent="0.2">
      <c r="A132" s="1">
        <v>168</v>
      </c>
      <c r="B132" s="1" t="s">
        <v>199</v>
      </c>
      <c r="C132" s="1">
        <v>0.39430479299999999</v>
      </c>
      <c r="D132" s="1">
        <v>0.176205</v>
      </c>
      <c r="E132" s="1">
        <v>6.5078999999999998E-2</v>
      </c>
      <c r="F132" s="1">
        <v>0.53261259299999997</v>
      </c>
      <c r="H132" s="1">
        <f t="shared" si="32"/>
        <v>4.9781325984550313E-4</v>
      </c>
      <c r="I132" s="1">
        <f t="shared" si="33"/>
        <v>1.112782395759639E-4</v>
      </c>
      <c r="J132" s="1">
        <f t="shared" si="34"/>
        <v>7.6687206839926269E-5</v>
      </c>
      <c r="K132" s="1">
        <f t="shared" si="35"/>
        <v>4.8505986222447192E-4</v>
      </c>
      <c r="M132" s="1">
        <f t="shared" si="36"/>
        <v>-3.8653502026953922E-4</v>
      </c>
      <c r="N132" s="1">
        <f t="shared" si="37"/>
        <v>3.459103273603763E-5</v>
      </c>
      <c r="O132" s="1">
        <f t="shared" si="38"/>
        <v>-3.7378162264850801E-4</v>
      </c>
      <c r="Q132" s="1">
        <f t="shared" si="39"/>
        <v>-4.0837265538454562E-4</v>
      </c>
    </row>
    <row r="133" spans="1:17" x14ac:dyDescent="0.2">
      <c r="A133" s="1">
        <v>166</v>
      </c>
      <c r="B133" s="1" t="s">
        <v>197</v>
      </c>
      <c r="C133" s="1">
        <v>1.539260995</v>
      </c>
      <c r="D133" s="1">
        <v>6.1154E-2</v>
      </c>
      <c r="E133" s="1">
        <v>1E-4</v>
      </c>
      <c r="F133" s="1">
        <v>0.58953151100000001</v>
      </c>
      <c r="H133" s="1">
        <f t="shared" si="32"/>
        <v>1.9433305079656555E-3</v>
      </c>
      <c r="I133" s="1">
        <f t="shared" si="33"/>
        <v>3.8620410675227697E-5</v>
      </c>
      <c r="J133" s="1">
        <f t="shared" si="34"/>
        <v>1.1783710081581812E-7</v>
      </c>
      <c r="K133" s="1">
        <f t="shared" si="35"/>
        <v>5.3689694397189135E-4</v>
      </c>
      <c r="M133" s="1">
        <f t="shared" si="36"/>
        <v>-1.9047100972904279E-3</v>
      </c>
      <c r="N133" s="1">
        <f t="shared" si="37"/>
        <v>3.8502573574411882E-5</v>
      </c>
      <c r="O133" s="1">
        <f t="shared" si="38"/>
        <v>-4.9827653329666364E-4</v>
      </c>
      <c r="Q133" s="1">
        <f t="shared" si="39"/>
        <v>-5.367791068710755E-4</v>
      </c>
    </row>
    <row r="134" spans="1:17" x14ac:dyDescent="0.2">
      <c r="A134" s="1">
        <v>180</v>
      </c>
      <c r="B134" s="1" t="s">
        <v>211</v>
      </c>
      <c r="C134" s="1">
        <v>0.330275394</v>
      </c>
      <c r="D134" s="1">
        <v>9.7422999999999996E-2</v>
      </c>
      <c r="E134" s="1">
        <v>1E-4</v>
      </c>
      <c r="F134" s="1">
        <v>2.0436370999999998E-2</v>
      </c>
      <c r="H134" s="1">
        <f t="shared" si="32"/>
        <v>4.1697558196787611E-4</v>
      </c>
      <c r="I134" s="1">
        <f t="shared" si="33"/>
        <v>6.1525268489595253E-5</v>
      </c>
      <c r="J134" s="1">
        <f t="shared" si="34"/>
        <v>1.1783710081581812E-7</v>
      </c>
      <c r="K134" s="1">
        <f t="shared" si="35"/>
        <v>1.8611770416078377E-5</v>
      </c>
      <c r="M134" s="1">
        <f t="shared" si="36"/>
        <v>-3.5545031347828087E-4</v>
      </c>
      <c r="N134" s="1">
        <f t="shared" si="37"/>
        <v>6.1407431388779438E-5</v>
      </c>
      <c r="O134" s="1">
        <f t="shared" si="38"/>
        <v>4.2913498073516879E-5</v>
      </c>
      <c r="Q134" s="1">
        <f t="shared" si="39"/>
        <v>-1.8493933315262559E-5</v>
      </c>
    </row>
    <row r="135" spans="1:17" x14ac:dyDescent="0.2">
      <c r="A135" s="1">
        <v>75</v>
      </c>
      <c r="B135" s="1" t="s">
        <v>106</v>
      </c>
      <c r="C135" s="1">
        <v>0.59391231</v>
      </c>
      <c r="D135" s="1">
        <v>9.9382999999999999E-2</v>
      </c>
      <c r="E135" s="1">
        <v>1E-4</v>
      </c>
      <c r="F135" s="1">
        <v>0.18024099399999999</v>
      </c>
      <c r="H135" s="1">
        <f t="shared" si="32"/>
        <v>7.4981950093483385E-4</v>
      </c>
      <c r="I135" s="1">
        <f t="shared" si="33"/>
        <v>6.2763061682574394E-5</v>
      </c>
      <c r="J135" s="1">
        <f t="shared" si="34"/>
        <v>1.1783710081581812E-7</v>
      </c>
      <c r="K135" s="1">
        <f t="shared" si="35"/>
        <v>1.6414871309068329E-4</v>
      </c>
      <c r="M135" s="1">
        <f t="shared" si="36"/>
        <v>-6.8705643925225947E-4</v>
      </c>
      <c r="N135" s="1">
        <f t="shared" si="37"/>
        <v>6.2645224581758579E-5</v>
      </c>
      <c r="O135" s="1">
        <f t="shared" si="38"/>
        <v>-1.013856514081089E-4</v>
      </c>
      <c r="Q135" s="1">
        <f t="shared" si="39"/>
        <v>-1.6403087598986746E-4</v>
      </c>
    </row>
    <row r="136" spans="1:17" x14ac:dyDescent="0.2">
      <c r="A136" s="1">
        <v>25</v>
      </c>
      <c r="B136" s="1" t="s">
        <v>56</v>
      </c>
      <c r="C136" s="1">
        <v>7.370610213</v>
      </c>
      <c r="D136" s="1">
        <v>9.218769</v>
      </c>
      <c r="E136" s="1">
        <v>4.8828959999999997</v>
      </c>
      <c r="F136" s="1">
        <v>7.3990838019999998</v>
      </c>
      <c r="H136" s="1">
        <f t="shared" si="32"/>
        <v>9.3054600459398628E-3</v>
      </c>
      <c r="I136" s="1">
        <f t="shared" si="33"/>
        <v>5.8219028142077077E-3</v>
      </c>
      <c r="J136" s="1">
        <f t="shared" si="34"/>
        <v>5.7538630822515499E-3</v>
      </c>
      <c r="K136" s="1">
        <f t="shared" si="35"/>
        <v>6.7384786179575775E-3</v>
      </c>
      <c r="M136" s="1">
        <f t="shared" si="36"/>
        <v>-3.4835572317321551E-3</v>
      </c>
      <c r="N136" s="1">
        <f t="shared" si="37"/>
        <v>6.8039731956157784E-5</v>
      </c>
      <c r="O136" s="1">
        <f t="shared" si="38"/>
        <v>-9.1657580374986981E-4</v>
      </c>
      <c r="Q136" s="1">
        <f t="shared" si="39"/>
        <v>-9.846155357060276E-4</v>
      </c>
    </row>
    <row r="137" spans="1:17" x14ac:dyDescent="0.2">
      <c r="A137" s="1">
        <v>187</v>
      </c>
      <c r="B137" s="1" t="s">
        <v>218</v>
      </c>
      <c r="C137" s="1">
        <v>0.63473835300000003</v>
      </c>
      <c r="D137" s="1">
        <v>0.11061699999999999</v>
      </c>
      <c r="E137" s="1">
        <v>1E-4</v>
      </c>
      <c r="F137" s="1">
        <v>0.43154661</v>
      </c>
      <c r="H137" s="1">
        <f t="shared" si="32"/>
        <v>8.0136273833195755E-4</v>
      </c>
      <c r="I137" s="1">
        <f t="shared" si="33"/>
        <v>6.9857637565190535E-5</v>
      </c>
      <c r="J137" s="1">
        <f t="shared" si="34"/>
        <v>1.1783710081581812E-7</v>
      </c>
      <c r="K137" s="1">
        <f t="shared" si="35"/>
        <v>3.9301725483242172E-4</v>
      </c>
      <c r="M137" s="1">
        <f t="shared" si="36"/>
        <v>-7.3150510076676702E-4</v>
      </c>
      <c r="N137" s="1">
        <f t="shared" si="37"/>
        <v>6.973980046437472E-5</v>
      </c>
      <c r="O137" s="1">
        <f t="shared" si="38"/>
        <v>-3.231596172672312E-4</v>
      </c>
      <c r="Q137" s="1">
        <f t="shared" si="39"/>
        <v>-3.9289941773160592E-4</v>
      </c>
    </row>
    <row r="138" spans="1:17" x14ac:dyDescent="0.2">
      <c r="A138" s="1">
        <v>170</v>
      </c>
      <c r="B138" s="1" t="s">
        <v>201</v>
      </c>
      <c r="C138" s="1">
        <v>0.58788997499999995</v>
      </c>
      <c r="D138" s="1">
        <v>0.29752800000000001</v>
      </c>
      <c r="E138" s="1">
        <v>9.0702000000000005E-2</v>
      </c>
      <c r="F138" s="1">
        <v>0.62471231500000002</v>
      </c>
      <c r="H138" s="1">
        <f t="shared" si="32"/>
        <v>7.4221625017183417E-4</v>
      </c>
      <c r="I138" s="1">
        <f t="shared" si="33"/>
        <v>1.8789700669423335E-4</v>
      </c>
      <c r="J138" s="1">
        <f t="shared" si="34"/>
        <v>1.0688060718196335E-4</v>
      </c>
      <c r="K138" s="1">
        <f t="shared" si="35"/>
        <v>5.6893673455413575E-4</v>
      </c>
      <c r="M138" s="1">
        <f t="shared" si="36"/>
        <v>-5.5431924347760088E-4</v>
      </c>
      <c r="N138" s="1">
        <f t="shared" si="37"/>
        <v>8.1016399512269998E-5</v>
      </c>
      <c r="O138" s="1">
        <f t="shared" si="38"/>
        <v>-3.810397278599024E-4</v>
      </c>
      <c r="Q138" s="1">
        <f t="shared" si="39"/>
        <v>-4.620561273721724E-4</v>
      </c>
    </row>
    <row r="139" spans="1:17" x14ac:dyDescent="0.2">
      <c r="A139" s="1">
        <v>90</v>
      </c>
      <c r="B139" s="1" t="s">
        <v>121</v>
      </c>
      <c r="C139" s="1">
        <v>0</v>
      </c>
      <c r="D139" s="1">
        <v>0.13997999999999999</v>
      </c>
      <c r="E139" s="1">
        <v>1E-4</v>
      </c>
      <c r="F139" s="1">
        <v>7.7074668999999998E-2</v>
      </c>
      <c r="H139" s="1">
        <f t="shared" si="32"/>
        <v>0</v>
      </c>
      <c r="I139" s="1">
        <f t="shared" si="33"/>
        <v>8.8401168955724448E-5</v>
      </c>
      <c r="J139" s="1">
        <f t="shared" si="34"/>
        <v>1.1783710081581812E-7</v>
      </c>
      <c r="K139" s="1">
        <f t="shared" si="35"/>
        <v>7.019328648531744E-5</v>
      </c>
      <c r="M139" s="1">
        <f t="shared" si="36"/>
        <v>8.8401168955724448E-5</v>
      </c>
      <c r="N139" s="1">
        <f t="shared" si="37"/>
        <v>8.8283331854908633E-5</v>
      </c>
      <c r="O139" s="1">
        <f t="shared" si="38"/>
        <v>1.8207882470407008E-5</v>
      </c>
      <c r="Q139" s="1">
        <f t="shared" si="39"/>
        <v>-7.0075449384501625E-5</v>
      </c>
    </row>
    <row r="140" spans="1:17" x14ac:dyDescent="0.2">
      <c r="A140" s="1">
        <v>74</v>
      </c>
      <c r="B140" s="1" t="s">
        <v>105</v>
      </c>
      <c r="C140" s="1">
        <v>0.39399270800000002</v>
      </c>
      <c r="D140" s="1">
        <v>0.142541</v>
      </c>
      <c r="E140" s="1">
        <v>1E-4</v>
      </c>
      <c r="F140" s="1">
        <v>0.25502651900000001</v>
      </c>
      <c r="H140" s="1">
        <f t="shared" si="32"/>
        <v>4.9741924979551904E-4</v>
      </c>
      <c r="I140" s="1">
        <f t="shared" si="33"/>
        <v>9.0018509959407904E-5</v>
      </c>
      <c r="J140" s="1">
        <f t="shared" si="34"/>
        <v>1.1783710081581812E-7</v>
      </c>
      <c r="K140" s="1">
        <f t="shared" si="35"/>
        <v>2.3225723498754503E-4</v>
      </c>
      <c r="M140" s="1">
        <f t="shared" si="36"/>
        <v>-4.0740073983611114E-4</v>
      </c>
      <c r="N140" s="1">
        <f t="shared" si="37"/>
        <v>8.9900672858592089E-5</v>
      </c>
      <c r="O140" s="1">
        <f t="shared" si="38"/>
        <v>-1.4223872502813713E-4</v>
      </c>
      <c r="Q140" s="1">
        <f t="shared" si="39"/>
        <v>-2.321393978867292E-4</v>
      </c>
    </row>
    <row r="141" spans="1:17" x14ac:dyDescent="0.2">
      <c r="A141" s="1">
        <v>84</v>
      </c>
      <c r="B141" s="1" t="s">
        <v>115</v>
      </c>
      <c r="C141" s="1">
        <v>0</v>
      </c>
      <c r="D141" s="1">
        <v>0.14756</v>
      </c>
      <c r="E141" s="1">
        <v>1E-4</v>
      </c>
      <c r="F141" s="1">
        <v>9.3508281999999998E-2</v>
      </c>
      <c r="H141" s="1">
        <f t="shared" si="32"/>
        <v>0</v>
      </c>
      <c r="I141" s="1">
        <f t="shared" si="33"/>
        <v>9.3188144671429489E-5</v>
      </c>
      <c r="J141" s="1">
        <f t="shared" si="34"/>
        <v>1.1783710081581812E-7</v>
      </c>
      <c r="K141" s="1">
        <f t="shared" si="35"/>
        <v>8.515967324070963E-5</v>
      </c>
      <c r="M141" s="1">
        <f t="shared" si="36"/>
        <v>9.3188144671429489E-5</v>
      </c>
      <c r="N141" s="1">
        <f t="shared" si="37"/>
        <v>9.3070307570613674E-5</v>
      </c>
      <c r="O141" s="1">
        <f t="shared" si="38"/>
        <v>8.0284714307198588E-6</v>
      </c>
      <c r="Q141" s="1">
        <f t="shared" si="39"/>
        <v>-8.5041836139893815E-5</v>
      </c>
    </row>
    <row r="142" spans="1:17" x14ac:dyDescent="0.2">
      <c r="A142" s="1">
        <v>161</v>
      </c>
      <c r="B142" s="1" t="s">
        <v>192</v>
      </c>
      <c r="C142" s="1">
        <v>0</v>
      </c>
      <c r="D142" s="1">
        <v>0.15415000000000001</v>
      </c>
      <c r="E142" s="1">
        <v>1E-4</v>
      </c>
      <c r="F142" s="1">
        <v>0.15584585500000001</v>
      </c>
      <c r="H142" s="1">
        <f t="shared" si="32"/>
        <v>0</v>
      </c>
      <c r="I142" s="1">
        <f t="shared" si="33"/>
        <v>9.7349908519252213E-5</v>
      </c>
      <c r="J142" s="1">
        <f t="shared" si="34"/>
        <v>1.1783710081581812E-7</v>
      </c>
      <c r="K142" s="1">
        <f t="shared" si="35"/>
        <v>1.4193162149764459E-4</v>
      </c>
      <c r="M142" s="1">
        <f t="shared" si="36"/>
        <v>9.7349908519252213E-5</v>
      </c>
      <c r="N142" s="1">
        <f t="shared" si="37"/>
        <v>9.7232071418436398E-5</v>
      </c>
      <c r="O142" s="1">
        <f t="shared" si="38"/>
        <v>-4.4581712978392375E-5</v>
      </c>
      <c r="Q142" s="1">
        <f t="shared" si="39"/>
        <v>-1.4181378439682876E-4</v>
      </c>
    </row>
    <row r="143" spans="1:17" x14ac:dyDescent="0.2">
      <c r="A143" s="1">
        <v>129</v>
      </c>
      <c r="B143" s="1" t="s">
        <v>160</v>
      </c>
      <c r="C143" s="1">
        <v>1.512219712</v>
      </c>
      <c r="D143" s="1">
        <v>1.19387</v>
      </c>
      <c r="E143" s="1">
        <v>0.54789500000000002</v>
      </c>
      <c r="F143" s="1">
        <v>1.1144104399999999</v>
      </c>
      <c r="H143" s="1">
        <f t="shared" si="32"/>
        <v>1.9091906509829007E-3</v>
      </c>
      <c r="I143" s="1">
        <f t="shared" si="33"/>
        <v>7.5396130576632907E-4</v>
      </c>
      <c r="J143" s="1">
        <f t="shared" si="34"/>
        <v>6.4562358351482664E-4</v>
      </c>
      <c r="K143" s="1">
        <f t="shared" si="35"/>
        <v>1.0149136193779652E-3</v>
      </c>
      <c r="M143" s="1">
        <f t="shared" si="36"/>
        <v>-1.1552293452165717E-3</v>
      </c>
      <c r="N143" s="1">
        <f t="shared" si="37"/>
        <v>1.0833772225150244E-4</v>
      </c>
      <c r="O143" s="1">
        <f t="shared" si="38"/>
        <v>-2.6095231361163618E-4</v>
      </c>
      <c r="Q143" s="1">
        <f t="shared" si="39"/>
        <v>-3.6929003586313861E-4</v>
      </c>
    </row>
    <row r="144" spans="1:17" x14ac:dyDescent="0.2">
      <c r="A144" s="1">
        <v>48</v>
      </c>
      <c r="B144" s="1" t="s">
        <v>79</v>
      </c>
      <c r="C144" s="1">
        <v>0.54932693700000002</v>
      </c>
      <c r="D144" s="1">
        <v>0.18332599999999999</v>
      </c>
      <c r="E144" s="1">
        <v>1E-4</v>
      </c>
      <c r="F144" s="1">
        <v>3.3493349999999998E-2</v>
      </c>
      <c r="H144" s="1">
        <f t="shared" si="32"/>
        <v>6.9353007643738001E-4</v>
      </c>
      <c r="I144" s="1">
        <f t="shared" si="33"/>
        <v>1.1577534433474168E-4</v>
      </c>
      <c r="J144" s="1">
        <f t="shared" si="34"/>
        <v>1.1783710081581812E-7</v>
      </c>
      <c r="K144" s="1">
        <f t="shared" si="35"/>
        <v>3.0502995892243231E-5</v>
      </c>
      <c r="M144" s="1">
        <f t="shared" si="36"/>
        <v>-5.7775473210263837E-4</v>
      </c>
      <c r="N144" s="1">
        <f t="shared" si="37"/>
        <v>1.1565750723392586E-4</v>
      </c>
      <c r="O144" s="1">
        <f t="shared" si="38"/>
        <v>8.5272348442498439E-5</v>
      </c>
      <c r="Q144" s="1">
        <f t="shared" si="39"/>
        <v>-3.0385158791427413E-5</v>
      </c>
    </row>
    <row r="145" spans="1:17" x14ac:dyDescent="0.2">
      <c r="A145" s="1">
        <v>40</v>
      </c>
      <c r="B145" s="1" t="s">
        <v>71</v>
      </c>
      <c r="C145" s="1">
        <v>0.31407059300000001</v>
      </c>
      <c r="D145" s="1">
        <v>0.233987</v>
      </c>
      <c r="E145" s="1">
        <v>1.7569000000000001E-2</v>
      </c>
      <c r="F145" s="1">
        <v>1.8141415000000001E-2</v>
      </c>
      <c r="H145" s="1">
        <f t="shared" si="32"/>
        <v>3.9651687856338141E-4</v>
      </c>
      <c r="I145" s="1">
        <f t="shared" si="33"/>
        <v>1.4776914073755606E-4</v>
      </c>
      <c r="J145" s="1">
        <f t="shared" si="34"/>
        <v>2.0702800242331086E-5</v>
      </c>
      <c r="K145" s="1">
        <f t="shared" si="35"/>
        <v>1.652171273475122E-5</v>
      </c>
      <c r="M145" s="1">
        <f t="shared" si="36"/>
        <v>-2.4874773782582535E-4</v>
      </c>
      <c r="N145" s="1">
        <f t="shared" si="37"/>
        <v>1.2706634049522498E-4</v>
      </c>
      <c r="O145" s="1">
        <f t="shared" si="38"/>
        <v>1.3124742800280485E-4</v>
      </c>
      <c r="Q145" s="1">
        <f t="shared" si="39"/>
        <v>4.1810875075798662E-6</v>
      </c>
    </row>
    <row r="146" spans="1:17" x14ac:dyDescent="0.2">
      <c r="A146" s="1">
        <v>115</v>
      </c>
      <c r="B146" s="1" t="s">
        <v>146</v>
      </c>
      <c r="C146" s="1">
        <v>1.0826680179999999</v>
      </c>
      <c r="D146" s="1">
        <v>0.36734</v>
      </c>
      <c r="E146" s="1">
        <v>7.7517000000000003E-2</v>
      </c>
      <c r="F146" s="1">
        <v>0.326875525</v>
      </c>
      <c r="H146" s="1">
        <f t="shared" si="32"/>
        <v>1.3668778694532627E-3</v>
      </c>
      <c r="I146" s="1">
        <f t="shared" si="33"/>
        <v>2.3198517934130462E-4</v>
      </c>
      <c r="J146" s="1">
        <f t="shared" si="34"/>
        <v>9.1343785439397735E-5</v>
      </c>
      <c r="K146" s="1">
        <f t="shared" si="35"/>
        <v>2.9769141624680275E-4</v>
      </c>
      <c r="M146" s="1">
        <f t="shared" si="36"/>
        <v>-1.134892690111958E-3</v>
      </c>
      <c r="N146" s="1">
        <f t="shared" si="37"/>
        <v>1.4064139390190688E-4</v>
      </c>
      <c r="O146" s="1">
        <f t="shared" si="38"/>
        <v>-6.5706236905498132E-5</v>
      </c>
      <c r="Q146" s="1">
        <f t="shared" si="39"/>
        <v>-2.0634763080740502E-4</v>
      </c>
    </row>
    <row r="147" spans="1:17" x14ac:dyDescent="0.2">
      <c r="A147" s="1">
        <v>65</v>
      </c>
      <c r="B147" s="1" t="s">
        <v>96</v>
      </c>
      <c r="C147" s="1">
        <v>0</v>
      </c>
      <c r="D147" s="1">
        <v>0.260907</v>
      </c>
      <c r="E147" s="1">
        <v>1E-4</v>
      </c>
      <c r="F147" s="1">
        <v>4.3139568000000003E-2</v>
      </c>
      <c r="H147" s="1">
        <f t="shared" si="32"/>
        <v>0</v>
      </c>
      <c r="I147" s="1">
        <f t="shared" si="33"/>
        <v>1.6476985132684097E-4</v>
      </c>
      <c r="J147" s="1">
        <f t="shared" si="34"/>
        <v>1.1783710081581812E-7</v>
      </c>
      <c r="K147" s="1">
        <f t="shared" si="35"/>
        <v>3.9287980016843575E-5</v>
      </c>
      <c r="M147" s="1">
        <f t="shared" si="36"/>
        <v>1.6476985132684097E-4</v>
      </c>
      <c r="N147" s="1">
        <f t="shared" si="37"/>
        <v>1.6465201422602514E-4</v>
      </c>
      <c r="O147" s="1">
        <f t="shared" si="38"/>
        <v>1.2548187130999739E-4</v>
      </c>
      <c r="Q147" s="1">
        <f t="shared" si="39"/>
        <v>-3.917014291602776E-5</v>
      </c>
    </row>
    <row r="148" spans="1:17" x14ac:dyDescent="0.2">
      <c r="A148" s="1">
        <v>126</v>
      </c>
      <c r="B148" s="1" t="s">
        <v>157</v>
      </c>
      <c r="C148" s="1">
        <v>0.87436344799999999</v>
      </c>
      <c r="D148" s="1">
        <v>0.78932199999999997</v>
      </c>
      <c r="E148" s="1">
        <v>0.263909</v>
      </c>
      <c r="F148" s="1">
        <v>0.84117367300000001</v>
      </c>
      <c r="H148" s="1">
        <f t="shared" si="32"/>
        <v>1.1038915226643821E-3</v>
      </c>
      <c r="I148" s="1">
        <f t="shared" si="33"/>
        <v>4.984782646268776E-4</v>
      </c>
      <c r="J148" s="1">
        <f t="shared" si="34"/>
        <v>3.1098271439201745E-4</v>
      </c>
      <c r="K148" s="1">
        <f t="shared" si="35"/>
        <v>7.6607198420528715E-4</v>
      </c>
      <c r="M148" s="1">
        <f t="shared" si="36"/>
        <v>-6.0541325803750452E-4</v>
      </c>
      <c r="N148" s="1">
        <f t="shared" si="37"/>
        <v>1.8749555023486015E-4</v>
      </c>
      <c r="O148" s="1">
        <f t="shared" si="38"/>
        <v>-2.6759371957840955E-4</v>
      </c>
      <c r="Q148" s="1">
        <f t="shared" si="39"/>
        <v>-4.550892698132697E-4</v>
      </c>
    </row>
    <row r="149" spans="1:17" x14ac:dyDescent="0.2">
      <c r="A149" s="1">
        <v>175</v>
      </c>
      <c r="B149" s="1" t="s">
        <v>206</v>
      </c>
      <c r="C149" s="1">
        <v>1.246424625</v>
      </c>
      <c r="D149" s="1">
        <v>0.98596099999999998</v>
      </c>
      <c r="E149" s="1">
        <v>0.35237200000000002</v>
      </c>
      <c r="F149" s="1">
        <v>0.94932726999999995</v>
      </c>
      <c r="H149" s="1">
        <f t="shared" si="32"/>
        <v>1.5736220221978349E-3</v>
      </c>
      <c r="I149" s="1">
        <f t="shared" si="33"/>
        <v>6.226611297667884E-4</v>
      </c>
      <c r="J149" s="1">
        <f t="shared" si="34"/>
        <v>4.152249488867146E-4</v>
      </c>
      <c r="K149" s="1">
        <f t="shared" si="35"/>
        <v>8.6456940906790394E-4</v>
      </c>
      <c r="M149" s="1">
        <f t="shared" si="36"/>
        <v>-9.5096089243104653E-4</v>
      </c>
      <c r="N149" s="1">
        <f t="shared" si="37"/>
        <v>2.074361808800738E-4</v>
      </c>
      <c r="O149" s="1">
        <f t="shared" si="38"/>
        <v>-2.4190827930111554E-4</v>
      </c>
      <c r="Q149" s="1">
        <f t="shared" si="39"/>
        <v>-4.4934446018118934E-4</v>
      </c>
    </row>
    <row r="150" spans="1:17" x14ac:dyDescent="0.2">
      <c r="A150" s="1">
        <v>105</v>
      </c>
      <c r="B150" s="1" t="s">
        <v>136</v>
      </c>
      <c r="C150" s="1">
        <v>0</v>
      </c>
      <c r="D150" s="1">
        <v>1.559831</v>
      </c>
      <c r="E150" s="1">
        <v>0.63312999999999997</v>
      </c>
      <c r="F150" s="1">
        <v>0.519959697</v>
      </c>
      <c r="H150" s="1">
        <f t="shared" si="32"/>
        <v>0</v>
      </c>
      <c r="I150" s="1">
        <f t="shared" si="33"/>
        <v>9.850756091825735E-4</v>
      </c>
      <c r="J150" s="1">
        <f t="shared" si="34"/>
        <v>7.4606203639518919E-4</v>
      </c>
      <c r="K150" s="1">
        <f t="shared" si="35"/>
        <v>4.7353664239985059E-4</v>
      </c>
      <c r="M150" s="1">
        <f t="shared" si="36"/>
        <v>9.850756091825735E-4</v>
      </c>
      <c r="N150" s="1">
        <f t="shared" si="37"/>
        <v>2.3901357278738431E-4</v>
      </c>
      <c r="O150" s="1">
        <f t="shared" si="38"/>
        <v>5.1153896678272285E-4</v>
      </c>
      <c r="Q150" s="1">
        <f t="shared" si="39"/>
        <v>2.725253939953386E-4</v>
      </c>
    </row>
    <row r="151" spans="1:17" x14ac:dyDescent="0.2">
      <c r="A151" s="1">
        <v>66</v>
      </c>
      <c r="B151" s="1" t="s">
        <v>97</v>
      </c>
      <c r="C151" s="1">
        <v>0.18104540099999999</v>
      </c>
      <c r="D151" s="1">
        <v>0.53458799999999995</v>
      </c>
      <c r="E151" s="1">
        <v>6.1691000000000003E-2</v>
      </c>
      <c r="F151" s="1">
        <v>0.164652096</v>
      </c>
      <c r="H151" s="1">
        <f t="shared" si="32"/>
        <v>2.2857140681991736E-4</v>
      </c>
      <c r="I151" s="1">
        <f t="shared" si="33"/>
        <v>3.3760683033078168E-4</v>
      </c>
      <c r="J151" s="1">
        <f t="shared" si="34"/>
        <v>7.2694885864286351E-5</v>
      </c>
      <c r="K151" s="1">
        <f t="shared" si="35"/>
        <v>1.499516234696511E-4</v>
      </c>
      <c r="M151" s="1">
        <f t="shared" si="36"/>
        <v>1.0903542351086432E-4</v>
      </c>
      <c r="N151" s="1">
        <f t="shared" si="37"/>
        <v>2.649119444664953E-4</v>
      </c>
      <c r="O151" s="1">
        <f t="shared" si="38"/>
        <v>1.8765520686113058E-4</v>
      </c>
      <c r="Q151" s="1">
        <f t="shared" si="39"/>
        <v>-7.7256737605364747E-5</v>
      </c>
    </row>
    <row r="152" spans="1:17" x14ac:dyDescent="0.2">
      <c r="A152" s="1">
        <v>13</v>
      </c>
      <c r="B152" s="1" t="s">
        <v>44</v>
      </c>
      <c r="C152" s="1">
        <v>8.6599564410000003</v>
      </c>
      <c r="D152" s="1">
        <v>0.92810400000000004</v>
      </c>
      <c r="E152" s="1">
        <v>0.25307499999999999</v>
      </c>
      <c r="F152" s="1">
        <v>2.909759545</v>
      </c>
      <c r="H152" s="1">
        <f t="shared" si="32"/>
        <v>1.0933270968416231E-2</v>
      </c>
      <c r="I152" s="1">
        <f t="shared" si="33"/>
        <v>5.8612286406975066E-4</v>
      </c>
      <c r="J152" s="1">
        <f t="shared" si="34"/>
        <v>2.9821624288963166E-4</v>
      </c>
      <c r="K152" s="1">
        <f t="shared" si="35"/>
        <v>2.6499703209308875E-3</v>
      </c>
      <c r="M152" s="1">
        <f t="shared" si="36"/>
        <v>-1.034714810434648E-2</v>
      </c>
      <c r="N152" s="1">
        <f t="shared" si="37"/>
        <v>2.87906621180119E-4</v>
      </c>
      <c r="O152" s="1">
        <f t="shared" si="38"/>
        <v>-2.0638474568611368E-3</v>
      </c>
      <c r="Q152" s="1">
        <f t="shared" si="39"/>
        <v>-2.3517540780412559E-3</v>
      </c>
    </row>
    <row r="153" spans="1:17" x14ac:dyDescent="0.2">
      <c r="A153" s="1">
        <v>82</v>
      </c>
      <c r="B153" s="1" t="s">
        <v>113</v>
      </c>
      <c r="C153" s="1">
        <v>0</v>
      </c>
      <c r="D153" s="1">
        <v>0.56261000000000005</v>
      </c>
      <c r="E153" s="1">
        <v>1E-4</v>
      </c>
      <c r="F153" s="1">
        <v>4.3295102000000002E-2</v>
      </c>
      <c r="H153" s="1">
        <f t="shared" si="32"/>
        <v>0</v>
      </c>
      <c r="I153" s="1">
        <f t="shared" si="33"/>
        <v>3.5530348382754781E-4</v>
      </c>
      <c r="J153" s="1">
        <f t="shared" si="34"/>
        <v>1.1783710081581812E-7</v>
      </c>
      <c r="K153" s="1">
        <f t="shared" si="35"/>
        <v>3.9429627626387085E-5</v>
      </c>
      <c r="M153" s="1">
        <f t="shared" si="36"/>
        <v>3.5530348382754781E-4</v>
      </c>
      <c r="N153" s="1">
        <f t="shared" si="37"/>
        <v>3.55185646726732E-4</v>
      </c>
      <c r="O153" s="1">
        <f t="shared" si="38"/>
        <v>3.1587385620116074E-4</v>
      </c>
      <c r="Q153" s="1">
        <f t="shared" si="39"/>
        <v>-3.931179052557127E-5</v>
      </c>
    </row>
    <row r="154" spans="1:17" x14ac:dyDescent="0.2">
      <c r="A154" s="1">
        <v>132</v>
      </c>
      <c r="B154" s="1" t="s">
        <v>163</v>
      </c>
      <c r="C154" s="1">
        <v>1.131884648</v>
      </c>
      <c r="D154" s="1">
        <v>2.9157760000000001</v>
      </c>
      <c r="E154" s="1">
        <v>1.261223</v>
      </c>
      <c r="F154" s="1">
        <v>2.9600023360000001</v>
      </c>
      <c r="H154" s="1">
        <f t="shared" si="32"/>
        <v>1.4290142965367398E-3</v>
      </c>
      <c r="I154" s="1">
        <f t="shared" si="33"/>
        <v>1.8413916760469098E-3</v>
      </c>
      <c r="J154" s="1">
        <f t="shared" si="34"/>
        <v>1.4861886180222857E-3</v>
      </c>
      <c r="K154" s="1">
        <f t="shared" si="35"/>
        <v>2.6957273338151714E-3</v>
      </c>
      <c r="M154" s="1">
        <f t="shared" si="36"/>
        <v>4.1237737951017005E-4</v>
      </c>
      <c r="N154" s="1">
        <f t="shared" si="37"/>
        <v>3.5520305802462407E-4</v>
      </c>
      <c r="O154" s="1">
        <f t="shared" si="38"/>
        <v>-8.5433565776826164E-4</v>
      </c>
      <c r="Q154" s="1">
        <f t="shared" si="39"/>
        <v>-1.2095387157928857E-3</v>
      </c>
    </row>
    <row r="155" spans="1:17" x14ac:dyDescent="0.2">
      <c r="A155" s="1">
        <v>18</v>
      </c>
      <c r="B155" s="1" t="s">
        <v>49</v>
      </c>
      <c r="C155" s="1">
        <v>0</v>
      </c>
      <c r="D155" s="1">
        <v>1.1032090000000001</v>
      </c>
      <c r="E155" s="1">
        <v>0.190833</v>
      </c>
      <c r="F155" s="1">
        <v>2.4859723749999998</v>
      </c>
      <c r="H155" s="1">
        <f t="shared" si="32"/>
        <v>0</v>
      </c>
      <c r="I155" s="1">
        <f t="shared" si="33"/>
        <v>6.96706423792512E-4</v>
      </c>
      <c r="J155" s="1">
        <f t="shared" si="34"/>
        <v>2.2487207459985018E-4</v>
      </c>
      <c r="K155" s="1">
        <f t="shared" si="35"/>
        <v>2.2640197275833902E-3</v>
      </c>
      <c r="M155" s="1">
        <f t="shared" si="36"/>
        <v>6.96706423792512E-4</v>
      </c>
      <c r="N155" s="1">
        <f t="shared" si="37"/>
        <v>4.7183434919266184E-4</v>
      </c>
      <c r="O155" s="1">
        <f t="shared" si="38"/>
        <v>-1.5673133037908782E-3</v>
      </c>
      <c r="Q155" s="1">
        <f t="shared" si="39"/>
        <v>-2.0391476529835399E-3</v>
      </c>
    </row>
    <row r="156" spans="1:17" x14ac:dyDescent="0.2">
      <c r="A156" s="1">
        <v>156</v>
      </c>
      <c r="B156" s="1" t="s">
        <v>187</v>
      </c>
      <c r="C156" s="1">
        <v>0.55452109800000005</v>
      </c>
      <c r="D156" s="1">
        <v>4.0954620000000004</v>
      </c>
      <c r="E156" s="1">
        <v>1.7742709999999999</v>
      </c>
      <c r="F156" s="1">
        <v>6.3455065309999998</v>
      </c>
      <c r="H156" s="1">
        <f t="shared" si="32"/>
        <v>7.000877502609706E-4</v>
      </c>
      <c r="I156" s="1">
        <f t="shared" si="33"/>
        <v>2.5863954008697614E-3</v>
      </c>
      <c r="J156" s="1">
        <f t="shared" si="34"/>
        <v>2.0907495070158241E-3</v>
      </c>
      <c r="K156" s="1">
        <f t="shared" si="35"/>
        <v>5.7789668590718934E-3</v>
      </c>
      <c r="M156" s="1">
        <f t="shared" si="36"/>
        <v>1.8863076506087908E-3</v>
      </c>
      <c r="N156" s="1">
        <f t="shared" si="37"/>
        <v>4.9564589385393733E-4</v>
      </c>
      <c r="O156" s="1">
        <f t="shared" si="38"/>
        <v>-3.192571458202132E-3</v>
      </c>
      <c r="Q156" s="1">
        <f t="shared" si="39"/>
        <v>-3.6882173520560693E-3</v>
      </c>
    </row>
    <row r="157" spans="1:17" x14ac:dyDescent="0.2">
      <c r="A157" s="1">
        <v>1</v>
      </c>
      <c r="B157" s="1" t="s">
        <v>32</v>
      </c>
      <c r="C157" s="1">
        <v>4.2272014530000002</v>
      </c>
      <c r="D157" s="1">
        <v>1.853326</v>
      </c>
      <c r="E157" s="1">
        <v>0.14185800000000001</v>
      </c>
      <c r="F157" s="1">
        <v>0.47896262499999998</v>
      </c>
      <c r="H157" s="1">
        <f t="shared" si="32"/>
        <v>5.3368789137229113E-3</v>
      </c>
      <c r="I157" s="1">
        <f t="shared" si="33"/>
        <v>1.1704256669241104E-3</v>
      </c>
      <c r="J157" s="1">
        <f t="shared" si="34"/>
        <v>1.6716135447530326E-4</v>
      </c>
      <c r="K157" s="1">
        <f t="shared" si="35"/>
        <v>4.3619987200184618E-4</v>
      </c>
      <c r="M157" s="1">
        <f t="shared" si="36"/>
        <v>-4.1664532467988007E-3</v>
      </c>
      <c r="N157" s="1">
        <f t="shared" si="37"/>
        <v>1.0032643124488071E-3</v>
      </c>
      <c r="O157" s="1">
        <f t="shared" si="38"/>
        <v>7.3422579492226432E-4</v>
      </c>
      <c r="Q157" s="1">
        <f t="shared" si="39"/>
        <v>-2.6903851752654292E-4</v>
      </c>
    </row>
    <row r="158" spans="1:17" x14ac:dyDescent="0.2">
      <c r="A158" s="1">
        <v>64</v>
      </c>
      <c r="B158" s="1" t="s">
        <v>95</v>
      </c>
      <c r="C158" s="1">
        <v>0</v>
      </c>
      <c r="D158" s="1">
        <v>1.8612010000000001</v>
      </c>
      <c r="E158" s="1">
        <v>4.9187000000000002E-2</v>
      </c>
      <c r="F158" s="1">
        <v>1.306222038</v>
      </c>
      <c r="H158" s="1">
        <f t="shared" si="32"/>
        <v>0</v>
      </c>
      <c r="I158" s="1">
        <f t="shared" si="33"/>
        <v>1.1753989431459017E-3</v>
      </c>
      <c r="J158" s="1">
        <f t="shared" si="34"/>
        <v>5.7960534778276459E-5</v>
      </c>
      <c r="K158" s="1">
        <f t="shared" si="35"/>
        <v>1.1895998895145329E-3</v>
      </c>
      <c r="M158" s="1">
        <f t="shared" si="36"/>
        <v>1.1753989431459017E-3</v>
      </c>
      <c r="N158" s="1">
        <f t="shared" si="37"/>
        <v>1.1174384083676252E-3</v>
      </c>
      <c r="O158" s="1">
        <f t="shared" si="38"/>
        <v>-1.4200946368631267E-5</v>
      </c>
      <c r="Q158" s="1">
        <f t="shared" si="39"/>
        <v>-1.1316393547362565E-3</v>
      </c>
    </row>
    <row r="159" spans="1:17" x14ac:dyDescent="0.2">
      <c r="A159" s="1">
        <v>103</v>
      </c>
      <c r="B159" s="1" t="s">
        <v>134</v>
      </c>
      <c r="C159" s="1">
        <v>0</v>
      </c>
      <c r="D159" s="1">
        <v>2.3096749999999999</v>
      </c>
      <c r="E159" s="1">
        <v>0.13977000000000001</v>
      </c>
      <c r="F159" s="1">
        <v>1.050172493</v>
      </c>
      <c r="H159" s="1">
        <f t="shared" si="32"/>
        <v>0</v>
      </c>
      <c r="I159" s="1">
        <f t="shared" si="33"/>
        <v>1.4586224454051497E-3</v>
      </c>
      <c r="J159" s="1">
        <f t="shared" si="34"/>
        <v>1.6470091581026897E-4</v>
      </c>
      <c r="K159" s="1">
        <f t="shared" si="35"/>
        <v>9.5641096635976509E-4</v>
      </c>
      <c r="M159" s="1">
        <f t="shared" si="36"/>
        <v>1.4586224454051497E-3</v>
      </c>
      <c r="N159" s="1">
        <f t="shared" si="37"/>
        <v>1.2939215295948807E-3</v>
      </c>
      <c r="O159" s="1">
        <f t="shared" si="38"/>
        <v>5.0221147904538465E-4</v>
      </c>
      <c r="Q159" s="1">
        <f t="shared" si="39"/>
        <v>-7.9171005054949617E-4</v>
      </c>
    </row>
    <row r="160" spans="1:17" x14ac:dyDescent="0.2">
      <c r="A160" s="1">
        <v>95</v>
      </c>
      <c r="B160" s="1" t="s">
        <v>126</v>
      </c>
      <c r="C160" s="1">
        <v>1.43539781</v>
      </c>
      <c r="D160" s="1">
        <v>2.0506470000000001</v>
      </c>
      <c r="E160" s="1">
        <v>1E-4</v>
      </c>
      <c r="F160" s="1">
        <v>0.20376298300000001</v>
      </c>
      <c r="H160" s="1">
        <f t="shared" si="32"/>
        <v>1.8122023258570841E-3</v>
      </c>
      <c r="I160" s="1">
        <f t="shared" si="33"/>
        <v>1.2950392335730069E-3</v>
      </c>
      <c r="J160" s="1">
        <f t="shared" si="34"/>
        <v>1.1783710081581812E-7</v>
      </c>
      <c r="K160" s="1">
        <f t="shared" si="35"/>
        <v>1.8557061128373926E-4</v>
      </c>
      <c r="M160" s="1">
        <f t="shared" si="36"/>
        <v>-5.1716309228407725E-4</v>
      </c>
      <c r="N160" s="1">
        <f t="shared" si="37"/>
        <v>1.2949213964721911E-3</v>
      </c>
      <c r="O160" s="1">
        <f t="shared" si="38"/>
        <v>1.1094686222892676E-3</v>
      </c>
      <c r="Q160" s="1">
        <f t="shared" si="39"/>
        <v>-1.8545277418292343E-4</v>
      </c>
    </row>
    <row r="161" spans="1:17" x14ac:dyDescent="0.2">
      <c r="A161" s="1">
        <v>4</v>
      </c>
      <c r="B161" s="1" t="s">
        <v>35</v>
      </c>
      <c r="C161" s="1">
        <v>2.4842363980000002</v>
      </c>
      <c r="D161" s="1">
        <v>2.9034740000000001</v>
      </c>
      <c r="E161" s="1">
        <v>0.40502300000000002</v>
      </c>
      <c r="F161" s="1">
        <v>1.180641228</v>
      </c>
      <c r="H161" s="1">
        <f t="shared" si="32"/>
        <v>3.1363702431971979E-3</v>
      </c>
      <c r="I161" s="1">
        <f t="shared" si="33"/>
        <v>1.8336226291795479E-3</v>
      </c>
      <c r="J161" s="1">
        <f t="shared" si="34"/>
        <v>4.77267360837251E-4</v>
      </c>
      <c r="K161" s="1">
        <f t="shared" si="35"/>
        <v>1.0752311885164371E-3</v>
      </c>
      <c r="M161" s="1">
        <f t="shared" si="36"/>
        <v>-1.30274761401765E-3</v>
      </c>
      <c r="N161" s="1">
        <f t="shared" si="37"/>
        <v>1.3563552683422968E-3</v>
      </c>
      <c r="O161" s="1">
        <f t="shared" si="38"/>
        <v>7.5839144066311079E-4</v>
      </c>
      <c r="Q161" s="1">
        <f t="shared" si="39"/>
        <v>-5.9796382767918611E-4</v>
      </c>
    </row>
    <row r="162" spans="1:17" x14ac:dyDescent="0.2">
      <c r="A162" s="1">
        <v>47</v>
      </c>
      <c r="B162" s="1" t="s">
        <v>78</v>
      </c>
      <c r="C162" s="1">
        <v>1.035521119</v>
      </c>
      <c r="D162" s="1">
        <v>3.5232510000000001</v>
      </c>
      <c r="E162" s="1">
        <v>0.39718999999999999</v>
      </c>
      <c r="F162" s="1">
        <v>0.58364391400000004</v>
      </c>
      <c r="H162" s="1">
        <f t="shared" ref="H162:H191" si="40">C162/C$193</f>
        <v>1.3073544959121336E-3</v>
      </c>
      <c r="I162" s="1">
        <f t="shared" ref="I162:I191" si="41">D162/D$193</f>
        <v>2.2250286249780337E-3</v>
      </c>
      <c r="J162" s="1">
        <f t="shared" ref="J162:J191" si="42">E162/E$193</f>
        <v>4.6803718073034793E-4</v>
      </c>
      <c r="K162" s="1">
        <f t="shared" ref="K162:K191" si="43">F162/F$193</f>
        <v>5.3153500355368347E-4</v>
      </c>
      <c r="M162" s="1">
        <f t="shared" ref="M162:M191" si="44">I162-H162</f>
        <v>9.1767412906590016E-4</v>
      </c>
      <c r="N162" s="1">
        <f t="shared" ref="N162:N191" si="45">I162-J162</f>
        <v>1.7569914442476858E-3</v>
      </c>
      <c r="O162" s="1">
        <f t="shared" ref="O162:O191" si="46">I162-K162</f>
        <v>1.6934936214243503E-3</v>
      </c>
      <c r="Q162" s="1">
        <f t="shared" ref="Q162:Q191" si="47">J162-K162</f>
        <v>-6.3497822823335541E-5</v>
      </c>
    </row>
    <row r="163" spans="1:17" x14ac:dyDescent="0.2">
      <c r="A163" s="1">
        <v>10</v>
      </c>
      <c r="B163" s="1" t="s">
        <v>41</v>
      </c>
      <c r="C163" s="1">
        <v>0</v>
      </c>
      <c r="D163" s="1">
        <v>3.9931760000000001</v>
      </c>
      <c r="E163" s="1">
        <v>0.48167700000000002</v>
      </c>
      <c r="F163" s="1">
        <v>0.89811874999999997</v>
      </c>
      <c r="H163" s="1">
        <f t="shared" si="40"/>
        <v>0</v>
      </c>
      <c r="I163" s="1">
        <f t="shared" si="41"/>
        <v>2.5217990159018713E-3</v>
      </c>
      <c r="J163" s="1">
        <f t="shared" si="42"/>
        <v>5.6759421209660822E-4</v>
      </c>
      <c r="K163" s="1">
        <f t="shared" si="43"/>
        <v>8.1793288942421782E-4</v>
      </c>
      <c r="M163" s="1">
        <f t="shared" si="44"/>
        <v>2.5217990159018713E-3</v>
      </c>
      <c r="N163" s="1">
        <f t="shared" si="45"/>
        <v>1.954204803805263E-3</v>
      </c>
      <c r="O163" s="1">
        <f t="shared" si="46"/>
        <v>1.7038661264776535E-3</v>
      </c>
      <c r="Q163" s="1">
        <f t="shared" si="47"/>
        <v>-2.503386773276096E-4</v>
      </c>
    </row>
    <row r="164" spans="1:17" x14ac:dyDescent="0.2">
      <c r="A164" s="1">
        <v>97</v>
      </c>
      <c r="B164" s="1" t="s">
        <v>128</v>
      </c>
      <c r="C164" s="1">
        <v>4.3983838320000004</v>
      </c>
      <c r="D164" s="1">
        <v>14.698933</v>
      </c>
      <c r="E164" s="1">
        <v>5.7879290000000001</v>
      </c>
      <c r="F164" s="1">
        <v>6.8004361759999998</v>
      </c>
      <c r="H164" s="1">
        <f t="shared" si="40"/>
        <v>5.552998168753368E-3</v>
      </c>
      <c r="I164" s="1">
        <f t="shared" si="41"/>
        <v>9.2827751078859381E-3</v>
      </c>
      <c r="J164" s="1">
        <f t="shared" si="42"/>
        <v>6.8203277308779729E-3</v>
      </c>
      <c r="K164" s="1">
        <f t="shared" si="43"/>
        <v>6.1932794641918554E-3</v>
      </c>
      <c r="M164" s="1">
        <f t="shared" si="44"/>
        <v>3.7297769391325701E-3</v>
      </c>
      <c r="N164" s="1">
        <f t="shared" si="45"/>
        <v>2.4624473770079652E-3</v>
      </c>
      <c r="O164" s="1">
        <f t="shared" si="46"/>
        <v>3.0894956436940827E-3</v>
      </c>
      <c r="Q164" s="1">
        <f t="shared" si="47"/>
        <v>6.2704826668611748E-4</v>
      </c>
    </row>
    <row r="165" spans="1:17" x14ac:dyDescent="0.2">
      <c r="A165" s="1">
        <v>15</v>
      </c>
      <c r="B165" s="1" t="s">
        <v>46</v>
      </c>
      <c r="C165" s="1">
        <v>0</v>
      </c>
      <c r="D165" s="1">
        <v>4.0381809999999998</v>
      </c>
      <c r="E165" s="1">
        <v>1E-4</v>
      </c>
      <c r="F165" s="1">
        <v>0.860215493</v>
      </c>
      <c r="H165" s="1">
        <f t="shared" si="40"/>
        <v>0</v>
      </c>
      <c r="I165" s="1">
        <f t="shared" si="41"/>
        <v>2.5502208948049456E-3</v>
      </c>
      <c r="J165" s="1">
        <f t="shared" si="42"/>
        <v>1.1783710081581812E-7</v>
      </c>
      <c r="K165" s="1">
        <f t="shared" si="43"/>
        <v>7.8341371195843313E-4</v>
      </c>
      <c r="M165" s="1">
        <f t="shared" si="44"/>
        <v>2.5502208948049456E-3</v>
      </c>
      <c r="N165" s="1">
        <f t="shared" si="45"/>
        <v>2.5501030577041298E-3</v>
      </c>
      <c r="O165" s="1">
        <f t="shared" si="46"/>
        <v>1.7668071828465125E-3</v>
      </c>
      <c r="Q165" s="1">
        <f t="shared" si="47"/>
        <v>-7.8329587485761727E-4</v>
      </c>
    </row>
    <row r="166" spans="1:17" x14ac:dyDescent="0.2">
      <c r="A166" s="1">
        <v>57</v>
      </c>
      <c r="B166" s="1" t="s">
        <v>88</v>
      </c>
      <c r="C166" s="1">
        <v>100</v>
      </c>
      <c r="D166" s="1">
        <v>4.5245519999999999</v>
      </c>
      <c r="E166" s="1">
        <v>0.13961999999999999</v>
      </c>
      <c r="F166" s="1">
        <v>3.1014752539999999</v>
      </c>
      <c r="H166" s="1">
        <f t="shared" si="40"/>
        <v>0.12625087715976688</v>
      </c>
      <c r="I166" s="1">
        <f t="shared" si="41"/>
        <v>2.8573773810613014E-3</v>
      </c>
      <c r="J166" s="1">
        <f t="shared" si="42"/>
        <v>1.6452416015904525E-4</v>
      </c>
      <c r="K166" s="1">
        <f t="shared" si="43"/>
        <v>2.824569263231538E-3</v>
      </c>
      <c r="M166" s="1">
        <f t="shared" si="44"/>
        <v>-0.12339349977870558</v>
      </c>
      <c r="N166" s="1">
        <f t="shared" si="45"/>
        <v>2.6928532209022559E-3</v>
      </c>
      <c r="O166" s="1">
        <f t="shared" si="46"/>
        <v>3.2808117829763363E-5</v>
      </c>
      <c r="Q166" s="1">
        <f t="shared" si="47"/>
        <v>-2.6600451030724926E-3</v>
      </c>
    </row>
    <row r="167" spans="1:17" x14ac:dyDescent="0.2">
      <c r="A167" s="1">
        <v>23</v>
      </c>
      <c r="B167" s="1" t="s">
        <v>54</v>
      </c>
      <c r="C167" s="1">
        <v>6.1316024479999998</v>
      </c>
      <c r="D167" s="1">
        <v>6.9929870000000003</v>
      </c>
      <c r="E167" s="1">
        <v>1.379616</v>
      </c>
      <c r="F167" s="1">
        <v>2.1656286090000001</v>
      </c>
      <c r="H167" s="1">
        <f t="shared" si="40"/>
        <v>7.7412018745497387E-3</v>
      </c>
      <c r="I167" s="1">
        <f t="shared" si="41"/>
        <v>4.4162610750977617E-3</v>
      </c>
      <c r="J167" s="1">
        <f t="shared" si="42"/>
        <v>1.6256994967911572E-3</v>
      </c>
      <c r="K167" s="1">
        <f t="shared" si="43"/>
        <v>1.9722769016670902E-3</v>
      </c>
      <c r="M167" s="1">
        <f t="shared" si="44"/>
        <v>-3.324940799451977E-3</v>
      </c>
      <c r="N167" s="1">
        <f t="shared" si="45"/>
        <v>2.7905615783066044E-3</v>
      </c>
      <c r="O167" s="1">
        <f t="shared" si="46"/>
        <v>2.4439841734306715E-3</v>
      </c>
      <c r="Q167" s="1">
        <f t="shared" si="47"/>
        <v>-3.4657740487593295E-4</v>
      </c>
    </row>
    <row r="168" spans="1:17" x14ac:dyDescent="0.2">
      <c r="A168" s="1">
        <v>8</v>
      </c>
      <c r="B168" s="1" t="s">
        <v>39</v>
      </c>
      <c r="C168" s="1">
        <v>1.9314310699999999</v>
      </c>
      <c r="D168" s="1">
        <v>29.169139000000001</v>
      </c>
      <c r="E168" s="1">
        <v>12.824477999999999</v>
      </c>
      <c r="F168" s="1">
        <v>9.0607524250000004</v>
      </c>
      <c r="H168" s="1">
        <f t="shared" si="40"/>
        <v>2.4384486676112711E-3</v>
      </c>
      <c r="I168" s="1">
        <f t="shared" si="41"/>
        <v>1.842110290778691E-2</v>
      </c>
      <c r="J168" s="1">
        <f t="shared" si="42"/>
        <v>1.5111993069962413E-2</v>
      </c>
      <c r="K168" s="1">
        <f t="shared" si="43"/>
        <v>8.2517901016293665E-3</v>
      </c>
      <c r="M168" s="1">
        <f t="shared" si="44"/>
        <v>1.5982654240175639E-2</v>
      </c>
      <c r="N168" s="1">
        <f t="shared" si="45"/>
        <v>3.3091098378244966E-3</v>
      </c>
      <c r="O168" s="1">
        <f t="shared" si="46"/>
        <v>1.0169312806157543E-2</v>
      </c>
      <c r="Q168" s="1">
        <f t="shared" si="47"/>
        <v>6.8602029683330467E-3</v>
      </c>
    </row>
    <row r="169" spans="1:17" x14ac:dyDescent="0.2">
      <c r="A169" s="1">
        <v>107</v>
      </c>
      <c r="B169" s="1" t="s">
        <v>138</v>
      </c>
      <c r="C169" s="1">
        <v>1.863295578</v>
      </c>
      <c r="D169" s="1">
        <v>6.1822910000000002</v>
      </c>
      <c r="E169" s="1">
        <v>0.22750100000000001</v>
      </c>
      <c r="F169" s="1">
        <v>1.000390882</v>
      </c>
      <c r="H169" s="1">
        <f t="shared" si="40"/>
        <v>2.3524270113041484E-3</v>
      </c>
      <c r="I169" s="1">
        <f t="shared" si="41"/>
        <v>3.9042845493960187E-3</v>
      </c>
      <c r="J169" s="1">
        <f t="shared" si="42"/>
        <v>2.6808058272699439E-4</v>
      </c>
      <c r="K169" s="1">
        <f t="shared" si="43"/>
        <v>9.1107395839125035E-4</v>
      </c>
      <c r="M169" s="1">
        <f t="shared" si="44"/>
        <v>1.5518575380918703E-3</v>
      </c>
      <c r="N169" s="1">
        <f t="shared" si="45"/>
        <v>3.6362039666690245E-3</v>
      </c>
      <c r="O169" s="1">
        <f t="shared" si="46"/>
        <v>2.9932105910047682E-3</v>
      </c>
      <c r="Q169" s="1">
        <f t="shared" si="47"/>
        <v>-6.429933756642559E-4</v>
      </c>
    </row>
    <row r="170" spans="1:17" x14ac:dyDescent="0.2">
      <c r="A170" s="1">
        <v>157</v>
      </c>
      <c r="B170" s="1" t="s">
        <v>188</v>
      </c>
      <c r="C170" s="1">
        <v>1.1518277400000001</v>
      </c>
      <c r="D170" s="1">
        <v>6.762613</v>
      </c>
      <c r="E170" s="1">
        <v>0.29318899999999998</v>
      </c>
      <c r="F170" s="1">
        <v>1.3796820970000001</v>
      </c>
      <c r="H170" s="1">
        <f t="shared" si="40"/>
        <v>1.4541926251195193E-3</v>
      </c>
      <c r="I170" s="1">
        <f t="shared" si="41"/>
        <v>4.2707736419144065E-3</v>
      </c>
      <c r="J170" s="1">
        <f t="shared" si="42"/>
        <v>3.4548541751088896E-4</v>
      </c>
      <c r="K170" s="1">
        <f t="shared" si="43"/>
        <v>1.2565012856997743E-3</v>
      </c>
      <c r="M170" s="1">
        <f t="shared" si="44"/>
        <v>2.816581016794887E-3</v>
      </c>
      <c r="N170" s="1">
        <f t="shared" si="45"/>
        <v>3.9252882244035173E-3</v>
      </c>
      <c r="O170" s="1">
        <f t="shared" si="46"/>
        <v>3.0142723562146321E-3</v>
      </c>
      <c r="Q170" s="1">
        <f t="shared" si="47"/>
        <v>-9.1101586818888541E-4</v>
      </c>
    </row>
    <row r="171" spans="1:17" x14ac:dyDescent="0.2">
      <c r="A171" s="1">
        <v>32</v>
      </c>
      <c r="B171" s="1" t="s">
        <v>63</v>
      </c>
      <c r="C171" s="1">
        <v>8.8884819539999995</v>
      </c>
      <c r="D171" s="1">
        <v>8.4826680000000003</v>
      </c>
      <c r="E171" s="1">
        <v>1.213959</v>
      </c>
      <c r="F171" s="1">
        <v>6.0577818260000003</v>
      </c>
      <c r="H171" s="1">
        <f t="shared" si="40"/>
        <v>1.1221786433112587E-2</v>
      </c>
      <c r="I171" s="1">
        <f t="shared" si="41"/>
        <v>5.357035055460189E-3</v>
      </c>
      <c r="J171" s="1">
        <f t="shared" si="42"/>
        <v>1.4304940906926973E-3</v>
      </c>
      <c r="K171" s="1">
        <f t="shared" si="43"/>
        <v>5.5169307983400804E-3</v>
      </c>
      <c r="M171" s="1">
        <f t="shared" si="44"/>
        <v>-5.8647513776523977E-3</v>
      </c>
      <c r="N171" s="1">
        <f t="shared" si="45"/>
        <v>3.9265409647674917E-3</v>
      </c>
      <c r="O171" s="1">
        <f t="shared" si="46"/>
        <v>-1.5989574287989146E-4</v>
      </c>
      <c r="Q171" s="1">
        <f t="shared" si="47"/>
        <v>-4.0864367076473831E-3</v>
      </c>
    </row>
    <row r="172" spans="1:17" x14ac:dyDescent="0.2">
      <c r="A172" s="1">
        <v>109</v>
      </c>
      <c r="B172" s="1" t="s">
        <v>140</v>
      </c>
      <c r="C172" s="1">
        <v>0</v>
      </c>
      <c r="D172" s="1">
        <v>7.6084019999999999</v>
      </c>
      <c r="E172" s="1">
        <v>0.74234500000000003</v>
      </c>
      <c r="F172" s="1">
        <v>2.7524819979999999</v>
      </c>
      <c r="H172" s="1">
        <f t="shared" si="40"/>
        <v>0</v>
      </c>
      <c r="I172" s="1">
        <f t="shared" si="41"/>
        <v>4.8049123495147294E-3</v>
      </c>
      <c r="J172" s="1">
        <f t="shared" si="42"/>
        <v>8.7475782605118502E-4</v>
      </c>
      <c r="K172" s="1">
        <f t="shared" si="43"/>
        <v>2.5067348317939961E-3</v>
      </c>
      <c r="M172" s="1">
        <f t="shared" si="44"/>
        <v>4.8049123495147294E-3</v>
      </c>
      <c r="N172" s="1">
        <f t="shared" si="45"/>
        <v>3.9301545234635442E-3</v>
      </c>
      <c r="O172" s="1">
        <f t="shared" si="46"/>
        <v>2.2981775177207332E-3</v>
      </c>
      <c r="Q172" s="1">
        <f t="shared" si="47"/>
        <v>-1.6319770057428111E-3</v>
      </c>
    </row>
    <row r="173" spans="1:17" x14ac:dyDescent="0.2">
      <c r="A173" s="1">
        <v>14</v>
      </c>
      <c r="B173" s="1" t="s">
        <v>45</v>
      </c>
      <c r="C173" s="1">
        <v>0</v>
      </c>
      <c r="D173" s="1">
        <v>7.0648580000000001</v>
      </c>
      <c r="E173" s="1">
        <v>8.2658999999999996E-2</v>
      </c>
      <c r="F173" s="1">
        <v>0.61708500300000002</v>
      </c>
      <c r="H173" s="1">
        <f t="shared" si="40"/>
        <v>0</v>
      </c>
      <c r="I173" s="1">
        <f t="shared" si="41"/>
        <v>4.4616495621246002E-3</v>
      </c>
      <c r="J173" s="1">
        <f t="shared" si="42"/>
        <v>9.7402969163347083E-5</v>
      </c>
      <c r="K173" s="1">
        <f t="shared" si="43"/>
        <v>5.6199040441382855E-4</v>
      </c>
      <c r="M173" s="1">
        <f t="shared" si="44"/>
        <v>4.4616495621246002E-3</v>
      </c>
      <c r="N173" s="1">
        <f t="shared" si="45"/>
        <v>4.3642465929612535E-3</v>
      </c>
      <c r="O173" s="1">
        <f t="shared" si="46"/>
        <v>3.8996591577107717E-3</v>
      </c>
      <c r="Q173" s="1">
        <f t="shared" si="47"/>
        <v>-4.6458743525048146E-4</v>
      </c>
    </row>
    <row r="174" spans="1:17" x14ac:dyDescent="0.2">
      <c r="A174" s="1">
        <v>93</v>
      </c>
      <c r="B174" s="1" t="s">
        <v>124</v>
      </c>
      <c r="C174" s="1">
        <v>0.81416214799999997</v>
      </c>
      <c r="D174" s="1">
        <v>8.656962</v>
      </c>
      <c r="E174" s="1">
        <v>0.76248099999999996</v>
      </c>
      <c r="F174" s="1">
        <v>1.6520099429999999</v>
      </c>
      <c r="H174" s="1">
        <f t="shared" si="40"/>
        <v>1.0278868533527994E-3</v>
      </c>
      <c r="I174" s="1">
        <f t="shared" si="41"/>
        <v>5.4671064466729983E-3</v>
      </c>
      <c r="J174" s="1">
        <f t="shared" si="42"/>
        <v>8.9848550467145803E-4</v>
      </c>
      <c r="K174" s="1">
        <f t="shared" si="43"/>
        <v>1.5045151501797813E-3</v>
      </c>
      <c r="M174" s="1">
        <f t="shared" si="44"/>
        <v>4.4392195933201989E-3</v>
      </c>
      <c r="N174" s="1">
        <f t="shared" si="45"/>
        <v>4.5686209420015399E-3</v>
      </c>
      <c r="O174" s="1">
        <f t="shared" si="46"/>
        <v>3.9625912964932168E-3</v>
      </c>
      <c r="Q174" s="1">
        <f t="shared" si="47"/>
        <v>-6.0602964550832323E-4</v>
      </c>
    </row>
    <row r="175" spans="1:17" x14ac:dyDescent="0.2">
      <c r="A175" s="1">
        <v>21</v>
      </c>
      <c r="B175" s="1" t="s">
        <v>52</v>
      </c>
      <c r="C175" s="1">
        <v>37.794936419999999</v>
      </c>
      <c r="D175" s="1">
        <v>15.177006</v>
      </c>
      <c r="E175" s="1">
        <v>3.3596789999999999</v>
      </c>
      <c r="F175" s="1">
        <v>14.943519759999999</v>
      </c>
      <c r="H175" s="1">
        <f t="shared" si="40"/>
        <v>4.7716438752226198E-2</v>
      </c>
      <c r="I175" s="1">
        <f t="shared" si="41"/>
        <v>9.5846911819405904E-3</v>
      </c>
      <c r="J175" s="1">
        <f t="shared" si="42"/>
        <v>3.9589483303178697E-3</v>
      </c>
      <c r="K175" s="1">
        <f t="shared" si="43"/>
        <v>1.3609332057107921E-2</v>
      </c>
      <c r="M175" s="1">
        <f t="shared" si="44"/>
        <v>-3.8131747570285604E-2</v>
      </c>
      <c r="N175" s="1">
        <f t="shared" si="45"/>
        <v>5.6257428516227207E-3</v>
      </c>
      <c r="O175" s="1">
        <f t="shared" si="46"/>
        <v>-4.0246408751673304E-3</v>
      </c>
      <c r="Q175" s="1">
        <f t="shared" si="47"/>
        <v>-9.6503837267900502E-3</v>
      </c>
    </row>
    <row r="176" spans="1:17" x14ac:dyDescent="0.2">
      <c r="A176" s="1">
        <v>62</v>
      </c>
      <c r="B176" s="1" t="s">
        <v>93</v>
      </c>
      <c r="C176" s="1">
        <v>0</v>
      </c>
      <c r="D176" s="1">
        <v>20.285834000000001</v>
      </c>
      <c r="E176" s="1">
        <v>5.2159509999999996</v>
      </c>
      <c r="F176" s="1">
        <v>15.95080842</v>
      </c>
      <c r="H176" s="1">
        <f t="shared" si="40"/>
        <v>0</v>
      </c>
      <c r="I176" s="1">
        <f t="shared" si="41"/>
        <v>1.2811054713828974E-2</v>
      </c>
      <c r="J176" s="1">
        <f t="shared" si="42"/>
        <v>6.1463254383736727E-3</v>
      </c>
      <c r="K176" s="1">
        <f t="shared" si="43"/>
        <v>1.4526687945912211E-2</v>
      </c>
      <c r="M176" s="1">
        <f t="shared" si="44"/>
        <v>1.2811054713828974E-2</v>
      </c>
      <c r="N176" s="1">
        <f t="shared" si="45"/>
        <v>6.6647292754553012E-3</v>
      </c>
      <c r="O176" s="1">
        <f t="shared" si="46"/>
        <v>-1.7156332320832374E-3</v>
      </c>
      <c r="Q176" s="1">
        <f t="shared" si="47"/>
        <v>-8.3803625075385378E-3</v>
      </c>
    </row>
    <row r="177" spans="1:17" x14ac:dyDescent="0.2">
      <c r="A177" s="1">
        <v>31</v>
      </c>
      <c r="B177" s="1" t="s">
        <v>62</v>
      </c>
      <c r="C177" s="1">
        <v>8.5583102839999992</v>
      </c>
      <c r="D177" s="1">
        <v>29.300944999999999</v>
      </c>
      <c r="E177" s="1">
        <v>9.0659150000000004</v>
      </c>
      <c r="F177" s="1">
        <v>18.232101929999999</v>
      </c>
      <c r="H177" s="1">
        <f t="shared" si="40"/>
        <v>1.0804941803604536E-2</v>
      </c>
      <c r="I177" s="1">
        <f t="shared" si="41"/>
        <v>1.8504341973906196E-2</v>
      </c>
      <c r="J177" s="1">
        <f t="shared" si="42"/>
        <v>1.0683011398426376E-2</v>
      </c>
      <c r="K177" s="1">
        <f t="shared" si="43"/>
        <v>1.6604302952011367E-2</v>
      </c>
      <c r="M177" s="1">
        <f t="shared" si="44"/>
        <v>7.6994001703016603E-3</v>
      </c>
      <c r="N177" s="1">
        <f t="shared" si="45"/>
        <v>7.8213305754798196E-3</v>
      </c>
      <c r="O177" s="1">
        <f t="shared" si="46"/>
        <v>1.9000390218948289E-3</v>
      </c>
      <c r="Q177" s="1">
        <f t="shared" si="47"/>
        <v>-5.9212915535849907E-3</v>
      </c>
    </row>
    <row r="178" spans="1:17" x14ac:dyDescent="0.2">
      <c r="A178" s="1">
        <v>159</v>
      </c>
      <c r="B178" s="1" t="s">
        <v>190</v>
      </c>
      <c r="C178" s="1">
        <v>0</v>
      </c>
      <c r="D178" s="1">
        <v>13.066642</v>
      </c>
      <c r="E178" s="1">
        <v>0.30069099999999999</v>
      </c>
      <c r="F178" s="1">
        <v>1.6944152349999999</v>
      </c>
      <c r="H178" s="1">
        <f t="shared" si="40"/>
        <v>0</v>
      </c>
      <c r="I178" s="1">
        <f t="shared" si="41"/>
        <v>8.2519390421914932E-3</v>
      </c>
      <c r="J178" s="1">
        <f t="shared" si="42"/>
        <v>3.5432555681409164E-4</v>
      </c>
      <c r="K178" s="1">
        <f t="shared" si="43"/>
        <v>1.5431344118447198E-3</v>
      </c>
      <c r="M178" s="1">
        <f t="shared" si="44"/>
        <v>8.2519390421914932E-3</v>
      </c>
      <c r="N178" s="1">
        <f t="shared" si="45"/>
        <v>7.897613485377401E-3</v>
      </c>
      <c r="O178" s="1">
        <f t="shared" si="46"/>
        <v>6.7088046303467735E-3</v>
      </c>
      <c r="Q178" s="1">
        <f t="shared" si="47"/>
        <v>-1.1888088550306283E-3</v>
      </c>
    </row>
    <row r="179" spans="1:17" x14ac:dyDescent="0.2">
      <c r="A179" s="1">
        <v>155</v>
      </c>
      <c r="B179" s="1" t="s">
        <v>186</v>
      </c>
      <c r="C179" s="1">
        <v>0</v>
      </c>
      <c r="D179" s="1">
        <v>13.086852</v>
      </c>
      <c r="E179" s="1">
        <v>4.0439999999999999E-3</v>
      </c>
      <c r="F179" s="1">
        <v>1.083607473</v>
      </c>
      <c r="H179" s="1">
        <f t="shared" si="40"/>
        <v>0</v>
      </c>
      <c r="I179" s="1">
        <f t="shared" si="41"/>
        <v>8.2647022056762422E-3</v>
      </c>
      <c r="J179" s="1">
        <f t="shared" si="42"/>
        <v>4.7653323569916841E-6</v>
      </c>
      <c r="K179" s="1">
        <f t="shared" si="43"/>
        <v>9.8686080364380016E-4</v>
      </c>
      <c r="M179" s="1">
        <f t="shared" si="44"/>
        <v>8.2647022056762422E-3</v>
      </c>
      <c r="N179" s="1">
        <f t="shared" si="45"/>
        <v>8.259936873319251E-3</v>
      </c>
      <c r="O179" s="1">
        <f t="shared" si="46"/>
        <v>7.2778414020324422E-3</v>
      </c>
      <c r="Q179" s="1">
        <f t="shared" si="47"/>
        <v>-9.8209547128680851E-4</v>
      </c>
    </row>
    <row r="180" spans="1:17" x14ac:dyDescent="0.2">
      <c r="A180" s="1">
        <v>59</v>
      </c>
      <c r="B180" s="1" t="s">
        <v>90</v>
      </c>
      <c r="C180" s="1">
        <v>6.6529624639999998</v>
      </c>
      <c r="D180" s="1">
        <v>13.500989000000001</v>
      </c>
      <c r="E180" s="1">
        <v>1E-4</v>
      </c>
      <c r="F180" s="1">
        <v>0.14459564</v>
      </c>
      <c r="H180" s="1">
        <f t="shared" si="40"/>
        <v>8.3994234679100402E-3</v>
      </c>
      <c r="I180" s="1">
        <f t="shared" si="41"/>
        <v>8.5262409605542031E-3</v>
      </c>
      <c r="J180" s="1">
        <f t="shared" si="42"/>
        <v>1.1783710081581812E-7</v>
      </c>
      <c r="K180" s="1">
        <f t="shared" si="43"/>
        <v>1.3168584847309336E-4</v>
      </c>
      <c r="M180" s="1">
        <f t="shared" si="44"/>
        <v>1.2681749264416287E-4</v>
      </c>
      <c r="N180" s="1">
        <f t="shared" si="45"/>
        <v>8.5261231234533864E-3</v>
      </c>
      <c r="O180" s="1">
        <f t="shared" si="46"/>
        <v>8.3945551120811097E-3</v>
      </c>
      <c r="Q180" s="1">
        <f t="shared" si="47"/>
        <v>-1.3156801137227753E-4</v>
      </c>
    </row>
    <row r="181" spans="1:17" x14ac:dyDescent="0.2">
      <c r="A181" s="1">
        <v>30</v>
      </c>
      <c r="B181" s="1" t="s">
        <v>61</v>
      </c>
      <c r="C181" s="1">
        <v>26.468263629999999</v>
      </c>
      <c r="D181" s="1">
        <v>36.826594999999998</v>
      </c>
      <c r="E181" s="1">
        <v>11.792322</v>
      </c>
      <c r="F181" s="1">
        <v>16.325154449999999</v>
      </c>
      <c r="H181" s="1">
        <f t="shared" si="40"/>
        <v>3.3416415001834558E-2</v>
      </c>
      <c r="I181" s="1">
        <f t="shared" si="41"/>
        <v>2.3256994189591634E-2</v>
      </c>
      <c r="J181" s="1">
        <f t="shared" si="42"/>
        <v>1.38957303636659E-2</v>
      </c>
      <c r="K181" s="1">
        <f t="shared" si="43"/>
        <v>1.4867611604350904E-2</v>
      </c>
      <c r="M181" s="1">
        <f t="shared" si="44"/>
        <v>-1.0159420812242925E-2</v>
      </c>
      <c r="N181" s="1">
        <f t="shared" si="45"/>
        <v>9.3612638259257339E-3</v>
      </c>
      <c r="O181" s="1">
        <f t="shared" si="46"/>
        <v>8.3893825852407299E-3</v>
      </c>
      <c r="Q181" s="1">
        <f t="shared" si="47"/>
        <v>-9.7188124068500401E-4</v>
      </c>
    </row>
    <row r="182" spans="1:17" x14ac:dyDescent="0.2">
      <c r="A182" s="1">
        <v>61</v>
      </c>
      <c r="B182" s="1" t="s">
        <v>92</v>
      </c>
      <c r="C182" s="1">
        <v>12.23108277</v>
      </c>
      <c r="D182" s="1">
        <v>27.207304000000001</v>
      </c>
      <c r="E182" s="1">
        <v>6.2210919999999996</v>
      </c>
      <c r="F182" s="1">
        <v>14.82180078</v>
      </c>
      <c r="H182" s="1">
        <f t="shared" si="40"/>
        <v>1.5441849283262114E-2</v>
      </c>
      <c r="I182" s="1">
        <f t="shared" si="41"/>
        <v>1.7182150862507198E-2</v>
      </c>
      <c r="J182" s="1">
        <f t="shared" si="42"/>
        <v>7.3307544518847944E-3</v>
      </c>
      <c r="K182" s="1">
        <f t="shared" si="43"/>
        <v>1.3498480394107712E-2</v>
      </c>
      <c r="M182" s="1">
        <f t="shared" si="44"/>
        <v>1.7403015792450838E-3</v>
      </c>
      <c r="N182" s="1">
        <f t="shared" si="45"/>
        <v>9.8513964106224025E-3</v>
      </c>
      <c r="O182" s="1">
        <f t="shared" si="46"/>
        <v>3.6836704683994859E-3</v>
      </c>
      <c r="Q182" s="1">
        <f t="shared" si="47"/>
        <v>-6.1677259422229175E-3</v>
      </c>
    </row>
    <row r="183" spans="1:17" x14ac:dyDescent="0.2">
      <c r="A183" s="1">
        <v>3</v>
      </c>
      <c r="B183" s="1" t="s">
        <v>34</v>
      </c>
      <c r="C183" s="1">
        <v>0</v>
      </c>
      <c r="D183" s="1">
        <v>24.343243000000001</v>
      </c>
      <c r="E183" s="1">
        <v>0.66600300000000001</v>
      </c>
      <c r="F183" s="1">
        <v>1.134032817</v>
      </c>
      <c r="H183" s="1">
        <f t="shared" si="40"/>
        <v>0</v>
      </c>
      <c r="I183" s="1">
        <f t="shared" si="41"/>
        <v>1.5373418612467901E-2</v>
      </c>
      <c r="J183" s="1">
        <f t="shared" si="42"/>
        <v>7.8479862654637312E-4</v>
      </c>
      <c r="K183" s="1">
        <f t="shared" si="43"/>
        <v>1.0327840708265975E-3</v>
      </c>
      <c r="M183" s="1">
        <f t="shared" si="44"/>
        <v>1.5373418612467901E-2</v>
      </c>
      <c r="N183" s="1">
        <f t="shared" si="45"/>
        <v>1.4588619985921527E-2</v>
      </c>
      <c r="O183" s="1">
        <f t="shared" si="46"/>
        <v>1.4340634541641303E-2</v>
      </c>
      <c r="Q183" s="1">
        <f t="shared" si="47"/>
        <v>-2.4798544428022442E-4</v>
      </c>
    </row>
    <row r="184" spans="1:17" x14ac:dyDescent="0.2">
      <c r="A184" s="1">
        <v>108</v>
      </c>
      <c r="B184" s="1" t="s">
        <v>139</v>
      </c>
      <c r="C184" s="1">
        <v>10.121704039999999</v>
      </c>
      <c r="D184" s="1">
        <v>59.534464999999997</v>
      </c>
      <c r="E184" s="1">
        <v>19.485444000000001</v>
      </c>
      <c r="F184" s="1">
        <v>28.543027980000002</v>
      </c>
      <c r="H184" s="1">
        <f t="shared" si="40"/>
        <v>1.2778740134015561E-2</v>
      </c>
      <c r="I184" s="1">
        <f t="shared" si="41"/>
        <v>3.7597630369721843E-2</v>
      </c>
      <c r="J184" s="1">
        <f t="shared" si="42"/>
        <v>2.2961082290689782E-2</v>
      </c>
      <c r="K184" s="1">
        <f t="shared" si="43"/>
        <v>2.5994648645958785E-2</v>
      </c>
      <c r="M184" s="1">
        <f t="shared" si="44"/>
        <v>2.4818890235706284E-2</v>
      </c>
      <c r="N184" s="1">
        <f t="shared" si="45"/>
        <v>1.4636548079032061E-2</v>
      </c>
      <c r="O184" s="1">
        <f t="shared" si="46"/>
        <v>1.1602981723763058E-2</v>
      </c>
      <c r="Q184" s="1">
        <f t="shared" si="47"/>
        <v>-3.0335663552690031E-3</v>
      </c>
    </row>
    <row r="185" spans="1:17" x14ac:dyDescent="0.2">
      <c r="A185" s="1">
        <v>138</v>
      </c>
      <c r="B185" s="1" t="s">
        <v>169</v>
      </c>
      <c r="C185" s="1">
        <v>26.415558740000002</v>
      </c>
      <c r="D185" s="1">
        <v>32.925403000000003</v>
      </c>
      <c r="E185" s="1">
        <v>1.796316</v>
      </c>
      <c r="F185" s="1">
        <v>4.1357641169999999</v>
      </c>
      <c r="H185" s="1">
        <f t="shared" si="40"/>
        <v>3.3349874615903469E-2</v>
      </c>
      <c r="I185" s="1">
        <f t="shared" si="41"/>
        <v>2.0793285566068846E-2</v>
      </c>
      <c r="J185" s="1">
        <f t="shared" si="42"/>
        <v>2.1167266958906712E-3</v>
      </c>
      <c r="K185" s="1">
        <f t="shared" si="43"/>
        <v>3.7665147222400255E-3</v>
      </c>
      <c r="M185" s="1">
        <f t="shared" si="44"/>
        <v>-1.2556589049834622E-2</v>
      </c>
      <c r="N185" s="1">
        <f t="shared" si="45"/>
        <v>1.8676558870178175E-2</v>
      </c>
      <c r="O185" s="1">
        <f t="shared" si="46"/>
        <v>1.7026770843828819E-2</v>
      </c>
      <c r="Q185" s="1">
        <f t="shared" si="47"/>
        <v>-1.6497880263493542E-3</v>
      </c>
    </row>
    <row r="186" spans="1:17" x14ac:dyDescent="0.2">
      <c r="A186" s="1">
        <v>110</v>
      </c>
      <c r="B186" s="1" t="s">
        <v>141</v>
      </c>
      <c r="C186" s="1">
        <v>12.8055123</v>
      </c>
      <c r="D186" s="1">
        <v>63.628422999999998</v>
      </c>
      <c r="E186" s="1">
        <v>17.977703000000002</v>
      </c>
      <c r="F186" s="1">
        <v>24.87310536</v>
      </c>
      <c r="H186" s="1">
        <f t="shared" si="40"/>
        <v>1.6167071603551839E-2</v>
      </c>
      <c r="I186" s="1">
        <f t="shared" si="41"/>
        <v>4.0183075953774135E-2</v>
      </c>
      <c r="J186" s="1">
        <f t="shared" si="42"/>
        <v>2.1184404008478361E-2</v>
      </c>
      <c r="K186" s="1">
        <f t="shared" si="43"/>
        <v>2.2652384148597056E-2</v>
      </c>
      <c r="M186" s="1">
        <f t="shared" si="44"/>
        <v>2.4016004350222296E-2</v>
      </c>
      <c r="N186" s="1">
        <f t="shared" si="45"/>
        <v>1.8998671945295774E-2</v>
      </c>
      <c r="O186" s="1">
        <f t="shared" si="46"/>
        <v>1.7530691805177079E-2</v>
      </c>
      <c r="Q186" s="1">
        <f t="shared" si="47"/>
        <v>-1.4679801401186951E-3</v>
      </c>
    </row>
    <row r="187" spans="1:17" x14ac:dyDescent="0.2">
      <c r="A187" s="1">
        <v>12</v>
      </c>
      <c r="B187" s="1" t="s">
        <v>43</v>
      </c>
      <c r="C187" s="1">
        <v>30.608576960000001</v>
      </c>
      <c r="D187" s="1">
        <v>49.045245999999999</v>
      </c>
      <c r="E187" s="1">
        <v>10.096944000000001</v>
      </c>
      <c r="F187" s="1">
        <v>23.47540377</v>
      </c>
      <c r="H187" s="1">
        <f t="shared" si="40"/>
        <v>3.8643596898122308E-2</v>
      </c>
      <c r="I187" s="1">
        <f t="shared" si="41"/>
        <v>3.0973403901422121E-2</v>
      </c>
      <c r="J187" s="1">
        <f t="shared" si="42"/>
        <v>1.1897946080596699E-2</v>
      </c>
      <c r="K187" s="1">
        <f t="shared" si="43"/>
        <v>2.1379472186719491E-2</v>
      </c>
      <c r="M187" s="1">
        <f t="shared" si="44"/>
        <v>-7.6701929967001869E-3</v>
      </c>
      <c r="N187" s="1">
        <f t="shared" si="45"/>
        <v>1.9075457820825422E-2</v>
      </c>
      <c r="O187" s="1">
        <f t="shared" si="46"/>
        <v>9.5939317147026304E-3</v>
      </c>
      <c r="Q187" s="1">
        <f t="shared" si="47"/>
        <v>-9.4815261061227916E-3</v>
      </c>
    </row>
    <row r="188" spans="1:17" x14ac:dyDescent="0.2">
      <c r="A188" s="1">
        <v>34</v>
      </c>
      <c r="B188" s="1" t="s">
        <v>65</v>
      </c>
      <c r="C188" s="1">
        <v>35.407537679999997</v>
      </c>
      <c r="D188" s="1">
        <v>79.622730000000004</v>
      </c>
      <c r="E188" s="1">
        <v>21.160499000000002</v>
      </c>
      <c r="F188" s="1">
        <v>31.711868339999999</v>
      </c>
      <c r="H188" s="1">
        <f t="shared" si="40"/>
        <v>4.4702326901674971E-2</v>
      </c>
      <c r="I188" s="1">
        <f t="shared" si="41"/>
        <v>5.0283914898171383E-2</v>
      </c>
      <c r="J188" s="1">
        <f t="shared" si="42"/>
        <v>2.4934918539760185E-2</v>
      </c>
      <c r="K188" s="1">
        <f t="shared" si="43"/>
        <v>2.8880568522120904E-2</v>
      </c>
      <c r="M188" s="1">
        <f t="shared" si="44"/>
        <v>5.5815879964964121E-3</v>
      </c>
      <c r="N188" s="1">
        <f t="shared" si="45"/>
        <v>2.5348996358411199E-2</v>
      </c>
      <c r="O188" s="1">
        <f t="shared" si="46"/>
        <v>2.1403346376050479E-2</v>
      </c>
      <c r="Q188" s="1">
        <f t="shared" si="47"/>
        <v>-3.9456499823607195E-3</v>
      </c>
    </row>
    <row r="189" spans="1:17" x14ac:dyDescent="0.2">
      <c r="A189" s="1">
        <v>6</v>
      </c>
      <c r="B189" s="1" t="s">
        <v>37</v>
      </c>
      <c r="C189" s="1">
        <v>28.26092307</v>
      </c>
      <c r="D189" s="1">
        <v>86.819027000000006</v>
      </c>
      <c r="E189" s="1">
        <v>22.885646000000001</v>
      </c>
      <c r="F189" s="1">
        <v>64.867852959999993</v>
      </c>
      <c r="H189" s="1">
        <f t="shared" si="40"/>
        <v>3.5679663269321919E-2</v>
      </c>
      <c r="I189" s="1">
        <f t="shared" si="41"/>
        <v>5.4828571755955159E-2</v>
      </c>
      <c r="J189" s="1">
        <f t="shared" si="42"/>
        <v>2.6967781749371245E-2</v>
      </c>
      <c r="K189" s="1">
        <f t="shared" si="43"/>
        <v>5.9076319698612344E-2</v>
      </c>
      <c r="M189" s="1">
        <f t="shared" si="44"/>
        <v>1.914890848663324E-2</v>
      </c>
      <c r="N189" s="1">
        <f t="shared" si="45"/>
        <v>2.7860790006583914E-2</v>
      </c>
      <c r="O189" s="1">
        <f t="shared" si="46"/>
        <v>-4.2477479426571846E-3</v>
      </c>
      <c r="Q189" s="1">
        <f t="shared" si="47"/>
        <v>-3.2108537949241095E-2</v>
      </c>
    </row>
    <row r="190" spans="1:17" x14ac:dyDescent="0.2">
      <c r="A190" s="1">
        <v>19</v>
      </c>
      <c r="B190" s="1" t="s">
        <v>50</v>
      </c>
      <c r="C190" s="1">
        <v>46.250998469999999</v>
      </c>
      <c r="D190" s="1">
        <v>78.700209000000001</v>
      </c>
      <c r="E190" s="1">
        <v>14.224351</v>
      </c>
      <c r="F190" s="1">
        <v>48.897209220000001</v>
      </c>
      <c r="H190" s="1">
        <f t="shared" si="40"/>
        <v>5.839229126352536E-2</v>
      </c>
      <c r="I190" s="1">
        <f t="shared" si="41"/>
        <v>4.9701317850120205E-2</v>
      </c>
      <c r="J190" s="1">
        <f t="shared" si="42"/>
        <v>1.6761562828265832E-2</v>
      </c>
      <c r="K190" s="1">
        <f t="shared" si="43"/>
        <v>4.4531567370233734E-2</v>
      </c>
      <c r="M190" s="1">
        <f t="shared" si="44"/>
        <v>-8.690973413405155E-3</v>
      </c>
      <c r="N190" s="1">
        <f t="shared" si="45"/>
        <v>3.2939755021854374E-2</v>
      </c>
      <c r="O190" s="1">
        <f t="shared" si="46"/>
        <v>5.1697504798864716E-3</v>
      </c>
      <c r="Q190" s="1">
        <f t="shared" si="47"/>
        <v>-2.7770004541967902E-2</v>
      </c>
    </row>
    <row r="191" spans="1:17" x14ac:dyDescent="0.2">
      <c r="A191" s="1">
        <v>58</v>
      </c>
      <c r="B191" s="1" t="s">
        <v>89</v>
      </c>
      <c r="C191" s="1">
        <v>17.616061930000001</v>
      </c>
      <c r="D191" s="1">
        <v>68.520566000000002</v>
      </c>
      <c r="E191" s="1">
        <v>7.5893439999999996</v>
      </c>
      <c r="F191" s="1">
        <v>18.20212974</v>
      </c>
      <c r="H191" s="1">
        <f t="shared" si="40"/>
        <v>2.2240432707632762E-2</v>
      </c>
      <c r="I191" s="1">
        <f t="shared" si="41"/>
        <v>4.3272597027488702E-2</v>
      </c>
      <c r="J191" s="1">
        <f t="shared" si="42"/>
        <v>8.9430629405392419E-3</v>
      </c>
      <c r="K191" s="1">
        <f t="shared" si="43"/>
        <v>1.6577006739824426E-2</v>
      </c>
      <c r="M191" s="1">
        <f t="shared" si="44"/>
        <v>2.1032164319855939E-2</v>
      </c>
      <c r="N191" s="1">
        <f t="shared" si="45"/>
        <v>3.4329534086949456E-2</v>
      </c>
      <c r="O191" s="1">
        <f t="shared" si="46"/>
        <v>2.6695590287664276E-2</v>
      </c>
      <c r="Q191" s="1">
        <f t="shared" si="47"/>
        <v>-7.6339437992851839E-3</v>
      </c>
    </row>
    <row r="193" spans="2:6" x14ac:dyDescent="0.2">
      <c r="B193" s="1" t="s">
        <v>230</v>
      </c>
      <c r="C193">
        <f>SUM(C2:C191)</f>
        <v>792.07370475100026</v>
      </c>
      <c r="D193">
        <f>SUM(D2:D191)</f>
        <v>1583.4632239999983</v>
      </c>
      <c r="E193">
        <f>SUM(E2:E191)</f>
        <v>848.62916099999882</v>
      </c>
      <c r="F193">
        <f>SUM(F2:F191)</f>
        <v>1098.034767415</v>
      </c>
    </row>
  </sheetData>
  <sortState xmlns:xlrd2="http://schemas.microsoft.com/office/spreadsheetml/2017/richdata2" ref="A2:Q191">
    <sortCondition ref="N2:N1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4FC9-97B5-4348-A881-7CACE2AA573A}">
  <dimension ref="A1:R2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P21"/>
    </sheetView>
  </sheetViews>
  <sheetFormatPr baseColWidth="10" defaultRowHeight="16" x14ac:dyDescent="0.2"/>
  <cols>
    <col min="1" max="1" width="10.83203125" style="1"/>
    <col min="2" max="2" width="12.83203125" customWidth="1"/>
    <col min="3" max="7" width="12.83203125" style="1" customWidth="1"/>
    <col min="8" max="8" width="5.33203125" customWidth="1"/>
    <col min="9" max="9" width="12.83203125" style="1" customWidth="1"/>
    <col min="10" max="10" width="5" style="1" customWidth="1"/>
    <col min="11" max="12" width="12.83203125" style="1" customWidth="1"/>
    <col min="13" max="13" width="5.33203125" customWidth="1"/>
    <col min="14" max="16" width="12.83203125" style="1" customWidth="1"/>
  </cols>
  <sheetData>
    <row r="1" spans="1:18" ht="34" x14ac:dyDescent="0.2">
      <c r="A1" s="10" t="s">
        <v>225</v>
      </c>
      <c r="B1" s="10" t="s">
        <v>244</v>
      </c>
      <c r="C1" s="10" t="s">
        <v>251</v>
      </c>
      <c r="D1" s="10" t="s">
        <v>224</v>
      </c>
      <c r="E1" s="10" t="s">
        <v>222</v>
      </c>
      <c r="F1" s="10" t="s">
        <v>223</v>
      </c>
      <c r="G1" s="10" t="s">
        <v>30</v>
      </c>
      <c r="I1" s="11" t="s">
        <v>246</v>
      </c>
      <c r="J1" s="11"/>
      <c r="K1" s="11" t="s">
        <v>252</v>
      </c>
      <c r="L1" s="11" t="s">
        <v>249</v>
      </c>
      <c r="N1" s="11" t="s">
        <v>247</v>
      </c>
      <c r="O1" s="11" t="s">
        <v>245</v>
      </c>
      <c r="P1" s="11" t="s">
        <v>248</v>
      </c>
    </row>
    <row r="2" spans="1:18" x14ac:dyDescent="0.2">
      <c r="A2" s="1">
        <v>1</v>
      </c>
      <c r="B2" s="6" t="s">
        <v>0</v>
      </c>
      <c r="C2" s="1">
        <v>8.1</v>
      </c>
      <c r="D2" s="1">
        <v>0.1051</v>
      </c>
      <c r="E2" s="1">
        <v>9.9288000000000001E-2</v>
      </c>
      <c r="F2" s="1">
        <v>5.7904999999999998E-2</v>
      </c>
      <c r="G2" s="1">
        <v>7.0820300000000003E-2</v>
      </c>
      <c r="I2" s="1">
        <f t="shared" ref="I2:I21" si="0">E2-D2</f>
        <v>-5.8119999999999977E-3</v>
      </c>
      <c r="J2"/>
      <c r="K2" s="1">
        <f t="shared" ref="K2:K21" si="1">D2-F2</f>
        <v>4.7195000000000001E-2</v>
      </c>
      <c r="L2" s="1">
        <f t="shared" ref="L2:L21" si="2">E2-F2</f>
        <v>4.1383000000000003E-2</v>
      </c>
      <c r="N2" s="1">
        <f t="shared" ref="N2:N21" si="3">D2-$G2</f>
        <v>3.4279699999999996E-2</v>
      </c>
      <c r="O2" s="1">
        <f t="shared" ref="O2:O21" si="4">E2-$G2</f>
        <v>2.8467699999999999E-2</v>
      </c>
      <c r="P2" s="1">
        <f t="shared" ref="P2:P21" si="5">F2-$G2</f>
        <v>-1.2915300000000005E-2</v>
      </c>
      <c r="R2" t="s">
        <v>250</v>
      </c>
    </row>
    <row r="3" spans="1:18" x14ac:dyDescent="0.2">
      <c r="A3" s="1">
        <v>2</v>
      </c>
      <c r="B3" s="6" t="s">
        <v>1</v>
      </c>
      <c r="C3" s="1">
        <v>10.5</v>
      </c>
      <c r="D3" s="1">
        <v>1.5699999999999999E-2</v>
      </c>
      <c r="E3" s="1">
        <v>2.3709999999999998E-3</v>
      </c>
      <c r="F3" s="1">
        <v>3.5589000000000003E-2</v>
      </c>
      <c r="G3" s="1">
        <v>1.4049900000000001E-2</v>
      </c>
      <c r="I3" s="1">
        <f t="shared" si="0"/>
        <v>-1.3328999999999999E-2</v>
      </c>
      <c r="K3" s="1">
        <f t="shared" si="1"/>
        <v>-1.9889000000000004E-2</v>
      </c>
      <c r="L3" s="1">
        <f t="shared" si="2"/>
        <v>-3.3218000000000004E-2</v>
      </c>
      <c r="N3" s="1">
        <f t="shared" si="3"/>
        <v>1.6500999999999981E-3</v>
      </c>
      <c r="O3" s="1">
        <f t="shared" si="4"/>
        <v>-1.1678900000000001E-2</v>
      </c>
      <c r="P3" s="1">
        <f t="shared" si="5"/>
        <v>2.1539100000000002E-2</v>
      </c>
    </row>
    <row r="4" spans="1:18" x14ac:dyDescent="0.2">
      <c r="A4" s="1">
        <v>3</v>
      </c>
      <c r="B4" s="6" t="s">
        <v>2</v>
      </c>
      <c r="C4" s="1">
        <v>11.6</v>
      </c>
      <c r="D4" s="1">
        <v>1.8499999999999999E-2</v>
      </c>
      <c r="E4" s="1">
        <v>1.4236E-2</v>
      </c>
      <c r="F4" s="1">
        <v>5.7932999999999998E-2</v>
      </c>
      <c r="G4" s="1">
        <v>4.5209899999999997E-2</v>
      </c>
      <c r="I4" s="1">
        <f t="shared" si="0"/>
        <v>-4.2639999999999987E-3</v>
      </c>
      <c r="K4" s="1">
        <f t="shared" si="1"/>
        <v>-3.9432999999999996E-2</v>
      </c>
      <c r="L4" s="1">
        <f t="shared" si="2"/>
        <v>-4.3697E-2</v>
      </c>
      <c r="N4" s="1">
        <f t="shared" si="3"/>
        <v>-2.6709899999999998E-2</v>
      </c>
      <c r="O4" s="1">
        <f t="shared" si="4"/>
        <v>-3.0973899999999999E-2</v>
      </c>
      <c r="P4" s="1">
        <f t="shared" si="5"/>
        <v>1.2723100000000001E-2</v>
      </c>
    </row>
    <row r="5" spans="1:18" x14ac:dyDescent="0.2">
      <c r="A5" s="1">
        <v>4</v>
      </c>
      <c r="B5" s="6" t="s">
        <v>3</v>
      </c>
      <c r="C5" s="1">
        <v>13</v>
      </c>
      <c r="D5" s="1">
        <v>8.8999999999999999E-3</v>
      </c>
      <c r="E5" s="1">
        <v>4.1190000000000003E-3</v>
      </c>
      <c r="F5" s="1">
        <v>3.0166999999999999E-2</v>
      </c>
      <c r="G5" s="1">
        <v>1.47937E-2</v>
      </c>
      <c r="I5" s="1">
        <f t="shared" si="0"/>
        <v>-4.7809999999999997E-3</v>
      </c>
      <c r="K5" s="1">
        <f t="shared" si="1"/>
        <v>-2.1267000000000001E-2</v>
      </c>
      <c r="L5" s="1">
        <f t="shared" si="2"/>
        <v>-2.6047999999999998E-2</v>
      </c>
      <c r="N5" s="1">
        <f t="shared" si="3"/>
        <v>-5.8937E-3</v>
      </c>
      <c r="O5" s="1">
        <f t="shared" si="4"/>
        <v>-1.0674699999999999E-2</v>
      </c>
      <c r="P5" s="1">
        <f t="shared" si="5"/>
        <v>1.5373299999999999E-2</v>
      </c>
    </row>
    <row r="6" spans="1:18" x14ac:dyDescent="0.2">
      <c r="A6" s="1">
        <v>5</v>
      </c>
      <c r="B6" s="6" t="s">
        <v>4</v>
      </c>
      <c r="C6" s="1">
        <v>5.5</v>
      </c>
      <c r="D6" s="1">
        <v>2.1899999999999999E-2</v>
      </c>
      <c r="E6" s="1">
        <v>9.0900000000000009E-3</v>
      </c>
      <c r="F6" s="1">
        <v>5.202E-3</v>
      </c>
      <c r="G6" s="1">
        <v>6.8142000000000003E-3</v>
      </c>
      <c r="I6" s="1">
        <f t="shared" si="0"/>
        <v>-1.2809999999999998E-2</v>
      </c>
      <c r="J6"/>
      <c r="K6" s="1">
        <f t="shared" si="1"/>
        <v>1.6697999999999998E-2</v>
      </c>
      <c r="L6" s="1">
        <f t="shared" si="2"/>
        <v>3.8880000000000008E-3</v>
      </c>
      <c r="N6" s="1">
        <f t="shared" si="3"/>
        <v>1.50858E-2</v>
      </c>
      <c r="O6" s="1">
        <f t="shared" si="4"/>
        <v>2.2758000000000006E-3</v>
      </c>
      <c r="P6" s="1">
        <f t="shared" si="5"/>
        <v>-1.6122000000000003E-3</v>
      </c>
    </row>
    <row r="7" spans="1:18" x14ac:dyDescent="0.2">
      <c r="A7" s="1">
        <v>6</v>
      </c>
      <c r="B7" s="6" t="s">
        <v>5</v>
      </c>
      <c r="C7" s="1">
        <v>10.5</v>
      </c>
      <c r="D7" s="1">
        <v>1.41E-2</v>
      </c>
      <c r="E7" s="1">
        <v>1.0782999999999999E-2</v>
      </c>
      <c r="F7" s="1">
        <v>4.3147999999999999E-2</v>
      </c>
      <c r="G7" s="1">
        <v>2.63409E-2</v>
      </c>
      <c r="I7" s="1">
        <f t="shared" si="0"/>
        <v>-3.3170000000000005E-3</v>
      </c>
      <c r="K7" s="1">
        <f t="shared" si="1"/>
        <v>-2.9047999999999997E-2</v>
      </c>
      <c r="L7" s="1">
        <f t="shared" si="2"/>
        <v>-3.2364999999999998E-2</v>
      </c>
      <c r="N7" s="1">
        <f t="shared" si="3"/>
        <v>-1.2240900000000001E-2</v>
      </c>
      <c r="O7" s="1">
        <f t="shared" si="4"/>
        <v>-1.5557900000000001E-2</v>
      </c>
      <c r="P7" s="1">
        <f t="shared" si="5"/>
        <v>1.6807099999999998E-2</v>
      </c>
    </row>
    <row r="8" spans="1:18" x14ac:dyDescent="0.2">
      <c r="A8" s="1">
        <v>7</v>
      </c>
      <c r="B8" s="6" t="s">
        <v>6</v>
      </c>
      <c r="C8" s="1">
        <v>12.3</v>
      </c>
      <c r="D8" s="1">
        <v>9.7000000000000003E-3</v>
      </c>
      <c r="E8" s="1">
        <v>1.1178E-2</v>
      </c>
      <c r="F8" s="1">
        <v>3.9093000000000003E-2</v>
      </c>
      <c r="G8" s="1">
        <v>2.1495199999999999E-2</v>
      </c>
      <c r="I8" s="1">
        <f t="shared" si="0"/>
        <v>1.4780000000000001E-3</v>
      </c>
      <c r="K8" s="1">
        <f t="shared" si="1"/>
        <v>-2.9393000000000002E-2</v>
      </c>
      <c r="L8" s="1">
        <f t="shared" si="2"/>
        <v>-2.7915000000000002E-2</v>
      </c>
      <c r="N8" s="1">
        <f t="shared" si="3"/>
        <v>-1.1795199999999999E-2</v>
      </c>
      <c r="O8" s="1">
        <f t="shared" si="4"/>
        <v>-1.0317199999999999E-2</v>
      </c>
      <c r="P8" s="1">
        <f t="shared" si="5"/>
        <v>1.7597800000000004E-2</v>
      </c>
    </row>
    <row r="9" spans="1:18" x14ac:dyDescent="0.2">
      <c r="A9" s="1">
        <v>8</v>
      </c>
      <c r="B9" s="6" t="s">
        <v>7</v>
      </c>
      <c r="C9" s="1">
        <v>9</v>
      </c>
      <c r="D9" s="1">
        <v>7.5800000000000006E-2</v>
      </c>
      <c r="E9" s="1">
        <v>5.7695000000000003E-2</v>
      </c>
      <c r="F9" s="1">
        <v>4.8416000000000001E-2</v>
      </c>
      <c r="G9" s="1">
        <v>4.4240000000000002E-2</v>
      </c>
      <c r="I9" s="1">
        <f t="shared" si="0"/>
        <v>-1.8105000000000003E-2</v>
      </c>
      <c r="J9"/>
      <c r="K9" s="1">
        <f t="shared" si="1"/>
        <v>2.7384000000000006E-2</v>
      </c>
      <c r="L9" s="1">
        <f t="shared" si="2"/>
        <v>9.2790000000000025E-3</v>
      </c>
      <c r="N9" s="1">
        <f t="shared" si="3"/>
        <v>3.1560000000000005E-2</v>
      </c>
      <c r="O9" s="1">
        <f t="shared" si="4"/>
        <v>1.3455000000000002E-2</v>
      </c>
      <c r="P9" s="1">
        <f t="shared" si="5"/>
        <v>4.1759999999999992E-3</v>
      </c>
    </row>
    <row r="10" spans="1:18" x14ac:dyDescent="0.2">
      <c r="A10" s="1">
        <v>9</v>
      </c>
      <c r="B10" s="6" t="s">
        <v>8</v>
      </c>
      <c r="C10" s="1">
        <v>10.4</v>
      </c>
      <c r="D10" s="1">
        <v>1.6799999999999999E-2</v>
      </c>
      <c r="E10" s="1">
        <v>1.9518000000000001E-2</v>
      </c>
      <c r="F10" s="1">
        <v>4.0608999999999999E-2</v>
      </c>
      <c r="G10" s="1">
        <v>2.4230999999999999E-2</v>
      </c>
      <c r="I10" s="1">
        <f t="shared" si="0"/>
        <v>2.7180000000000017E-3</v>
      </c>
      <c r="K10" s="1">
        <f t="shared" si="1"/>
        <v>-2.3809E-2</v>
      </c>
      <c r="L10" s="1">
        <f t="shared" si="2"/>
        <v>-2.1090999999999999E-2</v>
      </c>
      <c r="N10" s="1">
        <f t="shared" si="3"/>
        <v>-7.4310000000000001E-3</v>
      </c>
      <c r="O10" s="1">
        <f t="shared" si="4"/>
        <v>-4.7129999999999984E-3</v>
      </c>
      <c r="P10" s="1">
        <f t="shared" si="5"/>
        <v>1.6378E-2</v>
      </c>
    </row>
    <row r="11" spans="1:18" x14ac:dyDescent="0.2">
      <c r="A11" s="1">
        <v>10</v>
      </c>
      <c r="B11" s="6" t="s">
        <v>9</v>
      </c>
      <c r="C11" s="1">
        <v>5.2</v>
      </c>
      <c r="D11" s="1">
        <v>0.1188</v>
      </c>
      <c r="E11" s="1">
        <v>0.100756</v>
      </c>
      <c r="F11" s="1">
        <v>5.6825000000000001E-2</v>
      </c>
      <c r="G11" s="1">
        <v>9.0735099999999999E-2</v>
      </c>
      <c r="I11" s="1">
        <f t="shared" si="0"/>
        <v>-1.8044000000000004E-2</v>
      </c>
      <c r="J11"/>
      <c r="K11" s="1">
        <f t="shared" si="1"/>
        <v>6.1975000000000002E-2</v>
      </c>
      <c r="L11" s="1">
        <f t="shared" si="2"/>
        <v>4.3930999999999998E-2</v>
      </c>
      <c r="N11" s="1">
        <f t="shared" si="3"/>
        <v>2.8064900000000004E-2</v>
      </c>
      <c r="O11" s="1">
        <f t="shared" si="4"/>
        <v>1.0020899999999999E-2</v>
      </c>
      <c r="P11" s="1">
        <f t="shared" si="5"/>
        <v>-3.3910099999999999E-2</v>
      </c>
    </row>
    <row r="12" spans="1:18" x14ac:dyDescent="0.2">
      <c r="A12" s="1">
        <v>11</v>
      </c>
      <c r="B12" s="6" t="s">
        <v>10</v>
      </c>
      <c r="C12" s="1">
        <v>4.9000000000000004</v>
      </c>
      <c r="D12" s="1">
        <v>0.16350000000000001</v>
      </c>
      <c r="E12" s="1">
        <v>0.23472100000000001</v>
      </c>
      <c r="F12" s="1">
        <v>0.115368</v>
      </c>
      <c r="G12" s="1">
        <v>0.17230999999999999</v>
      </c>
      <c r="I12" s="1">
        <f t="shared" si="0"/>
        <v>7.1221000000000007E-2</v>
      </c>
      <c r="J12"/>
      <c r="K12" s="1">
        <f t="shared" si="1"/>
        <v>4.8132000000000008E-2</v>
      </c>
      <c r="L12" s="1">
        <f t="shared" si="2"/>
        <v>0.11935300000000001</v>
      </c>
      <c r="N12" s="1">
        <f t="shared" si="3"/>
        <v>-8.8099999999999845E-3</v>
      </c>
      <c r="O12" s="1">
        <f t="shared" si="4"/>
        <v>6.2411000000000022E-2</v>
      </c>
      <c r="P12" s="1">
        <f t="shared" si="5"/>
        <v>-5.6941999999999993E-2</v>
      </c>
    </row>
    <row r="13" spans="1:18" x14ac:dyDescent="0.2">
      <c r="A13" s="1">
        <v>12</v>
      </c>
      <c r="B13" s="6" t="s">
        <v>11</v>
      </c>
      <c r="C13" s="1">
        <v>11.3</v>
      </c>
      <c r="D13" s="1">
        <v>1.12E-2</v>
      </c>
      <c r="E13" s="1">
        <v>8.1110000000000002E-3</v>
      </c>
      <c r="F13" s="1">
        <v>4.0962999999999999E-2</v>
      </c>
      <c r="G13" s="1">
        <v>2.7381200000000001E-2</v>
      </c>
      <c r="I13" s="1">
        <f t="shared" si="0"/>
        <v>-3.0889999999999997E-3</v>
      </c>
      <c r="K13" s="1">
        <f t="shared" si="1"/>
        <v>-2.9762999999999998E-2</v>
      </c>
      <c r="L13" s="1">
        <f t="shared" si="2"/>
        <v>-3.2851999999999999E-2</v>
      </c>
      <c r="N13" s="1">
        <f t="shared" si="3"/>
        <v>-1.61812E-2</v>
      </c>
      <c r="O13" s="1">
        <f t="shared" si="4"/>
        <v>-1.9270200000000001E-2</v>
      </c>
      <c r="P13" s="1">
        <f t="shared" si="5"/>
        <v>1.3581799999999998E-2</v>
      </c>
    </row>
    <row r="14" spans="1:18" x14ac:dyDescent="0.2">
      <c r="A14" s="1">
        <v>13</v>
      </c>
      <c r="B14" s="6" t="s">
        <v>12</v>
      </c>
      <c r="C14" s="1">
        <v>5.7</v>
      </c>
      <c r="D14" s="1">
        <v>3.3300000000000003E-2</v>
      </c>
      <c r="E14" s="1">
        <v>5.0264999999999997E-2</v>
      </c>
      <c r="F14" s="1">
        <v>3.8517000000000003E-2</v>
      </c>
      <c r="G14" s="1">
        <v>5.6194000000000001E-2</v>
      </c>
      <c r="I14" s="1">
        <f t="shared" si="0"/>
        <v>1.6964999999999994E-2</v>
      </c>
      <c r="J14"/>
      <c r="K14" s="1">
        <f t="shared" si="1"/>
        <v>-5.2169999999999994E-3</v>
      </c>
      <c r="L14" s="1">
        <f t="shared" si="2"/>
        <v>1.1747999999999995E-2</v>
      </c>
      <c r="N14" s="1">
        <f t="shared" si="3"/>
        <v>-2.2893999999999998E-2</v>
      </c>
      <c r="O14" s="1">
        <f t="shared" si="4"/>
        <v>-5.9290000000000037E-3</v>
      </c>
      <c r="P14" s="1">
        <f t="shared" si="5"/>
        <v>-1.7676999999999998E-2</v>
      </c>
    </row>
    <row r="15" spans="1:18" x14ac:dyDescent="0.2">
      <c r="A15" s="1">
        <v>14</v>
      </c>
      <c r="B15" s="6" t="s">
        <v>13</v>
      </c>
      <c r="C15" s="1">
        <v>5.2</v>
      </c>
      <c r="D15" s="1">
        <v>7.7700000000000005E-2</v>
      </c>
      <c r="E15" s="1">
        <v>7.7757000000000007E-2</v>
      </c>
      <c r="F15" s="1">
        <v>3.5456000000000001E-2</v>
      </c>
      <c r="G15" s="1">
        <v>4.9775800000000002E-2</v>
      </c>
      <c r="I15" s="1">
        <f t="shared" si="0"/>
        <v>5.7000000000001494E-5</v>
      </c>
      <c r="J15"/>
      <c r="K15" s="1">
        <f t="shared" si="1"/>
        <v>4.2244000000000004E-2</v>
      </c>
      <c r="L15" s="1">
        <f t="shared" si="2"/>
        <v>4.2301000000000005E-2</v>
      </c>
      <c r="N15" s="1">
        <f t="shared" si="3"/>
        <v>2.7924200000000003E-2</v>
      </c>
      <c r="O15" s="1">
        <f t="shared" si="4"/>
        <v>2.7981200000000005E-2</v>
      </c>
      <c r="P15" s="1">
        <f t="shared" si="5"/>
        <v>-1.4319800000000001E-2</v>
      </c>
    </row>
    <row r="16" spans="1:18" x14ac:dyDescent="0.2">
      <c r="A16" s="1">
        <v>15</v>
      </c>
      <c r="B16" s="6" t="s">
        <v>14</v>
      </c>
      <c r="C16" s="1">
        <v>8</v>
      </c>
      <c r="D16" s="1">
        <v>2.5999999999999999E-2</v>
      </c>
      <c r="E16" s="1">
        <v>4.0425000000000003E-2</v>
      </c>
      <c r="F16" s="1">
        <v>8.3696999999999994E-2</v>
      </c>
      <c r="G16" s="1">
        <v>5.4386299999999999E-2</v>
      </c>
      <c r="I16" s="1">
        <f t="shared" si="0"/>
        <v>1.4425000000000004E-2</v>
      </c>
      <c r="J16"/>
      <c r="K16" s="1">
        <f t="shared" si="1"/>
        <v>-5.7696999999999998E-2</v>
      </c>
      <c r="L16" s="1">
        <f t="shared" si="2"/>
        <v>-4.3271999999999991E-2</v>
      </c>
      <c r="N16" s="1">
        <f t="shared" si="3"/>
        <v>-2.83863E-2</v>
      </c>
      <c r="O16" s="1">
        <f t="shared" si="4"/>
        <v>-1.3961299999999996E-2</v>
      </c>
      <c r="P16" s="1">
        <f t="shared" si="5"/>
        <v>2.9310699999999995E-2</v>
      </c>
    </row>
    <row r="17" spans="1:16" x14ac:dyDescent="0.2">
      <c r="A17" s="1">
        <v>16</v>
      </c>
      <c r="B17" s="6" t="s">
        <v>15</v>
      </c>
      <c r="C17" s="1">
        <v>9.1999999999999993</v>
      </c>
      <c r="D17" s="1">
        <v>5.6800000000000003E-2</v>
      </c>
      <c r="E17" s="1">
        <v>7.2406999999999999E-2</v>
      </c>
      <c r="F17" s="1">
        <v>7.9129000000000005E-2</v>
      </c>
      <c r="G17" s="1">
        <v>7.4421899999999999E-2</v>
      </c>
      <c r="I17" s="1">
        <f t="shared" si="0"/>
        <v>1.5606999999999996E-2</v>
      </c>
      <c r="K17" s="1">
        <f t="shared" si="1"/>
        <v>-2.2329000000000002E-2</v>
      </c>
      <c r="L17" s="1">
        <f t="shared" si="2"/>
        <v>-6.7220000000000057E-3</v>
      </c>
      <c r="N17" s="1">
        <f t="shared" si="3"/>
        <v>-1.7621899999999996E-2</v>
      </c>
      <c r="O17" s="1">
        <f t="shared" si="4"/>
        <v>-2.0149E-3</v>
      </c>
      <c r="P17" s="1">
        <f t="shared" si="5"/>
        <v>4.7071000000000057E-3</v>
      </c>
    </row>
    <row r="18" spans="1:16" x14ac:dyDescent="0.2">
      <c r="A18" s="1">
        <v>17</v>
      </c>
      <c r="B18" s="6" t="s">
        <v>16</v>
      </c>
      <c r="C18" s="1">
        <v>8.6</v>
      </c>
      <c r="D18" s="1">
        <v>5.2299999999999999E-2</v>
      </c>
      <c r="E18" s="1">
        <v>8.5330000000000003E-2</v>
      </c>
      <c r="F18" s="1">
        <v>0.102992</v>
      </c>
      <c r="G18" s="1">
        <v>0.10881</v>
      </c>
      <c r="I18" s="1">
        <f t="shared" si="0"/>
        <v>3.3030000000000004E-2</v>
      </c>
      <c r="J18"/>
      <c r="K18" s="1">
        <f t="shared" si="1"/>
        <v>-5.0692000000000001E-2</v>
      </c>
      <c r="L18" s="1">
        <f t="shared" si="2"/>
        <v>-1.7661999999999997E-2</v>
      </c>
      <c r="N18" s="1">
        <f t="shared" si="3"/>
        <v>-5.6510000000000005E-2</v>
      </c>
      <c r="O18" s="1">
        <f t="shared" si="4"/>
        <v>-2.3480000000000001E-2</v>
      </c>
      <c r="P18" s="1">
        <f t="shared" si="5"/>
        <v>-5.8180000000000037E-3</v>
      </c>
    </row>
    <row r="19" spans="1:16" x14ac:dyDescent="0.2">
      <c r="A19" s="1">
        <v>18</v>
      </c>
      <c r="B19" s="6" t="s">
        <v>17</v>
      </c>
      <c r="C19" s="1">
        <v>5.4</v>
      </c>
      <c r="D19" s="1">
        <v>2.23E-2</v>
      </c>
      <c r="E19" s="1">
        <v>3.1604E-2</v>
      </c>
      <c r="F19" s="1">
        <v>2.4764999999999999E-2</v>
      </c>
      <c r="G19" s="1">
        <v>2.5652700000000001E-2</v>
      </c>
      <c r="I19" s="1">
        <f t="shared" si="0"/>
        <v>9.3039999999999998E-3</v>
      </c>
      <c r="J19"/>
      <c r="K19" s="1">
        <f t="shared" si="1"/>
        <v>-2.4649999999999984E-3</v>
      </c>
      <c r="L19" s="1">
        <f t="shared" si="2"/>
        <v>6.8390000000000013E-3</v>
      </c>
      <c r="N19" s="1">
        <f t="shared" si="3"/>
        <v>-3.3527000000000001E-3</v>
      </c>
      <c r="O19" s="1">
        <f t="shared" si="4"/>
        <v>5.9512999999999996E-3</v>
      </c>
      <c r="P19" s="1">
        <f t="shared" si="5"/>
        <v>-8.8770000000000168E-4</v>
      </c>
    </row>
    <row r="20" spans="1:16" x14ac:dyDescent="0.2">
      <c r="A20" s="1">
        <v>19</v>
      </c>
      <c r="B20" s="6" t="s">
        <v>18</v>
      </c>
      <c r="C20" s="1">
        <v>6.2</v>
      </c>
      <c r="D20" s="1">
        <v>3.2399999999999998E-2</v>
      </c>
      <c r="E20" s="1">
        <v>2.53E-2</v>
      </c>
      <c r="F20" s="1">
        <v>3.1928999999999999E-2</v>
      </c>
      <c r="G20" s="1">
        <v>2.64847E-2</v>
      </c>
      <c r="I20" s="1">
        <f t="shared" si="0"/>
        <v>-7.0999999999999987E-3</v>
      </c>
      <c r="J20"/>
      <c r="K20" s="1">
        <f t="shared" si="1"/>
        <v>4.709999999999992E-4</v>
      </c>
      <c r="L20" s="1">
        <f t="shared" si="2"/>
        <v>-6.6289999999999995E-3</v>
      </c>
      <c r="N20" s="1">
        <f t="shared" si="3"/>
        <v>5.9152999999999983E-3</v>
      </c>
      <c r="O20" s="1">
        <f t="shared" si="4"/>
        <v>-1.1847000000000003E-3</v>
      </c>
      <c r="P20" s="1">
        <f t="shared" si="5"/>
        <v>5.4442999999999991E-3</v>
      </c>
    </row>
    <row r="21" spans="1:16" x14ac:dyDescent="0.2">
      <c r="A21" s="1">
        <v>20</v>
      </c>
      <c r="B21" s="6" t="s">
        <v>19</v>
      </c>
      <c r="C21" s="1">
        <v>5.9</v>
      </c>
      <c r="D21" s="1">
        <v>0.1195</v>
      </c>
      <c r="E21" s="1">
        <v>4.5045000000000002E-2</v>
      </c>
      <c r="F21" s="1">
        <v>3.2295999999999998E-2</v>
      </c>
      <c r="G21" s="1">
        <v>4.5853699999999997E-2</v>
      </c>
      <c r="I21" s="1">
        <f t="shared" si="0"/>
        <v>-7.4454999999999993E-2</v>
      </c>
      <c r="J21"/>
      <c r="K21" s="1">
        <f t="shared" si="1"/>
        <v>8.7204000000000004E-2</v>
      </c>
      <c r="L21" s="1">
        <f t="shared" si="2"/>
        <v>1.2749000000000003E-2</v>
      </c>
      <c r="N21" s="1">
        <f t="shared" si="3"/>
        <v>7.3646299999999998E-2</v>
      </c>
      <c r="O21" s="1">
        <f t="shared" si="4"/>
        <v>-8.0869999999999553E-4</v>
      </c>
      <c r="P21" s="1">
        <f t="shared" si="5"/>
        <v>-1.3557699999999999E-2</v>
      </c>
    </row>
  </sheetData>
  <sortState xmlns:xlrd2="http://schemas.microsoft.com/office/spreadsheetml/2017/richdata2" ref="A2:P21">
    <sortCondition ref="A2:A21"/>
  </sortState>
  <conditionalFormatting sqref="I2:I21">
    <cfRule type="cellIs" dxfId="3" priority="4" operator="greaterThan">
      <formula>0</formula>
    </cfRule>
  </conditionalFormatting>
  <conditionalFormatting sqref="L2:L21">
    <cfRule type="cellIs" dxfId="2" priority="3" operator="greaterThan">
      <formula>0</formula>
    </cfRule>
  </conditionalFormatting>
  <conditionalFormatting sqref="N2:P21">
    <cfRule type="cellIs" dxfId="1" priority="2" operator="greaterThan">
      <formula>0</formula>
    </cfRule>
  </conditionalFormatting>
  <conditionalFormatting sqref="K2:K2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DCMut calc</vt:lpstr>
      <vt:lpstr>R matrices</vt:lpstr>
      <vt:lpstr>R mat comparisons</vt:lpstr>
      <vt:lpstr>AA freq comparisons</vt:lpstr>
      <vt:lpstr>'R matrices'!Print_Area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Braun,Edward Louis</dc:creator>
  <cp:lastModifiedBy>Braun,Edward Louis</cp:lastModifiedBy>
  <cp:lastPrinted>2021-09-03T01:52:56Z</cp:lastPrinted>
  <dcterms:created xsi:type="dcterms:W3CDTF">2019-04-19T21:25:52Z</dcterms:created>
  <dcterms:modified xsi:type="dcterms:W3CDTF">2021-09-26T17:11:29Z</dcterms:modified>
</cp:coreProperties>
</file>