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ENAE100-Project\"/>
    </mc:Choice>
  </mc:AlternateContent>
  <xr:revisionPtr revIDLastSave="0" documentId="13_ncr:1_{D8E59750-B049-4BCE-AE72-9414C3B243E5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Atmospheric Density vs Altitude" sheetId="1" r:id="rId1"/>
    <sheet name="Cross-Sectional A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3" i="2"/>
  <c r="M4" i="1"/>
  <c r="B3" i="1" s="1"/>
  <c r="L4" i="1"/>
</calcChain>
</file>

<file path=xl/sharedStrings.xml><?xml version="1.0" encoding="utf-8"?>
<sst xmlns="http://schemas.openxmlformats.org/spreadsheetml/2006/main" count="33" uniqueCount="31">
  <si>
    <t>Formula</t>
  </si>
  <si>
    <t>Constants and Definitions</t>
  </si>
  <si>
    <t>Formula for Atmospheric Density at Altitude</t>
  </si>
  <si>
    <t>R (Ideal gas constant)</t>
  </si>
  <si>
    <t>Name</t>
  </si>
  <si>
    <t>Value</t>
  </si>
  <si>
    <t>T0-Lh</t>
  </si>
  <si>
    <t>p=p0(1-Lh/T0)^[((gM)/(RL)-1)]</t>
  </si>
  <si>
    <t>(p0M/RT0)*(1-Lh/T0)^[(gm/RL)-1]</t>
  </si>
  <si>
    <t>M (molar mass of dry air) (kg/mol)</t>
  </si>
  <si>
    <t>T (Temperature at altitude) (K)</t>
  </si>
  <si>
    <t>T0 (standard sea level temperature) (K)</t>
  </si>
  <si>
    <t>g (gravitational acceleration) (m/s^2)</t>
  </si>
  <si>
    <t>L (temperature lapse rate) (K/m)</t>
  </si>
  <si>
    <t>p (pressure at altitude) (Pa)</t>
  </si>
  <si>
    <t>p0 (standard sea level pressure) (Pa)</t>
  </si>
  <si>
    <t>h (DESIRED HEIGHT) (m)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</si>
  <si>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</si>
  <si>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</si>
  <si>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</si>
  <si>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</si>
  <si>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</si>
  <si>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</si>
  <si>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</si>
  <si>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</si>
  <si>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Cross-Sectional Area can be obtained by examining individual parts in inventor.</t>
  </si>
  <si>
    <t>Part</t>
  </si>
  <si>
    <t>Area</t>
  </si>
  <si>
    <t>Fin</t>
  </si>
  <si>
    <t>Body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</si>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</sst>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49EB9-A257-4CC7-9C03-6983A8DA66FF}" name="Table1" displayName="Table1" ref="E1:M4" totalsRowShown="0" headerRowDxfId="0" headerRowBorderDxfId="4" tableBorderDxfId="5" totalsRowBorderDxfId="3">
  <autoFilter ref="E1:M4" xr:uid="{F5D49EB9-A257-4CC7-9C03-6983A8DA66FF}"/>
  <tableColumns count="9">
    <tableColumn id="1" xr3:uid="{933A7A9E-7ABC-48C7-8FA4-1A42097D8D85}" name="Column1"/>
    <tableColumn id="2" xr3:uid="{8CBE824A-8345-47B8-AEE5-B53F70477342}" name="Constants and Definitions"/>
    <tableColumn id="3" xr3:uid="{37D2A91B-1195-4C27-98F7-5BADA8ED0D69}" name="Column2"/>
    <tableColumn id="4" xr3:uid="{7D0F9ED0-8F22-4241-999C-8FC9D02F2552}" name="Column3"/>
    <tableColumn id="5" xr3:uid="{5DDAADE2-1A9A-41FE-9529-7ED5B5E83F15}" name="Column4"/>
    <tableColumn id="6" xr3:uid="{43E8FFB7-D2D7-4C3C-A4D3-1C1C5A6C7D5C}" name="Column5"/>
    <tableColumn id="7" xr3:uid="{2FF51178-AF69-471E-9F03-070B29BB0BBE}" name="Column6"/>
    <tableColumn id="8" xr3:uid="{4B7B89B0-8174-40BF-8305-EEC55EA4A685}" name="Column7" dataDxfId="2"/>
    <tableColumn id="9" xr3:uid="{9D775F54-71C7-4544-93B3-0E9D8EC358C9}" name="Column8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D7" sqref="D7"/>
    </sheetView>
  </sheetViews>
  <sheetFormatPr defaultRowHeight="14.4" x14ac:dyDescent="0.55000000000000004"/>
  <cols>
    <col min="1" max="1" width="9.41796875" customWidth="1"/>
    <col min="4" max="4" width="10.26171875" customWidth="1"/>
    <col min="5" max="5" width="9.62890625" customWidth="1"/>
    <col min="6" max="6" width="25.68359375" bestFit="1" customWidth="1"/>
    <col min="7" max="7" width="28.9453125" bestFit="1" customWidth="1"/>
    <col min="8" max="8" width="23.3125" bestFit="1" customWidth="1"/>
    <col min="9" max="9" width="21.3671875" bestFit="1" customWidth="1"/>
    <col min="10" max="10" width="17.47265625" bestFit="1" customWidth="1"/>
    <col min="11" max="11" width="20.68359375" bestFit="1" customWidth="1"/>
    <col min="12" max="12" width="22.1015625" bestFit="1" customWidth="1"/>
    <col min="13" max="13" width="24.41796875" bestFit="1" customWidth="1"/>
  </cols>
  <sheetData>
    <row r="1" spans="1:13" ht="14.7" thickBot="1" x14ac:dyDescent="0.6">
      <c r="A1" s="4" t="s">
        <v>2</v>
      </c>
      <c r="B1" s="4"/>
      <c r="C1" s="4"/>
      <c r="D1" s="7"/>
      <c r="E1" s="13" t="s">
        <v>17</v>
      </c>
      <c r="F1" s="14" t="s">
        <v>1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5" t="s">
        <v>24</v>
      </c>
    </row>
    <row r="2" spans="1:13" ht="14.7" thickBot="1" x14ac:dyDescent="0.6">
      <c r="A2" s="5" t="s">
        <v>0</v>
      </c>
      <c r="B2" s="4" t="s">
        <v>8</v>
      </c>
      <c r="C2" s="4"/>
      <c r="D2" s="7"/>
      <c r="E2" s="10" t="s">
        <v>4</v>
      </c>
      <c r="F2" s="8" t="s">
        <v>15</v>
      </c>
      <c r="G2" s="8" t="s">
        <v>11</v>
      </c>
      <c r="H2" s="8" t="s">
        <v>12</v>
      </c>
      <c r="I2" s="8" t="s">
        <v>13</v>
      </c>
      <c r="J2" s="8" t="s">
        <v>3</v>
      </c>
      <c r="K2" s="8" t="s">
        <v>9</v>
      </c>
      <c r="L2" s="8" t="s">
        <v>10</v>
      </c>
      <c r="M2" s="12" t="s">
        <v>14</v>
      </c>
    </row>
    <row r="3" spans="1:13" ht="14.7" thickBot="1" x14ac:dyDescent="0.6">
      <c r="A3" s="6" t="s">
        <v>5</v>
      </c>
      <c r="B3" s="4">
        <f>(K4/(G4*J4))*(M4)</f>
        <v>1.2250123632318979</v>
      </c>
      <c r="C3" s="4"/>
      <c r="D3" s="7"/>
      <c r="E3" s="11" t="s">
        <v>0</v>
      </c>
      <c r="F3" s="9"/>
      <c r="G3" s="9"/>
      <c r="H3" s="9"/>
      <c r="I3" s="9"/>
      <c r="J3" s="9"/>
      <c r="K3" s="9"/>
      <c r="L3" s="8" t="s">
        <v>6</v>
      </c>
      <c r="M3" s="12" t="s">
        <v>7</v>
      </c>
    </row>
    <row r="4" spans="1:13" x14ac:dyDescent="0.55000000000000004">
      <c r="E4" s="16" t="s">
        <v>5</v>
      </c>
      <c r="F4" s="17">
        <v>101325</v>
      </c>
      <c r="G4" s="17">
        <v>288.14999999999998</v>
      </c>
      <c r="H4" s="17">
        <v>9.8066499999999994</v>
      </c>
      <c r="I4" s="17">
        <v>6.4999999999999997E-3</v>
      </c>
      <c r="J4" s="17">
        <v>8.3144600000000004</v>
      </c>
      <c r="K4" s="17">
        <v>2.89652E-2</v>
      </c>
      <c r="L4" s="17">
        <f>G4-(I4*F7)</f>
        <v>288.14999999999998</v>
      </c>
      <c r="M4" s="18">
        <f>F4*(1-((I4*F7)/G4))^(((H4*K4)/(J4*I4))-1)</f>
        <v>101325</v>
      </c>
    </row>
    <row r="5" spans="1:13" ht="14.7" thickBot="1" x14ac:dyDescent="0.6"/>
    <row r="6" spans="1:13" x14ac:dyDescent="0.55000000000000004">
      <c r="F6" s="2" t="s">
        <v>16</v>
      </c>
    </row>
    <row r="7" spans="1:13" ht="14.7" thickBot="1" x14ac:dyDescent="0.6">
      <c r="F7" s="3">
        <v>0</v>
      </c>
    </row>
  </sheetData>
  <mergeCells count="3">
    <mergeCell ref="A1:D1"/>
    <mergeCell ref="B2:D2"/>
    <mergeCell ref="B3:D3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61F7-648C-436B-B30A-59A5AA90082D}">
  <dimension ref="A1:G5"/>
  <sheetViews>
    <sheetView tabSelected="1" workbookViewId="0">
      <selection activeCell="C5" sqref="C5"/>
    </sheetView>
  </sheetViews>
  <sheetFormatPr defaultRowHeight="14.4" x14ac:dyDescent="0.55000000000000004"/>
  <sheetData>
    <row r="1" spans="1:7" x14ac:dyDescent="0.55000000000000004">
      <c r="A1" s="1" t="s">
        <v>25</v>
      </c>
      <c r="B1" s="1"/>
      <c r="C1" s="1"/>
      <c r="D1" s="1"/>
      <c r="E1" s="1"/>
      <c r="F1" s="1"/>
      <c r="G1" s="1"/>
    </row>
    <row r="2" spans="1:7" x14ac:dyDescent="0.55000000000000004">
      <c r="A2" t="s">
        <v>26</v>
      </c>
      <c r="B2" t="s">
        <v>28</v>
      </c>
      <c r="C2" t="s">
        <v>29</v>
      </c>
    </row>
    <row r="3" spans="1:7" x14ac:dyDescent="0.55000000000000004">
      <c r="A3" t="s">
        <v>27</v>
      </c>
      <c r="B3">
        <v>0.82374999999999998</v>
      </c>
      <c r="C3">
        <f>1.5^2*3.141592</f>
        <v>7.0685820000000001</v>
      </c>
    </row>
    <row r="5" spans="1:7" x14ac:dyDescent="0.55000000000000004">
      <c r="A5" t="s">
        <v>30</v>
      </c>
      <c r="B5">
        <f>4*B3+C3</f>
        <v>10.363582000000001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Atmospheric Density vs Altitude</vt:lpstr>
      <vt:lpstr>Cross-Sectional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2021-11-06T04:34:43Z</dcterms:modified>
</cp:coreProperties>
</file>