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pracownik/Desktop/"/>
    </mc:Choice>
  </mc:AlternateContent>
  <xr:revisionPtr revIDLastSave="0" documentId="8_{645186E7-1E30-554F-8E08-8D9922D2EEFF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Warsaw cultural institut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9" i="1" l="1"/>
  <c r="W17" i="1"/>
  <c r="V7" i="1"/>
  <c r="V9" i="1"/>
  <c r="V15" i="1"/>
  <c r="V17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3" i="1"/>
  <c r="S21" i="1"/>
  <c r="U21" i="1" s="1"/>
  <c r="O21" i="1"/>
  <c r="N21" i="1"/>
  <c r="M21" i="1"/>
  <c r="L21" i="1"/>
  <c r="I21" i="1"/>
  <c r="H21" i="1"/>
  <c r="G21" i="1"/>
  <c r="F21" i="1"/>
  <c r="E21" i="1"/>
  <c r="P20" i="1"/>
  <c r="K20" i="1"/>
  <c r="W20" i="1" s="1"/>
  <c r="J20" i="1"/>
  <c r="V20" i="1" s="1"/>
  <c r="P19" i="1"/>
  <c r="K19" i="1"/>
  <c r="W19" i="1" s="1"/>
  <c r="J19" i="1"/>
  <c r="V19" i="1" s="1"/>
  <c r="P18" i="1"/>
  <c r="W18" i="1" s="1"/>
  <c r="K18" i="1"/>
  <c r="J18" i="1"/>
  <c r="V18" i="1" s="1"/>
  <c r="P17" i="1"/>
  <c r="K17" i="1"/>
  <c r="J17" i="1"/>
  <c r="P16" i="1"/>
  <c r="K16" i="1"/>
  <c r="W16" i="1" s="1"/>
  <c r="J16" i="1"/>
  <c r="V16" i="1" s="1"/>
  <c r="P15" i="1"/>
  <c r="K15" i="1"/>
  <c r="W15" i="1" s="1"/>
  <c r="J15" i="1"/>
  <c r="P14" i="1"/>
  <c r="K14" i="1"/>
  <c r="W14" i="1" s="1"/>
  <c r="J14" i="1"/>
  <c r="V14" i="1" s="1"/>
  <c r="P13" i="1"/>
  <c r="V13" i="1" s="1"/>
  <c r="K13" i="1"/>
  <c r="W13" i="1" s="1"/>
  <c r="J13" i="1"/>
  <c r="P12" i="1"/>
  <c r="K12" i="1"/>
  <c r="W12" i="1" s="1"/>
  <c r="J12" i="1"/>
  <c r="V12" i="1" s="1"/>
  <c r="P11" i="1"/>
  <c r="K11" i="1"/>
  <c r="W11" i="1" s="1"/>
  <c r="J11" i="1"/>
  <c r="V11" i="1" s="1"/>
  <c r="P10" i="1"/>
  <c r="W10" i="1" s="1"/>
  <c r="K10" i="1"/>
  <c r="J10" i="1"/>
  <c r="V10" i="1" s="1"/>
  <c r="P9" i="1"/>
  <c r="K9" i="1"/>
  <c r="J9" i="1"/>
  <c r="P8" i="1"/>
  <c r="K8" i="1"/>
  <c r="W8" i="1" s="1"/>
  <c r="J8" i="1"/>
  <c r="V8" i="1" s="1"/>
  <c r="P7" i="1"/>
  <c r="K7" i="1"/>
  <c r="W7" i="1" s="1"/>
  <c r="J7" i="1"/>
  <c r="P6" i="1"/>
  <c r="K6" i="1"/>
  <c r="W6" i="1" s="1"/>
  <c r="J6" i="1"/>
  <c r="V6" i="1" s="1"/>
  <c r="P5" i="1"/>
  <c r="V5" i="1" s="1"/>
  <c r="K5" i="1"/>
  <c r="W5" i="1" s="1"/>
  <c r="J5" i="1"/>
  <c r="P4" i="1"/>
  <c r="K4" i="1"/>
  <c r="W4" i="1" s="1"/>
  <c r="J4" i="1"/>
  <c r="V4" i="1" s="1"/>
  <c r="P3" i="1"/>
  <c r="K3" i="1"/>
  <c r="J3" i="1"/>
  <c r="V3" i="1" s="1"/>
  <c r="V21" i="1" l="1"/>
  <c r="K21" i="1"/>
  <c r="J21" i="1"/>
  <c r="P21" i="1"/>
  <c r="W3" i="1"/>
  <c r="W21" i="1" s="1"/>
</calcChain>
</file>

<file path=xl/sharedStrings.xml><?xml version="1.0" encoding="utf-8"?>
<sst xmlns="http://schemas.openxmlformats.org/spreadsheetml/2006/main" count="45" uniqueCount="39">
  <si>
    <t>Bemowo</t>
  </si>
  <si>
    <t>Białołęka</t>
  </si>
  <si>
    <t>Bielany</t>
  </si>
  <si>
    <t>Mokotów</t>
  </si>
  <si>
    <t>Ochota</t>
  </si>
  <si>
    <t>Praga-Południe</t>
  </si>
  <si>
    <t>Praga-Północ</t>
  </si>
  <si>
    <t>Rembertów</t>
  </si>
  <si>
    <t>Śródmieście</t>
  </si>
  <si>
    <t>Targówek</t>
  </si>
  <si>
    <t>Ursus</t>
  </si>
  <si>
    <t>Ursynów</t>
  </si>
  <si>
    <t>Wawer</t>
  </si>
  <si>
    <t>Wesoła</t>
  </si>
  <si>
    <t>Wilanów</t>
  </si>
  <si>
    <t>Włochy</t>
  </si>
  <si>
    <t>Wola</t>
  </si>
  <si>
    <t>Żoliborz</t>
  </si>
  <si>
    <t>Warszawa</t>
  </si>
  <si>
    <t>district</t>
  </si>
  <si>
    <t>no</t>
  </si>
  <si>
    <t>number of inhabitants (in thousands)</t>
  </si>
  <si>
    <t>number of inhabitants per 1 km²</t>
  </si>
  <si>
    <t>muzeums (including branches)</t>
  </si>
  <si>
    <t>other</t>
  </si>
  <si>
    <t>total</t>
  </si>
  <si>
    <t>art institutions
(including off-site stages)</t>
  </si>
  <si>
    <t>state and viovodship governed cultural institutions</t>
  </si>
  <si>
    <t>city governed cultural institutions</t>
  </si>
  <si>
    <t>libraries</t>
  </si>
  <si>
    <t>museums and galleries</t>
  </si>
  <si>
    <t>art institutions</t>
  </si>
  <si>
    <t>total 
excluding library branches</t>
  </si>
  <si>
    <t>cultural centres
(including branches and MAL - local community centres)</t>
  </si>
  <si>
    <t>libraries
(including branches)</t>
  </si>
  <si>
    <t xml:space="preserve">cooperative, private, NGO governed cultural institutions </t>
  </si>
  <si>
    <t>theatres</t>
  </si>
  <si>
    <t>museums</t>
  </si>
  <si>
    <t>local cultural centres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</si>
</sst>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FFE699"/>
        <bgColor rgb="FFFFF2CC"/>
      </patternFill>
    </fill>
    <fill>
      <patternFill patternType="solid">
        <fgColor rgb="FFBDD7EE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FFF2CC"/>
        <bgColor rgb="FFF2F2F2"/>
      </patternFill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2F2F2"/>
        <bgColor rgb="FFE2F0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rgb="FFFFF2CC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3" borderId="8" xfId="0" applyFont="1" applyFill="1" applyBorder="1" applyAlignment="1">
      <alignment horizontal="center" wrapText="1"/>
    </xf>
    <xf numFmtId="0" fontId="2" fillId="0" borderId="0" xfId="0" applyFont="1"/>
    <xf numFmtId="0" fontId="0" fillId="6" borderId="23" xfId="0" applyFill="1" applyBorder="1" applyAlignment="1">
      <alignment horizontal="center" wrapText="1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1" fillId="14" borderId="8" xfId="0" applyFont="1" applyFill="1" applyBorder="1" applyAlignment="1">
      <alignment horizontal="center" wrapText="1"/>
    </xf>
    <xf numFmtId="0" fontId="1" fillId="4" borderId="30" xfId="0" applyFont="1" applyFill="1" applyBorder="1" applyAlignment="1">
      <alignment wrapText="1"/>
    </xf>
    <xf numFmtId="0" fontId="1" fillId="5" borderId="33" xfId="0" applyFont="1" applyFill="1" applyBorder="1" applyAlignment="1">
      <alignment horizontal="center" wrapText="1"/>
    </xf>
    <xf numFmtId="0" fontId="0" fillId="9" borderId="14" xfId="0" applyFill="1" applyBorder="1" applyAlignment="1">
      <alignment wrapText="1"/>
    </xf>
    <xf numFmtId="164" fontId="0" fillId="9" borderId="14" xfId="0" applyNumberFormat="1" applyFill="1" applyBorder="1" applyAlignment="1">
      <alignment horizontal="center" wrapText="1"/>
    </xf>
    <xf numFmtId="3" fontId="0" fillId="9" borderId="15" xfId="0" applyNumberFormat="1" applyFill="1" applyBorder="1" applyAlignment="1">
      <alignment horizontal="center" wrapText="1"/>
    </xf>
    <xf numFmtId="0" fontId="0" fillId="6" borderId="16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0" fontId="0" fillId="14" borderId="17" xfId="0" applyFill="1" applyBorder="1" applyAlignment="1">
      <alignment horizontal="center" wrapText="1"/>
    </xf>
    <xf numFmtId="0" fontId="4" fillId="3" borderId="17" xfId="0" applyFont="1" applyFill="1" applyBorder="1" applyAlignment="1">
      <alignment horizontal="center" wrapText="1"/>
    </xf>
    <xf numFmtId="0" fontId="0" fillId="7" borderId="18" xfId="0" applyFill="1" applyBorder="1" applyAlignment="1">
      <alignment horizontal="center" wrapText="1"/>
    </xf>
    <xf numFmtId="0" fontId="0" fillId="7" borderId="14" xfId="0" applyFill="1" applyBorder="1" applyAlignment="1">
      <alignment horizontal="center" wrapText="1"/>
    </xf>
    <xf numFmtId="0" fontId="0" fillId="7" borderId="15" xfId="0" applyFill="1" applyBorder="1" applyAlignment="1">
      <alignment horizontal="center" wrapText="1"/>
    </xf>
    <xf numFmtId="0" fontId="0" fillId="4" borderId="19" xfId="0" applyFill="1" applyBorder="1" applyAlignment="1">
      <alignment wrapText="1"/>
    </xf>
    <xf numFmtId="0" fontId="0" fillId="8" borderId="18" xfId="0" applyFill="1" applyBorder="1" applyAlignment="1">
      <alignment horizontal="center" wrapText="1"/>
    </xf>
    <xf numFmtId="0" fontId="0" fillId="8" borderId="14" xfId="0" applyFill="1" applyBorder="1" applyAlignment="1">
      <alignment horizontal="center" wrapText="1"/>
    </xf>
    <xf numFmtId="0" fontId="0" fillId="5" borderId="15" xfId="0" applyFill="1" applyBorder="1" applyAlignment="1">
      <alignment horizontal="center" wrapText="1"/>
    </xf>
    <xf numFmtId="0" fontId="0" fillId="10" borderId="34" xfId="0" applyFill="1" applyBorder="1" applyAlignment="1">
      <alignment horizontal="center" wrapText="1"/>
    </xf>
    <xf numFmtId="0" fontId="0" fillId="9" borderId="19" xfId="0" applyFill="1" applyBorder="1" applyAlignment="1">
      <alignment wrapText="1"/>
    </xf>
    <xf numFmtId="164" fontId="0" fillId="9" borderId="19" xfId="0" applyNumberFormat="1" applyFill="1" applyBorder="1" applyAlignment="1">
      <alignment horizontal="center" wrapText="1"/>
    </xf>
    <xf numFmtId="3" fontId="0" fillId="9" borderId="20" xfId="0" applyNumberFormat="1" applyFill="1" applyBorder="1" applyAlignment="1">
      <alignment horizontal="center" wrapText="1"/>
    </xf>
    <xf numFmtId="0" fontId="0" fillId="6" borderId="21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0" fillId="7" borderId="22" xfId="0" applyFill="1" applyBorder="1" applyAlignment="1">
      <alignment horizontal="center" wrapText="1"/>
    </xf>
    <xf numFmtId="0" fontId="0" fillId="7" borderId="19" xfId="0" applyFill="1" applyBorder="1" applyAlignment="1">
      <alignment horizontal="center" wrapText="1"/>
    </xf>
    <xf numFmtId="0" fontId="0" fillId="7" borderId="20" xfId="0" applyFill="1" applyBorder="1" applyAlignment="1">
      <alignment horizontal="center" wrapText="1"/>
    </xf>
    <xf numFmtId="0" fontId="0" fillId="8" borderId="22" xfId="0" applyFill="1" applyBorder="1" applyAlignment="1">
      <alignment horizontal="center" wrapText="1"/>
    </xf>
    <xf numFmtId="0" fontId="0" fillId="8" borderId="19" xfId="0" applyFill="1" applyBorder="1" applyAlignment="1">
      <alignment horizontal="center" wrapText="1"/>
    </xf>
    <xf numFmtId="0" fontId="0" fillId="10" borderId="35" xfId="0" applyFill="1" applyBorder="1" applyAlignment="1">
      <alignment horizontal="center" wrapText="1"/>
    </xf>
    <xf numFmtId="0" fontId="0" fillId="0" borderId="23" xfId="0" applyBorder="1" applyAlignment="1">
      <alignment wrapText="1"/>
    </xf>
    <xf numFmtId="164" fontId="0" fillId="0" borderId="23" xfId="0" applyNumberFormat="1" applyBorder="1" applyAlignment="1">
      <alignment horizontal="center" wrapText="1"/>
    </xf>
    <xf numFmtId="3" fontId="0" fillId="0" borderId="24" xfId="0" applyNumberFormat="1" applyBorder="1" applyAlignment="1">
      <alignment horizontal="center" wrapText="1"/>
    </xf>
    <xf numFmtId="0" fontId="0" fillId="6" borderId="31" xfId="0" applyFill="1" applyBorder="1" applyAlignment="1">
      <alignment horizontal="center" wrapText="1"/>
    </xf>
    <xf numFmtId="0" fontId="0" fillId="14" borderId="25" xfId="0" applyFill="1" applyBorder="1" applyAlignment="1">
      <alignment horizontal="center" wrapText="1"/>
    </xf>
    <xf numFmtId="0" fontId="4" fillId="3" borderId="25" xfId="0" applyFont="1" applyFill="1" applyBorder="1" applyAlignment="1">
      <alignment horizontal="center" wrapText="1"/>
    </xf>
    <xf numFmtId="0" fontId="0" fillId="7" borderId="26" xfId="0" applyFill="1" applyBorder="1" applyAlignment="1">
      <alignment horizontal="center" wrapText="1"/>
    </xf>
    <xf numFmtId="0" fontId="0" fillId="7" borderId="23" xfId="0" applyFill="1" applyBorder="1" applyAlignment="1">
      <alignment horizontal="center" wrapText="1"/>
    </xf>
    <xf numFmtId="0" fontId="0" fillId="7" borderId="24" xfId="0" applyFill="1" applyBorder="1" applyAlignment="1">
      <alignment horizontal="center" wrapText="1"/>
    </xf>
    <xf numFmtId="0" fontId="0" fillId="4" borderId="23" xfId="0" applyFill="1" applyBorder="1" applyAlignment="1">
      <alignment wrapText="1"/>
    </xf>
    <xf numFmtId="0" fontId="0" fillId="8" borderId="26" xfId="0" applyFill="1" applyBorder="1" applyAlignment="1">
      <alignment horizontal="center" wrapText="1"/>
    </xf>
    <xf numFmtId="0" fontId="0" fillId="8" borderId="23" xfId="0" applyFill="1" applyBorder="1" applyAlignment="1">
      <alignment horizontal="center" wrapText="1"/>
    </xf>
    <xf numFmtId="0" fontId="0" fillId="10" borderId="36" xfId="0" applyFill="1" applyBorder="1" applyAlignment="1">
      <alignment horizontal="center" wrapText="1"/>
    </xf>
    <xf numFmtId="0" fontId="2" fillId="2" borderId="27" xfId="0" applyFont="1" applyFill="1" applyBorder="1" applyAlignment="1">
      <alignment wrapText="1"/>
    </xf>
    <xf numFmtId="0" fontId="2" fillId="2" borderId="28" xfId="0" applyFont="1" applyFill="1" applyBorder="1" applyAlignment="1">
      <alignment horizontal="center" wrapText="1"/>
    </xf>
    <xf numFmtId="3" fontId="2" fillId="2" borderId="28" xfId="0" applyNumberFormat="1" applyFont="1" applyFill="1" applyBorder="1" applyAlignment="1">
      <alignment horizontal="center" wrapText="1"/>
    </xf>
    <xf numFmtId="0" fontId="2" fillId="6" borderId="28" xfId="0" applyFont="1" applyFill="1" applyBorder="1" applyAlignment="1">
      <alignment horizontal="center" wrapText="1"/>
    </xf>
    <xf numFmtId="0" fontId="2" fillId="6" borderId="32" xfId="0" applyFont="1" applyFill="1" applyBorder="1" applyAlignment="1">
      <alignment horizontal="center" wrapText="1"/>
    </xf>
    <xf numFmtId="0" fontId="3" fillId="14" borderId="8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12" borderId="9" xfId="0" applyFont="1" applyFill="1" applyBorder="1" applyAlignment="1">
      <alignment horizontal="center" wrapText="1"/>
    </xf>
    <xf numFmtId="0" fontId="2" fillId="12" borderId="28" xfId="0" applyFont="1" applyFill="1" applyBorder="1" applyAlignment="1">
      <alignment horizontal="center" wrapText="1"/>
    </xf>
    <xf numFmtId="0" fontId="2" fillId="12" borderId="32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wrapText="1"/>
    </xf>
    <xf numFmtId="0" fontId="2" fillId="13" borderId="9" xfId="0" applyFont="1" applyFill="1" applyBorder="1" applyAlignment="1">
      <alignment horizontal="center" wrapText="1"/>
    </xf>
    <xf numFmtId="0" fontId="2" fillId="13" borderId="28" xfId="0" applyFont="1" applyFill="1" applyBorder="1" applyAlignment="1">
      <alignment horizontal="center" wrapText="1"/>
    </xf>
    <xf numFmtId="0" fontId="2" fillId="5" borderId="29" xfId="0" applyFont="1" applyFill="1" applyBorder="1" applyAlignment="1">
      <alignment horizontal="center" wrapText="1"/>
    </xf>
    <xf numFmtId="0" fontId="2" fillId="15" borderId="8" xfId="0" applyFont="1" applyFill="1" applyBorder="1" applyAlignment="1">
      <alignment horizontal="center" wrapText="1"/>
    </xf>
    <xf numFmtId="0" fontId="2" fillId="11" borderId="8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164" fontId="1" fillId="2" borderId="8" xfId="0" applyNumberFormat="1" applyFont="1" applyFill="1" applyBorder="1" applyAlignment="1">
      <alignment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horizontal="center" wrapText="1"/>
    </xf>
    <xf numFmtId="0" fontId="1" fillId="7" borderId="9" xfId="0" applyFont="1" applyFill="1" applyBorder="1" applyAlignment="1">
      <alignment horizontal="center" wrapText="1"/>
    </xf>
    <xf numFmtId="0" fontId="1" fillId="7" borderId="10" xfId="0" applyFont="1" applyFill="1" applyBorder="1" applyAlignment="1">
      <alignment horizontal="center" wrapText="1"/>
    </xf>
    <xf numFmtId="0" fontId="1" fillId="8" borderId="13" xfId="0" applyFont="1" applyFill="1" applyBorder="1" applyAlignment="1">
      <alignment horizontal="center" wrapText="1"/>
    </xf>
    <xf numFmtId="0" fontId="1" fillId="15" borderId="2" xfId="0" applyFont="1" applyFill="1" applyBorder="1" applyAlignment="1">
      <alignment horizont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8" borderId="11" xfId="0" applyFont="1" applyFill="1" applyBorder="1" applyAlignment="1">
      <alignment horizontal="center" wrapText="1"/>
    </xf>
    <xf numFmtId="0" fontId="1" fillId="8" borderId="12" xfId="0" applyFont="1" applyFill="1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abSelected="1" zoomScale="90" zoomScaleNormal="90" workbookViewId="0">
      <selection activeCell="N33" sqref="N33"/>
    </sheetView>
  </sheetViews>
  <sheetFormatPr baseColWidth="10" defaultColWidth="8.83203125" defaultRowHeight="15" x14ac:dyDescent="0.2"/>
  <cols>
    <col min="1" max="1" width="3.33203125" style="9" bestFit="1" customWidth="1"/>
    <col min="2" max="2" width="14.5" customWidth="1"/>
    <col min="3" max="3" width="14.6640625" customWidth="1"/>
    <col min="4" max="4" width="18.33203125" style="1" customWidth="1"/>
    <col min="5" max="5" width="15.1640625" style="2" customWidth="1"/>
    <col min="6" max="6" width="13.83203125" style="2" customWidth="1"/>
    <col min="7" max="7" width="11.83203125" style="2" customWidth="1"/>
    <col min="8" max="8" width="20.33203125" style="2" customWidth="1"/>
    <col min="9" max="9" width="9.5" style="2" customWidth="1"/>
    <col min="10" max="10" width="7.83203125" style="2" customWidth="1"/>
    <col min="11" max="11" width="16.83203125" style="2" customWidth="1"/>
    <col min="12" max="12" width="14.33203125" style="2" customWidth="1"/>
    <col min="13" max="13" width="14.5" style="2" customWidth="1"/>
    <col min="14" max="14" width="20.33203125" style="2" customWidth="1"/>
    <col min="15" max="15" width="9.5" style="2" customWidth="1"/>
    <col min="16" max="16" width="7.83203125" customWidth="1"/>
    <col min="17" max="17" width="22.5" style="2" customWidth="1"/>
    <col min="18" max="18" width="10.83203125" style="2" customWidth="1"/>
    <col min="19" max="19" width="9.6640625" style="2" customWidth="1"/>
    <col min="20" max="20" width="9.5" style="2" customWidth="1"/>
    <col min="21" max="21" width="7.83203125" style="2" customWidth="1"/>
    <col min="22" max="22" width="9" style="2" bestFit="1" customWidth="1"/>
    <col min="23" max="23" width="17.33203125" style="2" customWidth="1"/>
    <col min="24" max="1025" width="8.6640625" customWidth="1"/>
  </cols>
  <sheetData>
    <row r="1" spans="1:23" ht="14" customHeight="1" thickBot="1" x14ac:dyDescent="0.25">
      <c r="B1" s="11"/>
      <c r="C1" s="11"/>
      <c r="D1" s="12"/>
      <c r="E1" s="82" t="s">
        <v>28</v>
      </c>
      <c r="F1" s="82"/>
      <c r="G1" s="82"/>
      <c r="H1" s="82"/>
      <c r="I1" s="82"/>
      <c r="J1" s="82"/>
      <c r="K1" s="82"/>
      <c r="L1" s="83" t="s">
        <v>27</v>
      </c>
      <c r="M1" s="83"/>
      <c r="N1" s="83"/>
      <c r="O1" s="83"/>
      <c r="P1" s="83"/>
      <c r="Q1" s="84" t="s">
        <v>35</v>
      </c>
      <c r="R1" s="84"/>
      <c r="S1" s="84"/>
      <c r="T1" s="84"/>
      <c r="U1" s="84"/>
      <c r="V1" s="85"/>
      <c r="W1" s="13"/>
    </row>
    <row r="2" spans="1:23" ht="97" thickBot="1" x14ac:dyDescent="0.25">
      <c r="A2" s="10" t="s">
        <v>20</v>
      </c>
      <c r="B2" s="72" t="s">
        <v>19</v>
      </c>
      <c r="C2" s="73" t="s">
        <v>21</v>
      </c>
      <c r="D2" s="74" t="s">
        <v>22</v>
      </c>
      <c r="E2" s="75" t="s">
        <v>34</v>
      </c>
      <c r="F2" s="77" t="s">
        <v>33</v>
      </c>
      <c r="G2" s="77" t="s">
        <v>23</v>
      </c>
      <c r="H2" s="76" t="s">
        <v>26</v>
      </c>
      <c r="I2" s="77" t="s">
        <v>24</v>
      </c>
      <c r="J2" s="14" t="s">
        <v>25</v>
      </c>
      <c r="K2" s="3" t="s">
        <v>32</v>
      </c>
      <c r="L2" s="78" t="s">
        <v>29</v>
      </c>
      <c r="M2" s="78" t="s">
        <v>30</v>
      </c>
      <c r="N2" s="78" t="s">
        <v>31</v>
      </c>
      <c r="O2" s="79" t="s">
        <v>24</v>
      </c>
      <c r="P2" s="15" t="s">
        <v>25</v>
      </c>
      <c r="Q2" s="86" t="s">
        <v>38</v>
      </c>
      <c r="R2" s="87" t="s">
        <v>37</v>
      </c>
      <c r="S2" s="80" t="s">
        <v>36</v>
      </c>
      <c r="T2" s="80" t="s">
        <v>24</v>
      </c>
      <c r="U2" s="16" t="s">
        <v>25</v>
      </c>
      <c r="V2" s="81" t="s">
        <v>25</v>
      </c>
      <c r="W2" s="3" t="s">
        <v>32</v>
      </c>
    </row>
    <row r="3" spans="1:23" ht="16" x14ac:dyDescent="0.2">
      <c r="A3" s="6">
        <v>1</v>
      </c>
      <c r="B3" s="17" t="s">
        <v>0</v>
      </c>
      <c r="C3" s="18">
        <v>129.19999999999999</v>
      </c>
      <c r="D3" s="19">
        <v>5177</v>
      </c>
      <c r="E3" s="20">
        <v>10</v>
      </c>
      <c r="F3" s="21">
        <v>2</v>
      </c>
      <c r="G3" s="21"/>
      <c r="H3" s="21"/>
      <c r="I3" s="21"/>
      <c r="J3" s="22">
        <f t="shared" ref="J3:J20" si="0">SUM($E3:$I3)</f>
        <v>12</v>
      </c>
      <c r="K3" s="23">
        <f t="shared" ref="K3:K20" si="1">SUM(F3:I3)+1</f>
        <v>3</v>
      </c>
      <c r="L3" s="24"/>
      <c r="M3" s="25"/>
      <c r="N3" s="25"/>
      <c r="O3" s="26"/>
      <c r="P3" s="27">
        <f t="shared" ref="P3:P20" si="2">SUM($L3:$O3)</f>
        <v>0</v>
      </c>
      <c r="Q3" s="28"/>
      <c r="R3" s="29"/>
      <c r="S3" s="29"/>
      <c r="T3" s="29"/>
      <c r="U3" s="30">
        <f>SUM(Q3:T3)</f>
        <v>0</v>
      </c>
      <c r="V3" s="31">
        <f>SUM(J3,P3,U3)</f>
        <v>12</v>
      </c>
      <c r="W3" s="31">
        <f>SUM(K3,P3,U3)</f>
        <v>3</v>
      </c>
    </row>
    <row r="4" spans="1:23" ht="16" x14ac:dyDescent="0.2">
      <c r="A4" s="7">
        <v>2</v>
      </c>
      <c r="B4" s="32" t="s">
        <v>1</v>
      </c>
      <c r="C4" s="33">
        <v>153.1</v>
      </c>
      <c r="D4" s="34">
        <v>2096</v>
      </c>
      <c r="E4" s="35">
        <v>10</v>
      </c>
      <c r="F4" s="36">
        <v>3</v>
      </c>
      <c r="G4" s="36"/>
      <c r="H4" s="36"/>
      <c r="I4" s="36"/>
      <c r="J4" s="22">
        <f t="shared" si="0"/>
        <v>13</v>
      </c>
      <c r="K4" s="23">
        <f t="shared" si="1"/>
        <v>4</v>
      </c>
      <c r="L4" s="37"/>
      <c r="M4" s="38"/>
      <c r="N4" s="38"/>
      <c r="O4" s="39"/>
      <c r="P4" s="27">
        <f t="shared" si="2"/>
        <v>0</v>
      </c>
      <c r="Q4" s="40"/>
      <c r="R4" s="41"/>
      <c r="S4" s="41">
        <v>2</v>
      </c>
      <c r="T4" s="41"/>
      <c r="U4" s="30">
        <f t="shared" ref="U4:U20" si="3">SUM(Q4:T4)</f>
        <v>2</v>
      </c>
      <c r="V4" s="42">
        <f>SUM(J4,P4,U4)</f>
        <v>15</v>
      </c>
      <c r="W4" s="42">
        <f t="shared" ref="W4:W20" si="4">SUM(K4,P4,U4)</f>
        <v>6</v>
      </c>
    </row>
    <row r="5" spans="1:23" ht="16" x14ac:dyDescent="0.2">
      <c r="A5" s="7">
        <v>3</v>
      </c>
      <c r="B5" s="32" t="s">
        <v>2</v>
      </c>
      <c r="C5" s="33">
        <v>133.5</v>
      </c>
      <c r="D5" s="34">
        <v>4127</v>
      </c>
      <c r="E5" s="35">
        <v>17</v>
      </c>
      <c r="F5" s="36">
        <v>3</v>
      </c>
      <c r="G5" s="36"/>
      <c r="H5" s="36"/>
      <c r="I5" s="36"/>
      <c r="J5" s="22">
        <f t="shared" si="0"/>
        <v>20</v>
      </c>
      <c r="K5" s="23">
        <f t="shared" si="1"/>
        <v>4</v>
      </c>
      <c r="L5" s="37"/>
      <c r="M5" s="38"/>
      <c r="N5" s="38"/>
      <c r="O5" s="39"/>
      <c r="P5" s="27">
        <f t="shared" si="2"/>
        <v>0</v>
      </c>
      <c r="Q5" s="40"/>
      <c r="R5" s="41"/>
      <c r="S5" s="41"/>
      <c r="T5" s="41"/>
      <c r="U5" s="30">
        <f t="shared" si="3"/>
        <v>0</v>
      </c>
      <c r="V5" s="42">
        <f t="shared" ref="V5:V20" si="5">SUM(J5,P5,U5)</f>
        <v>20</v>
      </c>
      <c r="W5" s="42">
        <f t="shared" si="4"/>
        <v>4</v>
      </c>
    </row>
    <row r="6" spans="1:23" ht="16" x14ac:dyDescent="0.2">
      <c r="A6" s="6">
        <v>4</v>
      </c>
      <c r="B6" s="32" t="s">
        <v>3</v>
      </c>
      <c r="C6" s="33">
        <v>225.9</v>
      </c>
      <c r="D6" s="34">
        <v>6378</v>
      </c>
      <c r="E6" s="35">
        <v>29</v>
      </c>
      <c r="F6" s="36">
        <v>5</v>
      </c>
      <c r="G6" s="36"/>
      <c r="H6" s="36">
        <v>3</v>
      </c>
      <c r="I6" s="36"/>
      <c r="J6" s="22">
        <f t="shared" si="0"/>
        <v>37</v>
      </c>
      <c r="K6" s="23">
        <f t="shared" si="1"/>
        <v>9</v>
      </c>
      <c r="L6" s="37"/>
      <c r="M6" s="38"/>
      <c r="N6" s="38"/>
      <c r="O6" s="39">
        <v>4</v>
      </c>
      <c r="P6" s="27">
        <f t="shared" si="2"/>
        <v>4</v>
      </c>
      <c r="Q6" s="40"/>
      <c r="R6" s="41"/>
      <c r="S6" s="41">
        <v>3</v>
      </c>
      <c r="T6" s="41"/>
      <c r="U6" s="30">
        <f t="shared" si="3"/>
        <v>3</v>
      </c>
      <c r="V6" s="42">
        <f t="shared" si="5"/>
        <v>44</v>
      </c>
      <c r="W6" s="42">
        <f t="shared" si="4"/>
        <v>16</v>
      </c>
    </row>
    <row r="7" spans="1:23" ht="16" x14ac:dyDescent="0.2">
      <c r="A7" s="7">
        <v>5</v>
      </c>
      <c r="B7" s="32" t="s">
        <v>4</v>
      </c>
      <c r="C7" s="33">
        <v>81</v>
      </c>
      <c r="D7" s="34">
        <v>8332</v>
      </c>
      <c r="E7" s="35">
        <v>13</v>
      </c>
      <c r="F7" s="36">
        <v>7</v>
      </c>
      <c r="G7" s="36"/>
      <c r="H7" s="36">
        <v>1</v>
      </c>
      <c r="I7" s="36">
        <v>1</v>
      </c>
      <c r="J7" s="22">
        <f t="shared" si="0"/>
        <v>22</v>
      </c>
      <c r="K7" s="23">
        <f t="shared" si="1"/>
        <v>10</v>
      </c>
      <c r="L7" s="37">
        <v>1</v>
      </c>
      <c r="M7" s="38"/>
      <c r="N7" s="38"/>
      <c r="O7" s="39"/>
      <c r="P7" s="27">
        <f t="shared" si="2"/>
        <v>1</v>
      </c>
      <c r="Q7" s="40"/>
      <c r="R7" s="41"/>
      <c r="S7" s="41">
        <v>2</v>
      </c>
      <c r="T7" s="41"/>
      <c r="U7" s="30">
        <f t="shared" si="3"/>
        <v>2</v>
      </c>
      <c r="V7" s="42">
        <f t="shared" si="5"/>
        <v>25</v>
      </c>
      <c r="W7" s="42">
        <f t="shared" si="4"/>
        <v>13</v>
      </c>
    </row>
    <row r="8" spans="1:23" ht="16" x14ac:dyDescent="0.2">
      <c r="A8" s="7">
        <v>6</v>
      </c>
      <c r="B8" s="32" t="s">
        <v>5</v>
      </c>
      <c r="C8" s="33">
        <v>186.8</v>
      </c>
      <c r="D8" s="34">
        <v>8348</v>
      </c>
      <c r="E8" s="35">
        <v>25</v>
      </c>
      <c r="F8" s="36">
        <v>7</v>
      </c>
      <c r="G8" s="36"/>
      <c r="H8" s="36">
        <v>2</v>
      </c>
      <c r="I8" s="36"/>
      <c r="J8" s="22">
        <f t="shared" si="0"/>
        <v>34</v>
      </c>
      <c r="K8" s="23">
        <f t="shared" si="1"/>
        <v>10</v>
      </c>
      <c r="L8" s="37"/>
      <c r="M8" s="38"/>
      <c r="N8" s="38"/>
      <c r="O8" s="39">
        <v>1</v>
      </c>
      <c r="P8" s="27">
        <f t="shared" si="2"/>
        <v>1</v>
      </c>
      <c r="Q8" s="40"/>
      <c r="R8" s="41"/>
      <c r="S8" s="41">
        <v>2</v>
      </c>
      <c r="T8" s="41"/>
      <c r="U8" s="30">
        <f t="shared" si="3"/>
        <v>2</v>
      </c>
      <c r="V8" s="42">
        <f t="shared" si="5"/>
        <v>37</v>
      </c>
      <c r="W8" s="42">
        <f t="shared" si="4"/>
        <v>13</v>
      </c>
    </row>
    <row r="9" spans="1:23" ht="16" x14ac:dyDescent="0.2">
      <c r="A9" s="6">
        <v>7</v>
      </c>
      <c r="B9" s="32" t="s">
        <v>6</v>
      </c>
      <c r="C9" s="33">
        <v>60.9</v>
      </c>
      <c r="D9" s="34">
        <v>5381</v>
      </c>
      <c r="E9" s="35">
        <v>11</v>
      </c>
      <c r="F9" s="36">
        <v>1</v>
      </c>
      <c r="G9" s="36">
        <v>2</v>
      </c>
      <c r="H9" s="36">
        <v>1</v>
      </c>
      <c r="I9" s="36"/>
      <c r="J9" s="22">
        <f t="shared" si="0"/>
        <v>15</v>
      </c>
      <c r="K9" s="23">
        <f t="shared" si="1"/>
        <v>5</v>
      </c>
      <c r="L9" s="37"/>
      <c r="M9" s="38"/>
      <c r="N9" s="38"/>
      <c r="O9" s="39"/>
      <c r="P9" s="27">
        <f t="shared" si="2"/>
        <v>0</v>
      </c>
      <c r="Q9" s="40"/>
      <c r="R9" s="41"/>
      <c r="S9" s="41">
        <v>3</v>
      </c>
      <c r="T9" s="41"/>
      <c r="U9" s="30">
        <f t="shared" si="3"/>
        <v>3</v>
      </c>
      <c r="V9" s="42">
        <f t="shared" si="5"/>
        <v>18</v>
      </c>
      <c r="W9" s="42">
        <f t="shared" si="4"/>
        <v>8</v>
      </c>
    </row>
    <row r="10" spans="1:23" ht="16" x14ac:dyDescent="0.2">
      <c r="A10" s="7">
        <v>8</v>
      </c>
      <c r="B10" s="32" t="s">
        <v>7</v>
      </c>
      <c r="C10" s="33">
        <v>24.7</v>
      </c>
      <c r="D10" s="34">
        <v>1278</v>
      </c>
      <c r="E10" s="35">
        <v>4</v>
      </c>
      <c r="F10" s="36">
        <v>2</v>
      </c>
      <c r="G10" s="36"/>
      <c r="H10" s="36"/>
      <c r="I10" s="36"/>
      <c r="J10" s="22">
        <f t="shared" si="0"/>
        <v>6</v>
      </c>
      <c r="K10" s="23">
        <f t="shared" si="1"/>
        <v>3</v>
      </c>
      <c r="L10" s="37"/>
      <c r="M10" s="38"/>
      <c r="N10" s="38"/>
      <c r="O10" s="39"/>
      <c r="P10" s="27">
        <f t="shared" si="2"/>
        <v>0</v>
      </c>
      <c r="Q10" s="40"/>
      <c r="R10" s="41"/>
      <c r="S10" s="41"/>
      <c r="T10" s="41"/>
      <c r="U10" s="30">
        <f t="shared" si="3"/>
        <v>0</v>
      </c>
      <c r="V10" s="42">
        <f t="shared" si="5"/>
        <v>6</v>
      </c>
      <c r="W10" s="42">
        <f t="shared" si="4"/>
        <v>3</v>
      </c>
    </row>
    <row r="11" spans="1:23" ht="16" x14ac:dyDescent="0.2">
      <c r="A11" s="7">
        <v>9</v>
      </c>
      <c r="B11" s="32" t="s">
        <v>8</v>
      </c>
      <c r="C11" s="33">
        <v>102</v>
      </c>
      <c r="D11" s="34">
        <v>6550</v>
      </c>
      <c r="E11" s="35">
        <v>30</v>
      </c>
      <c r="F11" s="36">
        <v>8</v>
      </c>
      <c r="G11" s="36">
        <v>8</v>
      </c>
      <c r="H11" s="36">
        <v>11</v>
      </c>
      <c r="I11" s="36">
        <v>6</v>
      </c>
      <c r="J11" s="22">
        <f t="shared" si="0"/>
        <v>63</v>
      </c>
      <c r="K11" s="23">
        <f t="shared" si="1"/>
        <v>34</v>
      </c>
      <c r="L11" s="37"/>
      <c r="M11" s="38">
        <v>9</v>
      </c>
      <c r="N11" s="38">
        <v>5</v>
      </c>
      <c r="O11" s="39">
        <v>12</v>
      </c>
      <c r="P11" s="27">
        <f t="shared" si="2"/>
        <v>26</v>
      </c>
      <c r="Q11" s="40"/>
      <c r="R11" s="41"/>
      <c r="S11" s="41">
        <v>9</v>
      </c>
      <c r="T11" s="41">
        <v>1</v>
      </c>
      <c r="U11" s="30">
        <f t="shared" si="3"/>
        <v>10</v>
      </c>
      <c r="V11" s="42">
        <f t="shared" si="5"/>
        <v>99</v>
      </c>
      <c r="W11" s="42">
        <f t="shared" si="4"/>
        <v>70</v>
      </c>
    </row>
    <row r="12" spans="1:23" ht="16" x14ac:dyDescent="0.2">
      <c r="A12" s="6">
        <v>10</v>
      </c>
      <c r="B12" s="32" t="s">
        <v>9</v>
      </c>
      <c r="C12" s="33">
        <v>124.2</v>
      </c>
      <c r="D12" s="34">
        <v>5106</v>
      </c>
      <c r="E12" s="35">
        <v>17</v>
      </c>
      <c r="F12" s="36">
        <v>5</v>
      </c>
      <c r="G12" s="36"/>
      <c r="H12" s="36">
        <v>1</v>
      </c>
      <c r="I12" s="36"/>
      <c r="J12" s="22">
        <f t="shared" si="0"/>
        <v>23</v>
      </c>
      <c r="K12" s="23">
        <f t="shared" si="1"/>
        <v>7</v>
      </c>
      <c r="L12" s="37"/>
      <c r="M12" s="38"/>
      <c r="N12" s="38"/>
      <c r="O12" s="39"/>
      <c r="P12" s="27">
        <f t="shared" si="2"/>
        <v>0</v>
      </c>
      <c r="Q12" s="40"/>
      <c r="R12" s="41"/>
      <c r="S12" s="41"/>
      <c r="T12" s="41"/>
      <c r="U12" s="30">
        <f t="shared" si="3"/>
        <v>0</v>
      </c>
      <c r="V12" s="42">
        <f t="shared" si="5"/>
        <v>23</v>
      </c>
      <c r="W12" s="42">
        <f t="shared" si="4"/>
        <v>7</v>
      </c>
    </row>
    <row r="13" spans="1:23" ht="16" x14ac:dyDescent="0.2">
      <c r="A13" s="7">
        <v>11</v>
      </c>
      <c r="B13" s="32" t="s">
        <v>10</v>
      </c>
      <c r="C13" s="33">
        <v>67.400000000000006</v>
      </c>
      <c r="D13" s="34">
        <v>7198</v>
      </c>
      <c r="E13" s="35">
        <v>6</v>
      </c>
      <c r="F13" s="36">
        <v>4</v>
      </c>
      <c r="G13" s="36"/>
      <c r="H13" s="36"/>
      <c r="I13" s="36"/>
      <c r="J13" s="22">
        <f t="shared" si="0"/>
        <v>10</v>
      </c>
      <c r="K13" s="23">
        <f t="shared" si="1"/>
        <v>5</v>
      </c>
      <c r="L13" s="37"/>
      <c r="M13" s="38"/>
      <c r="N13" s="38"/>
      <c r="O13" s="39"/>
      <c r="P13" s="27">
        <f t="shared" si="2"/>
        <v>0</v>
      </c>
      <c r="Q13" s="40"/>
      <c r="R13" s="41"/>
      <c r="S13" s="41"/>
      <c r="T13" s="41"/>
      <c r="U13" s="30">
        <f t="shared" si="3"/>
        <v>0</v>
      </c>
      <c r="V13" s="42">
        <f t="shared" si="5"/>
        <v>10</v>
      </c>
      <c r="W13" s="42">
        <f t="shared" si="4"/>
        <v>5</v>
      </c>
    </row>
    <row r="14" spans="1:23" ht="16" x14ac:dyDescent="0.2">
      <c r="A14" s="7">
        <v>12</v>
      </c>
      <c r="B14" s="32" t="s">
        <v>11</v>
      </c>
      <c r="C14" s="33">
        <v>151.4</v>
      </c>
      <c r="D14" s="34">
        <v>3458</v>
      </c>
      <c r="E14" s="35">
        <v>21</v>
      </c>
      <c r="F14" s="36">
        <v>2</v>
      </c>
      <c r="G14" s="36"/>
      <c r="H14" s="36"/>
      <c r="I14" s="36"/>
      <c r="J14" s="22">
        <f t="shared" si="0"/>
        <v>23</v>
      </c>
      <c r="K14" s="23">
        <f t="shared" si="1"/>
        <v>3</v>
      </c>
      <c r="L14" s="37"/>
      <c r="M14" s="38"/>
      <c r="N14" s="38"/>
      <c r="O14" s="39"/>
      <c r="P14" s="27">
        <f t="shared" si="2"/>
        <v>0</v>
      </c>
      <c r="Q14" s="40"/>
      <c r="R14" s="41"/>
      <c r="S14" s="41">
        <v>1</v>
      </c>
      <c r="T14" s="41"/>
      <c r="U14" s="30">
        <f t="shared" si="3"/>
        <v>1</v>
      </c>
      <c r="V14" s="42">
        <f t="shared" si="5"/>
        <v>24</v>
      </c>
      <c r="W14" s="42">
        <f t="shared" si="4"/>
        <v>4</v>
      </c>
    </row>
    <row r="15" spans="1:23" ht="16" x14ac:dyDescent="0.2">
      <c r="A15" s="6">
        <v>13</v>
      </c>
      <c r="B15" s="32" t="s">
        <v>12</v>
      </c>
      <c r="C15" s="33">
        <v>86.4</v>
      </c>
      <c r="D15" s="34">
        <v>1084</v>
      </c>
      <c r="E15" s="35">
        <v>9</v>
      </c>
      <c r="F15" s="36">
        <v>7</v>
      </c>
      <c r="G15" s="36"/>
      <c r="H15" s="36"/>
      <c r="I15" s="36"/>
      <c r="J15" s="22">
        <f t="shared" si="0"/>
        <v>16</v>
      </c>
      <c r="K15" s="23">
        <f t="shared" si="1"/>
        <v>8</v>
      </c>
      <c r="L15" s="37"/>
      <c r="M15" s="38"/>
      <c r="N15" s="38"/>
      <c r="O15" s="39"/>
      <c r="P15" s="27">
        <f t="shared" si="2"/>
        <v>0</v>
      </c>
      <c r="Q15" s="40"/>
      <c r="R15" s="41"/>
      <c r="S15" s="41">
        <v>1</v>
      </c>
      <c r="T15" s="41"/>
      <c r="U15" s="30">
        <f t="shared" si="3"/>
        <v>1</v>
      </c>
      <c r="V15" s="42">
        <f t="shared" si="5"/>
        <v>17</v>
      </c>
      <c r="W15" s="42">
        <f t="shared" si="4"/>
        <v>9</v>
      </c>
    </row>
    <row r="16" spans="1:23" ht="16" x14ac:dyDescent="0.2">
      <c r="A16" s="7">
        <v>14</v>
      </c>
      <c r="B16" s="32" t="s">
        <v>13</v>
      </c>
      <c r="C16" s="33">
        <v>26.4</v>
      </c>
      <c r="D16" s="34">
        <v>1150</v>
      </c>
      <c r="E16" s="35">
        <v>3</v>
      </c>
      <c r="F16" s="36">
        <v>2</v>
      </c>
      <c r="G16" s="36"/>
      <c r="H16" s="36"/>
      <c r="I16" s="36"/>
      <c r="J16" s="22">
        <f t="shared" si="0"/>
        <v>5</v>
      </c>
      <c r="K16" s="23">
        <f t="shared" si="1"/>
        <v>3</v>
      </c>
      <c r="L16" s="37"/>
      <c r="M16" s="38"/>
      <c r="N16" s="38"/>
      <c r="O16" s="39"/>
      <c r="P16" s="27">
        <f t="shared" si="2"/>
        <v>0</v>
      </c>
      <c r="Q16" s="40"/>
      <c r="R16" s="41"/>
      <c r="S16" s="41"/>
      <c r="T16" s="41"/>
      <c r="U16" s="30">
        <f t="shared" si="3"/>
        <v>0</v>
      </c>
      <c r="V16" s="42">
        <f t="shared" si="5"/>
        <v>5</v>
      </c>
      <c r="W16" s="42">
        <f t="shared" si="4"/>
        <v>3</v>
      </c>
    </row>
    <row r="17" spans="1:23" ht="16" x14ac:dyDescent="0.2">
      <c r="A17" s="7">
        <v>15</v>
      </c>
      <c r="B17" s="32" t="s">
        <v>14</v>
      </c>
      <c r="C17" s="33">
        <v>51.2</v>
      </c>
      <c r="D17" s="34">
        <v>1393</v>
      </c>
      <c r="E17" s="35">
        <v>4</v>
      </c>
      <c r="F17" s="36">
        <v>6</v>
      </c>
      <c r="G17" s="36"/>
      <c r="H17" s="36"/>
      <c r="I17" s="36"/>
      <c r="J17" s="22">
        <f t="shared" si="0"/>
        <v>10</v>
      </c>
      <c r="K17" s="23">
        <f t="shared" si="1"/>
        <v>7</v>
      </c>
      <c r="L17" s="37"/>
      <c r="M17" s="38">
        <v>1</v>
      </c>
      <c r="N17" s="38"/>
      <c r="O17" s="39">
        <v>1</v>
      </c>
      <c r="P17" s="27">
        <f t="shared" si="2"/>
        <v>2</v>
      </c>
      <c r="Q17" s="40"/>
      <c r="R17" s="41"/>
      <c r="S17" s="41"/>
      <c r="T17" s="41"/>
      <c r="U17" s="30">
        <f t="shared" si="3"/>
        <v>0</v>
      </c>
      <c r="V17" s="42">
        <f t="shared" si="5"/>
        <v>12</v>
      </c>
      <c r="W17" s="42">
        <f t="shared" si="4"/>
        <v>9</v>
      </c>
    </row>
    <row r="18" spans="1:23" ht="16" x14ac:dyDescent="0.2">
      <c r="A18" s="6">
        <v>16</v>
      </c>
      <c r="B18" s="32" t="s">
        <v>15</v>
      </c>
      <c r="C18" s="33">
        <v>49.3</v>
      </c>
      <c r="D18" s="34">
        <v>1721</v>
      </c>
      <c r="E18" s="35">
        <v>6</v>
      </c>
      <c r="F18" s="36">
        <v>4</v>
      </c>
      <c r="G18" s="36"/>
      <c r="H18" s="36"/>
      <c r="I18" s="36"/>
      <c r="J18" s="22">
        <f t="shared" si="0"/>
        <v>10</v>
      </c>
      <c r="K18" s="23">
        <f t="shared" si="1"/>
        <v>5</v>
      </c>
      <c r="L18" s="37"/>
      <c r="M18" s="38"/>
      <c r="N18" s="38"/>
      <c r="O18" s="39">
        <v>1</v>
      </c>
      <c r="P18" s="27">
        <f t="shared" si="2"/>
        <v>1</v>
      </c>
      <c r="Q18" s="40"/>
      <c r="R18" s="41"/>
      <c r="S18" s="41"/>
      <c r="T18" s="41"/>
      <c r="U18" s="30">
        <f t="shared" si="3"/>
        <v>0</v>
      </c>
      <c r="V18" s="42">
        <f t="shared" si="5"/>
        <v>11</v>
      </c>
      <c r="W18" s="42">
        <f t="shared" si="4"/>
        <v>6</v>
      </c>
    </row>
    <row r="19" spans="1:23" ht="16" x14ac:dyDescent="0.2">
      <c r="A19" s="7">
        <v>17</v>
      </c>
      <c r="B19" s="32" t="s">
        <v>16</v>
      </c>
      <c r="C19" s="33">
        <v>151.19999999999999</v>
      </c>
      <c r="D19" s="34">
        <v>7848</v>
      </c>
      <c r="E19" s="35">
        <v>19</v>
      </c>
      <c r="F19" s="36">
        <v>6</v>
      </c>
      <c r="G19" s="36">
        <v>5</v>
      </c>
      <c r="H19" s="36"/>
      <c r="I19" s="36"/>
      <c r="J19" s="22">
        <f t="shared" si="0"/>
        <v>30</v>
      </c>
      <c r="K19" s="23">
        <f t="shared" si="1"/>
        <v>12</v>
      </c>
      <c r="L19" s="37"/>
      <c r="M19" s="38"/>
      <c r="N19" s="38"/>
      <c r="O19" s="39">
        <v>1</v>
      </c>
      <c r="P19" s="27">
        <f t="shared" si="2"/>
        <v>1</v>
      </c>
      <c r="Q19" s="40"/>
      <c r="R19" s="41"/>
      <c r="S19" s="41">
        <v>1</v>
      </c>
      <c r="T19" s="41"/>
      <c r="U19" s="30">
        <f t="shared" si="3"/>
        <v>1</v>
      </c>
      <c r="V19" s="42">
        <f t="shared" si="5"/>
        <v>32</v>
      </c>
      <c r="W19" s="42">
        <f t="shared" si="4"/>
        <v>14</v>
      </c>
    </row>
    <row r="20" spans="1:23" ht="17" thickBot="1" x14ac:dyDescent="0.25">
      <c r="A20" s="7">
        <v>18</v>
      </c>
      <c r="B20" s="43" t="s">
        <v>17</v>
      </c>
      <c r="C20" s="44">
        <v>58.6</v>
      </c>
      <c r="D20" s="45">
        <v>6922</v>
      </c>
      <c r="E20" s="46">
        <v>8</v>
      </c>
      <c r="F20" s="5">
        <v>4</v>
      </c>
      <c r="G20" s="5"/>
      <c r="H20" s="5">
        <v>1</v>
      </c>
      <c r="I20" s="5"/>
      <c r="J20" s="47">
        <f t="shared" si="0"/>
        <v>13</v>
      </c>
      <c r="K20" s="48">
        <f t="shared" si="1"/>
        <v>6</v>
      </c>
      <c r="L20" s="49"/>
      <c r="M20" s="50"/>
      <c r="N20" s="50"/>
      <c r="O20" s="51"/>
      <c r="P20" s="52">
        <f t="shared" si="2"/>
        <v>0</v>
      </c>
      <c r="Q20" s="53"/>
      <c r="R20" s="54"/>
      <c r="S20" s="54"/>
      <c r="T20" s="54"/>
      <c r="U20" s="30">
        <f t="shared" si="3"/>
        <v>0</v>
      </c>
      <c r="V20" s="55">
        <f t="shared" si="5"/>
        <v>13</v>
      </c>
      <c r="W20" s="55">
        <f t="shared" si="4"/>
        <v>6</v>
      </c>
    </row>
    <row r="21" spans="1:23" s="4" customFormat="1" ht="17" thickBot="1" x14ac:dyDescent="0.25">
      <c r="A21" s="8"/>
      <c r="B21" s="56" t="s">
        <v>18</v>
      </c>
      <c r="C21" s="57">
        <v>1863.2</v>
      </c>
      <c r="D21" s="58">
        <v>3602</v>
      </c>
      <c r="E21" s="59">
        <f t="shared" ref="E21:P21" si="6">SUM(E3:E20)</f>
        <v>242</v>
      </c>
      <c r="F21" s="59">
        <f t="shared" si="6"/>
        <v>78</v>
      </c>
      <c r="G21" s="59">
        <f t="shared" si="6"/>
        <v>15</v>
      </c>
      <c r="H21" s="59">
        <f t="shared" si="6"/>
        <v>20</v>
      </c>
      <c r="I21" s="60">
        <f t="shared" si="6"/>
        <v>7</v>
      </c>
      <c r="J21" s="61">
        <f t="shared" si="6"/>
        <v>362</v>
      </c>
      <c r="K21" s="62">
        <f t="shared" si="6"/>
        <v>138</v>
      </c>
      <c r="L21" s="63">
        <f t="shared" si="6"/>
        <v>1</v>
      </c>
      <c r="M21" s="64">
        <f t="shared" si="6"/>
        <v>10</v>
      </c>
      <c r="N21" s="64">
        <f t="shared" si="6"/>
        <v>5</v>
      </c>
      <c r="O21" s="65">
        <f t="shared" si="6"/>
        <v>20</v>
      </c>
      <c r="P21" s="66">
        <f t="shared" si="6"/>
        <v>36</v>
      </c>
      <c r="Q21" s="67"/>
      <c r="R21" s="68"/>
      <c r="S21" s="68">
        <f>SUM(S3:S20)</f>
        <v>24</v>
      </c>
      <c r="T21" s="68">
        <v>1</v>
      </c>
      <c r="U21" s="69">
        <f>SUM(Q21:T21)</f>
        <v>25</v>
      </c>
      <c r="V21" s="70">
        <f>SUM(V3:V20)</f>
        <v>423</v>
      </c>
      <c r="W21" s="71">
        <f>SUM(W3:W20)</f>
        <v>199</v>
      </c>
    </row>
  </sheetData>
  <mergeCells count="3">
    <mergeCell ref="L1:P1"/>
    <mergeCell ref="Q1:U1"/>
    <mergeCell ref="E1:K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Warsaw cultural institutios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</cp:revision>
  <dcterms:created xsi:type="dcterms:W3CDTF">2023-04-27T18:48:29Z</dcterms:created>
  <dcterms:modified xsi:type="dcterms:W3CDTF">2023-05-02T15:21:54Z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