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15a3a94cc1c34b/Desktop/Projects/CS514 Project/Malware/Analytics/"/>
    </mc:Choice>
  </mc:AlternateContent>
  <xr:revisionPtr revIDLastSave="184" documentId="8_{2E5C72A2-C589-4166-BAAD-F9CD9C0AE4CD}" xr6:coauthVersionLast="47" xr6:coauthVersionMax="47" xr10:uidLastSave="{8487C8CE-D84B-4072-9BA7-09C19D04C33C}"/>
  <bookViews>
    <workbookView xWindow="-110" yWindow="-110" windowWidth="25820" windowHeight="15500" xr2:uid="{F086F15E-31F9-4792-98A7-A6B546E48003}"/>
  </bookViews>
  <sheets>
    <sheet name="Sheet1" sheetId="1" r:id="rId1"/>
  </sheets>
  <definedNames>
    <definedName name="_xlchart.v1.0" hidden="1">Sheet1!$H$186</definedName>
    <definedName name="_xlchart.v1.1" hidden="1">Sheet1!$H$187:$H$193</definedName>
    <definedName name="_xlchart.v1.10" hidden="1">Sheet1!$M$186</definedName>
    <definedName name="_xlchart.v1.11" hidden="1">Sheet1!$M$187:$M$193</definedName>
    <definedName name="_xlchart.v1.12" hidden="1">Sheet1!$H$186</definedName>
    <definedName name="_xlchart.v1.13" hidden="1">Sheet1!$H$187:$H$193</definedName>
    <definedName name="_xlchart.v1.14" hidden="1">Sheet1!$I$186</definedName>
    <definedName name="_xlchart.v1.15" hidden="1">Sheet1!$I$187:$I$193</definedName>
    <definedName name="_xlchart.v1.16" hidden="1">Sheet1!$J$186</definedName>
    <definedName name="_xlchart.v1.17" hidden="1">Sheet1!$J$187:$J$193</definedName>
    <definedName name="_xlchart.v1.18" hidden="1">Sheet1!$K$186</definedName>
    <definedName name="_xlchart.v1.19" hidden="1">Sheet1!$K$187:$K$193</definedName>
    <definedName name="_xlchart.v1.2" hidden="1">Sheet1!$I$186</definedName>
    <definedName name="_xlchart.v1.20" hidden="1">Sheet1!$L$186</definedName>
    <definedName name="_xlchart.v1.21" hidden="1">Sheet1!$L$187:$L$193</definedName>
    <definedName name="_xlchart.v1.22" hidden="1">Sheet1!$M$186</definedName>
    <definedName name="_xlchart.v1.23" hidden="1">Sheet1!$M$187:$M$193</definedName>
    <definedName name="_xlchart.v1.24" hidden="1">Sheet1!$G$177</definedName>
    <definedName name="_xlchart.v1.25" hidden="1">Sheet1!$G$178</definedName>
    <definedName name="_xlchart.v1.26" hidden="1">Sheet1!$G$179</definedName>
    <definedName name="_xlchart.v1.27" hidden="1">Sheet1!$G$180</definedName>
    <definedName name="_xlchart.v1.28" hidden="1">Sheet1!$G$181</definedName>
    <definedName name="_xlchart.v1.29" hidden="1">Sheet1!$G$182</definedName>
    <definedName name="_xlchart.v1.3" hidden="1">Sheet1!$I$187:$I$193</definedName>
    <definedName name="_xlchart.v1.30" hidden="1">Sheet1!$H$177:$N$177</definedName>
    <definedName name="_xlchart.v1.31" hidden="1">Sheet1!$H$178:$N$178</definedName>
    <definedName name="_xlchart.v1.32" hidden="1">Sheet1!$H$179:$N$179</definedName>
    <definedName name="_xlchart.v1.33" hidden="1">Sheet1!$H$180:$N$180</definedName>
    <definedName name="_xlchart.v1.34" hidden="1">Sheet1!$H$181:$N$181</definedName>
    <definedName name="_xlchart.v1.35" hidden="1">Sheet1!$H$182:$N$182</definedName>
    <definedName name="_xlchart.v1.36" hidden="1">Sheet1!$H$186</definedName>
    <definedName name="_xlchart.v1.37" hidden="1">Sheet1!$H$187:$H$193</definedName>
    <definedName name="_xlchart.v1.38" hidden="1">Sheet1!$I$186</definedName>
    <definedName name="_xlchart.v1.39" hidden="1">Sheet1!$I$187:$I$193</definedName>
    <definedName name="_xlchart.v1.4" hidden="1">Sheet1!$J$186</definedName>
    <definedName name="_xlchart.v1.40" hidden="1">Sheet1!$J$186</definedName>
    <definedName name="_xlchart.v1.41" hidden="1">Sheet1!$J$187:$J$193</definedName>
    <definedName name="_xlchart.v1.42" hidden="1">Sheet1!$K$186</definedName>
    <definedName name="_xlchart.v1.43" hidden="1">Sheet1!$K$187:$K$193</definedName>
    <definedName name="_xlchart.v1.44" hidden="1">Sheet1!$L$186</definedName>
    <definedName name="_xlchart.v1.45" hidden="1">Sheet1!$L$187:$L$193</definedName>
    <definedName name="_xlchart.v1.46" hidden="1">Sheet1!$M$186</definedName>
    <definedName name="_xlchart.v1.47" hidden="1">Sheet1!$M$187:$M$193</definedName>
    <definedName name="_xlchart.v1.48" hidden="1">Sheet1!$F$36:$K$36</definedName>
    <definedName name="_xlchart.v1.49" hidden="1">Sheet1!$F$37:$K$37</definedName>
    <definedName name="_xlchart.v1.5" hidden="1">Sheet1!$J$187:$J$193</definedName>
    <definedName name="_xlchart.v1.6" hidden="1">Sheet1!$K$186</definedName>
    <definedName name="_xlchart.v1.7" hidden="1">Sheet1!$K$187:$K$193</definedName>
    <definedName name="_xlchart.v1.8" hidden="1">Sheet1!$L$186</definedName>
    <definedName name="_xlchart.v1.9" hidden="1">Sheet1!$L$187:$L$193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8" i="1" l="1"/>
  <c r="H97" i="1"/>
  <c r="G80" i="1"/>
  <c r="J63" i="1"/>
  <c r="F34" i="1"/>
  <c r="G34" i="1"/>
  <c r="H34" i="1"/>
  <c r="I34" i="1"/>
  <c r="J34" i="1"/>
  <c r="K34" i="1"/>
  <c r="L34" i="1"/>
  <c r="M34" i="1"/>
  <c r="G93" i="1"/>
  <c r="F93" i="1"/>
  <c r="L165" i="1"/>
  <c r="L161" i="1"/>
  <c r="L160" i="1"/>
  <c r="H162" i="1"/>
  <c r="H161" i="1"/>
  <c r="H160" i="1"/>
  <c r="H159" i="1"/>
  <c r="H158" i="1"/>
  <c r="H147" i="1"/>
  <c r="I147" i="1"/>
  <c r="G147" i="1"/>
  <c r="H132" i="1"/>
  <c r="I132" i="1"/>
  <c r="J132" i="1"/>
  <c r="G132" i="1"/>
  <c r="H80" i="1"/>
  <c r="I80" i="1"/>
  <c r="J80" i="1"/>
  <c r="K80" i="1"/>
  <c r="F80" i="1"/>
  <c r="L73" i="1"/>
  <c r="L74" i="1"/>
  <c r="L75" i="1"/>
  <c r="L76" i="1"/>
  <c r="L77" i="1"/>
  <c r="L72" i="1"/>
  <c r="H63" i="1"/>
  <c r="I63" i="1"/>
  <c r="K63" i="1"/>
  <c r="G63" i="1"/>
  <c r="G37" i="1"/>
  <c r="H37" i="1"/>
  <c r="I37" i="1"/>
  <c r="J37" i="1"/>
  <c r="K37" i="1"/>
  <c r="F37" i="1"/>
  <c r="K9" i="1"/>
  <c r="K10" i="1"/>
  <c r="K8" i="1"/>
</calcChain>
</file>

<file path=xl/sharedStrings.xml><?xml version="1.0" encoding="utf-8"?>
<sst xmlns="http://schemas.openxmlformats.org/spreadsheetml/2006/main" count="217" uniqueCount="57">
  <si>
    <t>added prompts</t>
  </si>
  <si>
    <t>total prompts</t>
  </si>
  <si>
    <t>initial prompts</t>
  </si>
  <si>
    <t>DoS</t>
  </si>
  <si>
    <t>Ransomware</t>
  </si>
  <si>
    <t>Spyware</t>
  </si>
  <si>
    <t>Trojan</t>
  </si>
  <si>
    <t>Wiperware</t>
  </si>
  <si>
    <t>Worm</t>
  </si>
  <si>
    <t>total</t>
  </si>
  <si>
    <t>Initial Prompts</t>
  </si>
  <si>
    <t>Added Prompts</t>
  </si>
  <si>
    <t>Total</t>
  </si>
  <si>
    <t>None</t>
  </si>
  <si>
    <t>Prompt interjection</t>
  </si>
  <si>
    <t>New Lines</t>
  </si>
  <si>
    <t>Alternate Suggestions</t>
  </si>
  <si>
    <t>Prompt Interjection</t>
  </si>
  <si>
    <t>Could not correct</t>
  </si>
  <si>
    <t>Typing Code</t>
  </si>
  <si>
    <t>Change directories</t>
  </si>
  <si>
    <t># Cycles</t>
  </si>
  <si>
    <t>Syntax</t>
  </si>
  <si>
    <t>Logic</t>
  </si>
  <si>
    <t>Exception</t>
  </si>
  <si>
    <t>Dependency</t>
  </si>
  <si>
    <t>Trivial</t>
  </si>
  <si>
    <t>Simple</t>
  </si>
  <si>
    <t>Moderate</t>
  </si>
  <si>
    <t>Complex</t>
  </si>
  <si>
    <t>Unknown</t>
  </si>
  <si>
    <t>Num Functions</t>
  </si>
  <si>
    <t>Num Functions with Cognitive Complexity &gt; 5</t>
  </si>
  <si>
    <t>Lines of Code</t>
  </si>
  <si>
    <t>Incorrect</t>
  </si>
  <si>
    <t>Lacking</t>
  </si>
  <si>
    <t>Clear</t>
  </si>
  <si>
    <t>Does not perform as intended</t>
  </si>
  <si>
    <t>Performs base functions</t>
  </si>
  <si>
    <t>Undetermined</t>
  </si>
  <si>
    <t>Average Number of Detections</t>
  </si>
  <si>
    <t>Total number detections</t>
  </si>
  <si>
    <t>Flagged as Malicious</t>
  </si>
  <si>
    <t>Security Vendors  Tested</t>
  </si>
  <si>
    <t>Undetected</t>
  </si>
  <si>
    <t>Functions Produced</t>
  </si>
  <si>
    <t>Functions with Cognitive Complexity &gt; 5</t>
  </si>
  <si>
    <t>average LoC</t>
  </si>
  <si>
    <t>Average LoC</t>
  </si>
  <si>
    <t>Program 1</t>
  </si>
  <si>
    <t>Program 2</t>
  </si>
  <si>
    <t>Program 3</t>
  </si>
  <si>
    <t>Program 4</t>
  </si>
  <si>
    <t xml:space="preserve">Program 5 </t>
  </si>
  <si>
    <t>Program 6</t>
  </si>
  <si>
    <t>Program 7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</si>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</sst>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358EE"/>
      <color rgb="FFE082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Additional Prompts versus Initial Prompts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initial prompts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Sheet1!$E$7:$J$7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Sheet1!$E$8:$J$8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8-40E0-9E5E-DC9D1ED99A7E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added prompts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Sheet1!$E$7:$J$7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Sheet1!$E$9:$J$9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8-40E0-9E5E-DC9D1ED9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6009103"/>
        <c:axId val="436009519"/>
      </c:barChart>
      <c:catAx>
        <c:axId val="43600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9519"/>
        <c:crosses val="autoZero"/>
        <c:auto val="1"/>
        <c:lblAlgn val="ctr"/>
        <c:lblOffset val="100"/>
        <c:noMultiLvlLbl val="0"/>
      </c:catAx>
      <c:valAx>
        <c:axId val="43600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Functionality per</a:t>
            </a:r>
            <a:r>
              <a:rPr lang="en-US" baseline="0"/>
              <a:t> Malware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Sheet1!$G$138</c:f>
              <c:strCache>
                <c:ptCount val="1"/>
                <c:pt idx="0">
                  <c:v>Does not perform as intended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Sheet1!$F$139:$F$144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Sheet1!$G$139:$G$144</c:f>
              <c:numCache>
                <c:formatCode>General</c:formatCode>
                <c:ptCount val="6"/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6-4864-B44D-E2E9E0601C75}"/>
            </c:ext>
          </c:extLst>
        </c:ser>
        <c:ser>
          <c:idx val="1"/>
          <c:order val="1"/>
          <c:tx>
            <c:strRef>
              <c:f>Sheet1!$H$138</c:f>
              <c:strCache>
                <c:ptCount val="1"/>
                <c:pt idx="0">
                  <c:v>Performs base functions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Sheet1!$F$139:$F$144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Sheet1!$H$139:$H$144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6-4864-B44D-E2E9E0601C75}"/>
            </c:ext>
          </c:extLst>
        </c:ser>
        <c:ser>
          <c:idx val="2"/>
          <c:order val="2"/>
          <c:tx>
            <c:strRef>
              <c:f>Sheet1!$I$138</c:f>
              <c:strCache>
                <c:ptCount val="1"/>
                <c:pt idx="0">
                  <c:v>Undetermined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Sheet1!$F$139:$F$144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Sheet1!$I$139:$I$144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6-4864-B44D-E2E9E0601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5915327"/>
        <c:axId val="895915743"/>
      </c:barChart>
      <c:catAx>
        <c:axId val="89591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15743"/>
        <c:crosses val="autoZero"/>
        <c:auto val="1"/>
        <c:lblAlgn val="ctr"/>
        <c:lblOffset val="100"/>
        <c:noMultiLvlLbl val="0"/>
      </c:catAx>
      <c:valAx>
        <c:axId val="8959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Functionality of Generated Malware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4B-4F38-BA1D-76981F851A7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E7-484A-AFD2-5C6BB55EDD96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34B-4F38-BA1D-76981F851A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Sheet1!$G$146:$I$146</c:f>
              <c:strCache>
                <c:ptCount val="3"/>
                <c:pt idx="0">
                  <c:v>Does not perform as intended</c:v>
                </c:pt>
                <c:pt idx="1">
                  <c:v>Performs base functions</c:v>
                </c:pt>
                <c:pt idx="2">
                  <c:v>Undetermined</c:v>
                </c:pt>
              </c:strCache>
            </c:strRef>
          </c:cat>
          <c:val>
            <c:numRef>
              <c:f>Sheet1!$G$147:$I$147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B-4F38-BA1D-76981F851A7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FLAGGED VS NOT FLAGGED BY SECURITY VENDORS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Sheet1!$L$156</c:f>
              <c:strCache>
                <c:ptCount val="1"/>
                <c:pt idx="0">
                  <c:v>Flagged as Malicious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Sheet1!$K$157:$K$162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Sheet1!$L$157:$L$162</c:f>
              <c:numCache>
                <c:formatCode>General</c:formatCode>
                <c:ptCount val="6"/>
                <c:pt idx="0">
                  <c:v>5.14</c:v>
                </c:pt>
                <c:pt idx="1">
                  <c:v>8.5</c:v>
                </c:pt>
                <c:pt idx="2">
                  <c:v>7</c:v>
                </c:pt>
                <c:pt idx="3">
                  <c:v>6.75</c:v>
                </c:pt>
                <c:pt idx="4">
                  <c:v>7.6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E-4EC0-BA84-00AB242F4AD1}"/>
            </c:ext>
          </c:extLst>
        </c:ser>
        <c:ser>
          <c:idx val="1"/>
          <c:order val="1"/>
          <c:tx>
            <c:strRef>
              <c:f>Sheet1!$M$156</c:f>
              <c:strCache>
                <c:ptCount val="1"/>
                <c:pt idx="0">
                  <c:v>Security Vendors  Tested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Sheet1!$K$157:$K$162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Sheet1!$M$157:$M$162</c:f>
              <c:numCache>
                <c:formatCode>General</c:formatCode>
                <c:ptCount val="6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E-4EC0-BA84-00AB242F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6830207"/>
        <c:axId val="1826824799"/>
      </c:barChart>
      <c:catAx>
        <c:axId val="182683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24799"/>
        <c:crosses val="autoZero"/>
        <c:auto val="1"/>
        <c:lblAlgn val="ctr"/>
        <c:lblOffset val="100"/>
        <c:noMultiLvlLbl val="0"/>
      </c:catAx>
      <c:valAx>
        <c:axId val="1826824799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of malware vs security vendors</a:t>
            </a:r>
            <a:endParaRPr lang="en-US"/>
          </a:p>
        </c:rich>
      </c:tx>
      <c:layout>
        <c:manualLayout>
          <c:xMode val="edge"/>
          <c:yMode val="edge"/>
          <c:x val="0.161847112860892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Sheet1!$K$165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explosion val="8"/>
          <c:dPt>
            <c:idx val="0"/>
            <c:bubble3D val="0"/>
            <c:spPr>
              <a:solidFill>
                <a:srgbClr val="E0828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32-4196-9B0F-D82960E632D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C32-4196-9B0F-D82960E632DF}"/>
              </c:ext>
            </c:extLst>
          </c:dPt>
          <c:dLbls>
            <c:dLbl>
              <c:idx val="1"/>
              <c:layout>
                <c:manualLayout>
                  <c:x val="7.400153105861762E-2"/>
                  <c:y val="-0.142313721201516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32-4196-9B0F-D82960E632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Sheet1!$L$164:$M$164</c:f>
              <c:strCache>
                <c:ptCount val="2"/>
                <c:pt idx="0">
                  <c:v>Flagged as Malicious</c:v>
                </c:pt>
                <c:pt idx="1">
                  <c:v>Undetected</c:v>
                </c:pt>
              </c:strCache>
            </c:strRef>
          </c:cat>
          <c:val>
            <c:numRef>
              <c:f>Sheet1!$L$165:$M$165</c:f>
              <c:numCache>
                <c:formatCode>General</c:formatCode>
                <c:ptCount val="2"/>
                <c:pt idx="0">
                  <c:v>6.998333333333334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2-4196-9B0F-D82960E63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Copilot</a:t>
            </a:r>
            <a:r>
              <a:rPr lang="en-US" baseline="0"/>
              <a:t> Comment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B58-42EF-838B-C712DF581B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6B-4746-9892-6493C1A1385F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58-42EF-838B-C712DF581BFE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58-42EF-838B-C712DF581B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Sheet1!$G$131:$J$131</c:f>
              <c:strCache>
                <c:ptCount val="4"/>
                <c:pt idx="0">
                  <c:v>Incorrect</c:v>
                </c:pt>
                <c:pt idx="1">
                  <c:v>Lacking</c:v>
                </c:pt>
                <c:pt idx="2">
                  <c:v>Clear</c:v>
                </c:pt>
                <c:pt idx="3">
                  <c:v>None</c:v>
                </c:pt>
              </c:strCache>
            </c:strRef>
          </c:cat>
          <c:val>
            <c:numRef>
              <c:f>Sheet1!$G$132:$J$132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8-42EF-838B-C712DF581B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 of corrections</a:t>
            </a:r>
            <a:r>
              <a:rPr lang="en-US" baseline="0"/>
              <a:t>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48-4B5A-81D2-4E2A1EC227B9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348-4B5A-81D2-4E2A1EC227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037-48B6-834D-F04041F9E7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037-48B6-834D-F04041F9E7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48-4B5A-81D2-4E2A1EC227B9}"/>
              </c:ext>
            </c:extLst>
          </c:dPt>
          <c:dPt>
            <c:idx val="5"/>
            <c:bubble3D val="0"/>
            <c:spPr>
              <a:solidFill>
                <a:srgbClr val="E0828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348-4B5A-81D2-4E2A1EC227B9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48-4B5A-81D2-4E2A1EC227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Sheet1!$F$79:$K$79</c:f>
              <c:strCache>
                <c:ptCount val="6"/>
                <c:pt idx="0">
                  <c:v>None</c:v>
                </c:pt>
                <c:pt idx="1">
                  <c:v>Trivial</c:v>
                </c:pt>
                <c:pt idx="2">
                  <c:v>Simple</c:v>
                </c:pt>
                <c:pt idx="3">
                  <c:v>Moderate</c:v>
                </c:pt>
                <c:pt idx="4">
                  <c:v>Complex</c:v>
                </c:pt>
                <c:pt idx="5">
                  <c:v>Unknown</c:v>
                </c:pt>
              </c:strCache>
            </c:strRef>
          </c:cat>
          <c:val>
            <c:numRef>
              <c:f>Sheet1!$F$80:$K$80</c:f>
              <c:numCache>
                <c:formatCode>General</c:formatCode>
                <c:ptCount val="6"/>
                <c:pt idx="0">
                  <c:v>5</c:v>
                </c:pt>
                <c:pt idx="1">
                  <c:v>19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8-4B5A-81D2-4E2A1EC227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 Encountered on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7E-41BB-9ECB-83DCC811E4B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70-418B-B213-76C47C311092}"/>
              </c:ext>
            </c:extLst>
          </c:dPt>
          <c:dPt>
            <c:idx val="2"/>
            <c:bubble3D val="0"/>
            <c:spPr>
              <a:solidFill>
                <a:srgbClr val="E0828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70-418B-B213-76C47C31109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770-418B-B213-76C47C311092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770-418B-B213-76C47C31109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70-418B-B213-76C47C311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Sheet1!$G$62:$K$62</c:f>
              <c:strCache>
                <c:ptCount val="5"/>
                <c:pt idx="0">
                  <c:v>Syntax</c:v>
                </c:pt>
                <c:pt idx="1">
                  <c:v>Logic</c:v>
                </c:pt>
                <c:pt idx="2">
                  <c:v>Exception</c:v>
                </c:pt>
                <c:pt idx="3">
                  <c:v>Dependency</c:v>
                </c:pt>
                <c:pt idx="4">
                  <c:v>None</c:v>
                </c:pt>
              </c:strCache>
            </c:strRef>
          </c:cat>
          <c:val>
            <c:numRef>
              <c:f>Sheet1!$G$63:$K$63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13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0-418B-B213-76C47C31109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Functions and Cognitive Complexity</a:t>
            </a:r>
            <a:endParaRPr lang="en-US" sz="1400" b="1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E08280"/>
            </a:solidFill>
          </c:spPr>
          <c:explosion val="17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2D-4B5F-AD3C-9B29D9F24C72}"/>
              </c:ext>
            </c:extLst>
          </c:dPt>
          <c:dPt>
            <c:idx val="1"/>
            <c:bubble3D val="0"/>
            <c:explosion val="7"/>
            <c:spPr>
              <a:solidFill>
                <a:srgbClr val="E0828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32D-4B5F-AD3C-9B29D9F24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Sheet1!$F$92:$G$92</c:f>
              <c:strCache>
                <c:ptCount val="2"/>
                <c:pt idx="0">
                  <c:v>Functions Produced</c:v>
                </c:pt>
                <c:pt idx="1">
                  <c:v>Functions with Cognitive Complexity &gt; 5</c:v>
                </c:pt>
              </c:strCache>
            </c:strRef>
          </c:cat>
          <c:val>
            <c:numRef>
              <c:f>Sheet1!$F$93:$G$93</c:f>
              <c:numCache>
                <c:formatCode>General</c:formatCode>
                <c:ptCount val="2"/>
                <c:pt idx="0">
                  <c:v>105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D-4B5F-AD3C-9B29D9F24C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30-4BD9-8B44-E27D7CE4AA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30-4BD9-8B44-E27D7CE4AA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30-4BD9-8B44-E27D7CE4AA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30-4BD9-8B44-E27D7CE4AA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30-4BD9-8B44-E27D7CE4AA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30-4BD9-8B44-E27D7CE4AA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Sheet1!$F$36:$K$36</c:f>
              <c:strCache>
                <c:ptCount val="6"/>
                <c:pt idx="0">
                  <c:v>New Lines</c:v>
                </c:pt>
                <c:pt idx="1">
                  <c:v>Alternate Suggestions</c:v>
                </c:pt>
                <c:pt idx="2">
                  <c:v>Prompt interjection</c:v>
                </c:pt>
                <c:pt idx="3">
                  <c:v>Change directories</c:v>
                </c:pt>
                <c:pt idx="4">
                  <c:v>Could not correct</c:v>
                </c:pt>
                <c:pt idx="5">
                  <c:v>Typing Code</c:v>
                </c:pt>
              </c:strCache>
            </c:strRef>
          </c:cat>
          <c:val>
            <c:numRef>
              <c:f>Sheet1!$F$37:$K$37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F-4382-BF36-284C29295F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Sheet1!$G$54</c:f>
              <c:strCache>
                <c:ptCount val="1"/>
                <c:pt idx="0">
                  <c:v>Syntax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Sheet1!$F$55:$F$60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Sheet1!$G$55:$G$60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0-441F-AE7E-AD97FA3ABDFD}"/>
            </c:ext>
          </c:extLst>
        </c:ser>
        <c:ser>
          <c:idx val="1"/>
          <c:order val="1"/>
          <c:tx>
            <c:strRef>
              <c:f>Sheet1!$H$54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Sheet1!$F$55:$F$60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Sheet1!$H$55:$H$60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0-441F-AE7E-AD97FA3ABDFD}"/>
            </c:ext>
          </c:extLst>
        </c:ser>
        <c:ser>
          <c:idx val="2"/>
          <c:order val="2"/>
          <c:tx>
            <c:strRef>
              <c:f>Sheet1!$I$54</c:f>
              <c:strCache>
                <c:ptCount val="1"/>
                <c:pt idx="0">
                  <c:v>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Sheet1!$F$55:$F$60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Sheet1!$I$55:$I$60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0-441F-AE7E-AD97FA3ABDFD}"/>
            </c:ext>
          </c:extLst>
        </c:ser>
        <c:ser>
          <c:idx val="3"/>
          <c:order val="3"/>
          <c:tx>
            <c:strRef>
              <c:f>Sheet1!$J$54</c:f>
              <c:strCache>
                <c:ptCount val="1"/>
                <c:pt idx="0">
                  <c:v>Dependency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Sheet1!$F$55:$F$60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Sheet1!$J$55:$J$60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0-441F-AE7E-AD97FA3A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755264"/>
        <c:axId val="384755680"/>
      </c:barChart>
      <c:catAx>
        <c:axId val="3847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55680"/>
        <c:crosses val="autoZero"/>
        <c:auto val="1"/>
        <c:lblAlgn val="ctr"/>
        <c:lblOffset val="100"/>
        <c:noMultiLvlLbl val="0"/>
      </c:catAx>
      <c:valAx>
        <c:axId val="3847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Sheet1!$N$42</c:f>
              <c:strCache>
                <c:ptCount val="1"/>
                <c:pt idx="0">
                  <c:v># Cycles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Sheet1!$M$43:$M$48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Sheet1!$N$43:$N$48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F-4B83-B2DA-07543D98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390511"/>
        <c:axId val="425404239"/>
      </c:barChart>
      <c:catAx>
        <c:axId val="4253905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4239"/>
        <c:crosses val="autoZero"/>
        <c:auto val="1"/>
        <c:lblAlgn val="ctr"/>
        <c:lblOffset val="100"/>
        <c:noMultiLvlLbl val="0"/>
      </c:catAx>
      <c:valAx>
        <c:axId val="42540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9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</a:t>
            </a:r>
            <a:r>
              <a:rPr lang="en-US" baseline="0"/>
              <a:t> OF CORRECTIONS NEEDED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Sheet1!$F$71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Sheet1!$E$72:$E$77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Sheet1!$F$72:$F$77</c:f>
              <c:numCache>
                <c:formatCode>General</c:formatCode>
                <c:ptCount val="6"/>
                <c:pt idx="0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D-4722-809E-05BF3B80FC38}"/>
            </c:ext>
          </c:extLst>
        </c:ser>
        <c:ser>
          <c:idx val="1"/>
          <c:order val="1"/>
          <c:tx>
            <c:strRef>
              <c:f>Sheet1!$G$71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Sheet1!$E$72:$E$77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Sheet1!$G$72:$G$77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D-4722-809E-05BF3B80FC38}"/>
            </c:ext>
          </c:extLst>
        </c:ser>
        <c:ser>
          <c:idx val="2"/>
          <c:order val="2"/>
          <c:tx>
            <c:strRef>
              <c:f>Sheet1!$H$71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Sheet1!$E$72:$E$77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Sheet1!$H$72:$H$77</c:f>
              <c:numCache>
                <c:formatCode>General</c:formatCode>
                <c:ptCount val="6"/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D-4722-809E-05BF3B80FC38}"/>
            </c:ext>
          </c:extLst>
        </c:ser>
        <c:ser>
          <c:idx val="3"/>
          <c:order val="3"/>
          <c:tx>
            <c:strRef>
              <c:f>Sheet1!$I$71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Sheet1!$E$72:$E$77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Sheet1!$I$72:$I$77</c:f>
              <c:numCache>
                <c:formatCode>General</c:formatCode>
                <c:ptCount val="6"/>
                <c:pt idx="1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D-4722-809E-05BF3B80FC38}"/>
            </c:ext>
          </c:extLst>
        </c:ser>
        <c:ser>
          <c:idx val="4"/>
          <c:order val="4"/>
          <c:tx>
            <c:strRef>
              <c:f>Sheet1!$J$71</c:f>
              <c:strCache>
                <c:ptCount val="1"/>
                <c:pt idx="0">
                  <c:v>Complex</c:v>
                </c:pt>
              </c:strCache>
            </c:strRef>
          </c:tx>
          <c:spPr>
            <a:solidFill>
              <a:srgbClr val="8358EE"/>
            </a:solidFill>
            <a:ln>
              <a:noFill/>
            </a:ln>
            <a:effectLst/>
          </c:spPr>
          <c:invertIfNegative val="0"/>
          <c:cat>
            <c:strRef>
              <c:f>Sheet1!$E$72:$E$77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Sheet1!$J$72:$J$77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8BD-4722-809E-05BF3B80FC38}"/>
            </c:ext>
          </c:extLst>
        </c:ser>
        <c:ser>
          <c:idx val="5"/>
          <c:order val="5"/>
          <c:tx>
            <c:strRef>
              <c:f>Sheet1!$K$71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E08280"/>
            </a:solidFill>
            <a:ln>
              <a:noFill/>
            </a:ln>
            <a:effectLst/>
          </c:spPr>
          <c:invertIfNegative val="0"/>
          <c:cat>
            <c:strRef>
              <c:f>Sheet1!$E$72:$E$77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Sheet1!$K$72:$K$77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BD-4722-809E-05BF3B80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168048"/>
        <c:axId val="682171792"/>
      </c:barChart>
      <c:catAx>
        <c:axId val="6821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71792"/>
        <c:crosses val="autoZero"/>
        <c:auto val="1"/>
        <c:lblAlgn val="ctr"/>
        <c:lblOffset val="100"/>
        <c:noMultiLvlLbl val="0"/>
      </c:catAx>
      <c:valAx>
        <c:axId val="6821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FUNCTIONALITY OF GENERATED MALWARE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Sheet1!$G$138</c:f>
              <c:strCache>
                <c:ptCount val="1"/>
                <c:pt idx="0">
                  <c:v>Does not perform as intended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Sheet1!$F$139:$F$144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Sheet1!$G$139:$G$144</c:f>
              <c:numCache>
                <c:formatCode>General</c:formatCode>
                <c:ptCount val="6"/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E-47D4-8044-7E6084B7131C}"/>
            </c:ext>
          </c:extLst>
        </c:ser>
        <c:ser>
          <c:idx val="1"/>
          <c:order val="1"/>
          <c:tx>
            <c:strRef>
              <c:f>Sheet1!$H$138</c:f>
              <c:strCache>
                <c:ptCount val="1"/>
                <c:pt idx="0">
                  <c:v>Performs base functions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Sheet1!$F$139:$F$144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Sheet1!$H$139:$H$144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E-47D4-8044-7E6084B7131C}"/>
            </c:ext>
          </c:extLst>
        </c:ser>
        <c:ser>
          <c:idx val="2"/>
          <c:order val="2"/>
          <c:tx>
            <c:strRef>
              <c:f>Sheet1!$I$138</c:f>
              <c:strCache>
                <c:ptCount val="1"/>
                <c:pt idx="0">
                  <c:v>Undetermined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Sheet1!$F$139:$F$144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Sheet1!$I$139:$I$144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E-47D4-8044-7E6084B7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117072"/>
        <c:axId val="683128304"/>
      </c:barChart>
      <c:catAx>
        <c:axId val="6831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8304"/>
        <c:crosses val="autoZero"/>
        <c:auto val="1"/>
        <c:lblAlgn val="ctr"/>
        <c:lblOffset val="100"/>
        <c:noMultiLvlLbl val="0"/>
      </c:catAx>
      <c:valAx>
        <c:axId val="683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LINES</a:t>
            </a:r>
            <a:r>
              <a:rPr lang="en-US" baseline="0"/>
              <a:t> OF CODE GENERATED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Sheet1!$G$108</c:f>
              <c:strCache>
                <c:ptCount val="1"/>
                <c:pt idx="0">
                  <c:v>Average 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31-4723-88BD-D21FD6EF7171}"/>
              </c:ext>
            </c:extLst>
          </c:dPt>
          <c:cat>
            <c:strRef>
              <c:f>Sheet1!$H$107:$N$107</c:f>
              <c:strCache>
                <c:ptCount val="7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  <c:pt idx="6">
                  <c:v>Overall</c:v>
                </c:pt>
              </c:strCache>
            </c:strRef>
          </c:cat>
          <c:val>
            <c:numRef>
              <c:f>Sheet1!$H$108:$N$108</c:f>
              <c:numCache>
                <c:formatCode>General</c:formatCode>
                <c:ptCount val="7"/>
                <c:pt idx="0">
                  <c:v>16.713999999999999</c:v>
                </c:pt>
                <c:pt idx="1">
                  <c:v>41.75</c:v>
                </c:pt>
                <c:pt idx="2">
                  <c:v>43.5</c:v>
                </c:pt>
                <c:pt idx="3">
                  <c:v>30.8</c:v>
                </c:pt>
                <c:pt idx="4">
                  <c:v>68.2</c:v>
                </c:pt>
                <c:pt idx="5">
                  <c:v>62.5</c:v>
                </c:pt>
                <c:pt idx="6">
                  <c:v>43.910666666666664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1-4723-88BD-D21FD6EF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0415807"/>
        <c:axId val="1080413727"/>
      </c:barChart>
      <c:catAx>
        <c:axId val="108041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3727"/>
        <c:crosses val="autoZero"/>
        <c:auto val="1"/>
        <c:lblAlgn val="ctr"/>
        <c:lblOffset val="100"/>
        <c:noMultiLvlLbl val="0"/>
      </c:catAx>
      <c:valAx>
        <c:axId val="108041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Errors</a:t>
            </a:r>
            <a:endParaRPr lang="en-US"/>
          </a:p>
        </c:rich>
      </c:tx>
      <c:layout>
        <c:manualLayout>
          <c:xMode val="edge"/>
          <c:yMode val="edge"/>
          <c:x val="0.40343251480730169"/>
          <c:y val="2.8204067159731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Sheet1!$G$62:$K$62</c:f>
              <c:strCache>
                <c:ptCount val="5"/>
                <c:pt idx="0">
                  <c:v>Syntax</c:v>
                </c:pt>
                <c:pt idx="1">
                  <c:v>Logic</c:v>
                </c:pt>
                <c:pt idx="2">
                  <c:v>Exception</c:v>
                </c:pt>
                <c:pt idx="3">
                  <c:v>Dependency</c:v>
                </c:pt>
                <c:pt idx="4">
                  <c:v>None</c:v>
                </c:pt>
              </c:strCache>
            </c:strRef>
          </c:cat>
          <c:val>
            <c:numRef>
              <c:f>Sheet1!$G$63:$K$63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13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C-4BCB-B0B6-AEA28800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033263"/>
        <c:axId val="435034095"/>
      </c:barChart>
      <c:catAx>
        <c:axId val="4350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34095"/>
        <c:crosses val="autoZero"/>
        <c:auto val="1"/>
        <c:lblAlgn val="ctr"/>
        <c:lblOffset val="100"/>
        <c:noMultiLvlLbl val="0"/>
      </c:catAx>
      <c:valAx>
        <c:axId val="43503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Sheet1!$N$42</c:f>
              <c:strCache>
                <c:ptCount val="1"/>
                <c:pt idx="0">
                  <c:v># Cycles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B1-49EA-A713-B2D3216779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B1-49EA-A713-B2D3216779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0B1-49EA-A713-B2D3216779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0B1-49EA-A713-B2D3216779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0B1-49EA-A713-B2D3216779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0B1-49EA-A713-B2D3216779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Sheet1!$M$43:$M$48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Sheet1!$N$43:$N$48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E-4D79-9302-99D25368F5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Corrective Action Taken to Address Cyclical Suggestion Loops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Sheet1!$F$36:$K$36</c:f>
              <c:strCache>
                <c:ptCount val="6"/>
                <c:pt idx="0">
                  <c:v>New Lines</c:v>
                </c:pt>
                <c:pt idx="1">
                  <c:v>Alternate Suggestions</c:v>
                </c:pt>
                <c:pt idx="2">
                  <c:v>Prompt interjection</c:v>
                </c:pt>
                <c:pt idx="3">
                  <c:v>Change directories</c:v>
                </c:pt>
                <c:pt idx="4">
                  <c:v>Could not correct</c:v>
                </c:pt>
                <c:pt idx="5">
                  <c:v>Typing Code</c:v>
                </c:pt>
              </c:strCache>
            </c:strRef>
          </c:cat>
          <c:val>
            <c:numRef>
              <c:f>Sheet1!$F$37:$K$37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EEE-A871-CB8100C5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058687"/>
        <c:axId val="476059103"/>
      </c:barChart>
      <c:catAx>
        <c:axId val="47605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59103"/>
        <c:crosses val="autoZero"/>
        <c:auto val="1"/>
        <c:lblAlgn val="ctr"/>
        <c:lblOffset val="100"/>
        <c:noMultiLvlLbl val="0"/>
      </c:catAx>
      <c:valAx>
        <c:axId val="47605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5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Correction</a:t>
            </a:r>
            <a:r>
              <a:rPr lang="en-US" baseline="0"/>
              <a:t> Difficulty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Sheet1!$F$79:$K$79</c:f>
              <c:strCache>
                <c:ptCount val="6"/>
                <c:pt idx="0">
                  <c:v>None</c:v>
                </c:pt>
                <c:pt idx="1">
                  <c:v>Trivial</c:v>
                </c:pt>
                <c:pt idx="2">
                  <c:v>Simple</c:v>
                </c:pt>
                <c:pt idx="3">
                  <c:v>Moderate</c:v>
                </c:pt>
                <c:pt idx="4">
                  <c:v>Complex</c:v>
                </c:pt>
                <c:pt idx="5">
                  <c:v>Unknown</c:v>
                </c:pt>
              </c:strCache>
            </c:strRef>
          </c:cat>
          <c:val>
            <c:numRef>
              <c:f>Sheet1!$F$80:$K$80</c:f>
              <c:numCache>
                <c:formatCode>General</c:formatCode>
                <c:ptCount val="6"/>
                <c:pt idx="0">
                  <c:v>5</c:v>
                </c:pt>
                <c:pt idx="1">
                  <c:v>19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BF6-A4C0-61559CA8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78415"/>
        <c:axId val="1816781743"/>
      </c:barChart>
      <c:catAx>
        <c:axId val="181677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81743"/>
        <c:crosses val="autoZero"/>
        <c:auto val="1"/>
        <c:lblAlgn val="ctr"/>
        <c:lblOffset val="100"/>
        <c:noMultiLvlLbl val="0"/>
      </c:catAx>
      <c:valAx>
        <c:axId val="181678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Functions vs</a:t>
            </a:r>
            <a:r>
              <a:rPr lang="en-US" baseline="0"/>
              <a:t> Number with Cognitive Complexity Greater than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Sheet1!$F$84</c:f>
              <c:strCache>
                <c:ptCount val="1"/>
                <c:pt idx="0">
                  <c:v>Num Functions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Sheet1!$E$85:$E$90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Sheet1!$F$85:$F$90</c:f>
              <c:numCache>
                <c:formatCode>General</c:formatCode>
                <c:ptCount val="6"/>
                <c:pt idx="0">
                  <c:v>11</c:v>
                </c:pt>
                <c:pt idx="1">
                  <c:v>21</c:v>
                </c:pt>
                <c:pt idx="2">
                  <c:v>12</c:v>
                </c:pt>
                <c:pt idx="3">
                  <c:v>8</c:v>
                </c:pt>
                <c:pt idx="4">
                  <c:v>33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3-40A9-ADB6-DB9BFCBECC8B}"/>
            </c:ext>
          </c:extLst>
        </c:ser>
        <c:ser>
          <c:idx val="1"/>
          <c:order val="1"/>
          <c:tx>
            <c:strRef>
              <c:f>Sheet1!$G$84</c:f>
              <c:strCache>
                <c:ptCount val="1"/>
                <c:pt idx="0">
                  <c:v>Num Functions with Cognitive Complexity &gt;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Sheet1!$E$85:$E$90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Sheet1!$G$85:$G$90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3-40A9-ADB6-DB9BFCBE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310735"/>
        <c:axId val="473308655"/>
      </c:barChart>
      <c:catAx>
        <c:axId val="47331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08655"/>
        <c:crosses val="autoZero"/>
        <c:auto val="1"/>
        <c:lblAlgn val="ctr"/>
        <c:lblOffset val="100"/>
        <c:noMultiLvlLbl val="0"/>
      </c:catAx>
      <c:valAx>
        <c:axId val="4733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Sheet1!$K$84</c:f>
              <c:strCache>
                <c:ptCount val="1"/>
                <c:pt idx="0">
                  <c:v>Lines of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Sheet1!$J$85:$J$90</c:f>
              <c:strCache>
                <c:ptCount val="6"/>
                <c:pt idx="0">
                  <c:v>DoS</c:v>
                </c:pt>
                <c:pt idx="1">
                  <c:v>Ransomware</c:v>
                </c:pt>
                <c:pt idx="2">
                  <c:v>Spyware</c:v>
                </c:pt>
                <c:pt idx="3">
                  <c:v>Trojan</c:v>
                </c:pt>
                <c:pt idx="4">
                  <c:v>Wiperware</c:v>
                </c:pt>
                <c:pt idx="5">
                  <c:v>Worm</c:v>
                </c:pt>
              </c:strCache>
            </c:strRef>
          </c:cat>
          <c:val>
            <c:numRef>
              <c:f>Sheet1!$K$85:$K$90</c:f>
              <c:numCache>
                <c:formatCode>General</c:formatCode>
                <c:ptCount val="6"/>
                <c:pt idx="0">
                  <c:v>117</c:v>
                </c:pt>
                <c:pt idx="1">
                  <c:v>167</c:v>
                </c:pt>
                <c:pt idx="2">
                  <c:v>174</c:v>
                </c:pt>
                <c:pt idx="3">
                  <c:v>154</c:v>
                </c:pt>
                <c:pt idx="4">
                  <c:v>341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2-461F-A68A-A3FCDABA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048735"/>
        <c:axId val="574048319"/>
      </c:barChart>
      <c:catAx>
        <c:axId val="57404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48319"/>
        <c:crosses val="autoZero"/>
        <c:auto val="1"/>
        <c:lblAlgn val="ctr"/>
        <c:lblOffset val="100"/>
        <c:noMultiLvlLbl val="0"/>
      </c:catAx>
      <c:valAx>
        <c:axId val="5740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Comment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Sheet1!$G$131:$J$131</c:f>
              <c:strCache>
                <c:ptCount val="4"/>
                <c:pt idx="0">
                  <c:v>Incorrect</c:v>
                </c:pt>
                <c:pt idx="1">
                  <c:v>Lacking</c:v>
                </c:pt>
                <c:pt idx="2">
                  <c:v>Clear</c:v>
                </c:pt>
                <c:pt idx="3">
                  <c:v>None</c:v>
                </c:pt>
              </c:strCache>
            </c:strRef>
          </c:cat>
          <c:val>
            <c:numRef>
              <c:f>Sheet1!$G$132:$J$132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B-40A0-8AFD-DC456A7B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948431"/>
        <c:axId val="897951759"/>
      </c:barChart>
      <c:catAx>
        <c:axId val="89794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51759"/>
        <c:crosses val="autoZero"/>
        <c:auto val="1"/>
        <c:lblAlgn val="ctr"/>
        <c:lblOffset val="100"/>
        <c:noMultiLvlLbl val="0"/>
      </c:catAx>
      <c:valAx>
        <c:axId val="89795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4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_xlchart.v1.48</cx:f>
      </cx:strDim>
      <cx:numDim type="size">
        <cx:f dir="row">_xlchart.v1.49</cx:f>
      </cx:numDim>
    </cx:data>
  </cx:chartData>
  <cx:chart>
    <cx:title pos="t" align="ctr" overlay="0">
      <cx:tx>
        <cx:txData>
          <cx:v>Copilot Suggestion Loops and the Corrective Action Taken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Copilot Suggestion Loops and the Corrective Action Taken</a:t>
          </a:r>
        </a:p>
      </cx:txPr>
    </cx:title>
    <cx:plotArea>
      <cx:plotAreaRegion>
        <cx:series layoutId="treemap" uniqueId="{2C9E9F3F-D6E7-4E8A-8634-6D29D595B5F6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300" baseline="0"/>
                  </a:pPr>
                  <a:r>
                    <a:rPr lang="en-US" sz="13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New Lines</a:t>
                  </a:r>
                </a:p>
              </cx:txPr>
              <cx:visibility seriesName="0" categoryName="1" value="0"/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LINES OF CODE PER MALWARE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LINES OF CODE PER MALWARE TYPE</a:t>
          </a:r>
        </a:p>
      </cx:txPr>
    </cx:title>
    <cx:plotArea>
      <cx:plotAreaRegion>
        <cx:series layoutId="boxWhisker" uniqueId="{7625D1EC-0EF0-4AB8-9E17-0AFEAF3F3D9B}">
          <cx:tx>
            <cx:txData>
              <cx:f>_xlchart.v1.0</cx:f>
              <cx:v>DoS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1B73109F-BEF9-4115-8601-E267684889EE}">
          <cx:tx>
            <cx:txData>
              <cx:f>_xlchart.v1.2</cx:f>
              <cx:v>Ransomware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84A82D65-11B1-44CF-ACD7-586BC5F7EB4C}">
          <cx:tx>
            <cx:txData>
              <cx:f>_xlchart.v1.4</cx:f>
              <cx:v>Spyware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DC0554AA-7D8A-4A7A-94B6-F8C95DC2894B}">
          <cx:tx>
            <cx:txData>
              <cx:f>_xlchart.v1.6</cx:f>
              <cx:v>Trojan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6F9155DD-D635-4F07-A442-D417B714010F}">
          <cx:tx>
            <cx:txData>
              <cx:f>_xlchart.v1.8</cx:f>
              <cx:v>Wiperware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ADD2CB78-E5EC-4769-9C51-A2447BCC222D}">
          <cx:tx>
            <cx:txData>
              <cx:f>_xlchart.v1.10</cx:f>
              <cx:v>Worm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microsoft.com/office/2014/relationships/chartEx" Target="../charts/chartEx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2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microsoft.com/office/2014/relationships/chartEx" Target="../charts/chartEx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1</xdr:row>
      <xdr:rowOff>152400</xdr:rowOff>
    </xdr:from>
    <xdr:to>
      <xdr:col>21</xdr:col>
      <xdr:colOff>22411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0DFD5-A715-3185-1B77-BEECF382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297995</xdr:colOff>
      <xdr:row>22</xdr:row>
      <xdr:rowOff>59871</xdr:rowOff>
    </xdr:from>
    <xdr:to>
      <xdr:col>22</xdr:col>
      <xdr:colOff>301171</xdr:colOff>
      <xdr:row>37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F6CA06-EC14-DE95-8F47-4BC91ABB9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6295" y="4111171"/>
              <a:ext cx="4879976" cy="2740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485588</xdr:colOff>
      <xdr:row>38</xdr:row>
      <xdr:rowOff>25400</xdr:rowOff>
    </xdr:from>
    <xdr:to>
      <xdr:col>22</xdr:col>
      <xdr:colOff>156882</xdr:colOff>
      <xdr:row>52</xdr:row>
      <xdr:rowOff>138953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22AC83-8C39-0CE5-B4E3-A1DAC634F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488256</xdr:colOff>
      <xdr:row>53</xdr:row>
      <xdr:rowOff>182282</xdr:rowOff>
    </xdr:from>
    <xdr:to>
      <xdr:col>22</xdr:col>
      <xdr:colOff>159550</xdr:colOff>
      <xdr:row>68</xdr:row>
      <xdr:rowOff>109070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80A5AA-B0A3-49B9-EC09-5087601FD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577905</xdr:colOff>
      <xdr:row>37</xdr:row>
      <xdr:rowOff>128387</xdr:rowOff>
    </xdr:from>
    <xdr:to>
      <xdr:col>29</xdr:col>
      <xdr:colOff>595513</xdr:colOff>
      <xdr:row>53</xdr:row>
      <xdr:rowOff>108323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130719-994A-168F-A9F8-BC3C874F9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4536</xdr:colOff>
      <xdr:row>21</xdr:row>
      <xdr:rowOff>29936</xdr:rowOff>
    </xdr:from>
    <xdr:to>
      <xdr:col>30</xdr:col>
      <xdr:colOff>322036</xdr:colOff>
      <xdr:row>36</xdr:row>
      <xdr:rowOff>33565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4435FB-5EEF-5507-86F1-0EF0437AD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416891</xdr:colOff>
      <xdr:row>70</xdr:row>
      <xdr:rowOff>25400</xdr:rowOff>
    </xdr:from>
    <xdr:to>
      <xdr:col>22</xdr:col>
      <xdr:colOff>129761</xdr:colOff>
      <xdr:row>85</xdr:row>
      <xdr:rowOff>13252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A36424-C1E7-783A-B2A1-2A69D908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307460</xdr:colOff>
      <xdr:row>86</xdr:row>
      <xdr:rowOff>95677</xdr:rowOff>
    </xdr:from>
    <xdr:to>
      <xdr:col>22</xdr:col>
      <xdr:colOff>15812</xdr:colOff>
      <xdr:row>101</xdr:row>
      <xdr:rowOff>92565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6C9D9C-9657-34A4-3D21-5872B77B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342096</xdr:colOff>
      <xdr:row>103</xdr:row>
      <xdr:rowOff>95174</xdr:rowOff>
    </xdr:from>
    <xdr:to>
      <xdr:col>22</xdr:col>
      <xdr:colOff>50448</xdr:colOff>
      <xdr:row>118</xdr:row>
      <xdr:rowOff>106117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C84D4D-249A-D7E8-7792-0D3AF92EB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225425</xdr:colOff>
      <xdr:row>120</xdr:row>
      <xdr:rowOff>50800</xdr:rowOff>
    </xdr:from>
    <xdr:to>
      <xdr:col>21</xdr:col>
      <xdr:colOff>530225</xdr:colOff>
      <xdr:row>135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089CBA-D36C-2A55-F22C-552A068F2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231775</xdr:colOff>
      <xdr:row>136</xdr:row>
      <xdr:rowOff>139700</xdr:rowOff>
    </xdr:from>
    <xdr:to>
      <xdr:col>21</xdr:col>
      <xdr:colOff>536575</xdr:colOff>
      <xdr:row>151</xdr:row>
      <xdr:rowOff>107950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04864C-363C-5B57-31F0-4CC24FEE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324717</xdr:colOff>
      <xdr:row>136</xdr:row>
      <xdr:rowOff>42141</xdr:rowOff>
    </xdr:from>
    <xdr:to>
      <xdr:col>30</xdr:col>
      <xdr:colOff>19917</xdr:colOff>
      <xdr:row>151</xdr:row>
      <xdr:rowOff>5195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0FCDC7-F7BC-BB78-FEE6-0A9A0A0A0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210963</xdr:colOff>
      <xdr:row>152</xdr:row>
      <xdr:rowOff>128038</xdr:rowOff>
    </xdr:from>
    <xdr:to>
      <xdr:col>21</xdr:col>
      <xdr:colOff>526677</xdr:colOff>
      <xdr:row>167</xdr:row>
      <xdr:rowOff>100951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8B2723-8FA6-969D-9FEC-271B4E3F8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127001</xdr:colOff>
      <xdr:row>152</xdr:row>
      <xdr:rowOff>107576</xdr:rowOff>
    </xdr:from>
    <xdr:to>
      <xdr:col>28</xdr:col>
      <xdr:colOff>605118</xdr:colOff>
      <xdr:row>167</xdr:row>
      <xdr:rowOff>19424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2038F3-1312-0761-6D8F-1531AAC9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336177</xdr:colOff>
      <xdr:row>119</xdr:row>
      <xdr:rowOff>40342</xdr:rowOff>
    </xdr:from>
    <xdr:to>
      <xdr:col>30</xdr:col>
      <xdr:colOff>7471</xdr:colOff>
      <xdr:row>133</xdr:row>
      <xdr:rowOff>153895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B58438-CDAF-2C4C-ADCD-324D0942C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448235</xdr:colOff>
      <xdr:row>70</xdr:row>
      <xdr:rowOff>100106</xdr:rowOff>
    </xdr:from>
    <xdr:to>
      <xdr:col>30</xdr:col>
      <xdr:colOff>119529</xdr:colOff>
      <xdr:row>85</xdr:row>
      <xdr:rowOff>19424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8E76CA9-7135-C9C3-8140-6580AF32A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428998</xdr:colOff>
      <xdr:row>54</xdr:row>
      <xdr:rowOff>88340</xdr:rowOff>
    </xdr:from>
    <xdr:to>
      <xdr:col>30</xdr:col>
      <xdr:colOff>97117</xdr:colOff>
      <xdr:row>69</xdr:row>
      <xdr:rowOff>19424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404AA4D-536B-1C34-6433-37FF7E197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298823</xdr:colOff>
      <xdr:row>86</xdr:row>
      <xdr:rowOff>17930</xdr:rowOff>
    </xdr:from>
    <xdr:to>
      <xdr:col>29</xdr:col>
      <xdr:colOff>582706</xdr:colOff>
      <xdr:row>101</xdr:row>
      <xdr:rowOff>164353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6C5CCC-5843-59DB-88A6-462537A94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599514</xdr:colOff>
      <xdr:row>2</xdr:row>
      <xdr:rowOff>79562</xdr:rowOff>
    </xdr:from>
    <xdr:to>
      <xdr:col>30</xdr:col>
      <xdr:colOff>459441</xdr:colOff>
      <xdr:row>19</xdr:row>
      <xdr:rowOff>52855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5ED9F-0DEF-28EF-9BC5-997CBC34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495486</xdr:colOff>
      <xdr:row>54</xdr:row>
      <xdr:rowOff>68355</xdr:rowOff>
    </xdr:from>
    <xdr:to>
      <xdr:col>38</xdr:col>
      <xdr:colOff>220194</xdr:colOff>
      <xdr:row>69</xdr:row>
      <xdr:rowOff>104588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71F2F9-16C1-A4C0-34A0-789C54F37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29152</xdr:colOff>
      <xdr:row>71</xdr:row>
      <xdr:rowOff>86303</xdr:rowOff>
    </xdr:from>
    <xdr:to>
      <xdr:col>38</xdr:col>
      <xdr:colOff>351847</xdr:colOff>
      <xdr:row>87</xdr:row>
      <xdr:rowOff>23957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863E5D4-2502-7A66-9EAE-4357D0E1E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427470</xdr:colOff>
      <xdr:row>135</xdr:row>
      <xdr:rowOff>152399</xdr:rowOff>
    </xdr:from>
    <xdr:to>
      <xdr:col>38</xdr:col>
      <xdr:colOff>144029</xdr:colOff>
      <xdr:row>151</xdr:row>
      <xdr:rowOff>86879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0941071-29F0-0F54-2097-39157A51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548821</xdr:colOff>
      <xdr:row>171</xdr:row>
      <xdr:rowOff>102508</xdr:rowOff>
    </xdr:from>
    <xdr:to>
      <xdr:col>25</xdr:col>
      <xdr:colOff>208642</xdr:colOff>
      <xdr:row>196</xdr:row>
      <xdr:rowOff>45357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B02102F8-6CA7-60EA-9AC5-855414F57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0392" y="31290079"/>
              <a:ext cx="5737679" cy="44785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358321</xdr:colOff>
      <xdr:row>102</xdr:row>
      <xdr:rowOff>166007</xdr:rowOff>
    </xdr:from>
    <xdr:to>
      <xdr:col>30</xdr:col>
      <xdr:colOff>68035</xdr:colOff>
      <xdr:row>118</xdr:row>
      <xdr:rowOff>6350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5F35F77-54AA-AD6C-9D86-8CC4A542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493B-5781-4CA7-A56F-7D60EA0125EC}">
  <dimension ref="D7:Z193"/>
  <sheetViews>
    <sheetView tabSelected="1" topLeftCell="E126" zoomScale="70" zoomScaleNormal="70" workbookViewId="0">
      <selection activeCell="AF172" sqref="AF172"/>
    </sheetView>
  </sheetViews>
  <sheetFormatPr defaultRowHeight="14.5" x14ac:dyDescent="0.35"/>
  <cols>
    <col min="4" max="4" width="20.08984375" customWidth="1"/>
    <col min="7" max="7" width="21.26953125" customWidth="1"/>
    <col min="8" max="8" width="13.36328125" customWidth="1"/>
  </cols>
  <sheetData>
    <row r="7" spans="4:11" x14ac:dyDescent="0.35"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</row>
    <row r="8" spans="4:11" x14ac:dyDescent="0.35">
      <c r="D8" t="s">
        <v>2</v>
      </c>
      <c r="E8">
        <v>7</v>
      </c>
      <c r="F8">
        <v>4</v>
      </c>
      <c r="G8">
        <v>4</v>
      </c>
      <c r="H8">
        <v>4</v>
      </c>
      <c r="I8">
        <v>5</v>
      </c>
      <c r="J8">
        <v>4</v>
      </c>
      <c r="K8">
        <f>SUM(E8:J8)</f>
        <v>28</v>
      </c>
    </row>
    <row r="9" spans="4:11" x14ac:dyDescent="0.35">
      <c r="D9" t="s">
        <v>0</v>
      </c>
      <c r="E9">
        <v>0</v>
      </c>
      <c r="F9">
        <v>2</v>
      </c>
      <c r="G9">
        <v>0</v>
      </c>
      <c r="H9">
        <v>3</v>
      </c>
      <c r="I9">
        <v>2</v>
      </c>
      <c r="J9">
        <v>0</v>
      </c>
      <c r="K9">
        <f t="shared" ref="K9:K10" si="0">SUM(E9:J9)</f>
        <v>7</v>
      </c>
    </row>
    <row r="10" spans="4:11" x14ac:dyDescent="0.35">
      <c r="D10" t="s">
        <v>1</v>
      </c>
      <c r="E10">
        <v>7</v>
      </c>
      <c r="F10">
        <v>6</v>
      </c>
      <c r="G10">
        <v>4</v>
      </c>
      <c r="H10">
        <v>8</v>
      </c>
      <c r="I10">
        <v>7</v>
      </c>
      <c r="J10">
        <v>4</v>
      </c>
      <c r="K10">
        <f t="shared" si="0"/>
        <v>36</v>
      </c>
    </row>
    <row r="12" spans="4:11" x14ac:dyDescent="0.35">
      <c r="E12" t="s">
        <v>12</v>
      </c>
    </row>
    <row r="13" spans="4:11" x14ac:dyDescent="0.35">
      <c r="D13" t="s">
        <v>10</v>
      </c>
      <c r="E13">
        <v>1</v>
      </c>
    </row>
    <row r="14" spans="4:11" x14ac:dyDescent="0.35">
      <c r="D14" t="s">
        <v>11</v>
      </c>
      <c r="E14">
        <v>7</v>
      </c>
    </row>
    <row r="17" spans="5:13" x14ac:dyDescent="0.35"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</row>
    <row r="18" spans="5:13" x14ac:dyDescent="0.35">
      <c r="E18" t="s">
        <v>13</v>
      </c>
      <c r="F18" t="s">
        <v>13</v>
      </c>
      <c r="G18" t="s">
        <v>13</v>
      </c>
      <c r="H18" t="s">
        <v>15</v>
      </c>
      <c r="I18" t="s">
        <v>15</v>
      </c>
      <c r="J18" t="s">
        <v>15</v>
      </c>
    </row>
    <row r="19" spans="5:13" x14ac:dyDescent="0.35">
      <c r="E19" t="s">
        <v>14</v>
      </c>
      <c r="F19" t="s">
        <v>13</v>
      </c>
      <c r="G19" t="s">
        <v>13</v>
      </c>
      <c r="H19" t="s">
        <v>17</v>
      </c>
      <c r="I19" t="s">
        <v>13</v>
      </c>
      <c r="J19" t="s">
        <v>16</v>
      </c>
    </row>
    <row r="20" spans="5:13" x14ac:dyDescent="0.35">
      <c r="E20" t="s">
        <v>13</v>
      </c>
      <c r="F20" t="s">
        <v>15</v>
      </c>
      <c r="G20" t="s">
        <v>13</v>
      </c>
      <c r="H20" t="s">
        <v>18</v>
      </c>
      <c r="I20" t="s">
        <v>13</v>
      </c>
      <c r="J20" t="s">
        <v>16</v>
      </c>
    </row>
    <row r="21" spans="5:13" x14ac:dyDescent="0.35">
      <c r="E21" t="s">
        <v>13</v>
      </c>
      <c r="F21" t="s">
        <v>14</v>
      </c>
      <c r="G21" t="s">
        <v>15</v>
      </c>
      <c r="H21" t="s">
        <v>13</v>
      </c>
      <c r="I21" t="s">
        <v>15</v>
      </c>
      <c r="J21" t="s">
        <v>18</v>
      </c>
    </row>
    <row r="22" spans="5:13" x14ac:dyDescent="0.35">
      <c r="E22" t="s">
        <v>13</v>
      </c>
      <c r="F22" t="s">
        <v>16</v>
      </c>
      <c r="H22" t="s">
        <v>15</v>
      </c>
      <c r="I22" t="s">
        <v>15</v>
      </c>
      <c r="J22" t="s">
        <v>20</v>
      </c>
    </row>
    <row r="23" spans="5:13" x14ac:dyDescent="0.35">
      <c r="E23" t="s">
        <v>13</v>
      </c>
      <c r="F23" t="s">
        <v>16</v>
      </c>
      <c r="H23" t="s">
        <v>13</v>
      </c>
      <c r="I23" t="s">
        <v>19</v>
      </c>
      <c r="J23" t="s">
        <v>20</v>
      </c>
    </row>
    <row r="24" spans="5:13" x14ac:dyDescent="0.35">
      <c r="E24" t="s">
        <v>15</v>
      </c>
      <c r="H24" t="s">
        <v>15</v>
      </c>
      <c r="J24" t="s">
        <v>20</v>
      </c>
    </row>
    <row r="25" spans="5:13" x14ac:dyDescent="0.35">
      <c r="E25" t="s">
        <v>14</v>
      </c>
    </row>
    <row r="27" spans="5:13" ht="15" thickBot="1" x14ac:dyDescent="0.4">
      <c r="F27" t="s">
        <v>15</v>
      </c>
      <c r="G27" t="s">
        <v>16</v>
      </c>
      <c r="H27" t="s">
        <v>14</v>
      </c>
      <c r="I27" t="s">
        <v>20</v>
      </c>
      <c r="J27" t="s">
        <v>18</v>
      </c>
      <c r="K27" t="s">
        <v>19</v>
      </c>
      <c r="L27" t="s">
        <v>13</v>
      </c>
      <c r="M27" t="s">
        <v>21</v>
      </c>
    </row>
    <row r="28" spans="5:13" x14ac:dyDescent="0.35">
      <c r="E28" s="2" t="s">
        <v>3</v>
      </c>
      <c r="F28" s="5">
        <v>1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5">
        <v>5</v>
      </c>
      <c r="M28" s="4">
        <v>3</v>
      </c>
    </row>
    <row r="29" spans="5:13" x14ac:dyDescent="0.35">
      <c r="E29" s="1" t="s">
        <v>4</v>
      </c>
      <c r="F29">
        <v>1</v>
      </c>
      <c r="G29">
        <v>2</v>
      </c>
      <c r="H29">
        <v>1</v>
      </c>
      <c r="I29">
        <v>0</v>
      </c>
      <c r="J29">
        <v>0</v>
      </c>
      <c r="K29">
        <v>0</v>
      </c>
      <c r="L29">
        <v>2</v>
      </c>
      <c r="M29" s="6">
        <v>4</v>
      </c>
    </row>
    <row r="30" spans="5:13" x14ac:dyDescent="0.35">
      <c r="E30" s="1" t="s">
        <v>5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 s="6">
        <v>1</v>
      </c>
    </row>
    <row r="31" spans="5:13" x14ac:dyDescent="0.35">
      <c r="E31" s="1" t="s">
        <v>6</v>
      </c>
      <c r="F31">
        <v>3</v>
      </c>
      <c r="G31">
        <v>0</v>
      </c>
      <c r="H31">
        <v>1</v>
      </c>
      <c r="I31">
        <v>0</v>
      </c>
      <c r="J31">
        <v>1</v>
      </c>
      <c r="K31">
        <v>0</v>
      </c>
      <c r="L31">
        <v>2</v>
      </c>
      <c r="M31" s="6">
        <v>5</v>
      </c>
    </row>
    <row r="32" spans="5:13" x14ac:dyDescent="0.35">
      <c r="E32" s="1" t="s">
        <v>7</v>
      </c>
      <c r="F32">
        <v>3</v>
      </c>
      <c r="G32">
        <v>0</v>
      </c>
      <c r="H32">
        <v>0</v>
      </c>
      <c r="I32">
        <v>0</v>
      </c>
      <c r="J32">
        <v>0</v>
      </c>
      <c r="K32">
        <v>1</v>
      </c>
      <c r="L32">
        <v>2</v>
      </c>
      <c r="M32" s="6">
        <v>4</v>
      </c>
    </row>
    <row r="33" spans="5:14" ht="15" thickBot="1" x14ac:dyDescent="0.4">
      <c r="E33" s="3" t="s">
        <v>8</v>
      </c>
      <c r="F33" s="8">
        <v>1</v>
      </c>
      <c r="G33" s="8">
        <v>2</v>
      </c>
      <c r="H33" s="8">
        <v>0</v>
      </c>
      <c r="I33" s="8">
        <v>3</v>
      </c>
      <c r="J33" s="8">
        <v>1</v>
      </c>
      <c r="K33" s="8">
        <v>0</v>
      </c>
      <c r="L33" s="8">
        <v>0</v>
      </c>
      <c r="M33" s="7">
        <v>7</v>
      </c>
    </row>
    <row r="34" spans="5:14" x14ac:dyDescent="0.35">
      <c r="F34">
        <f t="shared" ref="F34:M34" si="1">SUM(F28:F33)</f>
        <v>10</v>
      </c>
      <c r="G34">
        <f t="shared" si="1"/>
        <v>4</v>
      </c>
      <c r="H34">
        <f t="shared" si="1"/>
        <v>3</v>
      </c>
      <c r="I34">
        <f t="shared" si="1"/>
        <v>3</v>
      </c>
      <c r="J34">
        <f t="shared" si="1"/>
        <v>2</v>
      </c>
      <c r="K34">
        <f t="shared" si="1"/>
        <v>1</v>
      </c>
      <c r="L34">
        <f t="shared" si="1"/>
        <v>14</v>
      </c>
      <c r="M34">
        <f t="shared" si="1"/>
        <v>24</v>
      </c>
    </row>
    <row r="36" spans="5:14" x14ac:dyDescent="0.35">
      <c r="F36" t="s">
        <v>15</v>
      </c>
      <c r="G36" t="s">
        <v>16</v>
      </c>
      <c r="H36" t="s">
        <v>14</v>
      </c>
      <c r="I36" t="s">
        <v>20</v>
      </c>
      <c r="J36" t="s">
        <v>18</v>
      </c>
      <c r="K36" t="s">
        <v>19</v>
      </c>
    </row>
    <row r="37" spans="5:14" x14ac:dyDescent="0.35">
      <c r="F37">
        <f>SUM(F28:F33)</f>
        <v>10</v>
      </c>
      <c r="G37">
        <f t="shared" ref="G37:K37" si="2">SUM(G28:G33)</f>
        <v>4</v>
      </c>
      <c r="H37">
        <f t="shared" si="2"/>
        <v>3</v>
      </c>
      <c r="I37">
        <f t="shared" si="2"/>
        <v>3</v>
      </c>
      <c r="J37">
        <f t="shared" si="2"/>
        <v>2</v>
      </c>
      <c r="K37">
        <f t="shared" si="2"/>
        <v>1</v>
      </c>
    </row>
    <row r="42" spans="5:14" ht="15" thickBot="1" x14ac:dyDescent="0.4">
      <c r="N42" t="s">
        <v>21</v>
      </c>
    </row>
    <row r="43" spans="5:14" x14ac:dyDescent="0.35">
      <c r="M43" s="2" t="s">
        <v>3</v>
      </c>
      <c r="N43" s="4">
        <v>3</v>
      </c>
    </row>
    <row r="44" spans="5:14" x14ac:dyDescent="0.35">
      <c r="M44" s="1" t="s">
        <v>4</v>
      </c>
      <c r="N44" s="6">
        <v>4</v>
      </c>
    </row>
    <row r="45" spans="5:14" x14ac:dyDescent="0.35">
      <c r="M45" s="1" t="s">
        <v>5</v>
      </c>
      <c r="N45" s="6">
        <v>1</v>
      </c>
    </row>
    <row r="46" spans="5:14" x14ac:dyDescent="0.35">
      <c r="M46" s="1" t="s">
        <v>6</v>
      </c>
      <c r="N46" s="6">
        <v>5</v>
      </c>
    </row>
    <row r="47" spans="5:14" x14ac:dyDescent="0.35">
      <c r="M47" s="1" t="s">
        <v>7</v>
      </c>
      <c r="N47" s="6">
        <v>4</v>
      </c>
    </row>
    <row r="48" spans="5:14" ht="15" thickBot="1" x14ac:dyDescent="0.4">
      <c r="M48" s="3" t="s">
        <v>8</v>
      </c>
      <c r="N48" s="7">
        <v>7</v>
      </c>
    </row>
    <row r="54" spans="6:12" ht="15" thickBot="1" x14ac:dyDescent="0.4">
      <c r="G54" t="s">
        <v>22</v>
      </c>
      <c r="H54" t="s">
        <v>23</v>
      </c>
      <c r="I54" t="s">
        <v>24</v>
      </c>
      <c r="J54" t="s">
        <v>25</v>
      </c>
      <c r="K54" t="s">
        <v>13</v>
      </c>
    </row>
    <row r="55" spans="6:12" x14ac:dyDescent="0.35">
      <c r="F55" s="2" t="s">
        <v>3</v>
      </c>
      <c r="G55" s="5">
        <v>1</v>
      </c>
      <c r="H55" s="5">
        <v>0</v>
      </c>
      <c r="I55" s="5">
        <v>1</v>
      </c>
      <c r="J55" s="5">
        <v>6</v>
      </c>
      <c r="K55" s="5">
        <v>1</v>
      </c>
      <c r="L55" s="5"/>
    </row>
    <row r="56" spans="6:12" x14ac:dyDescent="0.35">
      <c r="F56" s="1" t="s">
        <v>4</v>
      </c>
      <c r="G56">
        <v>0</v>
      </c>
      <c r="H56">
        <v>0</v>
      </c>
      <c r="I56">
        <v>4</v>
      </c>
      <c r="J56">
        <v>4</v>
      </c>
      <c r="K56">
        <v>0</v>
      </c>
    </row>
    <row r="57" spans="6:12" x14ac:dyDescent="0.35">
      <c r="F57" s="1" t="s">
        <v>5</v>
      </c>
      <c r="G57">
        <v>0</v>
      </c>
      <c r="H57">
        <v>0</v>
      </c>
      <c r="I57">
        <v>0</v>
      </c>
      <c r="J57">
        <v>4</v>
      </c>
      <c r="K57">
        <v>0</v>
      </c>
    </row>
    <row r="58" spans="6:12" x14ac:dyDescent="0.35">
      <c r="F58" s="1" t="s">
        <v>6</v>
      </c>
      <c r="G58">
        <v>0</v>
      </c>
      <c r="H58">
        <v>0</v>
      </c>
      <c r="I58">
        <v>2</v>
      </c>
      <c r="J58">
        <v>4</v>
      </c>
      <c r="K58">
        <v>1</v>
      </c>
    </row>
    <row r="59" spans="6:12" x14ac:dyDescent="0.35">
      <c r="F59" s="1" t="s">
        <v>7</v>
      </c>
      <c r="G59">
        <v>1</v>
      </c>
      <c r="H59">
        <v>0</v>
      </c>
      <c r="I59">
        <v>5</v>
      </c>
      <c r="J59">
        <v>0</v>
      </c>
      <c r="K59">
        <v>1</v>
      </c>
    </row>
    <row r="60" spans="6:12" ht="15" thickBot="1" x14ac:dyDescent="0.4">
      <c r="F60" s="3" t="s">
        <v>8</v>
      </c>
      <c r="G60" s="8">
        <v>1</v>
      </c>
      <c r="H60" s="8">
        <v>0</v>
      </c>
      <c r="I60" s="8">
        <v>1</v>
      </c>
      <c r="J60" s="8">
        <v>0</v>
      </c>
      <c r="K60" s="8">
        <v>3</v>
      </c>
      <c r="L60" s="8"/>
    </row>
    <row r="62" spans="6:12" x14ac:dyDescent="0.35">
      <c r="G62" t="s">
        <v>22</v>
      </c>
      <c r="H62" t="s">
        <v>23</v>
      </c>
      <c r="I62" t="s">
        <v>24</v>
      </c>
      <c r="J62" t="s">
        <v>25</v>
      </c>
      <c r="K62" t="s">
        <v>13</v>
      </c>
    </row>
    <row r="63" spans="6:12" x14ac:dyDescent="0.35">
      <c r="G63">
        <f>SUM(G55:G60)</f>
        <v>3</v>
      </c>
      <c r="H63">
        <f t="shared" ref="H63:K63" si="3">SUM(H55:H60)</f>
        <v>0</v>
      </c>
      <c r="I63">
        <f t="shared" si="3"/>
        <v>13</v>
      </c>
      <c r="J63">
        <f t="shared" si="3"/>
        <v>18</v>
      </c>
      <c r="K63">
        <f t="shared" si="3"/>
        <v>6</v>
      </c>
    </row>
    <row r="71" spans="5:12" ht="15" thickBot="1" x14ac:dyDescent="0.4">
      <c r="F71" t="s">
        <v>13</v>
      </c>
      <c r="G71" t="s">
        <v>26</v>
      </c>
      <c r="H71" t="s">
        <v>27</v>
      </c>
      <c r="I71" t="s">
        <v>28</v>
      </c>
      <c r="J71" t="s">
        <v>29</v>
      </c>
      <c r="K71" t="s">
        <v>30</v>
      </c>
      <c r="L71" t="s">
        <v>12</v>
      </c>
    </row>
    <row r="72" spans="5:12" x14ac:dyDescent="0.35">
      <c r="E72" s="2" t="s">
        <v>3</v>
      </c>
      <c r="F72">
        <v>1</v>
      </c>
      <c r="G72">
        <v>7</v>
      </c>
      <c r="K72">
        <v>1</v>
      </c>
      <c r="L72">
        <f>SUM(F72:K72)</f>
        <v>9</v>
      </c>
    </row>
    <row r="73" spans="5:12" x14ac:dyDescent="0.35">
      <c r="E73" s="1" t="s">
        <v>4</v>
      </c>
      <c r="G73">
        <v>4</v>
      </c>
      <c r="I73">
        <v>1</v>
      </c>
      <c r="K73">
        <v>2</v>
      </c>
      <c r="L73">
        <f t="shared" ref="L73:L77" si="4">SUM(F73:K73)</f>
        <v>7</v>
      </c>
    </row>
    <row r="74" spans="5:12" x14ac:dyDescent="0.35">
      <c r="E74" s="1" t="s">
        <v>5</v>
      </c>
      <c r="G74">
        <v>4</v>
      </c>
      <c r="L74">
        <f t="shared" si="4"/>
        <v>4</v>
      </c>
    </row>
    <row r="75" spans="5:12" x14ac:dyDescent="0.35">
      <c r="E75" s="1" t="s">
        <v>6</v>
      </c>
      <c r="G75">
        <v>4</v>
      </c>
      <c r="K75">
        <v>3</v>
      </c>
      <c r="L75">
        <f t="shared" si="4"/>
        <v>7</v>
      </c>
    </row>
    <row r="76" spans="5:12" x14ac:dyDescent="0.35">
      <c r="E76" s="1" t="s">
        <v>7</v>
      </c>
      <c r="F76">
        <v>1</v>
      </c>
      <c r="H76">
        <v>3</v>
      </c>
      <c r="I76">
        <v>3</v>
      </c>
      <c r="L76">
        <f t="shared" si="4"/>
        <v>7</v>
      </c>
    </row>
    <row r="77" spans="5:12" ht="15" thickBot="1" x14ac:dyDescent="0.4">
      <c r="E77" s="3" t="s">
        <v>8</v>
      </c>
      <c r="F77">
        <v>3</v>
      </c>
      <c r="H77">
        <v>1</v>
      </c>
      <c r="K77">
        <v>1</v>
      </c>
      <c r="L77">
        <f t="shared" si="4"/>
        <v>5</v>
      </c>
    </row>
    <row r="79" spans="5:12" x14ac:dyDescent="0.35">
      <c r="F79" t="s">
        <v>13</v>
      </c>
      <c r="G79" t="s">
        <v>26</v>
      </c>
      <c r="H79" t="s">
        <v>27</v>
      </c>
      <c r="I79" t="s">
        <v>28</v>
      </c>
      <c r="J79" t="s">
        <v>29</v>
      </c>
      <c r="K79" t="s">
        <v>30</v>
      </c>
    </row>
    <row r="80" spans="5:12" x14ac:dyDescent="0.35">
      <c r="F80">
        <f>SUM(F72:F77)</f>
        <v>5</v>
      </c>
      <c r="G80">
        <f t="shared" ref="G80:K80" si="5">SUM(G72:G77)</f>
        <v>19</v>
      </c>
      <c r="H80">
        <f t="shared" si="5"/>
        <v>4</v>
      </c>
      <c r="I80">
        <f t="shared" si="5"/>
        <v>4</v>
      </c>
      <c r="J80">
        <f t="shared" si="5"/>
        <v>0</v>
      </c>
      <c r="K80">
        <f t="shared" si="5"/>
        <v>7</v>
      </c>
    </row>
    <row r="84" spans="5:11" ht="15" thickBot="1" x14ac:dyDescent="0.4">
      <c r="F84" t="s">
        <v>31</v>
      </c>
      <c r="G84" t="s">
        <v>32</v>
      </c>
      <c r="H84" t="s">
        <v>33</v>
      </c>
      <c r="K84" t="s">
        <v>33</v>
      </c>
    </row>
    <row r="85" spans="5:11" x14ac:dyDescent="0.35">
      <c r="E85" s="2" t="s">
        <v>3</v>
      </c>
      <c r="F85">
        <v>11</v>
      </c>
      <c r="G85">
        <v>0</v>
      </c>
      <c r="H85">
        <v>117</v>
      </c>
      <c r="J85" s="2" t="s">
        <v>3</v>
      </c>
      <c r="K85">
        <v>117</v>
      </c>
    </row>
    <row r="86" spans="5:11" x14ac:dyDescent="0.35">
      <c r="E86" s="1" t="s">
        <v>4</v>
      </c>
      <c r="F86">
        <v>21</v>
      </c>
      <c r="G86">
        <v>1</v>
      </c>
      <c r="H86">
        <v>167</v>
      </c>
      <c r="J86" s="1" t="s">
        <v>4</v>
      </c>
      <c r="K86">
        <v>167</v>
      </c>
    </row>
    <row r="87" spans="5:11" x14ac:dyDescent="0.35">
      <c r="E87" s="1" t="s">
        <v>5</v>
      </c>
      <c r="F87">
        <v>12</v>
      </c>
      <c r="G87">
        <v>1</v>
      </c>
      <c r="H87">
        <v>174</v>
      </c>
      <c r="J87" s="1" t="s">
        <v>5</v>
      </c>
      <c r="K87">
        <v>174</v>
      </c>
    </row>
    <row r="88" spans="5:11" x14ac:dyDescent="0.35">
      <c r="E88" s="1" t="s">
        <v>6</v>
      </c>
      <c r="F88">
        <v>8</v>
      </c>
      <c r="G88">
        <v>2</v>
      </c>
      <c r="H88">
        <v>154</v>
      </c>
      <c r="J88" s="1" t="s">
        <v>6</v>
      </c>
      <c r="K88">
        <v>154</v>
      </c>
    </row>
    <row r="89" spans="5:11" x14ac:dyDescent="0.35">
      <c r="E89" s="1" t="s">
        <v>7</v>
      </c>
      <c r="F89">
        <v>33</v>
      </c>
      <c r="G89">
        <v>2</v>
      </c>
      <c r="H89">
        <v>341</v>
      </c>
      <c r="J89" s="1" t="s">
        <v>7</v>
      </c>
      <c r="K89">
        <v>341</v>
      </c>
    </row>
    <row r="90" spans="5:11" ht="15" thickBot="1" x14ac:dyDescent="0.4">
      <c r="E90" s="3" t="s">
        <v>8</v>
      </c>
      <c r="F90">
        <v>20</v>
      </c>
      <c r="G90">
        <v>1</v>
      </c>
      <c r="H90">
        <v>250</v>
      </c>
      <c r="J90" s="3" t="s">
        <v>8</v>
      </c>
      <c r="K90">
        <v>250</v>
      </c>
    </row>
    <row r="92" spans="5:11" x14ac:dyDescent="0.35">
      <c r="F92" t="s">
        <v>45</v>
      </c>
      <c r="G92" t="s">
        <v>46</v>
      </c>
    </row>
    <row r="93" spans="5:11" x14ac:dyDescent="0.35">
      <c r="F93">
        <f>SUM(F85:F90)</f>
        <v>105</v>
      </c>
      <c r="G93">
        <f>SUM(G85:G90)</f>
        <v>7</v>
      </c>
    </row>
    <row r="96" spans="5:11" x14ac:dyDescent="0.35">
      <c r="H96" t="s">
        <v>47</v>
      </c>
    </row>
    <row r="97" spans="7:14" x14ac:dyDescent="0.35">
      <c r="H97">
        <f>AVERAGE(H85:H90)</f>
        <v>200.5</v>
      </c>
    </row>
    <row r="107" spans="7:14" x14ac:dyDescent="0.35">
      <c r="H107" t="s">
        <v>3</v>
      </c>
      <c r="I107" t="s">
        <v>4</v>
      </c>
      <c r="J107" t="s">
        <v>5</v>
      </c>
      <c r="K107" t="s">
        <v>6</v>
      </c>
      <c r="L107" t="s">
        <v>7</v>
      </c>
      <c r="M107" t="s">
        <v>8</v>
      </c>
      <c r="N107" t="s">
        <v>56</v>
      </c>
    </row>
    <row r="108" spans="7:14" x14ac:dyDescent="0.35">
      <c r="G108" t="s">
        <v>48</v>
      </c>
      <c r="H108">
        <v>16.713999999999999</v>
      </c>
      <c r="I108">
        <v>41.75</v>
      </c>
      <c r="J108">
        <v>43.5</v>
      </c>
      <c r="K108">
        <v>30.8</v>
      </c>
      <c r="L108">
        <v>68.2</v>
      </c>
      <c r="M108">
        <v>62.5</v>
      </c>
      <c r="N108">
        <f>AVERAGE(H108:M108)</f>
        <v>43.910666666666664</v>
      </c>
    </row>
    <row r="123" spans="6:10" ht="15" thickBot="1" x14ac:dyDescent="0.4">
      <c r="G123" t="s">
        <v>34</v>
      </c>
      <c r="H123" t="s">
        <v>35</v>
      </c>
      <c r="I123" t="s">
        <v>36</v>
      </c>
      <c r="J123" t="s">
        <v>13</v>
      </c>
    </row>
    <row r="124" spans="6:10" x14ac:dyDescent="0.35">
      <c r="F124" s="2" t="s">
        <v>3</v>
      </c>
      <c r="G124">
        <v>2</v>
      </c>
      <c r="H124">
        <v>3</v>
      </c>
      <c r="I124">
        <v>4</v>
      </c>
      <c r="J124">
        <v>0</v>
      </c>
    </row>
    <row r="125" spans="6:10" x14ac:dyDescent="0.35">
      <c r="F125" s="1" t="s">
        <v>4</v>
      </c>
      <c r="I125">
        <v>4</v>
      </c>
    </row>
    <row r="126" spans="6:10" x14ac:dyDescent="0.35">
      <c r="F126" s="1" t="s">
        <v>5</v>
      </c>
      <c r="I126">
        <v>4</v>
      </c>
    </row>
    <row r="127" spans="6:10" x14ac:dyDescent="0.35">
      <c r="F127" s="1" t="s">
        <v>6</v>
      </c>
      <c r="H127">
        <v>2</v>
      </c>
      <c r="I127">
        <v>2</v>
      </c>
      <c r="J127">
        <v>1</v>
      </c>
    </row>
    <row r="128" spans="6:10" x14ac:dyDescent="0.35">
      <c r="F128" s="1" t="s">
        <v>7</v>
      </c>
      <c r="I128">
        <v>4</v>
      </c>
      <c r="J128">
        <v>1</v>
      </c>
    </row>
    <row r="129" spans="6:10" ht="15" thickBot="1" x14ac:dyDescent="0.4">
      <c r="F129" s="3" t="s">
        <v>8</v>
      </c>
      <c r="I129">
        <v>4</v>
      </c>
    </row>
    <row r="131" spans="6:10" x14ac:dyDescent="0.35">
      <c r="G131" t="s">
        <v>34</v>
      </c>
      <c r="H131" t="s">
        <v>35</v>
      </c>
      <c r="I131" t="s">
        <v>36</v>
      </c>
      <c r="J131" t="s">
        <v>13</v>
      </c>
    </row>
    <row r="132" spans="6:10" x14ac:dyDescent="0.35">
      <c r="G132">
        <f>SUM(G124:G129)</f>
        <v>2</v>
      </c>
      <c r="H132">
        <f t="shared" ref="H132:J132" si="6">SUM(H124:H129)</f>
        <v>5</v>
      </c>
      <c r="I132">
        <f t="shared" si="6"/>
        <v>22</v>
      </c>
      <c r="J132">
        <f t="shared" si="6"/>
        <v>2</v>
      </c>
    </row>
    <row r="138" spans="6:10" ht="15" thickBot="1" x14ac:dyDescent="0.4">
      <c r="G138" t="s">
        <v>37</v>
      </c>
      <c r="H138" t="s">
        <v>38</v>
      </c>
      <c r="I138" t="s">
        <v>39</v>
      </c>
    </row>
    <row r="139" spans="6:10" x14ac:dyDescent="0.35">
      <c r="F139" s="2" t="s">
        <v>3</v>
      </c>
      <c r="H139">
        <v>6</v>
      </c>
      <c r="I139">
        <v>1</v>
      </c>
    </row>
    <row r="140" spans="6:10" x14ac:dyDescent="0.35">
      <c r="F140" s="1" t="s">
        <v>4</v>
      </c>
      <c r="H140">
        <v>2</v>
      </c>
      <c r="I140">
        <v>2</v>
      </c>
    </row>
    <row r="141" spans="6:10" x14ac:dyDescent="0.35">
      <c r="F141" s="1" t="s">
        <v>5</v>
      </c>
      <c r="H141">
        <v>4</v>
      </c>
    </row>
    <row r="142" spans="6:10" x14ac:dyDescent="0.35">
      <c r="F142" s="1" t="s">
        <v>6</v>
      </c>
      <c r="G142">
        <v>4</v>
      </c>
      <c r="H142">
        <v>1</v>
      </c>
    </row>
    <row r="143" spans="6:10" x14ac:dyDescent="0.35">
      <c r="F143" s="1" t="s">
        <v>7</v>
      </c>
      <c r="G143">
        <v>1</v>
      </c>
      <c r="H143">
        <v>3</v>
      </c>
      <c r="I143">
        <v>1</v>
      </c>
    </row>
    <row r="144" spans="6:10" ht="15" thickBot="1" x14ac:dyDescent="0.4">
      <c r="F144" s="3" t="s">
        <v>8</v>
      </c>
      <c r="G144">
        <v>2</v>
      </c>
      <c r="H144">
        <v>1</v>
      </c>
      <c r="I144">
        <v>1</v>
      </c>
    </row>
    <row r="146" spans="6:13" x14ac:dyDescent="0.35">
      <c r="G146" t="s">
        <v>37</v>
      </c>
      <c r="H146" t="s">
        <v>38</v>
      </c>
      <c r="I146" t="s">
        <v>39</v>
      </c>
    </row>
    <row r="147" spans="6:13" x14ac:dyDescent="0.35">
      <c r="G147">
        <f>SUM(G139:G144)</f>
        <v>7</v>
      </c>
      <c r="H147">
        <f t="shared" ref="H147:I147" si="7">SUM(H139:H144)</f>
        <v>17</v>
      </c>
      <c r="I147">
        <f t="shared" si="7"/>
        <v>5</v>
      </c>
    </row>
    <row r="156" spans="6:13" ht="15" thickBot="1" x14ac:dyDescent="0.4">
      <c r="L156" t="s">
        <v>42</v>
      </c>
      <c r="M156" t="s">
        <v>43</v>
      </c>
    </row>
    <row r="157" spans="6:13" ht="15" thickBot="1" x14ac:dyDescent="0.4">
      <c r="G157" t="s">
        <v>41</v>
      </c>
      <c r="H157" t="s">
        <v>40</v>
      </c>
      <c r="K157" s="2" t="s">
        <v>3</v>
      </c>
      <c r="L157">
        <v>5.14</v>
      </c>
      <c r="M157">
        <v>72</v>
      </c>
    </row>
    <row r="158" spans="6:13" x14ac:dyDescent="0.35">
      <c r="F158" s="2" t="s">
        <v>3</v>
      </c>
      <c r="G158">
        <v>36</v>
      </c>
      <c r="H158">
        <f>G158/7</f>
        <v>5.1428571428571432</v>
      </c>
      <c r="K158" s="1" t="s">
        <v>4</v>
      </c>
      <c r="L158">
        <v>8.5</v>
      </c>
      <c r="M158">
        <v>72</v>
      </c>
    </row>
    <row r="159" spans="6:13" x14ac:dyDescent="0.35">
      <c r="F159" s="1" t="s">
        <v>4</v>
      </c>
      <c r="G159">
        <v>34</v>
      </c>
      <c r="H159">
        <f>G159/4</f>
        <v>8.5</v>
      </c>
      <c r="K159" s="1" t="s">
        <v>5</v>
      </c>
      <c r="L159">
        <v>7</v>
      </c>
      <c r="M159">
        <v>72</v>
      </c>
    </row>
    <row r="160" spans="6:13" x14ac:dyDescent="0.35">
      <c r="F160" s="1" t="s">
        <v>5</v>
      </c>
      <c r="G160">
        <v>28</v>
      </c>
      <c r="H160">
        <f>G160/4</f>
        <v>7</v>
      </c>
      <c r="K160" s="1" t="s">
        <v>6</v>
      </c>
      <c r="L160">
        <f>27/4</f>
        <v>6.75</v>
      </c>
      <c r="M160">
        <v>72</v>
      </c>
    </row>
    <row r="161" spans="6:26" x14ac:dyDescent="0.35">
      <c r="F161" s="1" t="s">
        <v>6</v>
      </c>
      <c r="G161">
        <v>27</v>
      </c>
      <c r="H161">
        <f>27/4</f>
        <v>6.75</v>
      </c>
      <c r="K161" s="1" t="s">
        <v>7</v>
      </c>
      <c r="L161">
        <f>38/5</f>
        <v>7.6</v>
      </c>
      <c r="M161">
        <v>72</v>
      </c>
    </row>
    <row r="162" spans="6:26" ht="15" thickBot="1" x14ac:dyDescent="0.4">
      <c r="F162" s="1" t="s">
        <v>7</v>
      </c>
      <c r="G162">
        <v>38</v>
      </c>
      <c r="H162">
        <f>38/5</f>
        <v>7.6</v>
      </c>
      <c r="K162" s="3" t="s">
        <v>8</v>
      </c>
      <c r="L162">
        <v>7</v>
      </c>
      <c r="M162">
        <v>72</v>
      </c>
    </row>
    <row r="163" spans="6:26" ht="15" thickBot="1" x14ac:dyDescent="0.4">
      <c r="F163" s="3" t="s">
        <v>8</v>
      </c>
      <c r="G163">
        <v>21</v>
      </c>
      <c r="H163">
        <v>7</v>
      </c>
    </row>
    <row r="164" spans="6:26" x14ac:dyDescent="0.35">
      <c r="L164" t="s">
        <v>42</v>
      </c>
      <c r="M164" t="s">
        <v>44</v>
      </c>
    </row>
    <row r="165" spans="6:26" x14ac:dyDescent="0.35">
      <c r="K165" t="s">
        <v>9</v>
      </c>
      <c r="L165">
        <f>AVERAGE(L157:L162)</f>
        <v>6.998333333333334</v>
      </c>
      <c r="M165">
        <v>72</v>
      </c>
    </row>
    <row r="174" spans="6:26" x14ac:dyDescent="0.3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6:26" x14ac:dyDescent="0.3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6:26" x14ac:dyDescent="0.35">
      <c r="G176" s="9"/>
      <c r="H176" s="11" t="s">
        <v>49</v>
      </c>
      <c r="I176" s="11" t="s">
        <v>50</v>
      </c>
      <c r="J176" s="11" t="s">
        <v>51</v>
      </c>
      <c r="K176" s="12" t="s">
        <v>52</v>
      </c>
      <c r="L176" s="12" t="s">
        <v>53</v>
      </c>
      <c r="M176" s="12" t="s">
        <v>54</v>
      </c>
      <c r="N176" s="12" t="s">
        <v>55</v>
      </c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7:26" x14ac:dyDescent="0.35">
      <c r="G177" s="9" t="s">
        <v>3</v>
      </c>
      <c r="H177" s="9">
        <v>8</v>
      </c>
      <c r="I177" s="9">
        <v>26</v>
      </c>
      <c r="J177" s="9">
        <v>11</v>
      </c>
      <c r="K177" s="9">
        <v>9</v>
      </c>
      <c r="L177" s="9">
        <v>17</v>
      </c>
      <c r="M177" s="9">
        <v>39</v>
      </c>
      <c r="N177" s="9">
        <v>7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7:26" x14ac:dyDescent="0.35">
      <c r="G178" s="9" t="s">
        <v>4</v>
      </c>
      <c r="H178" s="9">
        <v>62</v>
      </c>
      <c r="I178" s="9">
        <v>41</v>
      </c>
      <c r="J178" s="9">
        <v>48</v>
      </c>
      <c r="K178" s="9">
        <v>16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7:26" x14ac:dyDescent="0.35">
      <c r="G179" s="9" t="s">
        <v>5</v>
      </c>
      <c r="H179" s="9">
        <v>36</v>
      </c>
      <c r="I179" s="9">
        <v>103</v>
      </c>
      <c r="J179" s="9">
        <v>14</v>
      </c>
      <c r="K179" s="9">
        <v>21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7:26" x14ac:dyDescent="0.35">
      <c r="G180" s="9" t="s">
        <v>6</v>
      </c>
      <c r="H180" s="9">
        <v>4</v>
      </c>
      <c r="I180" s="9">
        <v>31</v>
      </c>
      <c r="J180" s="9">
        <v>28</v>
      </c>
      <c r="K180" s="9">
        <v>43</v>
      </c>
      <c r="L180" s="9">
        <v>48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7:26" x14ac:dyDescent="0.35">
      <c r="G181" s="9" t="s">
        <v>7</v>
      </c>
      <c r="H181" s="10">
        <v>26</v>
      </c>
      <c r="I181" s="9">
        <v>16</v>
      </c>
      <c r="J181" s="9">
        <v>10</v>
      </c>
      <c r="K181" s="9">
        <v>279</v>
      </c>
      <c r="L181" s="9">
        <v>10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7:26" x14ac:dyDescent="0.35">
      <c r="G182" s="9" t="s">
        <v>8</v>
      </c>
      <c r="H182" s="9">
        <v>126</v>
      </c>
      <c r="I182" s="9">
        <v>91</v>
      </c>
      <c r="J182" s="9">
        <v>13</v>
      </c>
      <c r="K182" s="9">
        <v>20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7:26" x14ac:dyDescent="0.3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7:26" x14ac:dyDescent="0.3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7:26" x14ac:dyDescent="0.3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7:26" x14ac:dyDescent="0.35">
      <c r="G186" s="9"/>
      <c r="H186" s="13" t="s">
        <v>3</v>
      </c>
      <c r="I186" s="13" t="s">
        <v>4</v>
      </c>
      <c r="J186" s="13" t="s">
        <v>5</v>
      </c>
      <c r="K186" s="13" t="s">
        <v>6</v>
      </c>
      <c r="L186" s="13" t="s">
        <v>7</v>
      </c>
      <c r="M186" s="13" t="s">
        <v>8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7:26" x14ac:dyDescent="0.35">
      <c r="G187" s="11" t="s">
        <v>49</v>
      </c>
      <c r="H187" s="9">
        <v>8</v>
      </c>
      <c r="I187" s="9">
        <v>62</v>
      </c>
      <c r="J187" s="9">
        <v>36</v>
      </c>
      <c r="K187" s="9">
        <v>4</v>
      </c>
      <c r="L187" s="10">
        <v>26</v>
      </c>
      <c r="M187" s="9">
        <v>126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7:26" x14ac:dyDescent="0.35">
      <c r="G188" s="11" t="s">
        <v>50</v>
      </c>
      <c r="H188" s="9">
        <v>26</v>
      </c>
      <c r="I188" s="9">
        <v>41</v>
      </c>
      <c r="J188" s="9">
        <v>103</v>
      </c>
      <c r="K188" s="9">
        <v>31</v>
      </c>
      <c r="L188" s="9">
        <v>16</v>
      </c>
      <c r="M188" s="9">
        <v>91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7:26" x14ac:dyDescent="0.35">
      <c r="G189" s="11" t="s">
        <v>51</v>
      </c>
      <c r="H189" s="9">
        <v>11</v>
      </c>
      <c r="I189" s="9">
        <v>48</v>
      </c>
      <c r="J189" s="9">
        <v>14</v>
      </c>
      <c r="K189" s="9">
        <v>28</v>
      </c>
      <c r="L189" s="9">
        <v>10</v>
      </c>
      <c r="M189" s="9">
        <v>13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7:26" x14ac:dyDescent="0.35">
      <c r="G190" s="12" t="s">
        <v>52</v>
      </c>
      <c r="H190" s="9">
        <v>9</v>
      </c>
      <c r="I190" s="9">
        <v>16</v>
      </c>
      <c r="J190" s="9">
        <v>21</v>
      </c>
      <c r="K190" s="9">
        <v>43</v>
      </c>
      <c r="L190" s="9">
        <v>279</v>
      </c>
      <c r="M190" s="9">
        <v>20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7:26" x14ac:dyDescent="0.35">
      <c r="G191" s="12" t="s">
        <v>53</v>
      </c>
      <c r="H191" s="9">
        <v>17</v>
      </c>
      <c r="K191" s="9">
        <v>48</v>
      </c>
      <c r="L191" s="9">
        <v>10</v>
      </c>
    </row>
    <row r="192" spans="7:26" x14ac:dyDescent="0.35">
      <c r="G192" s="12" t="s">
        <v>54</v>
      </c>
      <c r="H192" s="9">
        <v>39</v>
      </c>
    </row>
    <row r="193" spans="7:8" x14ac:dyDescent="0.35">
      <c r="G193" s="12" t="s">
        <v>55</v>
      </c>
      <c r="H193" s="9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Martin</dc:creator>
  <cp:lastModifiedBy>Eric Martin</cp:lastModifiedBy>
  <dcterms:created xsi:type="dcterms:W3CDTF">2022-12-07T04:42:07Z</dcterms:created>
  <dcterms:modified xsi:type="dcterms:W3CDTF">2022-12-08T20:56:12Z</dcterms:modified>
</cp:coreProperties>
</file>