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7150" windowHeight="13650" tabRatio="490"/>
  </bookViews>
  <sheets>
    <sheet name="単体障害一覧" sheetId="7" r:id="rId1"/>
    <sheet name="統計分析" sheetId="6" r:id="rId2"/>
    <sheet name="No3" sheetId="10" r:id="rId3"/>
    <sheet name="リスト一覧" sheetId="9" state="hidden" r:id="rId4"/>
  </sheets>
  <externalReferences>
    <externalReference r:id="rId5"/>
  </externalReferences>
  <definedNames>
    <definedName name="_xlnm._FilterDatabase" localSheetId="0" hidden="1">単体障害一覧!$B$1:$Y$1</definedName>
    <definedName name="STS">リスト一覧!$A$3:$A$6</definedName>
    <definedName name="test">#REF!</definedName>
    <definedName name="コーディング不良箇所">リスト一覧!$F$3:$F$14</definedName>
    <definedName name="ソース分類">リスト一覧!$D$3:$D$5</definedName>
    <definedName name="テスト仕様検収">#REF!</definedName>
    <definedName name="テスト仕様開始">#REF!</definedName>
    <definedName name="テスト仕様完了">#REF!</definedName>
    <definedName name="単テスト検収">#REF!</definedName>
    <definedName name="単テスト開始">#REF!</definedName>
    <definedName name="単テスト完了">#REF!</definedName>
    <definedName name="対応区分">リスト一覧!$B$3:$B$4</definedName>
    <definedName name="発生段階">リスト一覧!$C$3:$C$5</definedName>
    <definedName name="発生解決状況">#REF!</definedName>
    <definedName name="発生日">#REF!</definedName>
    <definedName name="分類">'[1]プログラム一覧＆進捗明細'!$B$6:$B$118</definedName>
    <definedName name="根本原因区分">リスト一覧!$H$3:$H$16</definedName>
    <definedName name="設計検収">#REF!</definedName>
    <definedName name="設計開始">#REF!</definedName>
    <definedName name="設計完了">#REF!</definedName>
    <definedName name="完了日">#REF!</definedName>
    <definedName name="現象区分">リスト一覧!$E$3:$E$4</definedName>
    <definedName name="予定">'[1]プログラム一覧＆進捗明細'!$AS$7</definedName>
    <definedName name="予実区分">#REF!</definedName>
    <definedName name="原因工程">リスト一覧!$I$3:$I$6</definedName>
    <definedName name="障害_原因_区分">#REF!</definedName>
    <definedName name="障害数">#REF!</definedName>
    <definedName name="直接原因区分">リスト一覧!$G$3:$G$12</definedName>
    <definedName name="製作検収">#REF!</definedName>
    <definedName name="製作開始">#REF!</definedName>
    <definedName name="製作完了">#REF!</definedName>
  </definedNames>
  <calcPr calcId="125725"/>
</workbook>
</file>

<file path=xl/calcChain.xml><?xml version="1.0" encoding="utf-8"?>
<calcChain xmlns="http://schemas.openxmlformats.org/spreadsheetml/2006/main">
  <c r="D135" i="6"/>
  <c r="C135"/>
  <c r="E135" s="1"/>
  <c r="B135"/>
  <c r="D134"/>
  <c r="C134"/>
  <c r="E134" s="1"/>
  <c r="B134"/>
  <c r="D133"/>
  <c r="C133"/>
  <c r="E133" s="1"/>
  <c r="B133"/>
  <c r="D132"/>
  <c r="C132"/>
  <c r="B132"/>
  <c r="D131"/>
  <c r="C131"/>
  <c r="F131" s="1"/>
  <c r="G131" s="1"/>
  <c r="B131"/>
  <c r="D130"/>
  <c r="C130"/>
  <c r="E130" s="1"/>
  <c r="B130"/>
  <c r="D129"/>
  <c r="C129"/>
  <c r="F129" s="1"/>
  <c r="G129" s="1"/>
  <c r="B129"/>
  <c r="D128"/>
  <c r="C128"/>
  <c r="B128"/>
  <c r="D127"/>
  <c r="C127"/>
  <c r="F127" s="1"/>
  <c r="G127" s="1"/>
  <c r="B127"/>
  <c r="D126"/>
  <c r="C126"/>
  <c r="E126" s="1"/>
  <c r="B126"/>
  <c r="D125"/>
  <c r="C125"/>
  <c r="F125" s="1"/>
  <c r="G125" s="1"/>
  <c r="B125"/>
  <c r="D124"/>
  <c r="C124"/>
  <c r="B124"/>
  <c r="D123"/>
  <c r="C123"/>
  <c r="F123" s="1"/>
  <c r="G123" s="1"/>
  <c r="B123"/>
  <c r="D122"/>
  <c r="C122"/>
  <c r="E122" s="1"/>
  <c r="B122"/>
  <c r="D121"/>
  <c r="C121"/>
  <c r="F121" s="1"/>
  <c r="G121" s="1"/>
  <c r="D99"/>
  <c r="D98"/>
  <c r="D97"/>
  <c r="E89"/>
  <c r="D89"/>
  <c r="D88"/>
  <c r="E87"/>
  <c r="D87"/>
  <c r="D86"/>
  <c r="E88" s="1"/>
  <c r="E78"/>
  <c r="D78"/>
  <c r="D77"/>
  <c r="E77" s="1"/>
  <c r="E76"/>
  <c r="D76"/>
  <c r="D75"/>
  <c r="E75" s="1"/>
  <c r="E74"/>
  <c r="D74"/>
  <c r="D70"/>
  <c r="E70" s="1"/>
  <c r="E69"/>
  <c r="D69"/>
  <c r="D68"/>
  <c r="E68" s="1"/>
  <c r="E67"/>
  <c r="D67"/>
  <c r="D66"/>
  <c r="E66" s="1"/>
  <c r="D54"/>
  <c r="D53"/>
  <c r="E53" s="1"/>
  <c r="D52"/>
  <c r="E52" s="1"/>
  <c r="D51"/>
  <c r="E51" s="1"/>
  <c r="D50"/>
  <c r="E50" s="1"/>
  <c r="D49"/>
  <c r="E49" s="1"/>
  <c r="D48"/>
  <c r="E48" s="1"/>
  <c r="D47"/>
  <c r="E47" s="1"/>
  <c r="D46"/>
  <c r="E46" s="1"/>
  <c r="D45"/>
  <c r="E54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5"/>
  <c r="E5" s="1"/>
  <c r="D4"/>
  <c r="E4" s="1"/>
  <c r="E99" l="1"/>
  <c r="E45"/>
  <c r="E86"/>
  <c r="E98"/>
  <c r="E97"/>
  <c r="E124"/>
  <c r="E128"/>
  <c r="E132"/>
  <c r="E125"/>
  <c r="E127"/>
  <c r="E121"/>
  <c r="E129"/>
  <c r="F130"/>
  <c r="G130" s="1"/>
  <c r="E131"/>
  <c r="F132"/>
  <c r="G132" s="1"/>
  <c r="E123"/>
  <c r="F134"/>
  <c r="G134" s="1"/>
  <c r="F122"/>
  <c r="G122" s="1"/>
  <c r="F124"/>
  <c r="G124" s="1"/>
  <c r="F126"/>
  <c r="G126" s="1"/>
  <c r="F128"/>
  <c r="G128" s="1"/>
  <c r="F133"/>
  <c r="G133" s="1"/>
  <c r="F135"/>
  <c r="G135" s="1"/>
</calcChain>
</file>

<file path=xl/comments1.xml><?xml version="1.0" encoding="utf-8"?>
<comments xmlns="http://schemas.openxmlformats.org/spreadsheetml/2006/main">
  <authors>
    <author>汪剛</author>
  </authors>
  <commentList>
    <comment ref="F14" authorId="0">
      <text>
        <r>
          <rPr>
            <b/>
            <sz val="9"/>
            <rFont val="MS PGothic"/>
            <family val="2"/>
            <charset val="128"/>
          </rPr>
          <t>ソース問題ではない場合使用
※環境不備、入力データ不備など</t>
        </r>
      </text>
    </comment>
  </commentList>
</comments>
</file>

<file path=xl/sharedStrings.xml><?xml version="1.0" encoding="utf-8"?>
<sst xmlns="http://schemas.openxmlformats.org/spreadsheetml/2006/main" count="507" uniqueCount="268">
  <si>
    <t>通番</t>
  </si>
  <si>
    <t>テーマ</t>
  </si>
  <si>
    <t>STS</t>
  </si>
  <si>
    <t>対応
区分</t>
  </si>
  <si>
    <t>発生段階</t>
  </si>
  <si>
    <t>分類</t>
  </si>
  <si>
    <t>プログラムID</t>
  </si>
  <si>
    <t>プログラム名</t>
  </si>
  <si>
    <t>発生日</t>
  </si>
  <si>
    <t>起票者</t>
  </si>
  <si>
    <t>障害内容</t>
  </si>
  <si>
    <t>対策</t>
  </si>
  <si>
    <t>バグであるか</t>
  </si>
  <si>
    <r>
      <rPr>
        <b/>
        <sz val="10"/>
        <rFont val="ＭＳ Ｐゴシック"/>
        <family val="2"/>
      </rPr>
      <t>障害等</t>
    </r>
    <r>
      <rPr>
        <b/>
        <sz val="10"/>
        <rFont val="宋体"/>
        <family val="3"/>
        <charset val="134"/>
      </rPr>
      <t>级</t>
    </r>
  </si>
  <si>
    <t>現象区分</t>
  </si>
  <si>
    <t>コーディング不良箇所</t>
  </si>
  <si>
    <t>直接原因区分</t>
  </si>
  <si>
    <t>根本原因区分</t>
  </si>
  <si>
    <t>原因工程</t>
  </si>
  <si>
    <t>対応者</t>
  </si>
  <si>
    <t>確認者</t>
  </si>
  <si>
    <t>類似調査</t>
  </si>
  <si>
    <t>類似見直し</t>
  </si>
  <si>
    <t>完了日</t>
  </si>
  <si>
    <t>共通問題
であるか</t>
  </si>
  <si>
    <t>チェックリスト
違反であるか</t>
  </si>
  <si>
    <t>備考</t>
  </si>
  <si>
    <t>未着手</t>
  </si>
  <si>
    <t>新規</t>
  </si>
  <si>
    <t>単体テスト</t>
  </si>
  <si>
    <t>DB</t>
  </si>
  <si>
    <t>001-001-002</t>
  </si>
  <si>
    <t>管理后台-驻车场一览-驻车场变更</t>
  </si>
  <si>
    <t>马鸿涛</t>
  </si>
  <si>
    <r>
      <rPr>
        <sz val="10"/>
        <rFont val="宋体"/>
        <family val="3"/>
        <charset val="134"/>
      </rPr>
      <t>管理后台书类</t>
    </r>
    <r>
      <rPr>
        <sz val="10"/>
        <rFont val="ＭＳ Ｐゴシック"/>
        <family val="2"/>
      </rPr>
      <t>一</t>
    </r>
    <r>
      <rPr>
        <sz val="10"/>
        <rFont val="宋体"/>
        <family val="3"/>
        <charset val="134"/>
      </rPr>
      <t>览</t>
    </r>
    <r>
      <rPr>
        <sz val="10"/>
        <rFont val="ＭＳ Ｐゴシック"/>
        <family val="2"/>
      </rPr>
      <t>和</t>
    </r>
    <r>
      <rPr>
        <sz val="10"/>
        <rFont val="宋体"/>
        <family val="3"/>
        <charset val="134"/>
      </rPr>
      <t>图像一览，点击下载图标，文件无法正确预览，路径多出一个</t>
    </r>
    <r>
      <rPr>
        <sz val="10"/>
        <rFont val="ＭＳ Ｐゴシック"/>
        <family val="2"/>
      </rPr>
      <t>/media/</t>
    </r>
  </si>
  <si>
    <t>物件管理</t>
  </si>
  <si>
    <t>ソース</t>
  </si>
  <si>
    <t xml:space="preserve"> 管理→車室一覧→変更</t>
  </si>
  <si>
    <t>刘一扬</t>
  </si>
  <si>
    <t>“賃料”和“収容可能サイズ”等输入数值部分可以输入负数并保存成功</t>
  </si>
  <si>
    <t>ホワイトボード</t>
  </si>
  <si>
    <t>その他</t>
  </si>
  <si>
    <r>
      <rPr>
        <sz val="10"/>
        <rFont val="ＭＳ Ｐゴシック"/>
        <family val="2"/>
      </rPr>
      <t>駐車場一覧→駐車場(空き状</t>
    </r>
    <r>
      <rPr>
        <sz val="10"/>
        <rFont val="宋体"/>
        <family val="3"/>
        <charset val="134"/>
      </rPr>
      <t>态</t>
    </r>
    <r>
      <rPr>
        <sz val="10"/>
        <rFont val="ＭＳ Ｐゴシック"/>
        <family val="2"/>
      </rPr>
      <t>)→車室→申込みフォームを送る / 契約手続きに進む</t>
    </r>
  </si>
  <si>
    <r>
      <rPr>
        <sz val="10"/>
        <rFont val="ＭＳ Ｐゴシック"/>
        <family val="2"/>
      </rPr>
      <t>在此申</t>
    </r>
    <r>
      <rPr>
        <sz val="10"/>
        <rFont val="宋体"/>
        <family val="3"/>
        <charset val="134"/>
      </rPr>
      <t>请页面中添加手续中用户时，点击“次へ”按钮后无法成功提交。后经调查原因为调用</t>
    </r>
    <r>
      <rPr>
        <sz val="10"/>
        <rFont val="ＭＳ Ｐゴシック"/>
        <family val="2"/>
      </rPr>
      <t>yahoo api出</t>
    </r>
    <r>
      <rPr>
        <sz val="10"/>
        <rFont val="宋体"/>
        <family val="3"/>
        <charset val="134"/>
      </rPr>
      <t>错。</t>
    </r>
  </si>
  <si>
    <t>契約管理</t>
  </si>
  <si>
    <t>契約管理→随時対応→5 保管場所使用承諾証明書発行（名義変更）→2.発送準備：請求書・保管場所使用承諾証明書発行</t>
  </si>
  <si>
    <r>
      <rPr>
        <sz val="10"/>
        <rFont val="ＭＳ Ｐゴシック"/>
        <family val="2"/>
      </rPr>
      <t>改</t>
    </r>
    <r>
      <rPr>
        <sz val="10"/>
        <rFont val="宋体"/>
        <family val="3"/>
        <charset val="134"/>
      </rPr>
      <t>变</t>
    </r>
    <r>
      <rPr>
        <sz val="10"/>
        <rFont val="ＭＳ Ｐゴシック"/>
        <family val="2"/>
      </rPr>
      <t>用</t>
    </r>
    <r>
      <rPr>
        <sz val="10"/>
        <rFont val="宋体"/>
        <family val="3"/>
        <charset val="134"/>
      </rPr>
      <t>户</t>
    </r>
    <r>
      <rPr>
        <sz val="10"/>
        <rFont val="ＭＳ Ｐゴシック"/>
        <family val="2"/>
      </rPr>
      <t>分</t>
    </r>
    <r>
      <rPr>
        <sz val="10"/>
        <rFont val="宋体"/>
        <family val="3"/>
        <charset val="134"/>
      </rPr>
      <t>类为</t>
    </r>
    <r>
      <rPr>
        <sz val="10"/>
        <rFont val="ＭＳ Ｐゴシック"/>
        <family val="2"/>
      </rPr>
      <t>个人的送付先</t>
    </r>
    <r>
      <rPr>
        <sz val="10"/>
        <rFont val="宋体"/>
        <family val="3"/>
        <charset val="134"/>
      </rPr>
      <t>时</t>
    </r>
    <r>
      <rPr>
        <sz val="10"/>
        <rFont val="ＭＳ Ｐゴシック"/>
        <family val="2"/>
      </rPr>
      <t>：
1、“2.発送準備：請求書・保管場所使用承諾証明書発行” 中的送付先更改</t>
    </r>
    <r>
      <rPr>
        <sz val="10"/>
        <rFont val="宋体"/>
        <family val="3"/>
        <charset val="134"/>
      </rPr>
      <t>时</t>
    </r>
    <r>
      <rPr>
        <sz val="10"/>
        <rFont val="ＭＳ Ｐゴシック"/>
        <family val="2"/>
      </rPr>
      <t>有</t>
    </r>
    <r>
      <rPr>
        <sz val="10"/>
        <rFont val="宋体"/>
        <family val="3"/>
        <charset val="134"/>
      </rPr>
      <t>弹</t>
    </r>
    <r>
      <rPr>
        <sz val="10"/>
        <rFont val="ＭＳ Ｐゴシック"/>
        <family val="2"/>
      </rPr>
      <t>出框提示：予期できないエラーが発生しました。
2、改</t>
    </r>
    <r>
      <rPr>
        <sz val="10"/>
        <rFont val="宋体"/>
        <family val="3"/>
        <charset val="134"/>
      </rPr>
      <t>变</t>
    </r>
    <r>
      <rPr>
        <sz val="10"/>
        <rFont val="ＭＳ Ｐゴシック"/>
        <family val="2"/>
      </rPr>
      <t>“1発送準備：スケジュール……” 中的送付先</t>
    </r>
    <r>
      <rPr>
        <sz val="10"/>
        <rFont val="宋体"/>
        <family val="3"/>
        <charset val="134"/>
      </rPr>
      <t>时</t>
    </r>
    <r>
      <rPr>
        <sz val="10"/>
        <rFont val="ＭＳ Ｐゴシック"/>
        <family val="2"/>
      </rPr>
      <t>，“2.発送準備：請求書……” 中的書類送付先改</t>
    </r>
    <r>
      <rPr>
        <sz val="10"/>
        <rFont val="宋体"/>
        <family val="3"/>
        <charset val="134"/>
      </rPr>
      <t>变</t>
    </r>
    <r>
      <rPr>
        <sz val="10"/>
        <rFont val="ＭＳ Ｐゴシック"/>
        <family val="2"/>
      </rPr>
      <t>，但送付先不改</t>
    </r>
    <r>
      <rPr>
        <sz val="10"/>
        <rFont val="宋体"/>
        <family val="3"/>
        <charset val="134"/>
      </rPr>
      <t>变
改变用户分类为法人的送付先时，情况正常。</t>
    </r>
  </si>
  <si>
    <t>テストケース</t>
  </si>
  <si>
    <t>001-001-011</t>
  </si>
  <si>
    <t xml:space="preserve"> 管理→車室一覧</t>
  </si>
  <si>
    <r>
      <rPr>
        <sz val="10"/>
        <rFont val="ＭＳ Ｐゴシック"/>
        <family val="2"/>
      </rPr>
      <t>testcase与</t>
    </r>
    <r>
      <rPr>
        <sz val="10"/>
        <rFont val="宋体"/>
        <family val="3"/>
        <charset val="134"/>
      </rPr>
      <t>项目不统一。确认</t>
    </r>
    <r>
      <rPr>
        <sz val="10"/>
        <rFont val="ＭＳ Ｐゴシック"/>
        <family val="2"/>
      </rPr>
      <t>点001-001-011的期待</t>
    </r>
    <r>
      <rPr>
        <sz val="10"/>
        <rFont val="宋体"/>
        <family val="3"/>
        <charset val="134"/>
      </rPr>
      <t>结</t>
    </r>
    <r>
      <rPr>
        <sz val="10"/>
        <rFont val="ＭＳ Ｐゴシック"/>
        <family val="2"/>
      </rPr>
      <t>果</t>
    </r>
    <r>
      <rPr>
        <sz val="10"/>
        <rFont val="宋体"/>
        <family val="3"/>
        <charset val="134"/>
      </rPr>
      <t>为</t>
    </r>
    <r>
      <rPr>
        <sz val="10"/>
        <rFont val="ＭＳ Ｐゴシック"/>
        <family val="2"/>
      </rPr>
      <t>担当者的一括変更，而</t>
    </r>
    <r>
      <rPr>
        <sz val="10"/>
        <rFont val="宋体"/>
        <family val="3"/>
        <charset val="134"/>
      </rPr>
      <t>项</t>
    </r>
    <r>
      <rPr>
        <sz val="10"/>
        <rFont val="ＭＳ Ｐゴシック"/>
        <family val="2"/>
      </rPr>
      <t>目中</t>
    </r>
    <r>
      <rPr>
        <sz val="10"/>
        <rFont val="宋体"/>
        <family val="3"/>
        <charset val="134"/>
      </rPr>
      <t>为</t>
    </r>
    <r>
      <rPr>
        <sz val="10"/>
        <rFont val="ＭＳ Ｐゴシック"/>
        <family val="2"/>
      </rPr>
      <t>賃料的一括変更。</t>
    </r>
  </si>
  <si>
    <t>002-001-030</t>
  </si>
  <si>
    <t>ホワイトボード→空き待ちリスト→問い合わせ/反響（追加至空き待ち）→契約者検索</t>
  </si>
  <si>
    <r>
      <rPr>
        <sz val="10"/>
        <rFont val="ＭＳ Ｐゴシック"/>
        <family val="2"/>
      </rPr>
      <t>“契約者検索”部分，用火狐</t>
    </r>
    <r>
      <rPr>
        <sz val="10"/>
        <rFont val="宋体"/>
        <family val="3"/>
        <charset val="134"/>
      </rPr>
      <t>浏览</t>
    </r>
    <r>
      <rPr>
        <sz val="10"/>
        <rFont val="ＭＳ Ｐゴシック"/>
        <family val="2"/>
      </rPr>
      <t>器</t>
    </r>
    <r>
      <rPr>
        <sz val="10"/>
        <rFont val="宋体"/>
        <family val="3"/>
        <charset val="134"/>
      </rPr>
      <t>时</t>
    </r>
    <r>
      <rPr>
        <sz val="10"/>
        <rFont val="ＭＳ Ｐゴシック"/>
        <family val="2"/>
      </rPr>
      <t>，客</t>
    </r>
    <r>
      <rPr>
        <sz val="10"/>
        <rFont val="宋体"/>
        <family val="3"/>
        <charset val="134"/>
      </rPr>
      <t>户</t>
    </r>
    <r>
      <rPr>
        <sz val="10"/>
        <rFont val="ＭＳ Ｐゴシック"/>
        <family val="2"/>
      </rPr>
      <t>名称和客</t>
    </r>
    <r>
      <rPr>
        <sz val="10"/>
        <rFont val="宋体"/>
        <family val="3"/>
        <charset val="134"/>
      </rPr>
      <t>户</t>
    </r>
    <r>
      <rPr>
        <sz val="10"/>
        <rFont val="ＭＳ Ｐゴシック"/>
        <family val="2"/>
      </rPr>
      <t>状</t>
    </r>
    <r>
      <rPr>
        <sz val="10"/>
        <rFont val="宋体"/>
        <family val="3"/>
        <charset val="134"/>
      </rPr>
      <t>态显</t>
    </r>
    <r>
      <rPr>
        <sz val="10"/>
        <rFont val="ＭＳ Ｐゴシック"/>
        <family val="2"/>
      </rPr>
      <t>示不</t>
    </r>
    <r>
      <rPr>
        <sz val="10"/>
        <rFont val="宋体"/>
        <family val="3"/>
        <charset val="134"/>
      </rPr>
      <t>对应；谷歌浏览器无此问题。</t>
    </r>
  </si>
  <si>
    <t>完了</t>
  </si>
  <si>
    <t>002-001-043</t>
  </si>
  <si>
    <t>ホワイトボード→トラブル一覧→追加</t>
  </si>
  <si>
    <r>
      <rPr>
        <sz val="10"/>
        <rFont val="ＭＳ Ｐゴシック"/>
        <family val="2"/>
      </rPr>
      <t>追加</t>
    </r>
    <r>
      <rPr>
        <sz val="10"/>
        <rFont val="宋体"/>
        <family val="3"/>
        <charset val="134"/>
      </rPr>
      <t>时，若输入“関連会社一覧”的信息，就会无法保存。</t>
    </r>
  </si>
  <si>
    <t>002-001-045</t>
  </si>
  <si>
    <r>
      <rPr>
        <sz val="10"/>
        <rFont val="ＭＳ Ｐゴシック"/>
        <family val="2"/>
      </rPr>
      <t>ホワイトボード→トラブル一覧→問い合わせ元→</t>
    </r>
    <r>
      <rPr>
        <sz val="10"/>
        <rFont val="宋体"/>
        <family val="3"/>
        <charset val="134"/>
      </rPr>
      <t>变更</t>
    </r>
  </si>
  <si>
    <r>
      <rPr>
        <sz val="10"/>
        <rFont val="ＭＳ Ｐゴシック"/>
        <family val="2"/>
      </rPr>
      <t>点</t>
    </r>
    <r>
      <rPr>
        <sz val="10"/>
        <rFont val="宋体"/>
        <family val="3"/>
        <charset val="134"/>
      </rPr>
      <t>击“駐車場名称”搜索图标，会弹出两个页面。</t>
    </r>
  </si>
  <si>
    <t>ホワイトボード→トラブル一覧</t>
  </si>
  <si>
    <r>
      <rPr>
        <sz val="10"/>
        <rFont val="宋体"/>
        <family val="3"/>
        <charset val="134"/>
      </rPr>
      <t>进</t>
    </r>
    <r>
      <rPr>
        <sz val="10"/>
        <rFont val="ＭＳ Ｐゴシック"/>
        <family val="2"/>
      </rPr>
      <t>入駐車場名称検索</t>
    </r>
    <r>
      <rPr>
        <sz val="10"/>
        <rFont val="宋体"/>
        <family val="3"/>
        <charset val="134"/>
      </rPr>
      <t>页</t>
    </r>
    <r>
      <rPr>
        <sz val="10"/>
        <rFont val="ＭＳ Ｐゴシック"/>
        <family val="2"/>
      </rPr>
      <t>面后，</t>
    </r>
    <r>
      <rPr>
        <sz val="10"/>
        <rFont val="宋体"/>
        <family val="3"/>
        <charset val="134"/>
      </rPr>
      <t>检</t>
    </r>
    <r>
      <rPr>
        <sz val="10"/>
        <rFont val="ＭＳ Ｐゴシック"/>
        <family val="2"/>
      </rPr>
      <t>索部分无</t>
    </r>
    <r>
      <rPr>
        <sz val="10"/>
        <rFont val="宋体"/>
        <family val="3"/>
        <charset val="134"/>
      </rPr>
      <t>检</t>
    </r>
    <r>
      <rPr>
        <sz val="10"/>
        <rFont val="ＭＳ Ｐゴシック"/>
        <family val="2"/>
      </rPr>
      <t>索</t>
    </r>
    <r>
      <rPr>
        <sz val="10"/>
        <rFont val="宋体"/>
        <family val="3"/>
        <charset val="134"/>
      </rPr>
      <t>图标，只能通过键入回车搜索。是否应在此处添加一个搜索按钮？</t>
    </r>
  </si>
  <si>
    <t>002-001-050</t>
  </si>
  <si>
    <r>
      <rPr>
        <sz val="10"/>
        <rFont val="ＭＳ Ｐゴシック"/>
        <family val="2"/>
      </rPr>
      <t>testcase期待</t>
    </r>
    <r>
      <rPr>
        <sz val="10"/>
        <rFont val="宋体"/>
        <family val="3"/>
        <charset val="134"/>
      </rPr>
      <t>结</t>
    </r>
    <r>
      <rPr>
        <sz val="10"/>
        <rFont val="ＭＳ Ｐゴシック"/>
        <family val="2"/>
      </rPr>
      <t>果</t>
    </r>
    <r>
      <rPr>
        <sz val="10"/>
        <rFont val="宋体"/>
        <family val="3"/>
        <charset val="134"/>
      </rPr>
      <t>为“トラブル削除”，而实际项目中无消除按钮，只能将状态改为“完了”</t>
    </r>
  </si>
  <si>
    <t>001-001-006</t>
  </si>
  <si>
    <t>賃貸管理会社を検索</t>
  </si>
  <si>
    <r>
      <rPr>
        <sz val="10"/>
        <rFont val="宋体"/>
        <family val="3"/>
        <charset val="134"/>
      </rPr>
      <t>马鸿</t>
    </r>
    <r>
      <rPr>
        <sz val="10"/>
        <rFont val="ＭＳ Ｐゴシック"/>
        <family val="2"/>
      </rPr>
      <t>涛</t>
    </r>
  </si>
  <si>
    <t>在賃貸管理会社を検索时，点击賃貸管理会社后的或者建物管理会社后的小放大镜，都会同时弹出两个相同的小窗口。
1.点击放大镜，是否应该只弹出一个窗口？
2.点击不同的放大镜，弹出的窗口是否是相同的？
3.为了规避上面的两个问题，测试运行时，使用脚本关闭了弹出的第二个窗口，在剩下的一个弹出窗口里做搜索操作没有问题。但是模拟点击搜索选项后，虽然弹出窗口和手动运行测试时一样自动关闭了，但是点击的值并没有和手动测试时一样被传递到主窗口，进行了各种尝试都未解决；</t>
  </si>
  <si>
    <t>003-001-020</t>
  </si>
  <si>
    <t>契約管理→随時対応→5 保管場所使用承諾証明書発行（名義変更）</t>
  </si>
  <si>
    <r>
      <rPr>
        <sz val="10"/>
        <rFont val="ＭＳ Ｐゴシック"/>
        <family val="2"/>
      </rPr>
      <t>“対応完了”不成功，</t>
    </r>
    <r>
      <rPr>
        <sz val="10"/>
        <rFont val="宋体"/>
        <family val="3"/>
        <charset val="134"/>
      </rPr>
      <t>弹出提示“処理できない随時対応です”</t>
    </r>
  </si>
  <si>
    <t>002-001-009</t>
  </si>
  <si>
    <t>ホワイトボード→申込ユーザー登録画面→貸止め</t>
  </si>
  <si>
    <t>空车室“貸止め”火狐浏览器显示有问题，谷歌浏览器显示无问题</t>
  </si>
  <si>
    <t>后台报错报错</t>
  </si>
  <si>
    <r>
      <rPr>
        <sz val="10"/>
        <rFont val="ＭＳ Ｐゴシック"/>
        <family val="2"/>
      </rPr>
      <t>在管理后台新增停车场信息，保存时报错，未解决</t>
    </r>
    <r>
      <rPr>
        <sz val="10"/>
        <rFont val="ＭＳ Ｐゴシック"/>
        <family val="2"/>
      </rPr>
      <t>http://127.0.0.1:8000/admin/parkinglot/parkinglot/add/</t>
    </r>
  </si>
  <si>
    <r>
      <rPr>
        <sz val="10"/>
        <rFont val="ＭＳ Ｐゴシック"/>
        <family val="2"/>
      </rPr>
      <t>test</t>
    </r>
    <r>
      <rPr>
        <sz val="10"/>
        <rFont val="宋体"/>
        <family val="3"/>
        <charset val="134"/>
      </rPr>
      <t>工作流程问题</t>
    </r>
  </si>
  <si>
    <r>
      <rPr>
        <sz val="10"/>
        <rFont val="宋体"/>
        <family val="3"/>
        <charset val="134"/>
      </rPr>
      <t>我们提交</t>
    </r>
    <r>
      <rPr>
        <sz val="10"/>
        <rFont val="ＭＳ Ｐゴシック"/>
        <family val="2"/>
      </rPr>
      <t>test</t>
    </r>
    <r>
      <rPr>
        <sz val="10"/>
        <rFont val="宋体"/>
        <family val="3"/>
        <charset val="134"/>
      </rPr>
      <t>测试文档后希望能在合适的时间得到评价和指正</t>
    </r>
  </si>
  <si>
    <r>
      <rPr>
        <sz val="10"/>
        <rFont val="ＭＳ Ｐゴシック"/>
        <family val="2"/>
      </rPr>
      <t>test</t>
    </r>
    <r>
      <rPr>
        <sz val="10"/>
        <rFont val="宋体"/>
        <family val="3"/>
        <charset val="134"/>
      </rPr>
      <t>测试数据清除或保留问题</t>
    </r>
  </si>
  <si>
    <t>所有测试数据每次测试的时候都要清空并重建数据库，还是测试数据每次累加？</t>
  </si>
  <si>
    <t>关于之前工作进度及沟通效率的几点说明：
1. 开始测试时给的test case有点问题 和wbs相比有的不全面、有的不连贯，我们是主要按照wbs上的功能模块及时间进行测试用例编写的；
2. 关于沟通效率的问题:前两周的测试提交成果物，一直没用得到有效的点评，上周末这些问题才得到有效的指正；所以虽然我们的成果物和实际要求有偏差，但是上我们的工作进度比testcase要求还要饱满的；
3. 关于业务沟通问题：我们的思路是小问题根据自己的理解来解决，不能确定的问题才会向你们提出；
4. 现在我们会严格按照testcase的要求来做；</t>
  </si>
  <si>
    <t>問い合わせ履歴</t>
  </si>
  <si>
    <t>002-001-058</t>
  </si>
  <si>
    <t>不具合・工事一覧 </t>
  </si>
  <si>
    <r>
      <rPr>
        <sz val="10"/>
        <rFont val="ＭＳ Ｐゴシック"/>
        <family val="2"/>
      </rPr>
      <t>手</t>
    </r>
    <r>
      <rPr>
        <sz val="10"/>
        <rFont val="宋体"/>
        <family val="3"/>
        <charset val="134"/>
      </rPr>
      <t>顺</t>
    </r>
    <r>
      <rPr>
        <sz val="10"/>
        <rFont val="ＭＳ Ｐゴシック"/>
        <family val="2"/>
      </rPr>
      <t xml:space="preserve">：
ホワイトボード→不具合・工事一覧-&gt;追加　不具合・工事-&gt;関連書類一式を追加できること
</t>
    </r>
    <r>
      <rPr>
        <sz val="10"/>
        <rFont val="宋体"/>
        <family val="3"/>
        <charset val="134"/>
      </rPr>
      <t>增加相关文件，选择好文件、填写好备注，在保存之前点击添加的相关文件后面的</t>
    </r>
    <r>
      <rPr>
        <sz val="10"/>
        <rFont val="ＭＳ Ｐゴシック"/>
        <family val="2"/>
      </rPr>
      <t>“X</t>
    </r>
    <r>
      <rPr>
        <sz val="10"/>
        <rFont val="宋体"/>
        <family val="3"/>
        <charset val="134"/>
      </rPr>
      <t>”</t>
    </r>
    <r>
      <rPr>
        <sz val="10"/>
        <rFont val="ＭＳ Ｐゴシック"/>
        <family val="2"/>
      </rPr>
      <t>号</t>
    </r>
    <r>
      <rPr>
        <sz val="10"/>
        <rFont val="宋体"/>
        <family val="3"/>
        <charset val="134"/>
      </rPr>
      <t>删除，此时保存，系统报错；</t>
    </r>
  </si>
  <si>
    <t>002-001-053</t>
  </si>
  <si>
    <r>
      <rPr>
        <sz val="10"/>
        <rFont val="宋体"/>
        <family val="3"/>
        <charset val="134"/>
      </rPr>
      <t>自动运行</t>
    </r>
    <r>
      <rPr>
        <sz val="10"/>
        <rFont val="ＭＳ Ｐゴシック"/>
        <family val="2"/>
      </rPr>
      <t>test</t>
    </r>
    <r>
      <rPr>
        <sz val="10"/>
        <rFont val="宋体"/>
        <family val="3"/>
        <charset val="134"/>
      </rPr>
      <t>时，搜索驻车场，点击驻车场，車室可以显示出来，但是驻车场名称还是显示“-------”</t>
    </r>
  </si>
  <si>
    <t>003-001-003</t>
  </si>
  <si>
    <t>操作鍵類の再発行・追加貸与</t>
  </si>
  <si>
    <r>
      <rPr>
        <sz val="10"/>
        <rFont val="宋体"/>
        <family val="3"/>
        <charset val="134"/>
      </rPr>
      <t>马鸿</t>
    </r>
    <r>
      <rPr>
        <sz val="10"/>
        <rFont val="ＭＳ Ｐゴシック"/>
        <family val="2"/>
      </rPr>
      <t>涛</t>
    </r>
  </si>
  <si>
    <r>
      <rPr>
        <sz val="10"/>
        <rFont val="宋体"/>
        <family val="3"/>
        <charset val="134"/>
      </rPr>
      <t>“</t>
    </r>
    <r>
      <rPr>
        <sz val="10"/>
        <rFont val="ＭＳ Ｐゴシック"/>
        <family val="2"/>
      </rPr>
      <t xml:space="preserve">1 発送準備：スケジュール（期日･費用）の設定・送付先確認 </t>
    </r>
    <r>
      <rPr>
        <sz val="10"/>
        <rFont val="宋体"/>
        <family val="3"/>
        <charset val="134"/>
      </rPr>
      <t>”</t>
    </r>
    <r>
      <rPr>
        <sz val="10"/>
        <rFont val="ＭＳ Ｐゴシック"/>
        <family val="2"/>
      </rPr>
      <t>，</t>
    </r>
    <r>
      <rPr>
        <sz val="10"/>
        <rFont val="宋体"/>
        <family val="3"/>
        <charset val="134"/>
      </rPr>
      <t>填写好相应数据，在火狐中点击保存，页面会刷新但此任务小标签不会关闭，在谷歌浏览器中点击保存，页面刷新后此条任务小标签会关闭；其他几条任务标签在火狐中点击保存后却都会关闭；</t>
    </r>
  </si>
  <si>
    <t>契約管理→随時対応</t>
  </si>
  <si>
    <t>003-001-005</t>
  </si>
  <si>
    <r>
      <rPr>
        <sz val="10"/>
        <rFont val="宋体"/>
        <family val="3"/>
        <charset val="134"/>
      </rPr>
      <t>“</t>
    </r>
    <r>
      <rPr>
        <sz val="10"/>
        <rFont val="ＭＳ Ｐゴシック"/>
        <family val="2"/>
      </rPr>
      <t>3 発送準備：請求書・操作鍵類・宅配便送付状準備</t>
    </r>
    <r>
      <rPr>
        <sz val="10"/>
        <rFont val="宋体"/>
        <family val="3"/>
        <charset val="134"/>
      </rPr>
      <t>”</t>
    </r>
    <r>
      <rPr>
        <sz val="10"/>
        <rFont val="ＭＳ Ｐゴシック"/>
        <family val="2"/>
      </rPr>
      <t>，</t>
    </r>
    <r>
      <rPr>
        <sz val="10"/>
        <rFont val="宋体"/>
        <family val="3"/>
        <charset val="134"/>
      </rPr>
      <t>手动点击发送邮件，弹出层页面会在发送邮箱响应完毕后才关闭，而在自动此时的时候，发送邮件还没有响应完成，下一步的操作就会继续进行了，而且会莫名出现弹出框错误提示，在自动测试时是在进入下一个页面后才处理的这个错误提示框；</t>
    </r>
  </si>
  <si>
    <t>003-001-120</t>
  </si>
  <si>
    <t>随時対応→7 任意保険・自賠責保険更新</t>
  </si>
  <si>
    <r>
      <t>增加</t>
    </r>
    <r>
      <rPr>
        <sz val="10"/>
        <rFont val="ＭＳ Ｐゴシック"/>
        <family val="2"/>
        <charset val="134"/>
      </rPr>
      <t>“任意保険・自賠責保険更新-&gt;自賠責保険</t>
    </r>
    <r>
      <rPr>
        <sz val="10"/>
        <rFont val="宋体"/>
        <family val="2"/>
        <charset val="134"/>
      </rPr>
      <t>”时，点击</t>
    </r>
    <r>
      <rPr>
        <sz val="10"/>
        <rFont val="ＭＳ Ｐゴシック"/>
        <family val="2"/>
        <charset val="134"/>
      </rPr>
      <t>“次へ</t>
    </r>
    <r>
      <rPr>
        <sz val="10"/>
        <rFont val="宋体"/>
        <family val="2"/>
        <charset val="134"/>
      </rPr>
      <t>”，数据同时保存了两条；</t>
    </r>
  </si>
  <si>
    <t>１、現象区分</t>
  </si>
  <si>
    <t>件数合計</t>
  </si>
  <si>
    <t>比率</t>
  </si>
  <si>
    <t>異常終了</t>
  </si>
  <si>
    <t>出力不正</t>
  </si>
  <si>
    <t>説明：</t>
  </si>
  <si>
    <r>
      <rPr>
        <sz val="10"/>
        <rFont val="ＭＳ Ｐゴシック"/>
        <family val="2"/>
      </rPr>
      <t>1、</t>
    </r>
    <r>
      <rPr>
        <sz val="10"/>
        <rFont val="BatangChe"/>
        <family val="3"/>
        <charset val="129"/>
      </rPr>
      <t>每</t>
    </r>
    <r>
      <rPr>
        <sz val="10"/>
        <rFont val="ＭＳ Ｐゴシック"/>
        <family val="2"/>
      </rPr>
      <t>次分析時，選中上表中紅色框内区域，対“合計”進行排序（降序）。
2、右図中，累計百分比的点子位于紅色虚線以下的“障害直接原因”即為“関鍵的直接原因”，建議将其作為改善対象。</t>
    </r>
  </si>
  <si>
    <t>２、コーディング不良箇所</t>
  </si>
  <si>
    <t>定義不良</t>
  </si>
  <si>
    <t>初期値設定不良</t>
  </si>
  <si>
    <t>チェック処理不良</t>
  </si>
  <si>
    <t>判定処理不良</t>
  </si>
  <si>
    <t>編集処理不良</t>
  </si>
  <si>
    <t>演算処理不良</t>
  </si>
  <si>
    <t>入出力処理不良</t>
  </si>
  <si>
    <t>画面処理不良</t>
  </si>
  <si>
    <t>サブモジュール呼出不良</t>
  </si>
  <si>
    <t>共通モジュール呼出不良</t>
  </si>
  <si>
    <t>ミドル使用不良</t>
  </si>
  <si>
    <t>-</t>
  </si>
  <si>
    <t>３、直接原因区分</t>
  </si>
  <si>
    <t>内部設計不正</t>
  </si>
  <si>
    <t>詳細設計不正</t>
  </si>
  <si>
    <t>コーディング不正</t>
  </si>
  <si>
    <t>ケース設定不良</t>
  </si>
  <si>
    <t>データ作成不良</t>
  </si>
  <si>
    <t>環境設定不良</t>
  </si>
  <si>
    <t>バージョン不正</t>
  </si>
  <si>
    <t>ルール違反</t>
  </si>
  <si>
    <t>仕様通り</t>
  </si>
  <si>
    <t>同件あり</t>
  </si>
  <si>
    <t>４、根本原因区分</t>
  </si>
  <si>
    <t>外部設計不備</t>
  </si>
  <si>
    <t>設計経験不足</t>
  </si>
  <si>
    <t>技術知識不足</t>
  </si>
  <si>
    <t>コーディング経験不足</t>
  </si>
  <si>
    <t>日本語能力不足</t>
  </si>
  <si>
    <t>コミュニケーション不足</t>
  </si>
  <si>
    <t>仕様理解不足</t>
  </si>
  <si>
    <t>システム知識不足</t>
  </si>
  <si>
    <t>業務知識不足</t>
  </si>
  <si>
    <t>作業手順不備</t>
  </si>
  <si>
    <t>調査不足</t>
  </si>
  <si>
    <t>教育不足</t>
  </si>
  <si>
    <t>単純ミス</t>
  </si>
  <si>
    <r>
      <rPr>
        <sz val="10"/>
        <rFont val="ＭＳ Ｐゴシック"/>
        <family val="2"/>
      </rPr>
      <t>1、</t>
    </r>
    <r>
      <rPr>
        <sz val="10"/>
        <rFont val="BatangChe"/>
        <family val="3"/>
        <charset val="129"/>
      </rPr>
      <t>每</t>
    </r>
    <r>
      <rPr>
        <sz val="10"/>
        <rFont val="ＭＳ Ｐゴシック"/>
        <family val="2"/>
      </rPr>
      <t>次分析時，選中上表中紅色框内区域，対“合計”進行排序（降序）。
2、右図中，累計百分比的点子位于紅色虚線以下的“障害根本原因”即為“関鍵的根本原因”，建議将其作為改善対象。</t>
    </r>
  </si>
  <si>
    <t>５、原因工程</t>
  </si>
  <si>
    <t>外部設計</t>
  </si>
  <si>
    <t>内部設計</t>
  </si>
  <si>
    <t>詳細設計</t>
  </si>
  <si>
    <t>単体開発</t>
  </si>
  <si>
    <t>６、発生段階</t>
  </si>
  <si>
    <t>2次レビュー</t>
  </si>
  <si>
    <t>単体結果検収</t>
  </si>
  <si>
    <t>3、要因分析</t>
  </si>
  <si>
    <t>回数</t>
  </si>
  <si>
    <t>日付</t>
  </si>
  <si>
    <t>当期要因(直接原因)</t>
  </si>
  <si>
    <t>当期要因(根本原因)</t>
  </si>
  <si>
    <t>分析・説明</t>
  </si>
  <si>
    <t>改善措施</t>
  </si>
  <si>
    <t>分析者</t>
  </si>
  <si>
    <t>分析日</t>
  </si>
  <si>
    <t>第一回</t>
  </si>
  <si>
    <t>9月16</t>
  </si>
  <si>
    <t>5．改修点指示漏れ
3．コーディングミス</t>
  </si>
  <si>
    <t>3．詳細設計不備
5．編程経験不足</t>
  </si>
  <si>
    <t xml:space="preserve">①改修案作成した時、改修パターンを設定不足
</t>
  </si>
  <si>
    <t xml:space="preserve">全員に注意点として障害内容と原因を説明して、教育する
</t>
  </si>
  <si>
    <t>余</t>
  </si>
  <si>
    <r>
      <rPr>
        <b/>
        <sz val="9"/>
        <rFont val="ＭＳ Ｐゴシック"/>
        <family val="2"/>
      </rPr>
      <t>4、単体</t>
    </r>
    <r>
      <rPr>
        <b/>
        <sz val="9"/>
        <rFont val="BatangChe"/>
        <family val="3"/>
        <charset val="129"/>
      </rPr>
      <t>障害</t>
    </r>
    <r>
      <rPr>
        <b/>
        <sz val="9"/>
        <rFont val="ＭＳ Ｐゴシック"/>
        <family val="2"/>
      </rPr>
      <t>関</t>
    </r>
    <r>
      <rPr>
        <b/>
        <sz val="9"/>
        <rFont val="BatangChe"/>
        <family val="3"/>
        <charset val="129"/>
      </rPr>
      <t>閉趨勢</t>
    </r>
  </si>
  <si>
    <t>累計発生</t>
  </si>
  <si>
    <t>累計関閉</t>
  </si>
  <si>
    <t>関閉率</t>
  </si>
  <si>
    <t>未関閉
数合計</t>
  </si>
  <si>
    <t>全部関閉所需時間予測(天)</t>
  </si>
  <si>
    <t>1、正常情况下，“発生合計”（紅色曲線）与“関閉合計”（藍色曲線）在単体階段完了時，応相交于一点。否則，説明障害未完全対応。
2、単体製造期間，正常情况的“関閉率”（黄色曲線）応位于在80%以上，如果連続多点都処于80%以下，説明障害的関閉効率可能有問題，如果不改善可能会影響進度。
3、“全部関閉所需時間予測”是指基于分析当日的障害対応効率，假定在接下来的時間中，新的障害不再発生，将剩余障害対応完成所需要的時間。該値可作為項目管理者排定計画、跟踪進度的参考。</t>
  </si>
  <si>
    <t>趨勢分析</t>
  </si>
  <si>
    <t>状態判定</t>
  </si>
  <si>
    <t>説明・原因分析</t>
  </si>
  <si>
    <t>正常</t>
  </si>
  <si>
    <t>①データ準備</t>
  </si>
  <si>
    <t>項目部分切替対象リスト</t>
  </si>
  <si>
    <t>テーブルID</t>
  </si>
  <si>
    <t>ユーザコードカラムID</t>
  </si>
  <si>
    <t>振分分類コードカラムID</t>
  </si>
  <si>
    <t>振分分類コード</t>
  </si>
  <si>
    <t>切替対象カラム</t>
  </si>
  <si>
    <t>使用変換マスタ番号</t>
  </si>
  <si>
    <t>切替項目開始位置</t>
  </si>
  <si>
    <t>ユーザファンド項目桁数</t>
  </si>
  <si>
    <t>ユーザファンド項目</t>
  </si>
  <si>
    <t>部店フラグ</t>
  </si>
  <si>
    <t>(銘柄変換マスタ)カラムID</t>
  </si>
  <si>
    <t>WSXTIRNS</t>
  </si>
  <si>
    <t>USER_CD</t>
  </si>
  <si>
    <t>BISTR_CLASS_CD</t>
  </si>
  <si>
    <t>WSXDT000</t>
  </si>
  <si>
    <t>business_data</t>
  </si>
  <si>
    <t>1　(銘柄変換マスタ)</t>
  </si>
  <si>
    <t>USER_MG_CD</t>
  </si>
  <si>
    <r>
      <rPr>
        <b/>
        <sz val="11"/>
        <color theme="1"/>
        <rFont val="宋体"/>
        <family val="3"/>
        <charset val="134"/>
      </rPr>
      <t xml:space="preserve">切替対象テーブル(WSXTIRNS) </t>
    </r>
    <r>
      <rPr>
        <b/>
        <sz val="18"/>
        <color theme="1"/>
        <rFont val="宋体"/>
        <family val="3"/>
        <charset val="134"/>
      </rPr>
      <t>切替前</t>
    </r>
  </si>
  <si>
    <t>20バイトから16バイトが切替対象</t>
  </si>
  <si>
    <t>№</t>
  </si>
  <si>
    <t>ユーザーコード</t>
  </si>
  <si>
    <t>業務要求データ</t>
  </si>
  <si>
    <t>user_cd</t>
  </si>
  <si>
    <t>distr_class_cd</t>
  </si>
  <si>
    <r>
      <rPr>
        <sz val="11"/>
        <rFont val="ＭＳ Ｐゴシック"/>
        <family val="2"/>
      </rPr>
      <t>ABCDEFGHIJKLMNOPQRST</t>
    </r>
    <r>
      <rPr>
        <u/>
        <sz val="11"/>
        <color rgb="FFFF0000"/>
        <rFont val="宋体"/>
        <family val="3"/>
        <charset val="134"/>
      </rPr>
      <t xml:space="preserve">ABC001△△△△△△△△△△ </t>
    </r>
  </si>
  <si>
    <r>
      <rPr>
        <sz val="11"/>
        <rFont val="ＭＳ Ｐゴシック"/>
        <family val="2"/>
      </rPr>
      <t>→ユーザーコードが、OLD_USER_CD(切替前ユーザコード)と相違しているので</t>
    </r>
    <r>
      <rPr>
        <b/>
        <sz val="11"/>
        <color theme="1"/>
        <rFont val="宋体"/>
        <family val="3"/>
        <charset val="134"/>
      </rPr>
      <t>切替対象外</t>
    </r>
  </si>
  <si>
    <r>
      <rPr>
        <sz val="11"/>
        <rFont val="ＭＳ Ｐゴシック"/>
        <family val="2"/>
      </rPr>
      <t>→</t>
    </r>
    <r>
      <rPr>
        <b/>
        <sz val="11"/>
        <color theme="1"/>
        <rFont val="宋体"/>
        <family val="3"/>
        <charset val="134"/>
      </rPr>
      <t>切替対象</t>
    </r>
  </si>
  <si>
    <r>
      <rPr>
        <sz val="11"/>
        <rFont val="ＭＳ Ｐゴシック"/>
        <family val="2"/>
      </rPr>
      <t>ABCDEFGHIJKLMNOPQRST</t>
    </r>
    <r>
      <rPr>
        <u/>
        <sz val="11"/>
        <color rgb="FFFF0000"/>
        <rFont val="宋体"/>
        <family val="3"/>
        <charset val="134"/>
      </rPr>
      <t xml:space="preserve">XYZ001△△△△△△△△△△ </t>
    </r>
  </si>
  <si>
    <r>
      <rPr>
        <sz val="11"/>
        <rFont val="ＭＳ Ｐゴシック"/>
        <family val="2"/>
      </rPr>
      <t>→ユーザファンドコードが銘柄変換マスタにないので</t>
    </r>
    <r>
      <rPr>
        <b/>
        <sz val="11"/>
        <color theme="1"/>
        <rFont val="宋体"/>
        <family val="3"/>
        <charset val="134"/>
      </rPr>
      <t>切替対象外</t>
    </r>
  </si>
  <si>
    <t>WSXDT111</t>
  </si>
  <si>
    <r>
      <rPr>
        <sz val="11"/>
        <rFont val="ＭＳ Ｐゴシック"/>
        <family val="2"/>
      </rPr>
      <t>→振分分類コードが「WSXDT000」でないので</t>
    </r>
    <r>
      <rPr>
        <b/>
        <sz val="11"/>
        <color theme="1"/>
        <rFont val="宋体"/>
        <family val="3"/>
        <charset val="134"/>
      </rPr>
      <t>切替対象外</t>
    </r>
  </si>
  <si>
    <t>銘柄変換マスタ</t>
  </si>
  <si>
    <t>銘柄コード</t>
  </si>
  <si>
    <t>ユーザファンドコード(切替前)</t>
  </si>
  <si>
    <t>ユーザファンドコード(切替後)</t>
  </si>
  <si>
    <t>MG_CD</t>
  </si>
  <si>
    <t>USER_MG_CD_1</t>
  </si>
  <si>
    <t>USER_MG_CD_2</t>
  </si>
  <si>
    <t>MEG0001</t>
  </si>
  <si>
    <t>ABC001</t>
  </si>
  <si>
    <t>EFG001</t>
  </si>
  <si>
    <t>MEG0002</t>
  </si>
  <si>
    <t>HIJ0001</t>
  </si>
  <si>
    <t>KLM001</t>
  </si>
  <si>
    <t>②データ切替</t>
  </si>
  <si>
    <r>
      <rPr>
        <b/>
        <sz val="11"/>
        <color theme="1"/>
        <rFont val="宋体"/>
        <family val="3"/>
        <charset val="134"/>
      </rPr>
      <t xml:space="preserve">切替対象テーブル(WSXTIRNS) </t>
    </r>
    <r>
      <rPr>
        <b/>
        <sz val="18"/>
        <color theme="1"/>
        <rFont val="宋体"/>
        <family val="3"/>
        <charset val="134"/>
      </rPr>
      <t>切替後</t>
    </r>
  </si>
  <si>
    <r>
      <rPr>
        <sz val="11"/>
        <rFont val="ＭＳ Ｐゴシック"/>
        <family val="2"/>
      </rPr>
      <t>ABCDEFGHIJKLMNOPQRST</t>
    </r>
    <r>
      <rPr>
        <u/>
        <sz val="11"/>
        <color rgb="FFFF0000"/>
        <rFont val="宋体"/>
        <family val="3"/>
        <charset val="134"/>
      </rPr>
      <t xml:space="preserve">EFG001△△△△△△△△△△ </t>
    </r>
  </si>
  <si>
    <t>③エラーリスト作成</t>
  </si>
  <si>
    <t>予想：</t>
  </si>
  <si>
    <t>切替対象テーブル(WSXTIRNS) から空を抽出する</t>
  </si>
  <si>
    <t>実際：</t>
  </si>
  <si>
    <t>切替対象テーブル(WSXTIRNS) からNo３データを抽出した</t>
  </si>
  <si>
    <t>対策：</t>
  </si>
  <si>
    <t>wbjcm73_err_select_05_01_01.sqlを下記のように修正する</t>
  </si>
  <si>
    <t>対象データは、切替後の項目がマスタ切替後に存在するということの裏側となる</t>
  </si>
  <si>
    <t>SELECT DISTINCT SUBSTRB(A.&amp;UPDATE_CLM.,&amp;UPDATE_START.,&amp;UPDATE_KETA.) AS ERR_VAL</t>
  </si>
  <si>
    <t xml:space="preserve">        FROM   &amp;TRG_TBL._WKWBJ A,WBJT0120 B</t>
  </si>
  <si>
    <t xml:space="preserve">        WHERE &amp;FURIWAKE_CLM. = '&amp;FURIWAKE_VAL.' AND</t>
  </si>
  <si>
    <t xml:space="preserve">              DECODE(NVL(TRIM(SUBSTRB(A.&amp;UPDATE_CLM.,&amp;UPDATE_START.,&amp;UPDATE_KETA.)),' '),' ',' ',SUBSTRB(A.&amp;UPDATE_CLM.,&amp;UPDATE_START.,&amp;UPDATE_KETA.)) &lt;&gt; ' ' AND</t>
  </si>
  <si>
    <r>
      <rPr>
        <sz val="11"/>
        <rFont val="ＭＳ Ｐゴシック"/>
        <family val="2"/>
      </rPr>
      <t xml:space="preserve">               SUBSTRB(A.&amp;UPDATE_CLM.,&amp;UPDATE_START.,&amp;UPDATE_KETA.)</t>
    </r>
    <r>
      <rPr>
        <sz val="11"/>
        <color rgb="FF3333FF"/>
        <rFont val="ＭＳ Ｐゴシック"/>
        <family val="2"/>
      </rPr>
      <t xml:space="preserve"> NOT</t>
    </r>
    <r>
      <rPr>
        <sz val="11"/>
        <rFont val="ＭＳ Ｐゴシック"/>
        <family val="2"/>
      </rPr>
      <t xml:space="preserve"> IN(</t>
    </r>
  </si>
  <si>
    <r>
      <rPr>
        <sz val="11"/>
        <rFont val="ＭＳ Ｐゴシック"/>
        <family val="2"/>
      </rPr>
      <t xml:space="preserve">               SELECT SUBSTRB(RPAD(&amp;SELECT_CLM._</t>
    </r>
    <r>
      <rPr>
        <sz val="11"/>
        <color rgb="FF3333FF"/>
        <rFont val="ＭＳ Ｐゴシック"/>
        <family val="2"/>
      </rPr>
      <t>2</t>
    </r>
    <r>
      <rPr>
        <sz val="11"/>
        <rFont val="ＭＳ Ｐゴシック"/>
        <family val="2"/>
      </rPr>
      <t>,&amp;UPDATE_KETA,' '),1,&amp;UPDATE_KETA) FROM WBJT0120)</t>
    </r>
  </si>
  <si>
    <t>⇒</t>
  </si>
  <si>
    <t>対象データは、切替前の項目がマスタ切替前に存在すると、エラーになる。</t>
  </si>
  <si>
    <r>
      <rPr>
        <sz val="11"/>
        <rFont val="ＭＳ Ｐゴシック"/>
        <family val="2"/>
      </rPr>
      <t xml:space="preserve">               SUBSTRB(A.&amp;UPDATE_CLM.,&amp;UPDATE_START.,&amp;UPDATE_KETA.) </t>
    </r>
    <r>
      <rPr>
        <sz val="11"/>
        <color rgb="FF3333FF"/>
        <rFont val="ＭＳ Ｐゴシック"/>
        <family val="2"/>
      </rPr>
      <t>IN</t>
    </r>
    <r>
      <rPr>
        <sz val="11"/>
        <rFont val="ＭＳ Ｐゴシック"/>
        <family val="2"/>
      </rPr>
      <t>(</t>
    </r>
  </si>
  <si>
    <r>
      <rPr>
        <sz val="11"/>
        <rFont val="ＭＳ Ｐゴシック"/>
        <family val="2"/>
      </rPr>
      <t xml:space="preserve">               SELECT SUBSTRB(RPAD(&amp;SELECT_CLM._</t>
    </r>
    <r>
      <rPr>
        <sz val="11"/>
        <color rgb="FF3333FF"/>
        <rFont val="ＭＳ Ｐゴシック"/>
        <family val="2"/>
      </rPr>
      <t>1,</t>
    </r>
    <r>
      <rPr>
        <sz val="11"/>
        <rFont val="ＭＳ Ｐゴシック"/>
        <family val="2"/>
      </rPr>
      <t xml:space="preserve">&amp;UPDATE_KETA,' '),1,&amp;UPDATE_KETA) FROM WBJT0120 </t>
    </r>
  </si>
  <si>
    <t xml:space="preserve">               WHERE &amp;USER_CD_CLM._1 = &amp;OLD_USER_CD. AND &amp;USER_CD_CLM._2 = &amp;NEW_USER_CD. ) AND</t>
  </si>
  <si>
    <t xml:space="preserve">               A.&amp;USER_CD_CLM.= &amp;OLD_USER_CD.</t>
  </si>
  <si>
    <t>１.リスト一覧</t>
  </si>
  <si>
    <t>対応区分</t>
  </si>
  <si>
    <t>ソース分類</t>
  </si>
  <si>
    <t>対応判断中</t>
  </si>
  <si>
    <t>変更</t>
  </si>
  <si>
    <t>BL</t>
  </si>
  <si>
    <t>対応中</t>
  </si>
  <si>
    <t>PL</t>
  </si>
  <si>
    <t>既存障害</t>
  </si>
  <si>
    <t>2.単体品質基準</t>
  </si>
  <si>
    <t>単体障害密度：新規テーマ：3.5～5.5件/KLOC</t>
  </si>
  <si>
    <t>　　　　　　　　　　改修テーマ：0.7～1.2件/KLOC</t>
  </si>
  <si>
    <t>契約手続き中一覧</t>
  </si>
  <si>
    <t>003-001-023</t>
  </si>
  <si>
    <t>ホワイトボード -&gt;契約手続き中一覧-&gt;名前-&gt;変更</t>
  </si>
  <si>
    <r>
      <rPr>
        <sz val="10"/>
        <rFont val="宋体"/>
        <family val="3"/>
        <charset val="134"/>
      </rPr>
      <t>输</t>
    </r>
    <r>
      <rPr>
        <sz val="10"/>
        <rFont val="ＭＳ Ｐゴシック"/>
        <family val="2"/>
        <charset val="134"/>
      </rPr>
      <t>入“使用者氏名”后“使用者カナ”不自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  <charset val="134"/>
      </rPr>
      <t>反</t>
    </r>
    <r>
      <rPr>
        <sz val="10"/>
        <rFont val="宋体"/>
        <family val="3"/>
        <charset val="134"/>
      </rPr>
      <t>应
输</t>
    </r>
    <r>
      <rPr>
        <sz val="10"/>
        <rFont val="ＭＳ Ｐゴシック"/>
        <family val="2"/>
        <charset val="134"/>
      </rPr>
      <t>入“送付先名称”后“送付先カナ”不自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  <charset val="134"/>
      </rPr>
      <t>反</t>
    </r>
    <r>
      <rPr>
        <sz val="10"/>
        <rFont val="宋体"/>
        <family val="3"/>
        <charset val="134"/>
      </rPr>
      <t>应</t>
    </r>
  </si>
  <si>
    <t>ホワイトボード -&gt;契約手続き中一覧-&gt;名前-&gt;進捗情報</t>
  </si>
  <si>
    <r>
      <t>步骤</t>
    </r>
    <r>
      <rPr>
        <sz val="10"/>
        <rFont val="ＭＳ Ｐゴシック"/>
        <family val="2"/>
        <charset val="134"/>
      </rPr>
      <t>3</t>
    </r>
    <r>
      <rPr>
        <sz val="10"/>
        <rFont val="宋体"/>
        <family val="3"/>
        <charset val="134"/>
      </rPr>
      <t>“審査用フォーム送付”发送邮件后，客户提交信息的页面</t>
    </r>
    <r>
      <rPr>
        <sz val="10"/>
        <rFont val="ＭＳ Ｐゴシック"/>
        <family val="2"/>
        <charset val="134"/>
      </rPr>
      <t>中性</t>
    </r>
    <r>
      <rPr>
        <sz val="10"/>
        <rFont val="宋体"/>
        <family val="3"/>
        <charset val="134"/>
      </rPr>
      <t>别</t>
    </r>
    <r>
      <rPr>
        <sz val="10"/>
        <rFont val="ＭＳ Ｐゴシック"/>
        <family val="2"/>
        <charset val="134"/>
      </rPr>
      <t>部分不自</t>
    </r>
    <r>
      <rPr>
        <sz val="10"/>
        <rFont val="宋体"/>
        <family val="3"/>
        <charset val="134"/>
      </rPr>
      <t>动显</t>
    </r>
    <r>
      <rPr>
        <sz val="10"/>
        <rFont val="ＭＳ Ｐゴシック"/>
        <family val="2"/>
        <charset val="134"/>
      </rPr>
      <t>示，是否需改</t>
    </r>
    <r>
      <rPr>
        <sz val="10"/>
        <rFont val="宋体"/>
        <family val="3"/>
        <charset val="134"/>
      </rPr>
      <t>进？或者</t>
    </r>
    <r>
      <rPr>
        <sz val="10"/>
        <rFont val="ＭＳ Ｐゴシック"/>
        <family val="2"/>
        <charset val="134"/>
      </rPr>
      <t>可以忽略此</t>
    </r>
    <r>
      <rPr>
        <sz val="10"/>
        <rFont val="宋体"/>
        <family val="3"/>
        <charset val="134"/>
      </rPr>
      <t>问题</t>
    </r>
  </si>
  <si>
    <r>
      <t>在Excel“test_契約管理_契約手続き一覧.xlsx”中IN_FORM_006（即進捗情報4）</t>
    </r>
    <r>
      <rPr>
        <sz val="10"/>
        <rFont val="宋体"/>
        <family val="3"/>
        <charset val="134"/>
      </rPr>
      <t>执</t>
    </r>
    <r>
      <rPr>
        <sz val="10"/>
        <rFont val="ＭＳ Ｐゴシック"/>
        <family val="2"/>
        <charset val="134"/>
      </rPr>
      <t>行完后，
并未在</t>
    </r>
    <r>
      <rPr>
        <sz val="10"/>
        <rFont val="宋体"/>
        <family val="3"/>
        <charset val="134"/>
      </rPr>
      <t>这</t>
    </r>
    <r>
      <rPr>
        <sz val="10"/>
        <rFont val="ＭＳ Ｐゴシック"/>
        <family val="2"/>
        <charset val="134"/>
      </rPr>
      <t>一</t>
    </r>
    <r>
      <rPr>
        <sz val="10"/>
        <rFont val="宋体"/>
        <family val="3"/>
        <charset val="134"/>
      </rPr>
      <t>步</t>
    </r>
    <r>
      <rPr>
        <sz val="10"/>
        <rFont val="ＭＳ Ｐゴシック"/>
        <family val="2"/>
        <charset val="134"/>
      </rPr>
      <t>操作</t>
    </r>
    <r>
      <rPr>
        <sz val="10"/>
        <rFont val="宋体"/>
        <family val="3"/>
        <charset val="134"/>
      </rPr>
      <t>过</t>
    </r>
    <r>
      <rPr>
        <sz val="10"/>
        <rFont val="ＭＳ Ｐゴシック"/>
        <family val="2"/>
        <charset val="134"/>
      </rPr>
      <t>的数据：表ap_subscription的字段delivery_tel2</t>
    </r>
    <r>
      <rPr>
        <sz val="10"/>
        <rFont val="宋体"/>
        <family val="3"/>
        <charset val="134"/>
      </rPr>
      <t>丢</t>
    </r>
    <r>
      <rPr>
        <sz val="10"/>
        <rFont val="ＭＳ Ｐゴシック"/>
        <family val="2"/>
        <charset val="134"/>
      </rPr>
      <t>失</t>
    </r>
  </si>
</sst>
</file>

<file path=xl/styles.xml><?xml version="1.0" encoding="utf-8"?>
<styleSheet xmlns="http://schemas.openxmlformats.org/spreadsheetml/2006/main">
  <numFmts count="10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m/d"/>
    <numFmt numFmtId="177" formatCode="_(* #,##0_);_(* \(#,##0\);_(* &quot;-&quot;_);_(@_)"/>
    <numFmt numFmtId="178" formatCode="_(&quot;$&quot;* #,##0_);_(&quot;$&quot;* \(#,##0\);_(&quot;$&quot;* &quot;-&quot;_);_(@_)"/>
    <numFmt numFmtId="179" formatCode="0_);[Red]\(0\)"/>
    <numFmt numFmtId="180" formatCode="0.0_ "/>
    <numFmt numFmtId="181" formatCode="0_ "/>
    <numFmt numFmtId="182" formatCode="yyyy/m/d;@"/>
  </numFmts>
  <fonts count="63">
    <font>
      <sz val="11"/>
      <name val="ＭＳ Ｐゴシック"/>
      <charset val="128"/>
    </font>
    <font>
      <sz val="9"/>
      <name val="ＭＳ Ｐゴシック"/>
      <family val="2"/>
    </font>
    <font>
      <sz val="9"/>
      <color rgb="FFFF0000"/>
      <name val="ＭＳ Ｐゴシック"/>
      <family val="2"/>
    </font>
    <font>
      <sz val="10"/>
      <name val="ＭＳ Ｐゴシック"/>
      <family val="2"/>
    </font>
    <font>
      <strike/>
      <sz val="9"/>
      <name val="ＭＳ Ｐゴシック"/>
      <family val="2"/>
    </font>
    <font>
      <sz val="10"/>
      <color rgb="FFFF0000"/>
      <name val="ＭＳ Ｐゴシック"/>
      <family val="2"/>
    </font>
    <font>
      <strike/>
      <sz val="10"/>
      <color rgb="FFFF0000"/>
      <name val="ＭＳ Ｐゴシック"/>
      <family val="2"/>
    </font>
    <font>
      <b/>
      <u/>
      <sz val="11"/>
      <name val="ＭＳ Ｐゴシック"/>
      <family val="2"/>
    </font>
    <font>
      <b/>
      <sz val="11"/>
      <color theme="1"/>
      <name val="宋体"/>
      <charset val="128"/>
      <scheme val="minor"/>
    </font>
    <font>
      <sz val="11"/>
      <color theme="1"/>
      <name val="宋体"/>
      <charset val="128"/>
      <scheme val="minor"/>
    </font>
    <font>
      <sz val="11"/>
      <color rgb="FFFF0000"/>
      <name val="ＭＳ Ｐゴシック"/>
      <family val="2"/>
    </font>
    <font>
      <sz val="11"/>
      <color rgb="FFFF0000"/>
      <name val="宋体"/>
      <charset val="134"/>
      <scheme val="minor"/>
    </font>
    <font>
      <sz val="9"/>
      <name val="ＭＳ ゴシック"/>
      <family val="3"/>
    </font>
    <font>
      <b/>
      <sz val="11"/>
      <name val="ＭＳ Ｐゴシック"/>
      <family val="2"/>
    </font>
    <font>
      <b/>
      <sz val="9"/>
      <name val="ＭＳ Ｐゴシック"/>
      <family val="2"/>
    </font>
    <font>
      <b/>
      <sz val="10"/>
      <name val="ＭＳ Ｐゴシック"/>
      <family val="2"/>
    </font>
    <font>
      <b/>
      <sz val="9"/>
      <name val="ＭＳ ゴシック"/>
      <family val="3"/>
    </font>
    <font>
      <sz val="11"/>
      <name val="ＭＳ Ｐゴシック"/>
      <family val="2"/>
    </font>
    <font>
      <sz val="10"/>
      <name val="宋体"/>
      <charset val="128"/>
    </font>
    <font>
      <sz val="10"/>
      <name val="宋体"/>
      <charset val="134"/>
    </font>
    <font>
      <sz val="10"/>
      <name val="ＭＳ Ｐゴシック"/>
      <family val="2"/>
    </font>
    <font>
      <sz val="10"/>
      <name val="宋体"/>
      <charset val="134"/>
    </font>
    <font>
      <sz val="10"/>
      <name val="ＭＳ Ｐゴシック"/>
      <family val="2"/>
      <charset val="134"/>
    </font>
    <font>
      <sz val="10"/>
      <name val="宋体"/>
      <family val="2"/>
      <charset val="134"/>
    </font>
    <font>
      <sz val="11"/>
      <color indexed="8"/>
      <name val="ＭＳ Ｐゴシック"/>
      <family val="2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28"/>
      <scheme val="minor"/>
    </font>
    <font>
      <sz val="11"/>
      <name val="Calibri"/>
      <family val="2"/>
    </font>
    <font>
      <sz val="12"/>
      <color theme="1"/>
      <name val="宋体"/>
      <charset val="134"/>
      <scheme val="minor"/>
    </font>
    <font>
      <sz val="12"/>
      <name val="Arial"/>
      <family val="2"/>
    </font>
    <font>
      <sz val="11"/>
      <color theme="1"/>
      <name val="Tahoma"/>
      <family val="2"/>
    </font>
    <font>
      <sz val="10"/>
      <color theme="1"/>
      <name val="Meiryo UI"/>
      <family val="2"/>
    </font>
    <font>
      <sz val="10"/>
      <name val="ＭＳ ゴシック"/>
      <family val="3"/>
    </font>
    <font>
      <sz val="11"/>
      <name val="明朝"/>
      <charset val="128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u/>
      <sz val="11"/>
      <color rgb="FFFF0000"/>
      <name val="宋体"/>
      <family val="3"/>
      <charset val="134"/>
    </font>
    <font>
      <sz val="11"/>
      <color rgb="FF3333FF"/>
      <name val="ＭＳ Ｐゴシック"/>
      <family val="2"/>
    </font>
    <font>
      <sz val="10"/>
      <name val="BatangChe"/>
      <family val="3"/>
      <charset val="129"/>
    </font>
    <font>
      <b/>
      <sz val="9"/>
      <name val="BatangChe"/>
      <family val="3"/>
      <charset val="129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name val="MS PGothic"/>
      <family val="2"/>
      <charset val="128"/>
    </font>
    <font>
      <sz val="9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8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Meiryo UI"/>
      <family val="2"/>
      <charset val="134"/>
    </font>
    <font>
      <sz val="11"/>
      <color theme="1"/>
      <name val="Tahoma"/>
      <family val="2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Meiryo UI"/>
      <family val="2"/>
      <charset val="128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 style="thin">
        <color auto="1"/>
      </right>
      <top style="medium">
        <color indexed="10"/>
      </top>
      <bottom/>
      <diagonal/>
    </border>
    <border>
      <left style="thin">
        <color auto="1"/>
      </left>
      <right style="medium">
        <color indexed="10"/>
      </right>
      <top style="medium">
        <color indexed="10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10"/>
      </left>
      <right/>
      <top/>
      <bottom/>
      <diagonal/>
    </border>
    <border>
      <left style="thin">
        <color auto="1"/>
      </left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 style="thin">
        <color auto="1"/>
      </right>
      <top/>
      <bottom style="medium">
        <color indexed="10"/>
      </bottom>
      <diagonal/>
    </border>
    <border>
      <left style="thin">
        <color auto="1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thin">
        <color auto="1"/>
      </right>
      <top style="thin">
        <color auto="1"/>
      </top>
      <bottom/>
      <diagonal/>
    </border>
    <border>
      <left style="medium">
        <color indexed="10"/>
      </left>
      <right style="thin">
        <color auto="1"/>
      </right>
      <top/>
      <bottom/>
      <diagonal/>
    </border>
    <border>
      <left style="medium">
        <color indexed="1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10"/>
      </bottom>
      <diagonal/>
    </border>
    <border>
      <left/>
      <right style="thin">
        <color auto="1"/>
      </right>
      <top style="thin">
        <color auto="1"/>
      </top>
      <bottom style="medium">
        <color indexed="10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27" fillId="0" borderId="0"/>
    <xf numFmtId="0" fontId="25" fillId="0" borderId="0"/>
    <xf numFmtId="0" fontId="28" fillId="0" borderId="0"/>
    <xf numFmtId="0" fontId="26" fillId="0" borderId="0"/>
    <xf numFmtId="0" fontId="27" fillId="0" borderId="0"/>
    <xf numFmtId="178" fontId="30" fillId="0" borderId="0" applyFont="0" applyFill="0" applyBorder="0" applyAlignment="0" applyProtection="0"/>
    <xf numFmtId="0" fontId="24" fillId="0" borderId="0">
      <alignment vertical="center"/>
    </xf>
    <xf numFmtId="0" fontId="31" fillId="0" borderId="0"/>
    <xf numFmtId="0" fontId="29" fillId="0" borderId="0"/>
    <xf numFmtId="0" fontId="24" fillId="0" borderId="0">
      <alignment vertical="center"/>
    </xf>
    <xf numFmtId="0" fontId="17" fillId="0" borderId="0"/>
    <xf numFmtId="0" fontId="29" fillId="0" borderId="0"/>
    <xf numFmtId="0" fontId="24" fillId="0" borderId="0"/>
    <xf numFmtId="0" fontId="24" fillId="0" borderId="0"/>
    <xf numFmtId="177" fontId="30" fillId="0" borderId="0" applyFont="0" applyFill="0" applyBorder="0" applyAlignment="0" applyProtection="0"/>
    <xf numFmtId="0" fontId="24" fillId="0" borderId="0">
      <alignment vertical="center"/>
    </xf>
    <xf numFmtId="0" fontId="17" fillId="0" borderId="0"/>
    <xf numFmtId="0" fontId="30" fillId="0" borderId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/>
    <xf numFmtId="0" fontId="17" fillId="0" borderId="0"/>
    <xf numFmtId="0" fontId="32" fillId="0" borderId="0"/>
    <xf numFmtId="0" fontId="32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29" fillId="0" borderId="0"/>
    <xf numFmtId="0" fontId="33" fillId="0" borderId="0"/>
    <xf numFmtId="0" fontId="28" fillId="0" borderId="0"/>
    <xf numFmtId="0" fontId="34" fillId="0" borderId="0"/>
    <xf numFmtId="0" fontId="26" fillId="0" borderId="0"/>
    <xf numFmtId="0" fontId="26" fillId="0" borderId="0"/>
    <xf numFmtId="0" fontId="17" fillId="0" borderId="0"/>
    <xf numFmtId="0" fontId="35" fillId="0" borderId="0"/>
    <xf numFmtId="0" fontId="35" fillId="0" borderId="0"/>
    <xf numFmtId="0" fontId="28" fillId="0" borderId="0"/>
    <xf numFmtId="0" fontId="17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28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17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38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38" fontId="3" fillId="0" borderId="0" applyFont="0" applyFill="0" applyBorder="0" applyAlignment="0" applyProtection="0">
      <alignment vertical="center"/>
    </xf>
    <xf numFmtId="43" fontId="26" fillId="0" borderId="0"/>
    <xf numFmtId="43" fontId="26" fillId="0" borderId="0"/>
    <xf numFmtId="43" fontId="26" fillId="0" borderId="0" applyFont="0" applyFill="0" applyBorder="0" applyAlignment="0" applyProtection="0">
      <alignment vertical="center"/>
    </xf>
    <xf numFmtId="43" fontId="26" fillId="0" borderId="0"/>
    <xf numFmtId="43" fontId="26" fillId="0" borderId="0"/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46" fillId="0" borderId="0"/>
    <xf numFmtId="0" fontId="49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49" fillId="0" borderId="0" applyNumberFormat="0" applyFill="0" applyBorder="0" applyAlignment="0" applyProtection="0">
      <alignment vertical="center"/>
    </xf>
    <xf numFmtId="0" fontId="46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>
      <alignment vertical="center"/>
    </xf>
    <xf numFmtId="0" fontId="50" fillId="0" borderId="0"/>
    <xf numFmtId="0" fontId="50" fillId="0" borderId="0"/>
    <xf numFmtId="0" fontId="46" fillId="0" borderId="0"/>
    <xf numFmtId="0" fontId="51" fillId="0" borderId="0"/>
    <xf numFmtId="0" fontId="51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/>
    <xf numFmtId="0" fontId="48" fillId="0" borderId="0">
      <alignment vertical="center"/>
    </xf>
    <xf numFmtId="0" fontId="50" fillId="0" borderId="0"/>
    <xf numFmtId="0" fontId="50" fillId="0" borderId="0"/>
    <xf numFmtId="0" fontId="48" fillId="0" borderId="0"/>
    <xf numFmtId="0" fontId="4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/>
    <xf numFmtId="0" fontId="48" fillId="0" borderId="0"/>
    <xf numFmtId="0" fontId="48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46" fillId="0" borderId="0"/>
    <xf numFmtId="0" fontId="46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/>
    <xf numFmtId="0" fontId="53" fillId="0" borderId="0"/>
    <xf numFmtId="0" fontId="53" fillId="0" borderId="0"/>
    <xf numFmtId="0" fontId="53" fillId="0" borderId="0"/>
    <xf numFmtId="38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38" fontId="22" fillId="0" borderId="0" applyFont="0" applyFill="0" applyBorder="0" applyAlignment="0" applyProtection="0">
      <alignment vertical="center"/>
    </xf>
    <xf numFmtId="43" fontId="48" fillId="0" borderId="0"/>
    <xf numFmtId="43" fontId="48" fillId="0" borderId="0"/>
    <xf numFmtId="43" fontId="54" fillId="0" borderId="0" applyFont="0" applyFill="0" applyBorder="0" applyAlignment="0" applyProtection="0">
      <alignment vertical="center"/>
    </xf>
    <xf numFmtId="43" fontId="48" fillId="0" borderId="0"/>
    <xf numFmtId="43" fontId="48" fillId="0" borderId="0"/>
    <xf numFmtId="43" fontId="54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5" fillId="0" borderId="0"/>
    <xf numFmtId="0" fontId="56" fillId="0" borderId="0"/>
    <xf numFmtId="0" fontId="57" fillId="0" borderId="0">
      <alignment vertical="center"/>
    </xf>
    <xf numFmtId="0" fontId="58" fillId="0" borderId="0"/>
    <xf numFmtId="0" fontId="59" fillId="0" borderId="0">
      <alignment vertical="center"/>
    </xf>
    <xf numFmtId="38" fontId="59" fillId="0" borderId="0" applyFont="0" applyFill="0" applyBorder="0" applyAlignment="0" applyProtection="0">
      <alignment vertical="center"/>
    </xf>
    <xf numFmtId="0" fontId="60" fillId="0" borderId="0"/>
    <xf numFmtId="0" fontId="61" fillId="0" borderId="0">
      <alignment vertical="center"/>
    </xf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58" fillId="0" borderId="0"/>
    <xf numFmtId="0" fontId="57" fillId="0" borderId="0"/>
    <xf numFmtId="0" fontId="59" fillId="0" borderId="0"/>
    <xf numFmtId="0" fontId="59" fillId="0" borderId="0"/>
    <xf numFmtId="0" fontId="61" fillId="0" borderId="0"/>
    <xf numFmtId="0" fontId="57" fillId="0" borderId="0"/>
    <xf numFmtId="0" fontId="62" fillId="0" borderId="0"/>
    <xf numFmtId="0" fontId="55" fillId="0" borderId="0"/>
    <xf numFmtId="43" fontId="55" fillId="0" borderId="0"/>
    <xf numFmtId="0" fontId="55" fillId="0" borderId="0"/>
    <xf numFmtId="43" fontId="55" fillId="0" borderId="0" applyFont="0" applyFill="0" applyBorder="0" applyAlignment="0" applyProtection="0">
      <alignment vertical="center"/>
    </xf>
    <xf numFmtId="43" fontId="55" fillId="0" borderId="0"/>
    <xf numFmtId="42" fontId="30" fillId="0" borderId="0"/>
    <xf numFmtId="41" fontId="30" fillId="0" borderId="0"/>
    <xf numFmtId="0" fontId="57" fillId="0" borderId="0">
      <alignment vertical="center"/>
    </xf>
    <xf numFmtId="0" fontId="57" fillId="0" borderId="0"/>
    <xf numFmtId="0" fontId="57" fillId="0" borderId="0">
      <alignment vertical="center"/>
    </xf>
    <xf numFmtId="0" fontId="59" fillId="0" borderId="0">
      <alignment vertical="center"/>
    </xf>
    <xf numFmtId="38" fontId="59" fillId="0" borderId="0" applyFont="0" applyFill="0" applyBorder="0" applyAlignment="0" applyProtection="0">
      <alignment vertical="center"/>
    </xf>
    <xf numFmtId="0" fontId="61" fillId="0" borderId="0">
      <alignment vertical="center"/>
    </xf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43" fontId="55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57" fillId="0" borderId="0"/>
    <xf numFmtId="0" fontId="59" fillId="0" borderId="0"/>
    <xf numFmtId="0" fontId="59" fillId="0" borderId="0"/>
    <xf numFmtId="0" fontId="61" fillId="0" borderId="0"/>
    <xf numFmtId="0" fontId="57" fillId="0" borderId="0"/>
    <xf numFmtId="0" fontId="62" fillId="0" borderId="0"/>
    <xf numFmtId="0" fontId="53" fillId="0" borderId="0"/>
    <xf numFmtId="43" fontId="55" fillId="0" borderId="0"/>
    <xf numFmtId="42" fontId="30" fillId="0" borderId="0"/>
    <xf numFmtId="41" fontId="30" fillId="0" borderId="0"/>
    <xf numFmtId="0" fontId="49" fillId="0" borderId="0"/>
    <xf numFmtId="0" fontId="53" fillId="0" borderId="0"/>
    <xf numFmtId="0" fontId="24" fillId="0" borderId="0">
      <alignment vertical="center"/>
    </xf>
    <xf numFmtId="0" fontId="17" fillId="0" borderId="0"/>
    <xf numFmtId="0" fontId="24" fillId="0" borderId="0"/>
    <xf numFmtId="0" fontId="24" fillId="0" borderId="0">
      <alignment vertical="center"/>
    </xf>
    <xf numFmtId="0" fontId="17" fillId="0" borderId="0"/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/>
    <xf numFmtId="0" fontId="17" fillId="0" borderId="0"/>
    <xf numFmtId="0" fontId="32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50" fillId="0" borderId="0"/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/>
    <xf numFmtId="0" fontId="48" fillId="0" borderId="0"/>
    <xf numFmtId="0" fontId="31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/>
    <xf numFmtId="0" fontId="53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38" fontId="3" fillId="0" borderId="0" applyFont="0" applyFill="0" applyBorder="0" applyAlignment="0" applyProtection="0">
      <alignment vertical="center"/>
    </xf>
    <xf numFmtId="0" fontId="3" fillId="0" borderId="0"/>
    <xf numFmtId="38" fontId="3" fillId="0" borderId="0" applyFont="0" applyFill="0" applyBorder="0" applyAlignment="0" applyProtection="0">
      <alignment vertical="center"/>
    </xf>
    <xf numFmtId="43" fontId="48" fillId="0" borderId="0"/>
    <xf numFmtId="43" fontId="48" fillId="0" borderId="0" applyFont="0" applyFill="0" applyBorder="0" applyAlignment="0" applyProtection="0">
      <alignment vertical="center"/>
    </xf>
    <xf numFmtId="43" fontId="48" fillId="0" borderId="0"/>
    <xf numFmtId="43" fontId="48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6" fillId="0" borderId="0"/>
    <xf numFmtId="0" fontId="22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38" fontId="22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</cellStyleXfs>
  <cellXfs count="26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 applyProtection="1">
      <alignment horizontal="left" vertical="top"/>
      <protection locked="0"/>
    </xf>
    <xf numFmtId="0" fontId="1" fillId="2" borderId="3" xfId="0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 applyProtection="1">
      <alignment horizontal="left" vertical="top"/>
      <protection locked="0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9" fontId="5" fillId="2" borderId="3" xfId="0" applyNumberFormat="1" applyFont="1" applyFill="1" applyBorder="1" applyAlignment="1" applyProtection="1">
      <alignment horizontal="left" vertical="top"/>
      <protection locked="0"/>
    </xf>
    <xf numFmtId="49" fontId="6" fillId="2" borderId="4" xfId="0" applyNumberFormat="1" applyFont="1" applyFill="1" applyBorder="1" applyAlignment="1" applyProtection="1">
      <alignment horizontal="left" vertical="top"/>
      <protection locked="0"/>
    </xf>
    <xf numFmtId="49" fontId="3" fillId="2" borderId="4" xfId="0" applyNumberFormat="1" applyFont="1" applyFill="1" applyBorder="1" applyAlignment="1" applyProtection="1">
      <alignment horizontal="left" vertical="top"/>
      <protection locked="0"/>
    </xf>
    <xf numFmtId="0" fontId="7" fillId="0" borderId="0" xfId="0" applyFont="1"/>
    <xf numFmtId="0" fontId="8" fillId="0" borderId="0" xfId="0" applyFont="1"/>
    <xf numFmtId="0" fontId="0" fillId="0" borderId="6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9" fillId="4" borderId="7" xfId="0" applyFont="1" applyFill="1" applyBorder="1"/>
    <xf numFmtId="0" fontId="9" fillId="4" borderId="10" xfId="0" applyFont="1" applyFill="1" applyBorder="1"/>
    <xf numFmtId="0" fontId="9" fillId="0" borderId="10" xfId="0" applyFont="1" applyBorder="1"/>
    <xf numFmtId="0" fontId="0" fillId="0" borderId="11" xfId="0" applyBorder="1"/>
    <xf numFmtId="0" fontId="0" fillId="0" borderId="10" xfId="0" applyBorder="1"/>
    <xf numFmtId="0" fontId="10" fillId="0" borderId="0" xfId="0" applyFont="1"/>
    <xf numFmtId="0" fontId="11" fillId="4" borderId="10" xfId="0" applyFont="1" applyFill="1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0" xfId="0" applyFont="1" applyBorder="1"/>
    <xf numFmtId="0" fontId="11" fillId="0" borderId="0" xfId="0" applyFont="1" applyBorder="1"/>
    <xf numFmtId="0" fontId="0" fillId="0" borderId="0" xfId="0" applyAlignment="1">
      <alignment vertical="top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49" fontId="1" fillId="5" borderId="20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left" vertical="center"/>
    </xf>
    <xf numFmtId="0" fontId="3" fillId="5" borderId="22" xfId="0" applyFont="1" applyFill="1" applyBorder="1" applyAlignment="1">
      <alignment vertical="center"/>
    </xf>
    <xf numFmtId="10" fontId="3" fillId="5" borderId="23" xfId="0" applyNumberFormat="1" applyFont="1" applyFill="1" applyBorder="1" applyAlignment="1">
      <alignment vertical="center"/>
    </xf>
    <xf numFmtId="49" fontId="1" fillId="5" borderId="24" xfId="0" applyNumberFormat="1" applyFont="1" applyFill="1" applyBorder="1" applyAlignment="1">
      <alignment horizontal="left" vertical="center"/>
    </xf>
    <xf numFmtId="49" fontId="3" fillId="5" borderId="23" xfId="0" applyNumberFormat="1" applyFont="1" applyFill="1" applyBorder="1" applyAlignment="1">
      <alignment horizontal="left" vertical="center"/>
    </xf>
    <xf numFmtId="0" fontId="3" fillId="5" borderId="25" xfId="0" applyFont="1" applyFill="1" applyBorder="1" applyAlignment="1">
      <alignment vertical="center"/>
    </xf>
    <xf numFmtId="49" fontId="1" fillId="5" borderId="26" xfId="0" applyNumberFormat="1" applyFont="1" applyFill="1" applyBorder="1" applyAlignment="1">
      <alignment horizontal="left" vertical="center"/>
    </xf>
    <xf numFmtId="49" fontId="3" fillId="5" borderId="27" xfId="0" applyNumberFormat="1" applyFont="1" applyFill="1" applyBorder="1" applyAlignment="1">
      <alignment horizontal="left" vertical="center"/>
    </xf>
    <xf numFmtId="0" fontId="3" fillId="5" borderId="28" xfId="0" applyFont="1" applyFill="1" applyBorder="1" applyAlignment="1">
      <alignment vertical="center"/>
    </xf>
    <xf numFmtId="10" fontId="3" fillId="5" borderId="11" xfId="0" applyNumberFormat="1" applyFont="1" applyFill="1" applyBorder="1" applyAlignment="1">
      <alignment vertical="center"/>
    </xf>
    <xf numFmtId="0" fontId="3" fillId="0" borderId="0" xfId="0" applyFont="1" applyAlignment="1">
      <alignment vertical="top" wrapText="1"/>
    </xf>
    <xf numFmtId="10" fontId="3" fillId="5" borderId="29" xfId="0" applyNumberFormat="1" applyFont="1" applyFill="1" applyBorder="1" applyAlignment="1">
      <alignment vertical="center"/>
    </xf>
    <xf numFmtId="10" fontId="3" fillId="5" borderId="30" xfId="0" applyNumberFormat="1" applyFont="1" applyFill="1" applyBorder="1" applyAlignment="1">
      <alignment vertical="center"/>
    </xf>
    <xf numFmtId="10" fontId="3" fillId="5" borderId="31" xfId="0" applyNumberFormat="1" applyFont="1" applyFill="1" applyBorder="1" applyAlignment="1">
      <alignment vertical="center"/>
    </xf>
    <xf numFmtId="49" fontId="1" fillId="5" borderId="20" xfId="0" applyNumberFormat="1" applyFont="1" applyFill="1" applyBorder="1" applyAlignment="1" applyProtection="1">
      <alignment horizontal="left" vertical="center"/>
      <protection locked="0"/>
    </xf>
    <xf numFmtId="49" fontId="1" fillId="5" borderId="21" xfId="0" applyNumberFormat="1" applyFont="1" applyFill="1" applyBorder="1" applyAlignment="1" applyProtection="1">
      <alignment horizontal="left" vertical="center"/>
      <protection locked="0"/>
    </xf>
    <xf numFmtId="49" fontId="1" fillId="5" borderId="24" xfId="0" applyNumberFormat="1" applyFont="1" applyFill="1" applyBorder="1" applyAlignment="1" applyProtection="1">
      <alignment horizontal="left" vertical="center"/>
      <protection locked="0"/>
    </xf>
    <xf numFmtId="49" fontId="1" fillId="5" borderId="23" xfId="0" applyNumberFormat="1" applyFont="1" applyFill="1" applyBorder="1" applyAlignment="1" applyProtection="1">
      <alignment horizontal="left" vertical="center"/>
      <protection locked="0"/>
    </xf>
    <xf numFmtId="49" fontId="1" fillId="5" borderId="26" xfId="0" applyNumberFormat="1" applyFont="1" applyFill="1" applyBorder="1" applyAlignment="1" applyProtection="1">
      <alignment horizontal="left" vertical="center"/>
      <protection locked="0"/>
    </xf>
    <xf numFmtId="49" fontId="1" fillId="5" borderId="27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Alignment="1">
      <alignment vertical="top"/>
    </xf>
    <xf numFmtId="0" fontId="16" fillId="0" borderId="0" xfId="0" applyFont="1" applyBorder="1" applyAlignment="1">
      <alignment vertical="top"/>
    </xf>
    <xf numFmtId="0" fontId="12" fillId="0" borderId="0" xfId="36" applyFont="1" applyFill="1" applyBorder="1" applyAlignment="1">
      <alignment horizontal="center" vertical="top" textRotation="255"/>
    </xf>
    <xf numFmtId="0" fontId="12" fillId="0" borderId="0" xfId="36" applyFont="1" applyFill="1" applyBorder="1" applyAlignment="1">
      <alignment vertical="top" textRotation="255"/>
    </xf>
    <xf numFmtId="0" fontId="16" fillId="5" borderId="1" xfId="0" applyFont="1" applyFill="1" applyBorder="1" applyAlignment="1">
      <alignment horizontal="center" vertical="center"/>
    </xf>
    <xf numFmtId="0" fontId="16" fillId="5" borderId="1" xfId="36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top"/>
    </xf>
    <xf numFmtId="56" fontId="12" fillId="0" borderId="1" xfId="36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2" fillId="0" borderId="1" xfId="36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56" fontId="12" fillId="5" borderId="1" xfId="0" applyNumberFormat="1" applyFont="1" applyFill="1" applyBorder="1" applyAlignment="1">
      <alignment vertical="center"/>
    </xf>
    <xf numFmtId="179" fontId="1" fillId="5" borderId="1" xfId="0" applyNumberFormat="1" applyFont="1" applyFill="1" applyBorder="1" applyAlignment="1">
      <alignment horizontal="right" vertical="center" wrapText="1"/>
    </xf>
    <xf numFmtId="10" fontId="14" fillId="5" borderId="1" xfId="0" applyNumberFormat="1" applyFont="1" applyFill="1" applyBorder="1" applyAlignment="1">
      <alignment horizontal="right" vertical="center" wrapText="1"/>
    </xf>
    <xf numFmtId="179" fontId="3" fillId="5" borderId="1" xfId="0" applyNumberFormat="1" applyFont="1" applyFill="1" applyBorder="1" applyAlignment="1">
      <alignment vertical="center"/>
    </xf>
    <xf numFmtId="180" fontId="3" fillId="5" borderId="1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top" wrapText="1"/>
    </xf>
    <xf numFmtId="56" fontId="12" fillId="0" borderId="1" xfId="0" applyNumberFormat="1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56" fontId="12" fillId="0" borderId="0" xfId="0" applyNumberFormat="1" applyFont="1" applyFill="1" applyBorder="1" applyAlignment="1">
      <alignment vertical="center"/>
    </xf>
    <xf numFmtId="179" fontId="1" fillId="0" borderId="0" xfId="0" applyNumberFormat="1" applyFont="1" applyFill="1" applyBorder="1" applyAlignment="1">
      <alignment horizontal="right" vertical="center" wrapText="1"/>
    </xf>
    <xf numFmtId="10" fontId="14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/>
    </xf>
    <xf numFmtId="179" fontId="1" fillId="0" borderId="0" xfId="0" applyNumberFormat="1" applyFont="1" applyFill="1" applyBorder="1" applyAlignment="1">
      <alignment horizontal="right" vertical="top" wrapText="1"/>
    </xf>
    <xf numFmtId="0" fontId="1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179" fontId="14" fillId="5" borderId="1" xfId="0" applyNumberFormat="1" applyFont="1" applyFill="1" applyBorder="1" applyAlignment="1">
      <alignment horizontal="center" vertical="center" wrapText="1"/>
    </xf>
    <xf numFmtId="56" fontId="12" fillId="0" borderId="1" xfId="0" applyNumberFormat="1" applyFont="1" applyFill="1" applyBorder="1" applyAlignment="1">
      <alignment vertical="center"/>
    </xf>
    <xf numFmtId="179" fontId="1" fillId="0" borderId="1" xfId="0" applyNumberFormat="1" applyFont="1" applyFill="1" applyBorder="1" applyAlignment="1">
      <alignment horizontal="right" vertical="center" wrapText="1"/>
    </xf>
    <xf numFmtId="10" fontId="14" fillId="0" borderId="0" xfId="0" applyNumberFormat="1" applyFont="1" applyFill="1" applyBorder="1" applyAlignment="1">
      <alignment horizontal="right" vertical="top" wrapText="1"/>
    </xf>
    <xf numFmtId="180" fontId="0" fillId="0" borderId="0" xfId="0" applyNumberFormat="1" applyFill="1" applyBorder="1" applyAlignment="1">
      <alignment vertical="center"/>
    </xf>
    <xf numFmtId="49" fontId="15" fillId="0" borderId="0" xfId="0" applyNumberFormat="1" applyFont="1" applyFill="1" applyAlignment="1">
      <alignment horizontal="center" vertical="center" wrapText="1"/>
    </xf>
    <xf numFmtId="181" fontId="1" fillId="6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 applyProtection="1">
      <alignment vertical="top"/>
      <protection locked="0"/>
    </xf>
    <xf numFmtId="49" fontId="15" fillId="0" borderId="0" xfId="0" applyNumberFormat="1" applyFont="1" applyFill="1" applyBorder="1" applyAlignment="1">
      <alignment horizontal="center" vertical="center" wrapText="1"/>
    </xf>
    <xf numFmtId="49" fontId="15" fillId="5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vertical="top" wrapText="1"/>
    </xf>
    <xf numFmtId="176" fontId="1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 wrapText="1"/>
    </xf>
    <xf numFmtId="0" fontId="17" fillId="0" borderId="0" xfId="53"/>
    <xf numFmtId="181" fontId="1" fillId="6" borderId="1" xfId="53" applyNumberFormat="1" applyFont="1" applyFill="1" applyBorder="1" applyAlignment="1">
      <alignment horizontal="left" vertical="top" wrapText="1"/>
    </xf>
    <xf numFmtId="49" fontId="1" fillId="6" borderId="1" xfId="53" applyNumberFormat="1" applyFont="1" applyFill="1" applyBorder="1" applyAlignment="1">
      <alignment horizontal="left" vertical="top" wrapText="1"/>
    </xf>
    <xf numFmtId="49" fontId="12" fillId="0" borderId="1" xfId="53" applyNumberFormat="1" applyFont="1" applyFill="1" applyBorder="1" applyAlignment="1">
      <alignment vertical="top" wrapText="1"/>
    </xf>
    <xf numFmtId="49" fontId="1" fillId="0" borderId="1" xfId="53" applyNumberFormat="1" applyFont="1" applyFill="1" applyBorder="1" applyAlignment="1">
      <alignment horizontal="left" vertical="top" wrapText="1"/>
    </xf>
    <xf numFmtId="176" fontId="1" fillId="0" borderId="1" xfId="53" applyNumberFormat="1" applyFont="1" applyFill="1" applyBorder="1" applyAlignment="1">
      <alignment horizontal="left" vertical="top" wrapText="1"/>
    </xf>
    <xf numFmtId="49" fontId="3" fillId="0" borderId="1" xfId="53" applyNumberFormat="1" applyFont="1" applyFill="1" applyBorder="1" applyAlignment="1">
      <alignment vertical="top" wrapText="1"/>
    </xf>
    <xf numFmtId="0" fontId="17" fillId="0" borderId="0" xfId="17"/>
    <xf numFmtId="181" fontId="1" fillId="6" borderId="1" xfId="17" applyNumberFormat="1" applyFont="1" applyFill="1" applyBorder="1" applyAlignment="1">
      <alignment horizontal="left" vertical="top" wrapText="1"/>
    </xf>
    <xf numFmtId="49" fontId="12" fillId="6" borderId="1" xfId="17" applyNumberFormat="1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12" fillId="6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 wrapText="1"/>
    </xf>
    <xf numFmtId="0" fontId="3" fillId="6" borderId="1" xfId="0" applyNumberFormat="1" applyFont="1" applyFill="1" applyBorder="1" applyAlignment="1">
      <alignment vertical="top" wrapText="1"/>
    </xf>
    <xf numFmtId="176" fontId="1" fillId="6" borderId="1" xfId="0" applyNumberFormat="1" applyFont="1" applyFill="1" applyBorder="1" applyAlignment="1">
      <alignment horizontal="left" vertical="top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vertical="top"/>
    </xf>
    <xf numFmtId="182" fontId="3" fillId="0" borderId="1" xfId="0" applyNumberFormat="1" applyFont="1" applyFill="1" applyBorder="1" applyAlignment="1">
      <alignment horizontal="left" vertical="top"/>
    </xf>
    <xf numFmtId="0" fontId="18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 applyProtection="1">
      <alignment horizontal="left" vertical="top"/>
      <protection locked="0"/>
    </xf>
    <xf numFmtId="182" fontId="3" fillId="0" borderId="1" xfId="53" applyNumberFormat="1" applyFont="1" applyFill="1" applyBorder="1" applyAlignment="1">
      <alignment horizontal="left" vertical="top"/>
    </xf>
    <xf numFmtId="49" fontId="19" fillId="0" borderId="1" xfId="53" applyNumberFormat="1" applyFont="1" applyFill="1" applyBorder="1" applyAlignment="1">
      <alignment vertical="top"/>
    </xf>
    <xf numFmtId="49" fontId="19" fillId="6" borderId="1" xfId="53" applyNumberFormat="1" applyFont="1" applyFill="1" applyBorder="1" applyAlignment="1">
      <alignment vertical="top" wrapText="1"/>
    </xf>
    <xf numFmtId="49" fontId="3" fillId="6" borderId="1" xfId="53" applyNumberFormat="1" applyFont="1" applyFill="1" applyBorder="1" applyAlignment="1">
      <alignment horizontal="left" vertical="top" wrapText="1"/>
    </xf>
    <xf numFmtId="49" fontId="3" fillId="0" borderId="1" xfId="53" applyNumberFormat="1" applyFont="1" applyFill="1" applyBorder="1" applyAlignment="1" applyProtection="1">
      <alignment horizontal="left" vertical="top"/>
      <protection locked="0"/>
    </xf>
    <xf numFmtId="49" fontId="3" fillId="0" borderId="1" xfId="53" applyNumberFormat="1" applyFont="1" applyFill="1" applyBorder="1" applyAlignment="1">
      <alignment horizontal="left" vertical="top"/>
    </xf>
    <xf numFmtId="49" fontId="3" fillId="6" borderId="1" xfId="53" applyNumberFormat="1" applyFont="1" applyFill="1" applyBorder="1" applyAlignment="1">
      <alignment vertical="top" wrapText="1"/>
    </xf>
    <xf numFmtId="176" fontId="3" fillId="0" borderId="6" xfId="17" applyNumberFormat="1" applyFont="1" applyFill="1" applyBorder="1" applyAlignment="1">
      <alignment horizontal="left" vertical="top" wrapText="1"/>
    </xf>
    <xf numFmtId="176" fontId="3" fillId="0" borderId="6" xfId="43" applyNumberFormat="1" applyFont="1" applyFill="1" applyBorder="1" applyAlignment="1">
      <alignment horizontal="left" vertical="top" wrapText="1"/>
    </xf>
    <xf numFmtId="49" fontId="3" fillId="6" borderId="1" xfId="17" applyNumberFormat="1" applyFont="1" applyFill="1" applyBorder="1" applyAlignment="1">
      <alignment vertical="top" wrapText="1"/>
    </xf>
    <xf numFmtId="49" fontId="3" fillId="6" borderId="1" xfId="17" applyNumberFormat="1" applyFont="1" applyFill="1" applyBorder="1" applyAlignment="1">
      <alignment horizontal="left" vertical="top" wrapText="1"/>
    </xf>
    <xf numFmtId="49" fontId="3" fillId="0" borderId="1" xfId="17" applyNumberFormat="1" applyFont="1" applyFill="1" applyBorder="1" applyAlignment="1" applyProtection="1">
      <alignment horizontal="left" vertical="top"/>
      <protection locked="0"/>
    </xf>
    <xf numFmtId="49" fontId="3" fillId="6" borderId="1" xfId="17" applyNumberFormat="1" applyFont="1" applyFill="1" applyBorder="1" applyAlignment="1">
      <alignment vertical="top"/>
    </xf>
    <xf numFmtId="49" fontId="19" fillId="6" borderId="1" xfId="39" applyNumberFormat="1" applyFont="1" applyFill="1" applyBorder="1" applyAlignment="1">
      <alignment vertical="top" wrapText="1"/>
    </xf>
    <xf numFmtId="49" fontId="3" fillId="6" borderId="1" xfId="17" applyNumberFormat="1" applyFont="1" applyFill="1" applyBorder="1" applyAlignment="1" applyProtection="1">
      <alignment horizontal="left" vertical="top"/>
      <protection locked="0"/>
    </xf>
    <xf numFmtId="49" fontId="3" fillId="6" borderId="1" xfId="0" applyNumberFormat="1" applyFont="1" applyFill="1" applyBorder="1" applyAlignment="1">
      <alignment vertical="top"/>
    </xf>
    <xf numFmtId="49" fontId="19" fillId="6" borderId="1" xfId="0" applyNumberFormat="1" applyFont="1" applyFill="1" applyBorder="1" applyAlignment="1">
      <alignment vertical="top"/>
    </xf>
    <xf numFmtId="176" fontId="19" fillId="0" borderId="6" xfId="0" applyNumberFormat="1" applyFont="1" applyFill="1" applyBorder="1" applyAlignment="1">
      <alignment horizontal="left" vertical="top" wrapText="1"/>
    </xf>
    <xf numFmtId="49" fontId="3" fillId="6" borderId="1" xfId="0" applyNumberFormat="1" applyFont="1" applyFill="1" applyBorder="1" applyAlignment="1">
      <alignment horizontal="left" vertical="top" wrapText="1"/>
    </xf>
    <xf numFmtId="49" fontId="3" fillId="6" borderId="1" xfId="0" applyNumberFormat="1" applyFont="1" applyFill="1" applyBorder="1" applyAlignment="1" applyProtection="1">
      <alignment horizontal="left" vertical="top"/>
      <protection locked="0"/>
    </xf>
    <xf numFmtId="176" fontId="3" fillId="6" borderId="1" xfId="0" applyNumberFormat="1" applyFont="1" applyFill="1" applyBorder="1" applyAlignment="1">
      <alignment vertical="top" wrapText="1"/>
    </xf>
    <xf numFmtId="0" fontId="3" fillId="6" borderId="1" xfId="0" applyNumberFormat="1" applyFont="1" applyFill="1" applyBorder="1" applyAlignment="1">
      <alignment vertical="top"/>
    </xf>
    <xf numFmtId="176" fontId="19" fillId="0" borderId="1" xfId="0" applyNumberFormat="1" applyFont="1" applyFill="1" applyBorder="1" applyAlignment="1">
      <alignment horizontal="left" vertical="top" wrapText="1"/>
    </xf>
    <xf numFmtId="176" fontId="19" fillId="0" borderId="1" xfId="0" applyNumberFormat="1" applyFont="1" applyFill="1" applyBorder="1" applyAlignment="1">
      <alignment horizontal="center" vertical="top"/>
    </xf>
    <xf numFmtId="176" fontId="3" fillId="0" borderId="5" xfId="0" applyNumberFormat="1" applyFont="1" applyFill="1" applyBorder="1" applyAlignment="1">
      <alignment horizontal="center" vertical="top" wrapText="1"/>
    </xf>
    <xf numFmtId="176" fontId="19" fillId="0" borderId="34" xfId="0" applyNumberFormat="1" applyFont="1" applyFill="1" applyBorder="1" applyAlignment="1">
      <alignment horizontal="center" vertical="top"/>
    </xf>
    <xf numFmtId="176" fontId="3" fillId="0" borderId="6" xfId="0" applyNumberFormat="1" applyFont="1" applyFill="1" applyBorder="1" applyAlignment="1">
      <alignment horizontal="left" vertical="top" wrapText="1"/>
    </xf>
    <xf numFmtId="49" fontId="19" fillId="6" borderId="1" xfId="0" applyNumberFormat="1" applyFont="1" applyFill="1" applyBorder="1" applyAlignment="1">
      <alignment vertical="top" wrapText="1"/>
    </xf>
    <xf numFmtId="176" fontId="20" fillId="0" borderId="5" xfId="0" applyNumberFormat="1" applyFont="1" applyFill="1" applyBorder="1" applyAlignment="1">
      <alignment horizontal="center" vertical="top" wrapText="1"/>
    </xf>
    <xf numFmtId="176" fontId="21" fillId="0" borderId="34" xfId="0" applyNumberFormat="1" applyFont="1" applyFill="1" applyBorder="1" applyAlignment="1">
      <alignment horizontal="center" vertical="top"/>
    </xf>
    <xf numFmtId="176" fontId="21" fillId="0" borderId="6" xfId="0" applyNumberFormat="1" applyFont="1" applyFill="1" applyBorder="1" applyAlignment="1">
      <alignment horizontal="left" vertical="top" wrapText="1"/>
    </xf>
    <xf numFmtId="176" fontId="22" fillId="0" borderId="5" xfId="0" applyNumberFormat="1" applyFont="1" applyFill="1" applyBorder="1" applyAlignment="1">
      <alignment horizontal="center" vertical="top" wrapText="1"/>
    </xf>
    <xf numFmtId="176" fontId="23" fillId="0" borderId="6" xfId="0" applyNumberFormat="1" applyFont="1" applyFill="1" applyBorder="1" applyAlignment="1">
      <alignment horizontal="left" vertical="top" wrapText="1"/>
    </xf>
    <xf numFmtId="49" fontId="15" fillId="4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>
      <alignment horizontal="left" vertical="top"/>
    </xf>
    <xf numFmtId="49" fontId="12" fillId="0" borderId="1" xfId="0" applyNumberFormat="1" applyFont="1" applyFill="1" applyBorder="1" applyAlignment="1">
      <alignment horizontal="left" vertical="top" wrapText="1"/>
    </xf>
    <xf numFmtId="49" fontId="3" fillId="6" borderId="1" xfId="53" applyNumberFormat="1" applyFont="1" applyFill="1" applyBorder="1" applyAlignment="1">
      <alignment vertical="top"/>
    </xf>
    <xf numFmtId="49" fontId="12" fillId="6" borderId="1" xfId="53" applyNumberFormat="1" applyFont="1" applyFill="1" applyBorder="1" applyAlignment="1">
      <alignment horizontal="left" vertical="top" wrapText="1"/>
    </xf>
    <xf numFmtId="49" fontId="3" fillId="6" borderId="1" xfId="53" applyNumberFormat="1" applyFont="1" applyFill="1" applyBorder="1" applyAlignment="1">
      <alignment horizontal="center" vertical="top"/>
    </xf>
    <xf numFmtId="49" fontId="3" fillId="0" borderId="1" xfId="17" applyNumberFormat="1" applyFont="1" applyFill="1" applyBorder="1" applyAlignment="1">
      <alignment horizontal="left" vertical="top"/>
    </xf>
    <xf numFmtId="49" fontId="12" fillId="6" borderId="1" xfId="17" applyNumberFormat="1" applyFont="1" applyFill="1" applyBorder="1" applyAlignment="1">
      <alignment horizontal="left" vertical="top" wrapText="1"/>
    </xf>
    <xf numFmtId="49" fontId="3" fillId="6" borderId="1" xfId="17" applyNumberFormat="1" applyFont="1" applyFill="1" applyBorder="1" applyAlignment="1">
      <alignment horizontal="left" vertical="top"/>
    </xf>
    <xf numFmtId="49" fontId="3" fillId="6" borderId="1" xfId="0" applyNumberFormat="1" applyFont="1" applyFill="1" applyBorder="1" applyAlignment="1">
      <alignment horizontal="left" vertical="top"/>
    </xf>
    <xf numFmtId="49" fontId="12" fillId="6" borderId="1" xfId="0" applyNumberFormat="1" applyFont="1" applyFill="1" applyBorder="1" applyAlignment="1">
      <alignment horizontal="left" vertical="top" wrapText="1"/>
    </xf>
    <xf numFmtId="0" fontId="12" fillId="0" borderId="1" xfId="34" applyFont="1" applyFill="1" applyBorder="1" applyAlignment="1">
      <alignment horizontal="left" vertical="center" wrapText="1"/>
    </xf>
    <xf numFmtId="0" fontId="12" fillId="6" borderId="1" xfId="34" applyFont="1" applyFill="1" applyBorder="1" applyAlignment="1">
      <alignment horizontal="left" vertical="center" wrapText="1"/>
    </xf>
    <xf numFmtId="49" fontId="3" fillId="0" borderId="1" xfId="53" applyNumberFormat="1" applyFont="1" applyBorder="1" applyAlignment="1">
      <alignment vertical="top"/>
    </xf>
    <xf numFmtId="182" fontId="3" fillId="0" borderId="1" xfId="17" applyNumberFormat="1" applyFont="1" applyFill="1" applyBorder="1" applyAlignment="1">
      <alignment horizontal="left" vertical="top"/>
    </xf>
    <xf numFmtId="49" fontId="3" fillId="0" borderId="1" xfId="17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16" fillId="5" borderId="3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16" fillId="5" borderId="3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2" fillId="0" borderId="2" xfId="36" applyFont="1" applyFill="1" applyBorder="1" applyAlignment="1">
      <alignment vertical="center" wrapText="1"/>
    </xf>
    <xf numFmtId="0" fontId="12" fillId="0" borderId="13" xfId="36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179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179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2" xfId="36" applyFont="1" applyFill="1" applyBorder="1" applyAlignment="1">
      <alignment vertical="top" wrapText="1"/>
    </xf>
    <xf numFmtId="0" fontId="12" fillId="0" borderId="13" xfId="36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9" fontId="15" fillId="5" borderId="32" xfId="0" applyNumberFormat="1" applyFont="1" applyFill="1" applyBorder="1" applyAlignment="1">
      <alignment horizontal="center" vertical="center"/>
    </xf>
    <xf numFmtId="49" fontId="15" fillId="5" borderId="33" xfId="0" applyNumberFormat="1" applyFont="1" applyFill="1" applyBorder="1" applyAlignment="1">
      <alignment horizontal="center" vertical="center"/>
    </xf>
    <xf numFmtId="0" fontId="16" fillId="5" borderId="2" xfId="36" applyFont="1" applyFill="1" applyBorder="1" applyAlignment="1">
      <alignment horizontal="center" vertical="center"/>
    </xf>
    <xf numFmtId="0" fontId="16" fillId="5" borderId="13" xfId="36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49" fontId="15" fillId="5" borderId="7" xfId="0" applyNumberFormat="1" applyFont="1" applyFill="1" applyBorder="1" applyAlignment="1">
      <alignment horizontal="center" vertical="center"/>
    </xf>
    <xf numFmtId="49" fontId="15" fillId="5" borderId="9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181" fontId="1" fillId="6" borderId="1" xfId="53" applyNumberFormat="1" applyFont="1" applyFill="1" applyBorder="1" applyAlignment="1">
      <alignment horizontal="left" vertical="top" wrapText="1"/>
    </xf>
    <xf numFmtId="49" fontId="3" fillId="0" borderId="1" xfId="53" applyNumberFormat="1" applyFont="1" applyFill="1" applyBorder="1" applyAlignment="1">
      <alignment vertical="top"/>
    </xf>
    <xf numFmtId="176" fontId="1" fillId="0" borderId="1" xfId="53" applyNumberFormat="1" applyFont="1" applyFill="1" applyBorder="1" applyAlignment="1">
      <alignment horizontal="left" vertical="top" wrapText="1"/>
    </xf>
    <xf numFmtId="49" fontId="1" fillId="6" borderId="1" xfId="53" applyNumberFormat="1" applyFont="1" applyFill="1" applyBorder="1" applyAlignment="1">
      <alignment horizontal="left" vertical="top" wrapText="1"/>
    </xf>
    <xf numFmtId="49" fontId="12" fillId="6" borderId="1" xfId="53" applyNumberFormat="1" applyFont="1" applyFill="1" applyBorder="1" applyAlignment="1">
      <alignment vertical="top" wrapText="1"/>
    </xf>
    <xf numFmtId="49" fontId="3" fillId="6" borderId="1" xfId="53" applyNumberFormat="1" applyFont="1" applyFill="1" applyBorder="1" applyAlignment="1">
      <alignment vertical="top" wrapText="1"/>
    </xf>
    <xf numFmtId="0" fontId="3" fillId="6" borderId="1" xfId="53" applyNumberFormat="1" applyFont="1" applyFill="1" applyBorder="1" applyAlignment="1">
      <alignment vertical="top" wrapText="1"/>
    </xf>
    <xf numFmtId="182" fontId="3" fillId="0" borderId="1" xfId="53" applyNumberFormat="1" applyFont="1" applyFill="1" applyBorder="1" applyAlignment="1">
      <alignment horizontal="left" vertical="top"/>
    </xf>
    <xf numFmtId="49" fontId="43" fillId="6" borderId="1" xfId="53" applyNumberFormat="1" applyFont="1" applyFill="1" applyBorder="1" applyAlignment="1">
      <alignment vertical="top"/>
    </xf>
    <xf numFmtId="176" fontId="22" fillId="0" borderId="6" xfId="75" applyNumberFormat="1" applyFont="1" applyFill="1" applyBorder="1" applyAlignment="1">
      <alignment horizontal="left" vertical="top" wrapText="1"/>
    </xf>
    <xf numFmtId="176" fontId="22" fillId="0" borderId="5" xfId="103" applyNumberFormat="1" applyFont="1" applyFill="1" applyBorder="1" applyAlignment="1">
      <alignment horizontal="center" vertical="top" wrapText="1"/>
    </xf>
    <xf numFmtId="176" fontId="43" fillId="0" borderId="6" xfId="103" applyNumberFormat="1" applyFont="1" applyFill="1" applyBorder="1" applyAlignment="1">
      <alignment horizontal="left" vertical="top" wrapText="1"/>
    </xf>
    <xf numFmtId="176" fontId="22" fillId="0" borderId="6" xfId="103" applyNumberFormat="1" applyFont="1" applyFill="1" applyBorder="1" applyAlignment="1">
      <alignment horizontal="left" vertical="top" wrapText="1"/>
    </xf>
  </cellXfs>
  <cellStyles count="232">
    <cellStyle name="Comma [0]" xfId="15"/>
    <cellStyle name="Comma [0] 2" xfId="158"/>
    <cellStyle name="Comma [0] 3" xfId="170"/>
    <cellStyle name="Comma [0] 3 2" xfId="180"/>
    <cellStyle name="Currency [0]" xfId="6"/>
    <cellStyle name="Currency [0] 2" xfId="157"/>
    <cellStyle name="Currency [0] 3" xfId="169"/>
    <cellStyle name="Currency [0] 3 2" xfId="179"/>
    <cellStyle name="Normal_Sheet1" xfId="18"/>
    <cellStyle name="ハイパーリンク 2" xfId="19"/>
    <cellStyle name="ハイパーリンク 2 2" xfId="1"/>
    <cellStyle name="ハイパーリンク 2 2 2" xfId="5"/>
    <cellStyle name="ハイパーリンク 2 2 2 2" xfId="78"/>
    <cellStyle name="ハイパーリンク 2 2 3" xfId="77"/>
    <cellStyle name="ハイパーリンク 2 2 4" xfId="181"/>
    <cellStyle name="ハイパーリンク 2 2 5" xfId="151"/>
    <cellStyle name="ハイパーリンク 2 3" xfId="20"/>
    <cellStyle name="ハイパーリンク 2 3 2" xfId="79"/>
    <cellStyle name="ハイパーリンク 2 3 2 2" xfId="224"/>
    <cellStyle name="ハイパーリンク 2 3 2 3" xfId="176"/>
    <cellStyle name="ハイパーリンク 2 3 3" xfId="189"/>
    <cellStyle name="ハイパーリンク 2 3 4" xfId="166"/>
    <cellStyle name="ハイパーリンク 2 4" xfId="76"/>
    <cellStyle name="ハイパーリンク 2 5" xfId="188"/>
    <cellStyle name="ハイパーリンク 2 6" xfId="144"/>
    <cellStyle name="標準 2" xfId="11"/>
    <cellStyle name="標準 2 2" xfId="7"/>
    <cellStyle name="標準 2 2 2" xfId="13"/>
    <cellStyle name="標準 2 2 2 2" xfId="14"/>
    <cellStyle name="標準 2 2 2 2 2" xfId="83"/>
    <cellStyle name="標準 2 2 2 3" xfId="82"/>
    <cellStyle name="標準 2 2 2 4" xfId="185"/>
    <cellStyle name="標準 2 2 2 5" xfId="149"/>
    <cellStyle name="標準 2 2 3" xfId="16"/>
    <cellStyle name="標準 2 2 3 2" xfId="84"/>
    <cellStyle name="標準 2 2 3 2 2" xfId="225"/>
    <cellStyle name="標準 2 2 3 2 3" xfId="174"/>
    <cellStyle name="標準 2 2 3 3" xfId="186"/>
    <cellStyle name="標準 2 2 3 4" xfId="164"/>
    <cellStyle name="標準 2 2 4" xfId="81"/>
    <cellStyle name="標準 2 2 5" xfId="183"/>
    <cellStyle name="標準 2 2 6" xfId="142"/>
    <cellStyle name="標準 2 3" xfId="21"/>
    <cellStyle name="標準 2 3 2" xfId="12"/>
    <cellStyle name="標準 2 3 2 2" xfId="86"/>
    <cellStyle name="標準 2 3 3" xfId="85"/>
    <cellStyle name="標準 2 3 4" xfId="190"/>
    <cellStyle name="標準 2 3 5" xfId="145"/>
    <cellStyle name="標準 2 4" xfId="22"/>
    <cellStyle name="標準 2 4 2" xfId="87"/>
    <cellStyle name="標準 2 4 2 2" xfId="226"/>
    <cellStyle name="標準 2 4 2 3" xfId="160"/>
    <cellStyle name="標準 2 4 3" xfId="191"/>
    <cellStyle name="標準 2 4 4" xfId="159"/>
    <cellStyle name="標準 2 5" xfId="80"/>
    <cellStyle name="標準 2 6" xfId="184"/>
    <cellStyle name="標準 2 7" xfId="141"/>
    <cellStyle name="標準 2_大興電子様向け）単価マスタ管理システム（ネタ)fukunaga" xfId="10"/>
    <cellStyle name="標準 26" xfId="23"/>
    <cellStyle name="標準 26 2" xfId="24"/>
    <cellStyle name="標準 26 2 2" xfId="89"/>
    <cellStyle name="標準 26 3" xfId="88"/>
    <cellStyle name="標準 26 4" xfId="192"/>
    <cellStyle name="標準 26 5" xfId="136"/>
    <cellStyle name="標準 3" xfId="25"/>
    <cellStyle name="標準 3 2" xfId="26"/>
    <cellStyle name="標準 3 2 2" xfId="27"/>
    <cellStyle name="標準 3 2 2 2" xfId="92"/>
    <cellStyle name="標準 3 2 3" xfId="91"/>
    <cellStyle name="標準 3 2 4" xfId="194"/>
    <cellStyle name="標準 3 2 5" xfId="147"/>
    <cellStyle name="標準 3 3" xfId="28"/>
    <cellStyle name="標準 3 3 2" xfId="93"/>
    <cellStyle name="標準 3 3 2 2" xfId="227"/>
    <cellStyle name="標準 3 3 2 3" xfId="172"/>
    <cellStyle name="標準 3 3 3" xfId="195"/>
    <cellStyle name="標準 3 3 4" xfId="162"/>
    <cellStyle name="標準 3 4" xfId="90"/>
    <cellStyle name="標準 3 5" xfId="193"/>
    <cellStyle name="標準 3 6" xfId="139"/>
    <cellStyle name="標準 4" xfId="29"/>
    <cellStyle name="標準 4 2" xfId="30"/>
    <cellStyle name="標準 4 2 2" xfId="31"/>
    <cellStyle name="標準 4 2 2 2" xfId="96"/>
    <cellStyle name="標準 4 2 3" xfId="95"/>
    <cellStyle name="標準 4 2 4" xfId="197"/>
    <cellStyle name="標準 4 2 5" xfId="150"/>
    <cellStyle name="標準 4 3" xfId="32"/>
    <cellStyle name="標準 4 3 2" xfId="97"/>
    <cellStyle name="標準 4 3 2 2" xfId="228"/>
    <cellStyle name="標準 4 3 2 3" xfId="175"/>
    <cellStyle name="標準 4 3 3" xfId="198"/>
    <cellStyle name="標準 4 3 4" xfId="165"/>
    <cellStyle name="標準 4 4" xfId="94"/>
    <cellStyle name="標準 4 5" xfId="196"/>
    <cellStyle name="標準 4 6" xfId="143"/>
    <cellStyle name="標準 5" xfId="33"/>
    <cellStyle name="標準 5 2" xfId="9"/>
    <cellStyle name="標準 5 2 2" xfId="99"/>
    <cellStyle name="標準 5 3" xfId="98"/>
    <cellStyle name="標準 5 4" xfId="199"/>
    <cellStyle name="標準 5 5" xfId="138"/>
    <cellStyle name="標準_Sheet1" xfId="34"/>
    <cellStyle name="標準_sst107" xfId="36"/>
    <cellStyle name="常规" xfId="0" builtinId="0"/>
    <cellStyle name="常规 10" xfId="37"/>
    <cellStyle name="常规 10 2" xfId="38"/>
    <cellStyle name="常规 10 2 2" xfId="101"/>
    <cellStyle name="常规 10 3" xfId="100"/>
    <cellStyle name="常规 11" xfId="39"/>
    <cellStyle name="常规 11 2" xfId="103"/>
    <cellStyle name="常规 11 3" xfId="102"/>
    <cellStyle name="常规 12" xfId="104"/>
    <cellStyle name="常规 13" xfId="75"/>
    <cellStyle name="常规 14" xfId="135"/>
    <cellStyle name="常规 2" xfId="40"/>
    <cellStyle name="常规 2 2" xfId="41"/>
    <cellStyle name="常规 2 3" xfId="42"/>
    <cellStyle name="常规 2 4" xfId="17"/>
    <cellStyle name="常规 2 4 2" xfId="43"/>
    <cellStyle name="常规 2 4 2 2" xfId="106"/>
    <cellStyle name="常规 2 4 3" xfId="105"/>
    <cellStyle name="常规 2 4 4" xfId="187"/>
    <cellStyle name="常规 3" xfId="44"/>
    <cellStyle name="常规 3 2" xfId="45"/>
    <cellStyle name="常规 3 2 2" xfId="46"/>
    <cellStyle name="常规 3 2 2 2" xfId="109"/>
    <cellStyle name="常规 3 2 3" xfId="108"/>
    <cellStyle name="常规 3 2 4" xfId="201"/>
    <cellStyle name="常规 3 2 5" xfId="146"/>
    <cellStyle name="常规 3 3" xfId="47"/>
    <cellStyle name="常规 3 3 2" xfId="110"/>
    <cellStyle name="常规 3 3 2 2" xfId="229"/>
    <cellStyle name="常规 3 3 2 3" xfId="171"/>
    <cellStyle name="常规 3 3 3" xfId="202"/>
    <cellStyle name="常规 3 3 4" xfId="161"/>
    <cellStyle name="常规 3 4" xfId="107"/>
    <cellStyle name="常规 3 5" xfId="200"/>
    <cellStyle name="常规 3 6" xfId="137"/>
    <cellStyle name="常规 4" xfId="48"/>
    <cellStyle name="常规 5" xfId="49"/>
    <cellStyle name="常规 5 2" xfId="4"/>
    <cellStyle name="常规 5 2 2" xfId="112"/>
    <cellStyle name="常规 5 3" xfId="111"/>
    <cellStyle name="常规 5 4" xfId="203"/>
    <cellStyle name="常规 5 5" xfId="152"/>
    <cellStyle name="常规 6" xfId="3"/>
    <cellStyle name="常规 6 2" xfId="35"/>
    <cellStyle name="常规 7" xfId="50"/>
    <cellStyle name="常规 7 2" xfId="51"/>
    <cellStyle name="常规 7 2 2" xfId="114"/>
    <cellStyle name="常规 7 3" xfId="113"/>
    <cellStyle name="常规 7 4" xfId="204"/>
    <cellStyle name="常规 7 5" xfId="154"/>
    <cellStyle name="常规 8" xfId="52"/>
    <cellStyle name="常规 8 2" xfId="8"/>
    <cellStyle name="常规 8 3" xfId="115"/>
    <cellStyle name="常规 8 4" xfId="205"/>
    <cellStyle name="常规 9" xfId="53"/>
    <cellStyle name="常规 9 2" xfId="117"/>
    <cellStyle name="常规 9 3" xfId="116"/>
    <cellStyle name="超链接 2" xfId="54"/>
    <cellStyle name="超链接 2 2" xfId="55"/>
    <cellStyle name="超链接 2 2 2" xfId="56"/>
    <cellStyle name="超链接 2 2 2 2" xfId="208"/>
    <cellStyle name="超链接 2 2 3" xfId="119"/>
    <cellStyle name="超链接 2 2 4" xfId="207"/>
    <cellStyle name="超链接 2 3" xfId="57"/>
    <cellStyle name="超链接 2 3 2" xfId="177"/>
    <cellStyle name="超链接 2 3 3" xfId="209"/>
    <cellStyle name="超链接 2 3 4" xfId="167"/>
    <cellStyle name="超链接 2 4" xfId="118"/>
    <cellStyle name="超链接 2 5" xfId="206"/>
    <cellStyle name="超链接 3" xfId="58"/>
    <cellStyle name="超链接 3 2" xfId="59"/>
    <cellStyle name="超链接 3 2 2" xfId="211"/>
    <cellStyle name="超链接 3 3" xfId="120"/>
    <cellStyle name="超链接 3 4" xfId="210"/>
    <cellStyle name="超链接 4" xfId="60"/>
    <cellStyle name="超链接 4 2" xfId="61"/>
    <cellStyle name="超链接 4 2 2" xfId="2"/>
    <cellStyle name="超链接 4 2 2 2" xfId="182"/>
    <cellStyle name="超链接 4 2 3" xfId="122"/>
    <cellStyle name="超链接 4 2 4" xfId="213"/>
    <cellStyle name="超链接 4 3" xfId="62"/>
    <cellStyle name="超链接 4 3 2" xfId="214"/>
    <cellStyle name="超链接 4 4" xfId="121"/>
    <cellStyle name="超链接 4 5" xfId="212"/>
    <cellStyle name="桁区切り 2" xfId="63"/>
    <cellStyle name="桁区切り 2 2" xfId="64"/>
    <cellStyle name="桁区切り 2 2 2" xfId="65"/>
    <cellStyle name="桁区切り 2 2 2 2" xfId="125"/>
    <cellStyle name="桁区切り 2 2 3" xfId="124"/>
    <cellStyle name="桁区切り 2 2 4" xfId="216"/>
    <cellStyle name="桁区切り 2 2 5" xfId="148"/>
    <cellStyle name="桁区切り 2 3" xfId="66"/>
    <cellStyle name="桁区切り 2 3 2" xfId="126"/>
    <cellStyle name="桁区切り 2 3 2 2" xfId="230"/>
    <cellStyle name="桁区切り 2 3 2 3" xfId="173"/>
    <cellStyle name="桁区切り 2 3 3" xfId="217"/>
    <cellStyle name="桁区切り 2 3 4" xfId="163"/>
    <cellStyle name="桁区切り 2 4" xfId="123"/>
    <cellStyle name="桁区切り 2 5" xfId="215"/>
    <cellStyle name="桁区切り 2 6" xfId="140"/>
    <cellStyle name="千位分隔 2" xfId="67"/>
    <cellStyle name="千位分隔 2 2" xfId="68"/>
    <cellStyle name="千位分隔 2 2 2" xfId="128"/>
    <cellStyle name="千位分隔 2 3" xfId="127"/>
    <cellStyle name="千位分隔 2 4" xfId="218"/>
    <cellStyle name="千位分隔 2 5" xfId="153"/>
    <cellStyle name="千位分隔 3" xfId="69"/>
    <cellStyle name="千位分隔 3 2" xfId="70"/>
    <cellStyle name="千位分隔 3 2 2" xfId="71"/>
    <cellStyle name="千位分隔 3 2 2 2" xfId="131"/>
    <cellStyle name="千位分隔 3 2 3" xfId="130"/>
    <cellStyle name="千位分隔 3 2 4" xfId="220"/>
    <cellStyle name="千位分隔 3 2 5" xfId="156"/>
    <cellStyle name="千位分隔 3 3" xfId="72"/>
    <cellStyle name="千位分隔 3 3 2" xfId="132"/>
    <cellStyle name="千位分隔 3 3 2 2" xfId="231"/>
    <cellStyle name="千位分隔 3 3 2 3" xfId="178"/>
    <cellStyle name="千位分隔 3 3 3" xfId="221"/>
    <cellStyle name="千位分隔 3 3 4" xfId="168"/>
    <cellStyle name="千位分隔 3 4" xfId="129"/>
    <cellStyle name="千位分隔 3 5" xfId="219"/>
    <cellStyle name="千位分隔 3 6" xfId="155"/>
    <cellStyle name="千位分隔 4" xfId="73"/>
    <cellStyle name="千位分隔 4 2" xfId="74"/>
    <cellStyle name="千位分隔 4 2 2" xfId="134"/>
    <cellStyle name="千位分隔 4 2 3" xfId="223"/>
    <cellStyle name="千位分隔 4 3" xfId="133"/>
    <cellStyle name="千位分隔 4 4" xfId="222"/>
  </cellStyles>
  <dxfs count="48"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47"/>
      <tableStyleElement type="headerRow" dxfId="46"/>
    </tableStyle>
  </tableStyles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0" vertOverflow="ellipsis" vert="horz" wrap="square" anchor="ctr" anchorCtr="1"/>
          <a:lstStyle/>
          <a:p>
            <a:pPr>
              <a:defRPr lang="ja-JP" sz="1000" b="1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r>
              <a:rPr lang="ja-JP" altLang="en-US"/>
              <a:t>現象区分</a:t>
            </a:r>
          </a:p>
        </c:rich>
      </c:tx>
      <c:layout>
        <c:manualLayout>
          <c:xMode val="edge"/>
          <c:yMode val="edge"/>
          <c:x val="0.38523037913674035"/>
          <c:y val="3.519067868454434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5828510612584605E-2"/>
          <c:y val="0.11730205278592402"/>
          <c:w val="0.80638879738335301"/>
          <c:h val="0.55131964809384204"/>
        </c:manualLayout>
      </c:layout>
      <c:barChart>
        <c:barDir val="col"/>
        <c:grouping val="clustered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統計分析!$B$4:$B$11</c:f>
              <c:strCache>
                <c:ptCount val="2"/>
                <c:pt idx="0">
                  <c:v>異常終了</c:v>
                </c:pt>
                <c:pt idx="1">
                  <c:v>出力不正</c:v>
                </c:pt>
              </c:strCache>
            </c:strRef>
          </c:cat>
          <c:val>
            <c:numRef>
              <c:f>統計分析!$D$4:$D$11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72517888"/>
        <c:axId val="72523776"/>
      </c:barChart>
      <c:catAx>
        <c:axId val="72517888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ja-JP" sz="8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2523776"/>
        <c:crosses val="autoZero"/>
        <c:lblAlgn val="ctr"/>
        <c:lblOffset val="100"/>
        <c:tickLblSkip val="1"/>
      </c:catAx>
      <c:valAx>
        <c:axId val="72523776"/>
        <c:scaling>
          <c:orientation val="minMax"/>
        </c:scaling>
        <c:axPos val="l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25178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PGothic" panose="020B0600070205080204" pitchFamily="3" charset="-128"/>
          <a:ea typeface="MS PGothic" panose="020B0600070205080204" pitchFamily="3" charset="-128"/>
          <a:cs typeface="MS PGothic" panose="020B0600070205080204" pitchFamily="3" charset="-128"/>
        </a:defRPr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0" vertOverflow="ellipsis" vert="horz" wrap="square" anchor="ctr" anchorCtr="1"/>
          <a:lstStyle/>
          <a:p>
            <a:pPr>
              <a:defRPr lang="ja-JP" sz="1000" b="1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r>
              <a:rPr lang="ja-JP" altLang="en-US"/>
              <a:t>根本原因区分</a:t>
            </a:r>
          </a:p>
        </c:rich>
      </c:tx>
      <c:layout>
        <c:manualLayout>
          <c:xMode val="edge"/>
          <c:yMode val="edge"/>
          <c:x val="0.38523037913674035"/>
          <c:y val="3.023273060396551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177666498383211"/>
          <c:y val="0.100000113553908"/>
          <c:w val="0.78044064301210703"/>
          <c:h val="0.65814028222689103"/>
        </c:manualLayout>
      </c:layout>
      <c:barChart>
        <c:barDir val="col"/>
        <c:grouping val="clustered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統計分析!$B$66:$B$78</c:f>
              <c:strCache>
                <c:ptCount val="13"/>
                <c:pt idx="0">
                  <c:v>外部設計不備</c:v>
                </c:pt>
                <c:pt idx="1">
                  <c:v>設計経験不足</c:v>
                </c:pt>
                <c:pt idx="2">
                  <c:v>技術知識不足</c:v>
                </c:pt>
                <c:pt idx="3">
                  <c:v>コーディング経験不足</c:v>
                </c:pt>
                <c:pt idx="4">
                  <c:v>日本語能力不足</c:v>
                </c:pt>
                <c:pt idx="5">
                  <c:v>コミュニケーション不足</c:v>
                </c:pt>
                <c:pt idx="6">
                  <c:v>仕様理解不足</c:v>
                </c:pt>
                <c:pt idx="7">
                  <c:v>システム知識不足</c:v>
                </c:pt>
                <c:pt idx="8">
                  <c:v>業務知識不足</c:v>
                </c:pt>
                <c:pt idx="9">
                  <c:v>作業手順不備</c:v>
                </c:pt>
                <c:pt idx="10">
                  <c:v>調査不足</c:v>
                </c:pt>
                <c:pt idx="11">
                  <c:v>教育不足</c:v>
                </c:pt>
                <c:pt idx="12">
                  <c:v>単純ミス</c:v>
                </c:pt>
              </c:strCache>
            </c:strRef>
          </c:cat>
          <c:val>
            <c:numRef>
              <c:f>統計分析!$D$66:$D$78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axId val="72539520"/>
        <c:axId val="73094272"/>
      </c:barChart>
      <c:catAx>
        <c:axId val="72539520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ja-JP" sz="8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3094272"/>
        <c:crosses val="autoZero"/>
        <c:lblAlgn val="ctr"/>
        <c:lblOffset val="100"/>
        <c:tickLblSkip val="1"/>
      </c:catAx>
      <c:valAx>
        <c:axId val="73094272"/>
        <c:scaling>
          <c:orientation val="minMax"/>
        </c:scaling>
        <c:axPos val="l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25395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PGothic" panose="020B0600070205080204" pitchFamily="3" charset="-128"/>
          <a:ea typeface="MS PGothic" panose="020B0600070205080204" pitchFamily="3" charset="-128"/>
          <a:cs typeface="MS PGothic" panose="020B0600070205080204" pitchFamily="3" charset="-128"/>
        </a:defRPr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0" vertOverflow="ellipsis" vert="horz" wrap="square" anchor="ctr" anchorCtr="1"/>
          <a:lstStyle/>
          <a:p>
            <a:pPr>
              <a:defRPr lang="ja-JP" sz="1000" b="1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r>
              <a:rPr lang="ja-JP" altLang="en-US"/>
              <a:t>障害関閉趨勢図</a:t>
            </a:r>
          </a:p>
        </c:rich>
      </c:tx>
      <c:layout>
        <c:manualLayout>
          <c:xMode val="edge"/>
          <c:yMode val="edge"/>
          <c:x val="0.39506259248458336"/>
          <c:y val="3.147699757869273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2592778647397928E-2"/>
          <c:y val="0.113801452784504"/>
          <c:w val="0.77572172333487632"/>
          <c:h val="0.65133171912833243"/>
        </c:manualLayout>
      </c:layout>
      <c:lineChart>
        <c:grouping val="standard"/>
        <c:ser>
          <c:idx val="1"/>
          <c:order val="0"/>
          <c:tx>
            <c:strRef>
              <c:f>統計分析!$C$119</c:f>
              <c:strCache>
                <c:ptCount val="1"/>
                <c:pt idx="0">
                  <c:v>累計発生</c:v>
                </c:pt>
              </c:strCache>
            </c:strRef>
          </c:tx>
          <c:spPr>
            <a:ln w="12700" cap="rnd" cmpd="sng" algn="ctr">
              <a:solidFill>
                <a:srgbClr val="FF00FF"/>
              </a:solidFill>
              <a:prstDash val="solid"/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  <a:ln w="9525" cap="flat" cmpd="sng" algn="ctr">
                <a:solidFill>
                  <a:srgbClr val="FF00FF"/>
                </a:solidFill>
                <a:prstDash val="solid"/>
                <a:round/>
              </a:ln>
            </c:spPr>
          </c:marker>
          <c:cat>
            <c:numRef>
              <c:f>統計分析!$B$121:$B$135</c:f>
              <c:numCache>
                <c:formatCode>上午/下午h"时"mm"分"ss"秒"</c:formatCode>
                <c:ptCount val="15"/>
                <c:pt idx="0">
                  <c:v>39707</c:v>
                </c:pt>
                <c:pt idx="1">
                  <c:v>39713</c:v>
                </c:pt>
                <c:pt idx="2">
                  <c:v>39719</c:v>
                </c:pt>
                <c:pt idx="3">
                  <c:v>39725</c:v>
                </c:pt>
                <c:pt idx="4">
                  <c:v>39731</c:v>
                </c:pt>
                <c:pt idx="5">
                  <c:v>39737</c:v>
                </c:pt>
                <c:pt idx="6">
                  <c:v>39743</c:v>
                </c:pt>
                <c:pt idx="7">
                  <c:v>39749</c:v>
                </c:pt>
                <c:pt idx="8">
                  <c:v>39755</c:v>
                </c:pt>
                <c:pt idx="9">
                  <c:v>39761</c:v>
                </c:pt>
                <c:pt idx="10">
                  <c:v>39767</c:v>
                </c:pt>
                <c:pt idx="11">
                  <c:v>39773</c:v>
                </c:pt>
                <c:pt idx="12">
                  <c:v>39779</c:v>
                </c:pt>
                <c:pt idx="13">
                  <c:v>39785</c:v>
                </c:pt>
                <c:pt idx="14">
                  <c:v>39791</c:v>
                </c:pt>
              </c:numCache>
            </c:numRef>
          </c:cat>
          <c:val>
            <c:numRef>
              <c:f>統計分析!$C$121:$C$135</c:f>
              <c:numCache>
                <c:formatCode>0_);[Red]\(0\)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0"/>
          <c:order val="1"/>
          <c:tx>
            <c:strRef>
              <c:f>統計分析!$D$119</c:f>
              <c:strCache>
                <c:ptCount val="1"/>
                <c:pt idx="0">
                  <c:v>累計関閉</c:v>
                </c:pt>
              </c:strCache>
            </c:strRef>
          </c:tx>
          <c:spPr>
            <a:ln w="12700" cap="rnd" cmpd="sng" algn="ctr">
              <a:solidFill>
                <a:srgbClr val="000080"/>
              </a:solidFill>
              <a:prstDash val="solid"/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  <a:ln w="9525" cap="flat" cmpd="sng" algn="ctr">
                <a:solidFill>
                  <a:srgbClr val="000080"/>
                </a:solidFill>
                <a:prstDash val="solid"/>
                <a:round/>
              </a:ln>
            </c:spPr>
          </c:marker>
          <c:cat>
            <c:numRef>
              <c:f>統計分析!$B$121:$B$135</c:f>
              <c:numCache>
                <c:formatCode>上午/下午h"时"mm"分"ss"秒"</c:formatCode>
                <c:ptCount val="15"/>
                <c:pt idx="0">
                  <c:v>39707</c:v>
                </c:pt>
                <c:pt idx="1">
                  <c:v>39713</c:v>
                </c:pt>
                <c:pt idx="2">
                  <c:v>39719</c:v>
                </c:pt>
                <c:pt idx="3">
                  <c:v>39725</c:v>
                </c:pt>
                <c:pt idx="4">
                  <c:v>39731</c:v>
                </c:pt>
                <c:pt idx="5">
                  <c:v>39737</c:v>
                </c:pt>
                <c:pt idx="6">
                  <c:v>39743</c:v>
                </c:pt>
                <c:pt idx="7">
                  <c:v>39749</c:v>
                </c:pt>
                <c:pt idx="8">
                  <c:v>39755</c:v>
                </c:pt>
                <c:pt idx="9">
                  <c:v>39761</c:v>
                </c:pt>
                <c:pt idx="10">
                  <c:v>39767</c:v>
                </c:pt>
                <c:pt idx="11">
                  <c:v>39773</c:v>
                </c:pt>
                <c:pt idx="12">
                  <c:v>39779</c:v>
                </c:pt>
                <c:pt idx="13">
                  <c:v>39785</c:v>
                </c:pt>
                <c:pt idx="14">
                  <c:v>39791</c:v>
                </c:pt>
              </c:numCache>
            </c:numRef>
          </c:cat>
          <c:val>
            <c:numRef>
              <c:f>統計分析!$D$121:$D$135</c:f>
              <c:numCache>
                <c:formatCode>0_);[Red]\(0\)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marker val="1"/>
        <c:axId val="77142656"/>
        <c:axId val="77153024"/>
      </c:lineChart>
      <c:lineChart>
        <c:grouping val="standard"/>
        <c:ser>
          <c:idx val="2"/>
          <c:order val="2"/>
          <c:tx>
            <c:strRef>
              <c:f>統計分析!$E$119</c:f>
              <c:strCache>
                <c:ptCount val="1"/>
                <c:pt idx="0">
                  <c:v>関閉率</c:v>
                </c:pt>
              </c:strCache>
            </c:strRef>
          </c:tx>
          <c:spPr>
            <a:ln w="12700" cap="rnd" cmpd="sng" algn="ctr">
              <a:solidFill>
                <a:srgbClr val="FFFF00"/>
              </a:solidFill>
              <a:prstDash val="solid"/>
              <a:round/>
            </a:ln>
          </c:spPr>
          <c:marker>
            <c:symbol val="triangle"/>
            <c:size val="5"/>
            <c:spPr>
              <a:solidFill>
                <a:srgbClr val="FFFF00"/>
              </a:solidFill>
              <a:ln w="9525" cap="flat" cmpd="sng" algn="ctr">
                <a:solidFill>
                  <a:srgbClr val="FFFF00"/>
                </a:solidFill>
                <a:prstDash val="solid"/>
                <a:round/>
              </a:ln>
            </c:spPr>
          </c:marker>
          <c:val>
            <c:numRef>
              <c:f>統計分析!$E$121:$E$135</c:f>
              <c:numCache>
                <c:formatCode>0.00%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marker val="1"/>
        <c:axId val="77154560"/>
        <c:axId val="77164544"/>
      </c:lineChart>
      <c:catAx>
        <c:axId val="77142656"/>
        <c:scaling>
          <c:orientation val="minMax"/>
        </c:scaling>
        <c:axPos val="b"/>
        <c:numFmt formatCode="上午/下午h&quot;时&quot;mm&quot;分&quot;ss&quot;秒&quot;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7153024"/>
        <c:crosses val="autoZero"/>
        <c:lblAlgn val="ctr"/>
        <c:lblOffset val="100"/>
        <c:tickLblSkip val="1"/>
      </c:catAx>
      <c:valAx>
        <c:axId val="77153024"/>
        <c:scaling>
          <c:orientation val="minMax"/>
        </c:scaling>
        <c:axPos val="l"/>
        <c:numFmt formatCode="0_);[Red]\(0\)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7142656"/>
        <c:crosses val="autoZero"/>
        <c:crossBetween val="between"/>
      </c:valAx>
      <c:catAx>
        <c:axId val="77154560"/>
        <c:scaling>
          <c:orientation val="minMax"/>
        </c:scaling>
        <c:delete val="1"/>
        <c:axPos val="b"/>
        <c:tickLblPos val="none"/>
        <c:crossAx val="77164544"/>
        <c:crosses val="autoZero"/>
        <c:lblAlgn val="ctr"/>
        <c:lblOffset val="100"/>
      </c:catAx>
      <c:valAx>
        <c:axId val="77164544"/>
        <c:scaling>
          <c:orientation val="minMax"/>
          <c:max val="1"/>
          <c:min val="0.75000000000000344"/>
        </c:scaling>
        <c:axPos val="r"/>
        <c:numFmt formatCode="0.00%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7154560"/>
        <c:crosses val="max"/>
        <c:crossBetween val="between"/>
        <c:majorUnit val="0.0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633788060443111"/>
          <c:y val="0.93462469733656772"/>
          <c:w val="0.50411630644934757"/>
          <c:h val="4.8426150121065097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ja-JP" sz="825" b="0" i="0" u="none" strike="noStrike" kern="1200" baseline="0">
              <a:solidFill>
                <a:srgbClr val="000000"/>
              </a:solidFill>
              <a:latin typeface="MS PGothic" panose="020B0600070205080204" pitchFamily="3" charset="-128"/>
              <a:ea typeface="MS PGothic" panose="020B0600070205080204" pitchFamily="3" charset="-128"/>
              <a:cs typeface="MS PGothic" panose="020B0600070205080204" pitchFamily="3" charset="-128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PGothic" panose="020B0600070205080204" pitchFamily="3" charset="-128"/>
          <a:ea typeface="MS PGothic" panose="020B0600070205080204" pitchFamily="3" charset="-128"/>
          <a:cs typeface="MS PGothic" panose="020B0600070205080204" pitchFamily="3" charset="-128"/>
        </a:defRPr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0" vertOverflow="ellipsis" vert="horz" wrap="square" anchor="ctr" anchorCtr="1"/>
          <a:lstStyle/>
          <a:p>
            <a:pPr>
              <a:defRPr lang="ja-JP" sz="1000" b="1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r>
              <a:rPr lang="ja-JP" altLang="en-US"/>
              <a:t>原因工程</a:t>
            </a:r>
          </a:p>
        </c:rich>
      </c:tx>
      <c:layout>
        <c:manualLayout>
          <c:xMode val="edge"/>
          <c:yMode val="edge"/>
          <c:x val="0.38523037913674035"/>
          <c:y val="3.023270790036021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177666498383211"/>
          <c:y val="0.100000113553908"/>
          <c:w val="0.78044064301210703"/>
          <c:h val="0.65814028222689203"/>
        </c:manualLayout>
      </c:layout>
      <c:barChart>
        <c:barDir val="col"/>
        <c:grouping val="clustered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統計分析!$B$86:$B$89</c:f>
              <c:strCache>
                <c:ptCount val="4"/>
                <c:pt idx="0">
                  <c:v>外部設計</c:v>
                </c:pt>
                <c:pt idx="1">
                  <c:v>内部設計</c:v>
                </c:pt>
                <c:pt idx="2">
                  <c:v>詳細設計</c:v>
                </c:pt>
                <c:pt idx="3">
                  <c:v>単体開発</c:v>
                </c:pt>
              </c:strCache>
            </c:strRef>
          </c:cat>
          <c:val>
            <c:numRef>
              <c:f>統計分析!$D$86:$D$89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77196672"/>
        <c:axId val="135144576"/>
      </c:barChart>
      <c:catAx>
        <c:axId val="77196672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ja-JP" sz="8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135144576"/>
        <c:crosses val="autoZero"/>
        <c:lblAlgn val="ctr"/>
        <c:lblOffset val="100"/>
        <c:tickLblSkip val="1"/>
      </c:catAx>
      <c:valAx>
        <c:axId val="135144576"/>
        <c:scaling>
          <c:orientation val="minMax"/>
        </c:scaling>
        <c:axPos val="l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71966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PGothic" panose="020B0600070205080204" pitchFamily="3" charset="-128"/>
          <a:ea typeface="MS PGothic" panose="020B0600070205080204" pitchFamily="3" charset="-128"/>
          <a:cs typeface="MS PGothic" panose="020B0600070205080204" pitchFamily="3" charset="-128"/>
        </a:defRPr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0" vertOverflow="ellipsis" vert="horz" wrap="square" anchor="ctr" anchorCtr="1"/>
          <a:lstStyle/>
          <a:p>
            <a:pPr>
              <a:defRPr lang="ja-JP" sz="1000" b="1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r>
              <a:rPr lang="ja-JP" altLang="en-US"/>
              <a:t>直接原因区分</a:t>
            </a:r>
          </a:p>
        </c:rich>
      </c:tx>
      <c:layout>
        <c:manualLayout>
          <c:xMode val="edge"/>
          <c:yMode val="edge"/>
          <c:x val="0.38523037913674035"/>
          <c:y val="3.519067868454434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5828510612584605E-2"/>
          <c:y val="0.11730205278592402"/>
          <c:w val="0.80638879738335301"/>
          <c:h val="0.55131964809384204"/>
        </c:manualLayout>
      </c:layout>
      <c:barChart>
        <c:barDir val="col"/>
        <c:grouping val="clustered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統計分析!$B$45:$B$54</c:f>
              <c:strCache>
                <c:ptCount val="10"/>
                <c:pt idx="0">
                  <c:v>内部設計不正</c:v>
                </c:pt>
                <c:pt idx="1">
                  <c:v>詳細設計不正</c:v>
                </c:pt>
                <c:pt idx="2">
                  <c:v>コーディング不正</c:v>
                </c:pt>
                <c:pt idx="3">
                  <c:v>ケース設定不良</c:v>
                </c:pt>
                <c:pt idx="4">
                  <c:v>データ作成不良</c:v>
                </c:pt>
                <c:pt idx="5">
                  <c:v>環境設定不良</c:v>
                </c:pt>
                <c:pt idx="6">
                  <c:v>バージョン不正</c:v>
                </c:pt>
                <c:pt idx="7">
                  <c:v>ルール違反</c:v>
                </c:pt>
                <c:pt idx="8">
                  <c:v>仕様通り</c:v>
                </c:pt>
                <c:pt idx="9">
                  <c:v>同件あり</c:v>
                </c:pt>
              </c:strCache>
            </c:strRef>
          </c:cat>
          <c:val>
            <c:numRef>
              <c:f>統計分析!$D$45:$D$54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136503680"/>
        <c:axId val="136505216"/>
      </c:barChart>
      <c:catAx>
        <c:axId val="136503680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ja-JP" sz="8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136505216"/>
        <c:crosses val="autoZero"/>
        <c:lblAlgn val="ctr"/>
        <c:lblOffset val="100"/>
        <c:tickLblSkip val="1"/>
      </c:catAx>
      <c:valAx>
        <c:axId val="136505216"/>
        <c:scaling>
          <c:orientation val="minMax"/>
        </c:scaling>
        <c:axPos val="l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1365036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PGothic" panose="020B0600070205080204" pitchFamily="3" charset="-128"/>
          <a:ea typeface="MS PGothic" panose="020B0600070205080204" pitchFamily="3" charset="-128"/>
          <a:cs typeface="MS PGothic" panose="020B0600070205080204" pitchFamily="3" charset="-128"/>
        </a:defRPr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0" vertOverflow="ellipsis" vert="horz" wrap="square" anchor="ctr" anchorCtr="1"/>
          <a:lstStyle/>
          <a:p>
            <a:pPr>
              <a:defRPr lang="ja-JP" sz="1000" b="1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r>
              <a:rPr lang="ja-JP" altLang="en-US"/>
              <a:t>コーディング不良箇所</a:t>
            </a:r>
          </a:p>
        </c:rich>
      </c:tx>
      <c:layout>
        <c:manualLayout>
          <c:xMode val="edge"/>
          <c:yMode val="edge"/>
          <c:x val="0.38523037913674035"/>
          <c:y val="3.519067868454434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5828510612584605E-2"/>
          <c:y val="0.11730205278592402"/>
          <c:w val="0.80638879738335301"/>
          <c:h val="0.55131964809384204"/>
        </c:manualLayout>
      </c:layout>
      <c:barChart>
        <c:barDir val="col"/>
        <c:grouping val="clustered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統計分析!$B$45:$B$54</c:f>
              <c:strCache>
                <c:ptCount val="10"/>
                <c:pt idx="0">
                  <c:v>内部設計不正</c:v>
                </c:pt>
                <c:pt idx="1">
                  <c:v>詳細設計不正</c:v>
                </c:pt>
                <c:pt idx="2">
                  <c:v>コーディング不正</c:v>
                </c:pt>
                <c:pt idx="3">
                  <c:v>ケース設定不良</c:v>
                </c:pt>
                <c:pt idx="4">
                  <c:v>データ作成不良</c:v>
                </c:pt>
                <c:pt idx="5">
                  <c:v>環境設定不良</c:v>
                </c:pt>
                <c:pt idx="6">
                  <c:v>バージョン不正</c:v>
                </c:pt>
                <c:pt idx="7">
                  <c:v>ルール違反</c:v>
                </c:pt>
                <c:pt idx="8">
                  <c:v>仕様通り</c:v>
                </c:pt>
                <c:pt idx="9">
                  <c:v>同件あり</c:v>
                </c:pt>
              </c:strCache>
            </c:strRef>
          </c:cat>
          <c:val>
            <c:numRef>
              <c:f>統計分析!$D$45:$D$54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73172096"/>
        <c:axId val="73173632"/>
      </c:barChart>
      <c:catAx>
        <c:axId val="73172096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ja-JP" sz="8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3173632"/>
        <c:crosses val="autoZero"/>
        <c:lblAlgn val="ctr"/>
        <c:lblOffset val="100"/>
        <c:tickLblSkip val="1"/>
      </c:catAx>
      <c:valAx>
        <c:axId val="73173632"/>
        <c:scaling>
          <c:orientation val="minMax"/>
        </c:scaling>
        <c:axPos val="l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31720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PGothic" panose="020B0600070205080204" pitchFamily="3" charset="-128"/>
          <a:ea typeface="MS PGothic" panose="020B0600070205080204" pitchFamily="3" charset="-128"/>
          <a:cs typeface="MS PGothic" panose="020B0600070205080204" pitchFamily="3" charset="-128"/>
        </a:defRPr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0" vertOverflow="ellipsis" vert="horz" wrap="square" anchor="ctr" anchorCtr="1"/>
          <a:lstStyle/>
          <a:p>
            <a:pPr>
              <a:defRPr lang="ja-JP" sz="1000" b="1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r>
              <a:rPr lang="ja-JP" altLang="en-US"/>
              <a:t>発生段階</a:t>
            </a:r>
          </a:p>
        </c:rich>
      </c:tx>
      <c:layout>
        <c:manualLayout>
          <c:xMode val="edge"/>
          <c:yMode val="edge"/>
          <c:x val="0.38523037913674035"/>
          <c:y val="3.023270790036021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177666498383211"/>
          <c:y val="0.100000113553908"/>
          <c:w val="0.78044064301210703"/>
          <c:h val="0.65814028222689203"/>
        </c:manualLayout>
      </c:layout>
      <c:barChart>
        <c:barDir val="col"/>
        <c:grouping val="clustered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統計分析!$B$86:$B$89</c:f>
              <c:strCache>
                <c:ptCount val="4"/>
                <c:pt idx="0">
                  <c:v>外部設計</c:v>
                </c:pt>
                <c:pt idx="1">
                  <c:v>内部設計</c:v>
                </c:pt>
                <c:pt idx="2">
                  <c:v>詳細設計</c:v>
                </c:pt>
                <c:pt idx="3">
                  <c:v>単体開発</c:v>
                </c:pt>
              </c:strCache>
            </c:strRef>
          </c:cat>
          <c:val>
            <c:numRef>
              <c:f>統計分析!$D$86:$D$89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73189248"/>
        <c:axId val="73190784"/>
      </c:barChart>
      <c:catAx>
        <c:axId val="73189248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ja-JP" sz="8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3190784"/>
        <c:crosses val="autoZero"/>
        <c:lblAlgn val="ctr"/>
        <c:lblOffset val="100"/>
        <c:tickLblSkip val="1"/>
      </c:catAx>
      <c:valAx>
        <c:axId val="73190784"/>
        <c:scaling>
          <c:orientation val="minMax"/>
        </c:scaling>
        <c:axPos val="l"/>
        <c:numFmt formatCode="General" sourceLinked="1"/>
        <c:maj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rgbClr val="000000"/>
                </a:solidFill>
                <a:latin typeface="MS PGothic" panose="020B0600070205080204" pitchFamily="3" charset="-128"/>
                <a:ea typeface="MS PGothic" panose="020B0600070205080204" pitchFamily="3" charset="-128"/>
                <a:cs typeface="MS PGothic" panose="020B0600070205080204" pitchFamily="3" charset="-128"/>
              </a:defRPr>
            </a:pPr>
            <a:endParaRPr lang="zh-CN"/>
          </a:p>
        </c:txPr>
        <c:crossAx val="73189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PGothic" panose="020B0600070205080204" pitchFamily="3" charset="-128"/>
          <a:ea typeface="MS PGothic" panose="020B0600070205080204" pitchFamily="3" charset="-128"/>
          <a:cs typeface="MS PGothic" panose="020B0600070205080204" pitchFamily="3" charset="-128"/>
        </a:defRPr>
      </a:pPr>
      <a:endParaRPr lang="zh-CN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0</xdr:rowOff>
    </xdr:from>
    <xdr:to>
      <xdr:col>11</xdr:col>
      <xdr:colOff>676275</xdr:colOff>
      <xdr:row>18</xdr:row>
      <xdr:rowOff>209550</xdr:rowOff>
    </xdr:to>
    <xdr:graphicFrame macro="">
      <xdr:nvGraphicFramePr>
        <xdr:cNvPr id="213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647700</xdr:colOff>
      <xdr:row>5</xdr:row>
      <xdr:rowOff>123825</xdr:rowOff>
    </xdr:from>
    <xdr:to>
      <xdr:col>11</xdr:col>
      <xdr:colOff>161925</xdr:colOff>
      <xdr:row>5</xdr:row>
      <xdr:rowOff>123825</xdr:rowOff>
    </xdr:to>
    <xdr:sp macro="" textlink="">
      <xdr:nvSpPr>
        <xdr:cNvPr id="2131" name="Line 2"/>
        <xdr:cNvSpPr>
          <a:spLocks noChangeShapeType="1"/>
        </xdr:cNvSpPr>
      </xdr:nvSpPr>
      <xdr:spPr>
        <a:xfrm>
          <a:off x="3819525" y="1057275"/>
          <a:ext cx="3629025" cy="0"/>
        </a:xfrm>
        <a:prstGeom prst="line">
          <a:avLst/>
        </a:prstGeom>
        <a:noFill/>
        <a:ln w="9525">
          <a:solidFill>
            <a:srgbClr val="FF0000"/>
          </a:solidFill>
          <a:prstDash val="dash"/>
          <a:round/>
        </a:ln>
      </xdr:spPr>
    </xdr:sp>
    <xdr:clientData/>
  </xdr:twoCellAnchor>
  <xdr:twoCellAnchor>
    <xdr:from>
      <xdr:col>5</xdr:col>
      <xdr:colOff>28575</xdr:colOff>
      <xdr:row>64</xdr:row>
      <xdr:rowOff>0</xdr:rowOff>
    </xdr:from>
    <xdr:to>
      <xdr:col>12</xdr:col>
      <xdr:colOff>0</xdr:colOff>
      <xdr:row>81</xdr:row>
      <xdr:rowOff>19050</xdr:rowOff>
    </xdr:to>
    <xdr:graphicFrame macro="">
      <xdr:nvGraphicFramePr>
        <xdr:cNvPr id="213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67</xdr:row>
      <xdr:rowOff>171450</xdr:rowOff>
    </xdr:from>
    <xdr:to>
      <xdr:col>11</xdr:col>
      <xdr:colOff>171450</xdr:colOff>
      <xdr:row>67</xdr:row>
      <xdr:rowOff>171450</xdr:rowOff>
    </xdr:to>
    <xdr:sp macro="" textlink="">
      <xdr:nvSpPr>
        <xdr:cNvPr id="2133" name="Line 4"/>
        <xdr:cNvSpPr>
          <a:spLocks noChangeShapeType="1"/>
        </xdr:cNvSpPr>
      </xdr:nvSpPr>
      <xdr:spPr>
        <a:xfrm flipH="1">
          <a:off x="3743325" y="14573250"/>
          <a:ext cx="3714750" cy="0"/>
        </a:xfrm>
        <a:prstGeom prst="line">
          <a:avLst/>
        </a:prstGeom>
        <a:noFill/>
        <a:ln w="9525">
          <a:solidFill>
            <a:srgbClr val="FF0000"/>
          </a:solidFill>
          <a:prstDash val="dash"/>
          <a:round/>
        </a:ln>
      </xdr:spPr>
    </xdr:sp>
    <xdr:clientData/>
  </xdr:twoCellAnchor>
  <xdr:twoCellAnchor>
    <xdr:from>
      <xdr:col>8</xdr:col>
      <xdr:colOff>19050</xdr:colOff>
      <xdr:row>117</xdr:row>
      <xdr:rowOff>190500</xdr:rowOff>
    </xdr:from>
    <xdr:to>
      <xdr:col>14</xdr:col>
      <xdr:colOff>533400</xdr:colOff>
      <xdr:row>135</xdr:row>
      <xdr:rowOff>180975</xdr:rowOff>
    </xdr:to>
    <xdr:graphicFrame macro="">
      <xdr:nvGraphicFramePr>
        <xdr:cNvPr id="213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647700</xdr:colOff>
      <xdr:row>52</xdr:row>
      <xdr:rowOff>123825</xdr:rowOff>
    </xdr:from>
    <xdr:to>
      <xdr:col>11</xdr:col>
      <xdr:colOff>161925</xdr:colOff>
      <xdr:row>52</xdr:row>
      <xdr:rowOff>123825</xdr:rowOff>
    </xdr:to>
    <xdr:sp macro="" textlink="">
      <xdr:nvSpPr>
        <xdr:cNvPr id="2135" name="Line 2"/>
        <xdr:cNvSpPr>
          <a:spLocks noChangeShapeType="1"/>
        </xdr:cNvSpPr>
      </xdr:nvSpPr>
      <xdr:spPr>
        <a:xfrm>
          <a:off x="3819525" y="11239500"/>
          <a:ext cx="3629025" cy="0"/>
        </a:xfrm>
        <a:prstGeom prst="line">
          <a:avLst/>
        </a:prstGeom>
        <a:noFill/>
        <a:ln w="9525">
          <a:solidFill>
            <a:srgbClr val="FF0000"/>
          </a:solidFill>
          <a:prstDash val="dash"/>
          <a:round/>
        </a:ln>
      </xdr:spPr>
    </xdr:sp>
    <xdr:clientData/>
  </xdr:twoCellAnchor>
  <xdr:twoCellAnchor>
    <xdr:from>
      <xdr:col>5</xdr:col>
      <xdr:colOff>28575</xdr:colOff>
      <xdr:row>84</xdr:row>
      <xdr:rowOff>0</xdr:rowOff>
    </xdr:from>
    <xdr:to>
      <xdr:col>12</xdr:col>
      <xdr:colOff>0</xdr:colOff>
      <xdr:row>92</xdr:row>
      <xdr:rowOff>19050</xdr:rowOff>
    </xdr:to>
    <xdr:graphicFrame macro="">
      <xdr:nvGraphicFramePr>
        <xdr:cNvPr id="213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657225</xdr:colOff>
      <xdr:row>59</xdr:row>
      <xdr:rowOff>209550</xdr:rowOff>
    </xdr:to>
    <xdr:graphicFrame macro="">
      <xdr:nvGraphicFramePr>
        <xdr:cNvPr id="213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647700</xdr:colOff>
      <xdr:row>32</xdr:row>
      <xdr:rowOff>123825</xdr:rowOff>
    </xdr:from>
    <xdr:to>
      <xdr:col>11</xdr:col>
      <xdr:colOff>161925</xdr:colOff>
      <xdr:row>32</xdr:row>
      <xdr:rowOff>123825</xdr:rowOff>
    </xdr:to>
    <xdr:sp macro="" textlink="">
      <xdr:nvSpPr>
        <xdr:cNvPr id="10" name="Line 2"/>
        <xdr:cNvSpPr>
          <a:spLocks noChangeShapeType="1"/>
        </xdr:cNvSpPr>
      </xdr:nvSpPr>
      <xdr:spPr>
        <a:xfrm>
          <a:off x="3819525" y="6915150"/>
          <a:ext cx="3629025" cy="0"/>
        </a:xfrm>
        <a:prstGeom prst="line">
          <a:avLst/>
        </a:prstGeom>
        <a:noFill/>
        <a:ln w="9525">
          <a:solidFill>
            <a:srgbClr val="FF0000"/>
          </a:solidFill>
          <a:prstDash val="dash"/>
          <a:round/>
        </a:ln>
      </xdr:spPr>
    </xdr:sp>
    <xdr:clientData/>
  </xdr:twoCellAnchor>
  <xdr:twoCellAnchor>
    <xdr:from>
      <xdr:col>5</xdr:col>
      <xdr:colOff>0</xdr:colOff>
      <xdr:row>21</xdr:row>
      <xdr:rowOff>0</xdr:rowOff>
    </xdr:from>
    <xdr:to>
      <xdr:col>11</xdr:col>
      <xdr:colOff>657225</xdr:colOff>
      <xdr:row>39</xdr:row>
      <xdr:rowOff>209550</xdr:rowOff>
    </xdr:to>
    <xdr:graphicFrame macro="">
      <xdr:nvGraphicFramePr>
        <xdr:cNvPr id="1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28575</xdr:colOff>
      <xdr:row>95</xdr:row>
      <xdr:rowOff>0</xdr:rowOff>
    </xdr:from>
    <xdr:to>
      <xdr:col>12</xdr:col>
      <xdr:colOff>0</xdr:colOff>
      <xdr:row>102</xdr:row>
      <xdr:rowOff>19050</xdr:rowOff>
    </xdr:to>
    <xdr:graphicFrame macro="">
      <xdr:nvGraphicFramePr>
        <xdr:cNvPr id="1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67236</xdr:colOff>
      <xdr:row>58</xdr:row>
      <xdr:rowOff>156883</xdr:rowOff>
    </xdr:from>
    <xdr:to>
      <xdr:col>43</xdr:col>
      <xdr:colOff>134471</xdr:colOff>
      <xdr:row>63</xdr:row>
      <xdr:rowOff>44823</xdr:rowOff>
    </xdr:to>
    <xdr:sp macro="" textlink="">
      <xdr:nvSpPr>
        <xdr:cNvPr id="3" name="角丸四角形吹き出し 2"/>
        <xdr:cNvSpPr/>
      </xdr:nvSpPr>
      <xdr:spPr>
        <a:xfrm>
          <a:off x="7810500" y="10396220"/>
          <a:ext cx="1467485" cy="744855"/>
        </a:xfrm>
        <a:prstGeom prst="wedgeRoundRectCallout">
          <a:avLst>
            <a:gd name="adj1" fmla="val -140833"/>
            <a:gd name="adj2" fmla="val -69807"/>
            <a:gd name="adj3" fmla="val 16667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今回マルチユーザ対応</a:t>
          </a:r>
        </a:p>
      </xdr:txBody>
    </xdr:sp>
    <xdr:clientData/>
  </xdr:twoCellAnchor>
  <xdr:twoCellAnchor>
    <xdr:from>
      <xdr:col>37</xdr:col>
      <xdr:colOff>22412</xdr:colOff>
      <xdr:row>47</xdr:row>
      <xdr:rowOff>156882</xdr:rowOff>
    </xdr:from>
    <xdr:to>
      <xdr:col>44</xdr:col>
      <xdr:colOff>89647</xdr:colOff>
      <xdr:row>52</xdr:row>
      <xdr:rowOff>44823</xdr:rowOff>
    </xdr:to>
    <xdr:sp macro="" textlink="">
      <xdr:nvSpPr>
        <xdr:cNvPr id="4" name="角丸四角形吹き出し 3"/>
        <xdr:cNvSpPr/>
      </xdr:nvSpPr>
      <xdr:spPr>
        <a:xfrm>
          <a:off x="7966075" y="8510270"/>
          <a:ext cx="1467485" cy="744855"/>
        </a:xfrm>
        <a:prstGeom prst="wedgeRoundRectCallout">
          <a:avLst>
            <a:gd name="adj1" fmla="val -238560"/>
            <a:gd name="adj2" fmla="val 116347"/>
            <a:gd name="adj3" fmla="val 16667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solidFill>
                <a:srgbClr val="3333FF"/>
              </a:solidFill>
            </a:rPr>
            <a:t>既存バグ対応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&#26032;&#22806;&#36008;MMF\140%20&#31649;&#29702;\NRI&#35500;&#26126;&#20104;&#23450;&#29289;\2%203%20&#36914;&#25431;&#26126;&#32048;(&#65418;&#65438;&#65391;&#65409;&#24115;&#31080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プログラム一覧＆進捗明細"/>
      <sheetName val="進捗管理"/>
      <sheetName val="グラフ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60"/>
  <sheetViews>
    <sheetView showGridLines="0" tabSelected="1" workbookViewId="0">
      <pane xSplit="9" ySplit="1" topLeftCell="J14" activePane="bottomRight" state="frozen"/>
      <selection pane="topRight"/>
      <selection pane="bottomLeft"/>
      <selection pane="bottomRight" activeCell="I31" sqref="I31"/>
    </sheetView>
  </sheetViews>
  <sheetFormatPr defaultColWidth="9" defaultRowHeight="12"/>
  <cols>
    <col min="1" max="1" width="1.625" style="125" customWidth="1"/>
    <col min="2" max="2" width="4.5" style="126" customWidth="1"/>
    <col min="3" max="3" width="7.375" style="126" customWidth="1"/>
    <col min="4" max="4" width="6.25" style="126" customWidth="1"/>
    <col min="5" max="5" width="6.625" style="127" customWidth="1"/>
    <col min="6" max="6" width="11.5" style="127" customWidth="1"/>
    <col min="7" max="7" width="7.875" style="126" customWidth="1"/>
    <col min="8" max="8" width="21.25" style="126" customWidth="1"/>
    <col min="9" max="9" width="27.5" style="126" customWidth="1"/>
    <col min="10" max="10" width="10.75" style="128" customWidth="1"/>
    <col min="11" max="11" width="6" style="126" customWidth="1"/>
    <col min="12" max="12" width="66.5" style="126" customWidth="1"/>
    <col min="13" max="13" width="64.25" style="128" customWidth="1"/>
    <col min="14" max="15" width="8.5" style="128" customWidth="1"/>
    <col min="16" max="16" width="15.5" style="126" customWidth="1"/>
    <col min="17" max="18" width="19" style="129" customWidth="1"/>
    <col min="19" max="20" width="15.75" style="129" customWidth="1"/>
    <col min="21" max="22" width="8.75" style="126" customWidth="1"/>
    <col min="23" max="23" width="21" style="126" customWidth="1"/>
    <col min="24" max="24" width="22.375" style="126" customWidth="1"/>
    <col min="25" max="25" width="9.375" style="127" customWidth="1"/>
    <col min="26" max="26" width="8.5" style="126" customWidth="1"/>
    <col min="27" max="27" width="11.625" style="126" customWidth="1"/>
    <col min="28" max="28" width="27.125" style="126" customWidth="1"/>
    <col min="29" max="16384" width="9" style="126"/>
  </cols>
  <sheetData>
    <row r="1" spans="1:29" s="123" customFormat="1" ht="29.25" customHeight="1">
      <c r="A1" s="130"/>
      <c r="B1" s="131" t="s">
        <v>0</v>
      </c>
      <c r="C1" s="131" t="s">
        <v>1</v>
      </c>
      <c r="D1" s="131" t="s">
        <v>2</v>
      </c>
      <c r="E1" s="131" t="s">
        <v>3</v>
      </c>
      <c r="F1" s="131" t="s">
        <v>4</v>
      </c>
      <c r="G1" s="131" t="s">
        <v>5</v>
      </c>
      <c r="H1" s="131" t="s">
        <v>6</v>
      </c>
      <c r="I1" s="131" t="s">
        <v>7</v>
      </c>
      <c r="J1" s="131" t="s">
        <v>8</v>
      </c>
      <c r="K1" s="131" t="s">
        <v>9</v>
      </c>
      <c r="L1" s="131" t="s">
        <v>10</v>
      </c>
      <c r="M1" s="152" t="s">
        <v>11</v>
      </c>
      <c r="N1" s="152" t="s">
        <v>12</v>
      </c>
      <c r="O1" s="152" t="s">
        <v>13</v>
      </c>
      <c r="P1" s="152" t="s">
        <v>14</v>
      </c>
      <c r="Q1" s="191" t="s">
        <v>15</v>
      </c>
      <c r="R1" s="191" t="s">
        <v>16</v>
      </c>
      <c r="S1" s="191" t="s">
        <v>17</v>
      </c>
      <c r="T1" s="191" t="s">
        <v>18</v>
      </c>
      <c r="U1" s="152" t="s">
        <v>19</v>
      </c>
      <c r="V1" s="152" t="s">
        <v>20</v>
      </c>
      <c r="W1" s="152" t="s">
        <v>21</v>
      </c>
      <c r="X1" s="152" t="s">
        <v>22</v>
      </c>
      <c r="Y1" s="152" t="s">
        <v>23</v>
      </c>
      <c r="Z1" s="152" t="s">
        <v>24</v>
      </c>
      <c r="AA1" s="152" t="s">
        <v>25</v>
      </c>
      <c r="AB1" s="152" t="s">
        <v>26</v>
      </c>
    </row>
    <row r="2" spans="1:29">
      <c r="B2" s="124">
        <v>1</v>
      </c>
      <c r="C2" s="132"/>
      <c r="D2" s="133" t="s">
        <v>27</v>
      </c>
      <c r="E2" s="132" t="s">
        <v>28</v>
      </c>
      <c r="F2" s="134" t="s">
        <v>29</v>
      </c>
      <c r="G2" s="135" t="s">
        <v>30</v>
      </c>
      <c r="H2" s="136" t="s">
        <v>31</v>
      </c>
      <c r="I2" s="153" t="s">
        <v>32</v>
      </c>
      <c r="J2" s="154">
        <v>43245</v>
      </c>
      <c r="K2" s="153" t="s">
        <v>33</v>
      </c>
      <c r="L2" s="155" t="s">
        <v>34</v>
      </c>
      <c r="M2" s="156"/>
      <c r="N2" s="157"/>
      <c r="O2" s="157"/>
      <c r="P2" s="157"/>
      <c r="Q2" s="192"/>
      <c r="R2" s="192"/>
      <c r="S2" s="192"/>
      <c r="T2" s="192"/>
      <c r="U2" s="135"/>
      <c r="V2" s="173"/>
      <c r="W2" s="193"/>
      <c r="X2" s="135"/>
      <c r="Y2" s="154"/>
      <c r="Z2" s="202"/>
      <c r="AA2" s="202"/>
      <c r="AB2" s="135"/>
    </row>
    <row r="3" spans="1:29" ht="15.75" customHeight="1">
      <c r="A3" s="137"/>
      <c r="B3" s="138">
        <v>2</v>
      </c>
      <c r="C3" s="139" t="s">
        <v>35</v>
      </c>
      <c r="D3" s="140" t="s">
        <v>27</v>
      </c>
      <c r="E3" s="141" t="s">
        <v>28</v>
      </c>
      <c r="F3" s="142" t="s">
        <v>29</v>
      </c>
      <c r="G3" s="135" t="s">
        <v>36</v>
      </c>
      <c r="H3" s="143"/>
      <c r="I3" s="143" t="s">
        <v>37</v>
      </c>
      <c r="J3" s="158">
        <v>43230</v>
      </c>
      <c r="K3" s="159" t="s">
        <v>38</v>
      </c>
      <c r="L3" s="160" t="s">
        <v>39</v>
      </c>
      <c r="M3" s="161"/>
      <c r="N3" s="162"/>
      <c r="O3" s="157"/>
      <c r="P3" s="163"/>
      <c r="Q3" s="163"/>
      <c r="R3" s="163"/>
      <c r="S3" s="194"/>
      <c r="T3" s="194"/>
      <c r="U3" s="195"/>
      <c r="V3" s="194"/>
      <c r="W3" s="158"/>
      <c r="X3" s="196"/>
      <c r="Y3" s="196"/>
      <c r="Z3" s="196"/>
      <c r="AA3" s="203"/>
      <c r="AB3" s="203"/>
      <c r="AC3" s="204"/>
    </row>
    <row r="4" spans="1:29" s="124" customFormat="1" ht="42" customHeight="1">
      <c r="A4" s="137"/>
      <c r="B4" s="138">
        <v>3</v>
      </c>
      <c r="C4" s="139" t="s">
        <v>40</v>
      </c>
      <c r="D4" s="140" t="s">
        <v>27</v>
      </c>
      <c r="E4" s="141" t="s">
        <v>28</v>
      </c>
      <c r="F4" s="142" t="s">
        <v>29</v>
      </c>
      <c r="G4" s="135" t="s">
        <v>41</v>
      </c>
      <c r="H4" s="143"/>
      <c r="I4" s="143" t="s">
        <v>42</v>
      </c>
      <c r="J4" s="158">
        <v>43238</v>
      </c>
      <c r="K4" s="159" t="s">
        <v>38</v>
      </c>
      <c r="L4" s="164" t="s">
        <v>43</v>
      </c>
      <c r="M4" s="161"/>
      <c r="N4" s="162"/>
      <c r="O4" s="157"/>
      <c r="P4" s="163"/>
      <c r="Q4" s="163"/>
      <c r="R4" s="163"/>
      <c r="S4" s="194"/>
      <c r="T4" s="194"/>
      <c r="U4" s="195"/>
      <c r="V4" s="194"/>
      <c r="W4" s="158"/>
      <c r="X4" s="196"/>
      <c r="Y4" s="196"/>
      <c r="Z4" s="196"/>
      <c r="AA4" s="203"/>
      <c r="AB4" s="203"/>
      <c r="AC4" s="204"/>
    </row>
    <row r="5" spans="1:29" s="124" customFormat="1" ht="79.5" customHeight="1">
      <c r="A5" s="137"/>
      <c r="B5" s="138">
        <v>4</v>
      </c>
      <c r="C5" s="139" t="s">
        <v>44</v>
      </c>
      <c r="D5" s="140" t="s">
        <v>27</v>
      </c>
      <c r="E5" s="141" t="s">
        <v>28</v>
      </c>
      <c r="F5" s="142" t="s">
        <v>29</v>
      </c>
      <c r="G5" s="135" t="s">
        <v>36</v>
      </c>
      <c r="H5" s="143"/>
      <c r="I5" s="143" t="s">
        <v>45</v>
      </c>
      <c r="J5" s="158">
        <v>43242</v>
      </c>
      <c r="K5" s="159" t="s">
        <v>38</v>
      </c>
      <c r="L5" s="165" t="s">
        <v>46</v>
      </c>
      <c r="M5" s="161"/>
      <c r="N5" s="162"/>
      <c r="O5" s="157"/>
      <c r="P5" s="163"/>
      <c r="Q5" s="163"/>
      <c r="R5" s="163"/>
      <c r="S5" s="194"/>
      <c r="T5" s="194"/>
      <c r="U5" s="195"/>
      <c r="V5" s="194"/>
      <c r="W5" s="158"/>
      <c r="X5" s="196"/>
      <c r="Y5" s="196"/>
      <c r="Z5" s="196"/>
      <c r="AA5" s="203"/>
      <c r="AB5" s="203"/>
      <c r="AC5" s="204"/>
    </row>
    <row r="6" spans="1:29" s="124" customFormat="1" ht="42" customHeight="1">
      <c r="A6" s="137"/>
      <c r="B6" s="138">
        <v>5</v>
      </c>
      <c r="C6" s="139" t="s">
        <v>35</v>
      </c>
      <c r="D6" s="140" t="s">
        <v>27</v>
      </c>
      <c r="E6" s="141" t="s">
        <v>28</v>
      </c>
      <c r="F6" s="142" t="s">
        <v>29</v>
      </c>
      <c r="G6" s="135" t="s">
        <v>47</v>
      </c>
      <c r="H6" s="143" t="s">
        <v>48</v>
      </c>
      <c r="I6" s="143" t="s">
        <v>49</v>
      </c>
      <c r="J6" s="158">
        <v>43242</v>
      </c>
      <c r="K6" s="159" t="s">
        <v>38</v>
      </c>
      <c r="L6" s="164" t="s">
        <v>50</v>
      </c>
      <c r="M6" s="161"/>
      <c r="N6" s="162"/>
      <c r="O6" s="157"/>
      <c r="P6" s="163"/>
      <c r="Q6" s="163"/>
      <c r="R6" s="163"/>
      <c r="S6" s="194"/>
      <c r="T6" s="194"/>
      <c r="U6" s="195"/>
      <c r="V6" s="194"/>
      <c r="W6" s="158"/>
      <c r="X6" s="196"/>
      <c r="Y6" s="196"/>
      <c r="Z6" s="196"/>
      <c r="AA6" s="203"/>
      <c r="AB6" s="203"/>
      <c r="AC6" s="204"/>
    </row>
    <row r="7" spans="1:29" s="124" customFormat="1" ht="42" customHeight="1">
      <c r="A7" s="137"/>
      <c r="B7" s="138">
        <v>6</v>
      </c>
      <c r="C7" s="139" t="s">
        <v>40</v>
      </c>
      <c r="D7" s="140" t="s">
        <v>27</v>
      </c>
      <c r="E7" s="141" t="s">
        <v>28</v>
      </c>
      <c r="F7" s="142" t="s">
        <v>29</v>
      </c>
      <c r="G7" s="135" t="s">
        <v>41</v>
      </c>
      <c r="H7" s="143" t="s">
        <v>51</v>
      </c>
      <c r="I7" s="143" t="s">
        <v>52</v>
      </c>
      <c r="J7" s="158">
        <v>43244</v>
      </c>
      <c r="K7" s="159" t="s">
        <v>38</v>
      </c>
      <c r="L7" s="166" t="s">
        <v>53</v>
      </c>
      <c r="M7" s="161"/>
      <c r="N7" s="162"/>
      <c r="O7" s="157"/>
      <c r="P7" s="163"/>
      <c r="Q7" s="163"/>
      <c r="R7" s="163"/>
      <c r="S7" s="194"/>
      <c r="T7" s="194"/>
      <c r="U7" s="195"/>
      <c r="V7" s="194"/>
      <c r="W7" s="158"/>
      <c r="X7" s="196"/>
      <c r="Y7" s="196"/>
      <c r="Z7" s="196"/>
      <c r="AA7" s="203"/>
      <c r="AB7" s="203"/>
      <c r="AC7" s="204"/>
    </row>
    <row r="8" spans="1:29" ht="15.75" customHeight="1">
      <c r="A8" s="137"/>
      <c r="B8" s="138">
        <v>7</v>
      </c>
      <c r="C8" s="139" t="s">
        <v>40</v>
      </c>
      <c r="D8" s="140" t="s">
        <v>54</v>
      </c>
      <c r="E8" s="141" t="s">
        <v>28</v>
      </c>
      <c r="F8" s="142" t="s">
        <v>29</v>
      </c>
      <c r="G8" s="135" t="s">
        <v>41</v>
      </c>
      <c r="H8" s="143" t="s">
        <v>55</v>
      </c>
      <c r="I8" s="143" t="s">
        <v>56</v>
      </c>
      <c r="J8" s="158">
        <v>43245</v>
      </c>
      <c r="K8" s="159" t="s">
        <v>38</v>
      </c>
      <c r="L8" s="166" t="s">
        <v>57</v>
      </c>
      <c r="M8" s="161"/>
      <c r="N8" s="162"/>
      <c r="O8" s="157"/>
      <c r="P8" s="163"/>
      <c r="Q8" s="163"/>
      <c r="R8" s="163"/>
      <c r="S8" s="194"/>
      <c r="T8" s="194"/>
      <c r="U8" s="195"/>
      <c r="V8" s="194"/>
      <c r="W8" s="158"/>
      <c r="X8" s="196"/>
      <c r="Y8" s="196"/>
      <c r="Z8" s="196"/>
      <c r="AA8" s="203"/>
      <c r="AB8" s="203"/>
      <c r="AC8" s="204"/>
    </row>
    <row r="9" spans="1:29" ht="24.75" customHeight="1">
      <c r="A9" s="144"/>
      <c r="B9" s="145">
        <v>8</v>
      </c>
      <c r="C9" s="139" t="s">
        <v>40</v>
      </c>
      <c r="D9" s="146" t="s">
        <v>27</v>
      </c>
      <c r="E9" s="141" t="s">
        <v>28</v>
      </c>
      <c r="F9" s="142" t="s">
        <v>29</v>
      </c>
      <c r="G9" s="135" t="s">
        <v>36</v>
      </c>
      <c r="H9" s="143" t="s">
        <v>58</v>
      </c>
      <c r="I9" s="143" t="s">
        <v>59</v>
      </c>
      <c r="J9" s="158">
        <v>43245</v>
      </c>
      <c r="K9" s="159" t="s">
        <v>38</v>
      </c>
      <c r="L9" s="167" t="s">
        <v>60</v>
      </c>
      <c r="M9" s="168"/>
      <c r="N9" s="169"/>
      <c r="O9" s="157"/>
      <c r="P9" s="169"/>
      <c r="Q9" s="197"/>
      <c r="R9" s="197"/>
      <c r="S9" s="197"/>
      <c r="T9" s="197"/>
      <c r="U9" s="170"/>
      <c r="V9" s="170"/>
      <c r="W9" s="198"/>
      <c r="X9" s="170"/>
      <c r="Y9" s="205"/>
      <c r="Z9" s="203"/>
      <c r="AA9" s="203"/>
      <c r="AB9" s="206"/>
      <c r="AC9" s="144"/>
    </row>
    <row r="10" spans="1:29" ht="25.5" customHeight="1">
      <c r="A10" s="144"/>
      <c r="B10" s="145">
        <v>9</v>
      </c>
      <c r="C10" s="139" t="s">
        <v>40</v>
      </c>
      <c r="D10" s="146" t="s">
        <v>27</v>
      </c>
      <c r="E10" s="141" t="s">
        <v>28</v>
      </c>
      <c r="F10" s="142" t="s">
        <v>29</v>
      </c>
      <c r="G10" s="135" t="s">
        <v>36</v>
      </c>
      <c r="H10" s="143" t="s">
        <v>58</v>
      </c>
      <c r="I10" s="170" t="s">
        <v>61</v>
      </c>
      <c r="J10" s="158">
        <v>43248</v>
      </c>
      <c r="K10" s="159" t="s">
        <v>38</v>
      </c>
      <c r="L10" s="171" t="s">
        <v>62</v>
      </c>
      <c r="M10" s="168"/>
      <c r="N10" s="169"/>
      <c r="O10" s="157"/>
      <c r="P10" s="172"/>
      <c r="Q10" s="199"/>
      <c r="R10" s="199"/>
      <c r="S10" s="199"/>
      <c r="T10" s="199"/>
      <c r="U10" s="170"/>
      <c r="V10" s="170"/>
      <c r="W10" s="198"/>
      <c r="X10" s="170"/>
      <c r="Y10" s="205"/>
      <c r="Z10" s="203"/>
      <c r="AA10" s="203"/>
      <c r="AB10" s="206"/>
      <c r="AC10" s="144"/>
    </row>
    <row r="11" spans="1:29" ht="14.25" customHeight="1">
      <c r="A11" s="144"/>
      <c r="B11" s="145">
        <v>10</v>
      </c>
      <c r="C11" s="139" t="s">
        <v>40</v>
      </c>
      <c r="D11" s="146" t="s">
        <v>27</v>
      </c>
      <c r="E11" s="141" t="s">
        <v>28</v>
      </c>
      <c r="F11" s="142" t="s">
        <v>29</v>
      </c>
      <c r="G11" s="135" t="s">
        <v>47</v>
      </c>
      <c r="H11" s="143" t="s">
        <v>63</v>
      </c>
      <c r="I11" s="170" t="s">
        <v>61</v>
      </c>
      <c r="J11" s="158">
        <v>43248</v>
      </c>
      <c r="K11" s="159" t="s">
        <v>38</v>
      </c>
      <c r="L11" s="167" t="s">
        <v>64</v>
      </c>
      <c r="M11" s="168"/>
      <c r="N11" s="169"/>
      <c r="O11" s="157"/>
      <c r="P11" s="169"/>
      <c r="Q11" s="197"/>
      <c r="R11" s="197"/>
      <c r="S11" s="197"/>
      <c r="T11" s="197"/>
      <c r="U11" s="170"/>
      <c r="V11" s="170"/>
      <c r="W11" s="198"/>
      <c r="X11" s="170"/>
      <c r="Y11" s="205"/>
      <c r="Z11" s="203"/>
      <c r="AA11" s="203"/>
      <c r="AB11" s="206"/>
      <c r="AC11" s="144"/>
    </row>
    <row r="12" spans="1:29" ht="96">
      <c r="B12" s="124">
        <v>11</v>
      </c>
      <c r="C12" s="147"/>
      <c r="D12" s="148" t="s">
        <v>27</v>
      </c>
      <c r="E12" s="141" t="s">
        <v>28</v>
      </c>
      <c r="F12" s="142" t="s">
        <v>29</v>
      </c>
      <c r="G12" s="135"/>
      <c r="H12" s="149" t="s">
        <v>65</v>
      </c>
      <c r="I12" s="173" t="s">
        <v>66</v>
      </c>
      <c r="J12" s="154">
        <v>43245</v>
      </c>
      <c r="K12" s="174" t="s">
        <v>67</v>
      </c>
      <c r="L12" s="175" t="s">
        <v>68</v>
      </c>
      <c r="M12" s="176"/>
      <c r="N12" s="157"/>
      <c r="O12" s="157"/>
      <c r="P12" s="177"/>
      <c r="Q12" s="200"/>
      <c r="R12" s="200"/>
      <c r="S12" s="200"/>
      <c r="T12" s="200"/>
      <c r="U12" s="173"/>
      <c r="V12" s="173"/>
      <c r="W12" s="201"/>
      <c r="X12" s="173"/>
      <c r="Y12" s="154"/>
      <c r="Z12" s="203"/>
      <c r="AA12" s="203"/>
      <c r="AB12" s="207"/>
    </row>
    <row r="13" spans="1:29" ht="28.5" customHeight="1">
      <c r="B13" s="124">
        <v>12</v>
      </c>
      <c r="C13" s="139" t="s">
        <v>44</v>
      </c>
      <c r="D13" s="148" t="s">
        <v>27</v>
      </c>
      <c r="E13" s="147" t="s">
        <v>28</v>
      </c>
      <c r="F13" s="142" t="s">
        <v>29</v>
      </c>
      <c r="G13" s="135" t="s">
        <v>36</v>
      </c>
      <c r="H13" s="149" t="s">
        <v>69</v>
      </c>
      <c r="I13" s="143" t="s">
        <v>70</v>
      </c>
      <c r="J13" s="158">
        <v>43250</v>
      </c>
      <c r="K13" s="159" t="s">
        <v>38</v>
      </c>
      <c r="L13" s="149" t="s">
        <v>71</v>
      </c>
      <c r="M13" s="176"/>
      <c r="N13" s="157"/>
      <c r="O13" s="157"/>
      <c r="P13" s="177"/>
      <c r="Q13" s="200"/>
      <c r="R13" s="200"/>
      <c r="S13" s="200"/>
      <c r="T13" s="200"/>
      <c r="U13" s="173"/>
      <c r="V13" s="173"/>
      <c r="W13" s="201"/>
      <c r="X13" s="173"/>
      <c r="Y13" s="154"/>
      <c r="Z13" s="203"/>
      <c r="AA13" s="203"/>
      <c r="AB13" s="207"/>
    </row>
    <row r="14" spans="1:29" ht="14.25" customHeight="1">
      <c r="B14" s="124">
        <v>12</v>
      </c>
      <c r="C14" s="139" t="s">
        <v>40</v>
      </c>
      <c r="D14" s="148" t="s">
        <v>27</v>
      </c>
      <c r="E14" s="147" t="s">
        <v>28</v>
      </c>
      <c r="F14" s="142" t="s">
        <v>29</v>
      </c>
      <c r="G14" s="135" t="s">
        <v>47</v>
      </c>
      <c r="H14" s="150" t="s">
        <v>72</v>
      </c>
      <c r="I14" s="173" t="s">
        <v>73</v>
      </c>
      <c r="J14" s="158">
        <v>43250</v>
      </c>
      <c r="K14" s="174" t="s">
        <v>67</v>
      </c>
      <c r="L14" s="149" t="s">
        <v>74</v>
      </c>
      <c r="M14" s="176"/>
      <c r="N14" s="157"/>
      <c r="O14" s="157"/>
      <c r="P14" s="177"/>
      <c r="Q14" s="200"/>
      <c r="R14" s="200"/>
      <c r="S14" s="200"/>
      <c r="T14" s="200"/>
      <c r="U14" s="173"/>
      <c r="V14" s="173"/>
      <c r="W14" s="201"/>
      <c r="X14" s="173"/>
      <c r="Y14" s="154"/>
      <c r="Z14" s="203"/>
      <c r="AA14" s="203"/>
      <c r="AB14" s="207"/>
    </row>
    <row r="15" spans="1:29" ht="24">
      <c r="B15" s="124">
        <v>13</v>
      </c>
      <c r="C15" s="139" t="s">
        <v>35</v>
      </c>
      <c r="D15" s="148" t="s">
        <v>54</v>
      </c>
      <c r="E15" s="147" t="s">
        <v>28</v>
      </c>
      <c r="F15" s="142" t="s">
        <v>29</v>
      </c>
      <c r="G15" s="135" t="s">
        <v>41</v>
      </c>
      <c r="H15" s="150"/>
      <c r="I15" s="173" t="s">
        <v>75</v>
      </c>
      <c r="J15" s="158">
        <v>43217</v>
      </c>
      <c r="K15" s="174"/>
      <c r="L15" s="178" t="s">
        <v>76</v>
      </c>
      <c r="M15" s="176"/>
      <c r="N15" s="157"/>
      <c r="O15" s="157"/>
      <c r="P15" s="177"/>
      <c r="Q15" s="200"/>
      <c r="R15" s="200"/>
      <c r="S15" s="200"/>
      <c r="T15" s="200"/>
      <c r="U15" s="173"/>
      <c r="V15" s="173"/>
      <c r="W15" s="201"/>
      <c r="X15" s="173"/>
      <c r="Y15" s="154"/>
      <c r="Z15" s="203"/>
      <c r="AA15" s="203"/>
      <c r="AB15" s="207"/>
    </row>
    <row r="16" spans="1:29">
      <c r="B16" s="124">
        <v>14</v>
      </c>
      <c r="C16" s="139"/>
      <c r="D16" s="148" t="s">
        <v>54</v>
      </c>
      <c r="E16" s="147" t="s">
        <v>28</v>
      </c>
      <c r="F16" s="142" t="s">
        <v>29</v>
      </c>
      <c r="G16" s="135" t="s">
        <v>41</v>
      </c>
      <c r="H16" s="150"/>
      <c r="I16" s="179" t="s">
        <v>77</v>
      </c>
      <c r="J16" s="158">
        <v>43238</v>
      </c>
      <c r="K16" s="180" t="s">
        <v>67</v>
      </c>
      <c r="L16" s="180" t="s">
        <v>78</v>
      </c>
      <c r="M16" s="176"/>
      <c r="N16" s="157"/>
      <c r="O16" s="157"/>
      <c r="P16" s="177"/>
      <c r="Q16" s="200"/>
      <c r="R16" s="200"/>
      <c r="S16" s="200"/>
      <c r="T16" s="200"/>
      <c r="U16" s="173"/>
      <c r="V16" s="173"/>
      <c r="W16" s="201"/>
      <c r="X16" s="173"/>
      <c r="Y16" s="154"/>
      <c r="Z16" s="203"/>
      <c r="AA16" s="203"/>
      <c r="AB16" s="207"/>
    </row>
    <row r="17" spans="2:28">
      <c r="B17" s="124">
        <v>15</v>
      </c>
      <c r="C17" s="139"/>
      <c r="D17" s="148" t="s">
        <v>54</v>
      </c>
      <c r="E17" s="147" t="s">
        <v>28</v>
      </c>
      <c r="F17" s="142" t="s">
        <v>29</v>
      </c>
      <c r="G17" s="135" t="s">
        <v>41</v>
      </c>
      <c r="H17" s="150"/>
      <c r="I17" s="179" t="s">
        <v>79</v>
      </c>
      <c r="J17" s="158">
        <v>43238</v>
      </c>
      <c r="K17" s="180" t="s">
        <v>67</v>
      </c>
      <c r="L17" s="180" t="s">
        <v>80</v>
      </c>
      <c r="M17" s="176"/>
      <c r="N17" s="157"/>
      <c r="O17" s="157"/>
      <c r="P17" s="177"/>
      <c r="Q17" s="200"/>
      <c r="R17" s="200"/>
      <c r="S17" s="200"/>
      <c r="T17" s="200"/>
      <c r="U17" s="173"/>
      <c r="V17" s="173"/>
      <c r="W17" s="201"/>
      <c r="X17" s="173"/>
      <c r="Y17" s="154"/>
      <c r="Z17" s="203"/>
      <c r="AA17" s="203"/>
      <c r="AB17" s="207"/>
    </row>
    <row r="18" spans="2:28" ht="108">
      <c r="B18" s="124">
        <v>16</v>
      </c>
      <c r="C18" s="139"/>
      <c r="D18" s="148" t="s">
        <v>54</v>
      </c>
      <c r="E18" s="147" t="s">
        <v>28</v>
      </c>
      <c r="F18" s="142" t="s">
        <v>29</v>
      </c>
      <c r="G18" s="135" t="s">
        <v>41</v>
      </c>
      <c r="H18" s="150"/>
      <c r="I18" s="173"/>
      <c r="J18" s="158">
        <v>43243</v>
      </c>
      <c r="K18" s="181" t="s">
        <v>67</v>
      </c>
      <c r="L18" s="180" t="s">
        <v>81</v>
      </c>
      <c r="M18" s="176"/>
      <c r="N18" s="157"/>
      <c r="O18" s="157"/>
      <c r="P18" s="177"/>
      <c r="Q18" s="200"/>
      <c r="R18" s="200"/>
      <c r="S18" s="200"/>
      <c r="T18" s="200"/>
      <c r="U18" s="173"/>
      <c r="V18" s="173"/>
      <c r="W18" s="201"/>
      <c r="X18" s="173"/>
      <c r="Y18" s="154"/>
      <c r="Z18" s="203"/>
      <c r="AA18" s="203"/>
      <c r="AB18" s="207"/>
    </row>
    <row r="19" spans="2:28" ht="48">
      <c r="B19" s="124">
        <v>17</v>
      </c>
      <c r="C19" s="139" t="s">
        <v>82</v>
      </c>
      <c r="D19" s="148" t="s">
        <v>27</v>
      </c>
      <c r="E19" s="147" t="s">
        <v>28</v>
      </c>
      <c r="F19" s="142" t="s">
        <v>29</v>
      </c>
      <c r="G19" s="135" t="s">
        <v>47</v>
      </c>
      <c r="H19" s="150" t="s">
        <v>83</v>
      </c>
      <c r="I19" s="182" t="s">
        <v>84</v>
      </c>
      <c r="J19" s="158">
        <v>43255</v>
      </c>
      <c r="K19" s="183" t="s">
        <v>67</v>
      </c>
      <c r="L19" s="184" t="s">
        <v>85</v>
      </c>
      <c r="M19" s="176"/>
      <c r="N19" s="157"/>
      <c r="O19" s="157"/>
      <c r="P19" s="177"/>
      <c r="Q19" s="200"/>
      <c r="R19" s="200"/>
      <c r="S19" s="200"/>
      <c r="T19" s="200"/>
      <c r="U19" s="173"/>
      <c r="V19" s="173"/>
      <c r="W19" s="201"/>
      <c r="X19" s="173"/>
      <c r="Y19" s="154"/>
      <c r="Z19" s="203"/>
      <c r="AA19" s="203"/>
      <c r="AB19" s="207"/>
    </row>
    <row r="20" spans="2:28" ht="24">
      <c r="B20" s="124">
        <v>18</v>
      </c>
      <c r="C20" s="139" t="s">
        <v>82</v>
      </c>
      <c r="D20" s="148" t="s">
        <v>27</v>
      </c>
      <c r="E20" s="147" t="s">
        <v>28</v>
      </c>
      <c r="F20" s="142" t="s">
        <v>29</v>
      </c>
      <c r="G20" s="135" t="s">
        <v>47</v>
      </c>
      <c r="H20" s="150" t="s">
        <v>86</v>
      </c>
      <c r="I20" s="182" t="s">
        <v>84</v>
      </c>
      <c r="J20" s="158">
        <v>43255</v>
      </c>
      <c r="K20" s="183" t="s">
        <v>67</v>
      </c>
      <c r="L20" s="185" t="s">
        <v>87</v>
      </c>
      <c r="M20" s="176"/>
      <c r="N20" s="157"/>
      <c r="O20" s="157"/>
      <c r="P20" s="177"/>
      <c r="Q20" s="200"/>
      <c r="R20" s="200"/>
      <c r="S20" s="200"/>
      <c r="T20" s="200"/>
      <c r="U20" s="173"/>
      <c r="V20" s="173"/>
      <c r="W20" s="201"/>
      <c r="X20" s="173"/>
      <c r="Y20" s="154"/>
      <c r="Z20" s="203"/>
      <c r="AA20" s="203"/>
      <c r="AB20" s="207"/>
    </row>
    <row r="21" spans="2:28" ht="36">
      <c r="B21" s="124">
        <v>19</v>
      </c>
      <c r="C21" s="139"/>
      <c r="D21" s="148" t="s">
        <v>27</v>
      </c>
      <c r="E21" s="147" t="s">
        <v>28</v>
      </c>
      <c r="F21" s="142" t="s">
        <v>29</v>
      </c>
      <c r="G21" s="135" t="s">
        <v>47</v>
      </c>
      <c r="H21" s="150" t="s">
        <v>88</v>
      </c>
      <c r="I21" s="186" t="s">
        <v>89</v>
      </c>
      <c r="J21" s="158">
        <v>43257</v>
      </c>
      <c r="K21" s="187" t="s">
        <v>90</v>
      </c>
      <c r="L21" s="188" t="s">
        <v>91</v>
      </c>
      <c r="M21" s="176"/>
      <c r="N21" s="157"/>
      <c r="O21" s="157"/>
      <c r="P21" s="177"/>
      <c r="Q21" s="200"/>
      <c r="R21" s="200"/>
      <c r="S21" s="200"/>
      <c r="T21" s="200"/>
      <c r="U21" s="173"/>
      <c r="V21" s="173"/>
      <c r="W21" s="201"/>
      <c r="X21" s="173"/>
      <c r="Y21" s="154"/>
      <c r="Z21" s="203"/>
      <c r="AA21" s="203"/>
      <c r="AB21" s="207"/>
    </row>
    <row r="22" spans="2:28" ht="48">
      <c r="B22" s="124">
        <v>20</v>
      </c>
      <c r="C22" s="139" t="s">
        <v>92</v>
      </c>
      <c r="D22" s="148" t="s">
        <v>27</v>
      </c>
      <c r="E22" s="147" t="s">
        <v>28</v>
      </c>
      <c r="F22" s="142" t="s">
        <v>29</v>
      </c>
      <c r="G22" s="135" t="s">
        <v>47</v>
      </c>
      <c r="H22" s="150" t="s">
        <v>93</v>
      </c>
      <c r="I22" s="186" t="s">
        <v>89</v>
      </c>
      <c r="J22" s="158">
        <v>43257</v>
      </c>
      <c r="K22" s="187" t="s">
        <v>90</v>
      </c>
      <c r="L22" s="188" t="s">
        <v>94</v>
      </c>
      <c r="M22" s="176"/>
      <c r="N22" s="157"/>
      <c r="O22" s="157"/>
      <c r="P22" s="177"/>
      <c r="Q22" s="200"/>
      <c r="R22" s="200"/>
      <c r="S22" s="200"/>
      <c r="T22" s="200"/>
      <c r="U22" s="173"/>
      <c r="V22" s="173"/>
      <c r="W22" s="201"/>
      <c r="X22" s="173"/>
      <c r="Y22" s="154"/>
      <c r="Z22" s="203"/>
      <c r="AA22" s="203"/>
      <c r="AB22" s="207"/>
    </row>
    <row r="23" spans="2:28" ht="33.75">
      <c r="B23" s="124">
        <v>21</v>
      </c>
      <c r="C23" s="139" t="s">
        <v>92</v>
      </c>
      <c r="D23" s="148" t="s">
        <v>27</v>
      </c>
      <c r="E23" s="147" t="s">
        <v>28</v>
      </c>
      <c r="F23" s="142" t="s">
        <v>29</v>
      </c>
      <c r="G23" s="135" t="s">
        <v>47</v>
      </c>
      <c r="H23" s="150" t="s">
        <v>95</v>
      </c>
      <c r="I23" s="189" t="s">
        <v>96</v>
      </c>
      <c r="J23" s="158">
        <v>43262</v>
      </c>
      <c r="K23" s="187" t="s">
        <v>90</v>
      </c>
      <c r="L23" s="190" t="s">
        <v>97</v>
      </c>
      <c r="M23" s="176"/>
      <c r="N23" s="157"/>
      <c r="O23" s="157"/>
      <c r="P23" s="177"/>
      <c r="Q23" s="200"/>
      <c r="R23" s="200"/>
      <c r="S23" s="200"/>
      <c r="T23" s="200"/>
      <c r="U23" s="173"/>
      <c r="V23" s="173"/>
      <c r="W23" s="201"/>
      <c r="X23" s="173"/>
      <c r="Y23" s="154"/>
      <c r="Z23" s="203"/>
      <c r="AA23" s="203"/>
      <c r="AB23" s="207"/>
    </row>
    <row r="24" spans="2:28" ht="36" customHeight="1">
      <c r="B24" s="248">
        <v>22</v>
      </c>
      <c r="C24" s="258" t="s">
        <v>261</v>
      </c>
      <c r="D24" s="252" t="s">
        <v>27</v>
      </c>
      <c r="E24" s="251" t="s">
        <v>28</v>
      </c>
      <c r="F24" s="250" t="s">
        <v>29</v>
      </c>
      <c r="G24" s="249" t="s">
        <v>41</v>
      </c>
      <c r="H24" s="254" t="s">
        <v>262</v>
      </c>
      <c r="I24" s="253" t="s">
        <v>263</v>
      </c>
      <c r="J24" s="255">
        <v>43255</v>
      </c>
      <c r="K24" s="256" t="s">
        <v>38</v>
      </c>
      <c r="L24" s="257" t="s">
        <v>264</v>
      </c>
      <c r="M24" s="176"/>
      <c r="N24" s="157"/>
      <c r="O24" s="157"/>
      <c r="P24" s="177"/>
      <c r="Q24" s="200"/>
      <c r="R24" s="200"/>
      <c r="S24" s="200"/>
      <c r="T24" s="200"/>
      <c r="U24" s="173"/>
      <c r="V24" s="173"/>
      <c r="W24" s="201"/>
      <c r="X24" s="173"/>
      <c r="Y24" s="154"/>
      <c r="Z24" s="203"/>
      <c r="AA24" s="203"/>
      <c r="AB24" s="207"/>
    </row>
    <row r="25" spans="2:28" ht="30" customHeight="1">
      <c r="B25" s="248">
        <v>23</v>
      </c>
      <c r="C25" s="258" t="s">
        <v>261</v>
      </c>
      <c r="D25" s="252" t="s">
        <v>27</v>
      </c>
      <c r="E25" s="251" t="s">
        <v>28</v>
      </c>
      <c r="F25" s="250" t="s">
        <v>29</v>
      </c>
      <c r="G25" s="249" t="s">
        <v>41</v>
      </c>
      <c r="H25" s="254"/>
      <c r="I25" s="253" t="s">
        <v>265</v>
      </c>
      <c r="J25" s="255">
        <v>43255</v>
      </c>
      <c r="K25" s="256" t="s">
        <v>38</v>
      </c>
      <c r="L25" s="259" t="s">
        <v>266</v>
      </c>
      <c r="M25" s="176"/>
      <c r="N25" s="157"/>
      <c r="O25" s="157"/>
      <c r="P25" s="177"/>
      <c r="Q25" s="200"/>
      <c r="R25" s="200"/>
      <c r="S25" s="200"/>
      <c r="T25" s="200"/>
      <c r="U25" s="173"/>
      <c r="V25" s="173"/>
      <c r="W25" s="201"/>
      <c r="X25" s="173"/>
      <c r="Y25" s="154"/>
      <c r="Z25" s="203"/>
      <c r="AA25" s="203"/>
      <c r="AB25" s="207"/>
    </row>
    <row r="26" spans="2:28" ht="30.75" customHeight="1">
      <c r="B26" s="248">
        <v>24</v>
      </c>
      <c r="C26" s="258" t="s">
        <v>261</v>
      </c>
      <c r="D26" s="252" t="s">
        <v>27</v>
      </c>
      <c r="E26" s="251" t="s">
        <v>28</v>
      </c>
      <c r="F26" s="250" t="s">
        <v>29</v>
      </c>
      <c r="G26" s="249" t="s">
        <v>41</v>
      </c>
      <c r="H26" s="254"/>
      <c r="I26" s="253" t="s">
        <v>265</v>
      </c>
      <c r="J26" s="255">
        <v>43256</v>
      </c>
      <c r="K26" s="256" t="s">
        <v>38</v>
      </c>
      <c r="L26" s="260" t="s">
        <v>267</v>
      </c>
      <c r="M26" s="176"/>
      <c r="N26" s="157"/>
      <c r="O26" s="157"/>
      <c r="P26" s="177"/>
      <c r="Q26" s="200"/>
      <c r="R26" s="200"/>
      <c r="S26" s="200"/>
      <c r="T26" s="200"/>
      <c r="U26" s="173"/>
      <c r="V26" s="173"/>
      <c r="W26" s="201"/>
      <c r="X26" s="173"/>
      <c r="Y26" s="154"/>
      <c r="Z26" s="203"/>
      <c r="AA26" s="203"/>
      <c r="AB26" s="207"/>
    </row>
    <row r="27" spans="2:28" ht="14.25" customHeight="1">
      <c r="B27" s="124"/>
      <c r="C27" s="139"/>
      <c r="D27" s="148"/>
      <c r="E27" s="147"/>
      <c r="F27" s="142"/>
      <c r="G27" s="135"/>
      <c r="H27" s="150"/>
      <c r="I27" s="173"/>
      <c r="J27" s="158"/>
      <c r="K27" s="174"/>
      <c r="L27" s="149"/>
      <c r="M27" s="176"/>
      <c r="N27" s="157"/>
      <c r="O27" s="157"/>
      <c r="P27" s="177"/>
      <c r="Q27" s="200"/>
      <c r="R27" s="200"/>
      <c r="S27" s="200"/>
      <c r="T27" s="200"/>
      <c r="U27" s="173"/>
      <c r="V27" s="173"/>
      <c r="W27" s="201"/>
      <c r="X27" s="173"/>
      <c r="Y27" s="154"/>
      <c r="Z27" s="203"/>
      <c r="AA27" s="203"/>
      <c r="AB27" s="207"/>
    </row>
    <row r="28" spans="2:28" ht="14.25" customHeight="1">
      <c r="B28" s="124"/>
      <c r="C28" s="139"/>
      <c r="D28" s="148"/>
      <c r="E28" s="147"/>
      <c r="F28" s="142"/>
      <c r="G28" s="135"/>
      <c r="H28" s="150"/>
      <c r="I28" s="173"/>
      <c r="J28" s="158"/>
      <c r="K28" s="174"/>
      <c r="L28" s="149"/>
      <c r="M28" s="176"/>
      <c r="N28" s="157"/>
      <c r="O28" s="157"/>
      <c r="P28" s="177"/>
      <c r="Q28" s="200"/>
      <c r="R28" s="200"/>
      <c r="S28" s="200"/>
      <c r="T28" s="200"/>
      <c r="U28" s="173"/>
      <c r="V28" s="173"/>
      <c r="W28" s="201"/>
      <c r="X28" s="173"/>
      <c r="Y28" s="154"/>
      <c r="Z28" s="203"/>
      <c r="AA28" s="203"/>
      <c r="AB28" s="207"/>
    </row>
    <row r="29" spans="2:28" ht="14.25" customHeight="1">
      <c r="B29" s="124"/>
      <c r="C29" s="139"/>
      <c r="D29" s="148"/>
      <c r="E29" s="147"/>
      <c r="F29" s="142"/>
      <c r="G29" s="135"/>
      <c r="H29" s="150"/>
      <c r="I29" s="173"/>
      <c r="J29" s="158"/>
      <c r="K29" s="174"/>
      <c r="L29" s="149"/>
      <c r="M29" s="176"/>
      <c r="N29" s="157"/>
      <c r="O29" s="157"/>
      <c r="P29" s="177"/>
      <c r="Q29" s="200"/>
      <c r="R29" s="200"/>
      <c r="S29" s="200"/>
      <c r="T29" s="200"/>
      <c r="U29" s="173"/>
      <c r="V29" s="173"/>
      <c r="W29" s="201"/>
      <c r="X29" s="173"/>
      <c r="Y29" s="154"/>
      <c r="Z29" s="203"/>
      <c r="AA29" s="203"/>
      <c r="AB29" s="207"/>
    </row>
    <row r="30" spans="2:28" ht="14.25" customHeight="1">
      <c r="B30" s="124"/>
      <c r="C30" s="139"/>
      <c r="D30" s="148"/>
      <c r="E30" s="147"/>
      <c r="F30" s="142"/>
      <c r="G30" s="135"/>
      <c r="H30" s="150"/>
      <c r="I30" s="173"/>
      <c r="J30" s="158"/>
      <c r="K30" s="174"/>
      <c r="L30" s="149"/>
      <c r="M30" s="176"/>
      <c r="N30" s="157"/>
      <c r="O30" s="157"/>
      <c r="P30" s="177"/>
      <c r="Q30" s="200"/>
      <c r="R30" s="200"/>
      <c r="S30" s="200"/>
      <c r="T30" s="200"/>
      <c r="U30" s="173"/>
      <c r="V30" s="173"/>
      <c r="W30" s="201"/>
      <c r="X30" s="173"/>
      <c r="Y30" s="154"/>
      <c r="Z30" s="203"/>
      <c r="AA30" s="203"/>
      <c r="AB30" s="207"/>
    </row>
    <row r="31" spans="2:28" ht="14.25" customHeight="1">
      <c r="B31" s="124"/>
      <c r="C31" s="139"/>
      <c r="D31" s="148"/>
      <c r="E31" s="147"/>
      <c r="F31" s="142"/>
      <c r="G31" s="135"/>
      <c r="H31" s="150"/>
      <c r="I31" s="173"/>
      <c r="J31" s="158"/>
      <c r="K31" s="174"/>
      <c r="L31" s="149"/>
      <c r="M31" s="176"/>
      <c r="N31" s="157"/>
      <c r="O31" s="157"/>
      <c r="P31" s="177"/>
      <c r="Q31" s="200"/>
      <c r="R31" s="200"/>
      <c r="S31" s="200"/>
      <c r="T31" s="200"/>
      <c r="U31" s="173"/>
      <c r="V31" s="173"/>
      <c r="W31" s="201"/>
      <c r="X31" s="173"/>
      <c r="Y31" s="154"/>
      <c r="Z31" s="203"/>
      <c r="AA31" s="203"/>
      <c r="AB31" s="207"/>
    </row>
    <row r="32" spans="2:28" ht="14.25" customHeight="1">
      <c r="B32" s="124"/>
      <c r="C32" s="139"/>
      <c r="D32" s="148"/>
      <c r="E32" s="147"/>
      <c r="F32" s="142"/>
      <c r="G32" s="135"/>
      <c r="H32" s="150"/>
      <c r="I32" s="173"/>
      <c r="J32" s="158"/>
      <c r="K32" s="174"/>
      <c r="L32" s="149"/>
      <c r="M32" s="176"/>
      <c r="N32" s="157"/>
      <c r="O32" s="157"/>
      <c r="P32" s="177"/>
      <c r="Q32" s="200"/>
      <c r="R32" s="200"/>
      <c r="S32" s="200"/>
      <c r="T32" s="200"/>
      <c r="U32" s="173"/>
      <c r="V32" s="173"/>
      <c r="W32" s="201"/>
      <c r="X32" s="173"/>
      <c r="Y32" s="154"/>
      <c r="Z32" s="203"/>
      <c r="AA32" s="203"/>
      <c r="AB32" s="207"/>
    </row>
    <row r="33" spans="2:28" ht="14.25" customHeight="1">
      <c r="B33" s="124"/>
      <c r="C33" s="139"/>
      <c r="D33" s="148"/>
      <c r="E33" s="147"/>
      <c r="F33" s="142"/>
      <c r="G33" s="135"/>
      <c r="H33" s="150"/>
      <c r="I33" s="173"/>
      <c r="J33" s="158"/>
      <c r="K33" s="174"/>
      <c r="L33" s="149"/>
      <c r="M33" s="176"/>
      <c r="N33" s="157"/>
      <c r="O33" s="157"/>
      <c r="P33" s="177"/>
      <c r="Q33" s="200"/>
      <c r="R33" s="200"/>
      <c r="S33" s="200"/>
      <c r="T33" s="200"/>
      <c r="U33" s="173"/>
      <c r="V33" s="173"/>
      <c r="W33" s="201"/>
      <c r="X33" s="173"/>
      <c r="Y33" s="154"/>
      <c r="Z33" s="203"/>
      <c r="AA33" s="203"/>
      <c r="AB33" s="207"/>
    </row>
    <row r="34" spans="2:28" ht="14.25" customHeight="1">
      <c r="B34" s="124"/>
      <c r="C34" s="147"/>
      <c r="D34" s="148"/>
      <c r="E34" s="147"/>
      <c r="F34" s="151"/>
      <c r="G34" s="135"/>
      <c r="H34" s="149"/>
      <c r="I34" s="173"/>
      <c r="J34" s="154"/>
      <c r="K34" s="173"/>
      <c r="L34" s="149"/>
      <c r="M34" s="176"/>
      <c r="N34" s="157"/>
      <c r="O34" s="157"/>
      <c r="P34" s="177"/>
      <c r="Q34" s="200"/>
      <c r="R34" s="200"/>
      <c r="S34" s="200"/>
      <c r="T34" s="200"/>
      <c r="U34" s="173"/>
      <c r="V34" s="173"/>
      <c r="W34" s="201"/>
      <c r="X34" s="173"/>
      <c r="Y34" s="154"/>
      <c r="Z34" s="203"/>
      <c r="AA34" s="203"/>
      <c r="AB34" s="207"/>
    </row>
    <row r="35" spans="2:28">
      <c r="P35" s="127"/>
    </row>
    <row r="36" spans="2:28">
      <c r="P36" s="127"/>
    </row>
    <row r="37" spans="2:28">
      <c r="P37" s="127"/>
    </row>
    <row r="38" spans="2:28">
      <c r="P38" s="127"/>
    </row>
    <row r="39" spans="2:28">
      <c r="P39" s="127"/>
    </row>
    <row r="40" spans="2:28">
      <c r="P40" s="127"/>
    </row>
    <row r="41" spans="2:28">
      <c r="P41" s="127"/>
    </row>
    <row r="42" spans="2:28">
      <c r="P42" s="127"/>
    </row>
    <row r="43" spans="2:28">
      <c r="P43" s="127"/>
    </row>
    <row r="44" spans="2:28">
      <c r="P44" s="127"/>
    </row>
    <row r="45" spans="2:28">
      <c r="P45" s="127"/>
    </row>
    <row r="46" spans="2:28">
      <c r="P46" s="127"/>
    </row>
    <row r="47" spans="2:28">
      <c r="P47" s="127"/>
    </row>
    <row r="48" spans="2:28">
      <c r="P48" s="127"/>
    </row>
    <row r="49" spans="16:16">
      <c r="P49" s="127"/>
    </row>
    <row r="50" spans="16:16">
      <c r="P50" s="127"/>
    </row>
    <row r="51" spans="16:16">
      <c r="P51" s="127"/>
    </row>
    <row r="52" spans="16:16">
      <c r="P52" s="127"/>
    </row>
    <row r="53" spans="16:16">
      <c r="P53" s="127"/>
    </row>
    <row r="54" spans="16:16">
      <c r="P54" s="127"/>
    </row>
    <row r="55" spans="16:16">
      <c r="P55" s="127"/>
    </row>
    <row r="56" spans="16:16">
      <c r="P56" s="127"/>
    </row>
    <row r="57" spans="16:16">
      <c r="P57" s="127"/>
    </row>
    <row r="58" spans="16:16">
      <c r="P58" s="127"/>
    </row>
    <row r="59" spans="16:16">
      <c r="P59" s="127"/>
    </row>
    <row r="60" spans="16:16">
      <c r="P60" s="127"/>
    </row>
  </sheetData>
  <phoneticPr fontId="45" type="noConversion"/>
  <conditionalFormatting sqref="L12">
    <cfRule type="expression" dxfId="45" priority="49" stopIfTrue="1">
      <formula>IF($B12="完了",TRUE,FALSE)</formula>
    </cfRule>
    <cfRule type="expression" dxfId="44" priority="50" stopIfTrue="1">
      <formula>IF($B12="完了",TRUE,FALSE)</formula>
    </cfRule>
  </conditionalFormatting>
  <conditionalFormatting sqref="K18:L18">
    <cfRule type="expression" dxfId="43" priority="45" stopIfTrue="1">
      <formula>IF($B18="完了",TRUE,FALSE)</formula>
    </cfRule>
    <cfRule type="expression" dxfId="42" priority="47" stopIfTrue="1">
      <formula>IF($B18="完了",TRUE,FALSE)</formula>
    </cfRule>
  </conditionalFormatting>
  <conditionalFormatting sqref="I19">
    <cfRule type="expression" dxfId="41" priority="38" stopIfTrue="1">
      <formula>IF($B19="完了",TRUE,FALSE)</formula>
    </cfRule>
    <cfRule type="expression" dxfId="40" priority="37" stopIfTrue="1">
      <formula>IF($B19="完了",TRUE,FALSE)</formula>
    </cfRule>
    <cfRule type="expression" dxfId="39" priority="36" stopIfTrue="1">
      <formula>IF($B19="完了",TRUE,FALSE)</formula>
    </cfRule>
    <cfRule type="expression" dxfId="38" priority="35" stopIfTrue="1">
      <formula>IF($B19="完了",TRUE,FALSE)</formula>
    </cfRule>
    <cfRule type="expression" dxfId="37" priority="34" stopIfTrue="1">
      <formula>IF($B19="完了",TRUE,FALSE)</formula>
    </cfRule>
    <cfRule type="expression" dxfId="36" priority="33" stopIfTrue="1">
      <formula>IF($B19="完了",TRUE,FALSE)</formula>
    </cfRule>
  </conditionalFormatting>
  <conditionalFormatting sqref="I20">
    <cfRule type="expression" dxfId="35" priority="32" stopIfTrue="1">
      <formula>IF($B20="完了",TRUE,FALSE)</formula>
    </cfRule>
    <cfRule type="expression" dxfId="34" priority="31" stopIfTrue="1">
      <formula>IF($B20="完了",TRUE,FALSE)</formula>
    </cfRule>
    <cfRule type="expression" dxfId="33" priority="30" stopIfTrue="1">
      <formula>IF($B20="完了",TRUE,FALSE)</formula>
    </cfRule>
    <cfRule type="expression" dxfId="32" priority="29" stopIfTrue="1">
      <formula>IF($B20="完了",TRUE,FALSE)</formula>
    </cfRule>
    <cfRule type="expression" dxfId="31" priority="28" stopIfTrue="1">
      <formula>IF($B20="完了",TRUE,FALSE)</formula>
    </cfRule>
    <cfRule type="expression" dxfId="30" priority="27" stopIfTrue="1">
      <formula>IF($B20="完了",TRUE,FALSE)</formula>
    </cfRule>
  </conditionalFormatting>
  <conditionalFormatting sqref="K20">
    <cfRule type="expression" dxfId="29" priority="26" stopIfTrue="1">
      <formula>IF($B20="完了",TRUE,FALSE)</formula>
    </cfRule>
    <cfRule type="expression" dxfId="28" priority="25" stopIfTrue="1">
      <formula>IF($B20="完了",TRUE,FALSE)</formula>
    </cfRule>
  </conditionalFormatting>
  <conditionalFormatting sqref="I21">
    <cfRule type="expression" dxfId="27" priority="22" stopIfTrue="1">
      <formula>IF($B21="完了",TRUE,FALSE)</formula>
    </cfRule>
    <cfRule type="expression" dxfId="26" priority="21" stopIfTrue="1">
      <formula>IF($B21="完了",TRUE,FALSE)</formula>
    </cfRule>
    <cfRule type="expression" dxfId="25" priority="20" stopIfTrue="1">
      <formula>IF($B21="完了",TRUE,FALSE)</formula>
    </cfRule>
    <cfRule type="expression" dxfId="24" priority="19" stopIfTrue="1">
      <formula>IF($B21="完了",TRUE,FALSE)</formula>
    </cfRule>
    <cfRule type="expression" dxfId="23" priority="18" stopIfTrue="1">
      <formula>IF($B21="完了",TRUE,FALSE)</formula>
    </cfRule>
    <cfRule type="expression" dxfId="22" priority="17" stopIfTrue="1">
      <formula>IF($B21="完了",TRUE,FALSE)</formula>
    </cfRule>
  </conditionalFormatting>
  <conditionalFormatting sqref="I22">
    <cfRule type="expression" dxfId="21" priority="16" stopIfTrue="1">
      <formula>IF($B22="完了",TRUE,FALSE)</formula>
    </cfRule>
    <cfRule type="expression" dxfId="20" priority="15" stopIfTrue="1">
      <formula>IF($B22="完了",TRUE,FALSE)</formula>
    </cfRule>
    <cfRule type="expression" dxfId="19" priority="14" stopIfTrue="1">
      <formula>IF($B22="完了",TRUE,FALSE)</formula>
    </cfRule>
    <cfRule type="expression" dxfId="18" priority="13" stopIfTrue="1">
      <formula>IF($B22="完了",TRUE,FALSE)</formula>
    </cfRule>
    <cfRule type="expression" dxfId="17" priority="12" stopIfTrue="1">
      <formula>IF($B22="完了",TRUE,FALSE)</formula>
    </cfRule>
    <cfRule type="expression" dxfId="16" priority="11" stopIfTrue="1">
      <formula>IF($B22="完了",TRUE,FALSE)</formula>
    </cfRule>
  </conditionalFormatting>
  <conditionalFormatting sqref="I23">
    <cfRule type="expression" dxfId="15" priority="3" stopIfTrue="1">
      <formula>IF($B23="完了",TRUE,FALSE)</formula>
    </cfRule>
    <cfRule type="expression" dxfId="14" priority="4" stopIfTrue="1">
      <formula>IF($B23="完了",TRUE,FALSE)</formula>
    </cfRule>
    <cfRule type="expression" dxfId="13" priority="5" stopIfTrue="1">
      <formula>IF($B23="完了",TRUE,FALSE)</formula>
    </cfRule>
    <cfRule type="expression" dxfId="12" priority="6" stopIfTrue="1">
      <formula>IF($B23="完了",TRUE,FALSE)</formula>
    </cfRule>
    <cfRule type="expression" dxfId="11" priority="7" stopIfTrue="1">
      <formula>IF($B23="完了",TRUE,FALSE)</formula>
    </cfRule>
    <cfRule type="expression" dxfId="10" priority="8" stopIfTrue="1">
      <formula>IF($B23="完了",TRUE,FALSE)</formula>
    </cfRule>
  </conditionalFormatting>
  <conditionalFormatting sqref="K23">
    <cfRule type="expression" dxfId="9" priority="2" stopIfTrue="1">
      <formula>IF($B23="完了",TRUE,FALSE)</formula>
    </cfRule>
    <cfRule type="expression" dxfId="8" priority="1" stopIfTrue="1">
      <formula>IF($B23="完了",TRUE,FALSE)</formula>
    </cfRule>
  </conditionalFormatting>
  <conditionalFormatting sqref="L23">
    <cfRule type="expression" dxfId="7" priority="9" stopIfTrue="1">
      <formula>IF($B23="完了",TRUE,FALSE)</formula>
    </cfRule>
    <cfRule type="expression" dxfId="6" priority="10" stopIfTrue="1">
      <formula>IF($B23="完了",TRUE,FALSE)</formula>
    </cfRule>
  </conditionalFormatting>
  <conditionalFormatting sqref="K16:L17">
    <cfRule type="expression" dxfId="5" priority="42" stopIfTrue="1">
      <formula>IF($B16="完了",TRUE,FALSE)</formula>
    </cfRule>
    <cfRule type="expression" dxfId="4" priority="41" stopIfTrue="1">
      <formula>IF($B16="完了",TRUE,FALSE)</formula>
    </cfRule>
  </conditionalFormatting>
  <conditionalFormatting sqref="L19 K19">
    <cfRule type="expression" dxfId="3" priority="40" stopIfTrue="1">
      <formula>IF($B19="完了",TRUE,FALSE)</formula>
    </cfRule>
    <cfRule type="expression" dxfId="2" priority="39" stopIfTrue="1">
      <formula>IF($B19="完了",TRUE,FALSE)</formula>
    </cfRule>
  </conditionalFormatting>
  <conditionalFormatting sqref="L21:L22 K21:K22">
    <cfRule type="expression" dxfId="1" priority="24" stopIfTrue="1">
      <formula>IF($B21="完了",TRUE,FALSE)</formula>
    </cfRule>
    <cfRule type="expression" dxfId="0" priority="23" stopIfTrue="1">
      <formula>IF($B21="完了",TRUE,FALSE)</formula>
    </cfRule>
  </conditionalFormatting>
  <dataValidations count="15">
    <dataValidation type="list" allowBlank="1" showInputMessage="1" showErrorMessage="1" sqref="P7:T7 F34:F65535 P10:T34">
      <formula1>#REF!</formula1>
    </dataValidation>
    <dataValidation type="list" allowBlank="1" showInputMessage="1" showErrorMessage="1" sqref="E13:E34">
      <formula1>"新規,変更"</formula1>
    </dataValidation>
    <dataValidation type="list" allowBlank="1" showInputMessage="1" showErrorMessage="1" sqref="D8:D34">
      <formula1>"未着手,対応判断中,対応中,完了"</formula1>
    </dataValidation>
    <dataValidation type="list" allowBlank="1" showInputMessage="1" showErrorMessage="1" sqref="F2:F33">
      <formula1>発生段階</formula1>
    </dataValidation>
    <dataValidation type="list" allowBlank="1" showInputMessage="1" showErrorMessage="1" sqref="G2:G34">
      <formula1>"DB,ソース,テストケース,その他"</formula1>
    </dataValidation>
    <dataValidation type="list" allowBlank="1" showInputMessage="1" showErrorMessage="1" sqref="N2:N34">
      <formula1>"●,✖"</formula1>
    </dataValidation>
    <dataValidation type="list" allowBlank="1" showInputMessage="1" showErrorMessage="1" sqref="O2:O34">
      <formula1>"高,中,低,実害無し"</formula1>
    </dataValidation>
    <dataValidation type="list" allowBlank="1" showInputMessage="1" showErrorMessage="1" sqref="Z2:AA34">
      <formula1>"○,×"</formula1>
    </dataValidation>
    <dataValidation type="list" allowBlank="1" showInputMessage="1" showErrorMessage="1" sqref="D2:D7">
      <formula1>STS</formula1>
    </dataValidation>
    <dataValidation type="list" allowBlank="1" showInputMessage="1" showErrorMessage="1" sqref="E2:E12">
      <formula1>対応区分</formula1>
    </dataValidation>
    <dataValidation type="list" allowBlank="1" showInputMessage="1" showErrorMessage="1" sqref="P2:P6 P8:P9">
      <formula1>現象区分</formula1>
    </dataValidation>
    <dataValidation type="list" allowBlank="1" showInputMessage="1" showErrorMessage="1" sqref="Q2:Q6 Q8:Q9">
      <formula1>コーディング不良箇所</formula1>
    </dataValidation>
    <dataValidation type="list" allowBlank="1" showInputMessage="1" showErrorMessage="1" sqref="R2:R6 R8:R9">
      <formula1>直接原因区分</formula1>
    </dataValidation>
    <dataValidation type="list" allowBlank="1" showInputMessage="1" showErrorMessage="1" sqref="S2:S6 S8:S9">
      <formula1>根本原因区分</formula1>
    </dataValidation>
    <dataValidation type="list" allowBlank="1" showInputMessage="1" showErrorMessage="1" sqref="T2:T6 T8:T9">
      <formula1>原因工程</formula1>
    </dataValidation>
  </dataValidations>
  <pageMargins left="0.196527777777778" right="0.31388888888888899" top="0.70763888888888904" bottom="0.55000000000000004" header="0.39305555555555599" footer="0.39305555555555599"/>
  <pageSetup paperSize="9" scale="47" fitToHeight="0" orientation="landscape"/>
  <headerFooter alignWithMargins="0">
    <oddHeader>&amp;L【次世代BESTWAY】&amp;C&amp;"ＭＳ Ｐゴシック,太字"&amp;16単体テスト障害管理表&amp;R更新日：&amp;D</oddHeader>
    <oddFooter>&amp;C&amp;P/&amp;N&amp;R&amp;F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145"/>
  <sheetViews>
    <sheetView showGridLines="0" workbookViewId="0"/>
  </sheetViews>
  <sheetFormatPr defaultColWidth="9" defaultRowHeight="17.25" customHeight="1"/>
  <cols>
    <col min="1" max="1" width="1.375" style="59" customWidth="1"/>
    <col min="2" max="2" width="8.5" style="59" customWidth="1"/>
    <col min="3" max="3" width="9.875" style="59" customWidth="1"/>
    <col min="4" max="4" width="12.125" style="59" customWidth="1"/>
    <col min="5" max="5" width="9.75" style="59" customWidth="1"/>
    <col min="6" max="16384" width="9" style="59"/>
  </cols>
  <sheetData>
    <row r="1" spans="2:10" ht="9" customHeight="1">
      <c r="E1" s="210"/>
      <c r="F1" s="210"/>
      <c r="G1" s="210"/>
      <c r="H1" s="210"/>
      <c r="I1" s="210"/>
      <c r="J1" s="210"/>
    </row>
    <row r="2" spans="2:10" ht="15" customHeight="1">
      <c r="B2" s="60" t="s">
        <v>98</v>
      </c>
      <c r="C2" s="60"/>
      <c r="E2" s="210"/>
      <c r="F2" s="210"/>
      <c r="G2" s="210"/>
      <c r="H2" s="210"/>
      <c r="I2" s="210"/>
      <c r="J2" s="210"/>
    </row>
    <row r="3" spans="2:10" ht="15" customHeight="1">
      <c r="B3" s="239" t="s">
        <v>14</v>
      </c>
      <c r="C3" s="240"/>
      <c r="D3" s="61" t="s">
        <v>99</v>
      </c>
      <c r="E3" s="62" t="s">
        <v>100</v>
      </c>
    </row>
    <row r="4" spans="2:10" ht="17.25" customHeight="1">
      <c r="B4" s="63" t="s">
        <v>101</v>
      </c>
      <c r="C4" s="64"/>
      <c r="D4" s="65">
        <f>COUNTIF(単体障害一覧!P$2:P$424,B4)</f>
        <v>0</v>
      </c>
      <c r="E4" s="66" t="e">
        <f>D4/SUM(D$4:D$11)</f>
        <v>#DIV/0!</v>
      </c>
    </row>
    <row r="5" spans="2:10" ht="17.25" customHeight="1">
      <c r="B5" s="67" t="s">
        <v>102</v>
      </c>
      <c r="C5" s="68"/>
      <c r="D5" s="69">
        <f>COUNTIF(単体障害一覧!P$2:P$424,B5)</f>
        <v>0</v>
      </c>
      <c r="E5" s="66" t="e">
        <f>D5/SUM(D$4:D$11)</f>
        <v>#DIV/0!</v>
      </c>
    </row>
    <row r="6" spans="2:10" ht="17.25" customHeight="1">
      <c r="B6" s="67"/>
      <c r="C6" s="68"/>
      <c r="D6" s="69"/>
      <c r="E6" s="66"/>
    </row>
    <row r="7" spans="2:10" ht="17.25" customHeight="1">
      <c r="B7" s="67"/>
      <c r="C7" s="68"/>
      <c r="D7" s="69"/>
      <c r="E7" s="66"/>
    </row>
    <row r="8" spans="2:10" ht="17.25" customHeight="1">
      <c r="B8" s="67"/>
      <c r="C8" s="68"/>
      <c r="D8" s="69"/>
      <c r="E8" s="66"/>
    </row>
    <row r="9" spans="2:10" ht="17.25" customHeight="1">
      <c r="B9" s="67"/>
      <c r="C9" s="68"/>
      <c r="D9" s="69"/>
      <c r="E9" s="66"/>
    </row>
    <row r="10" spans="2:10" ht="17.25" customHeight="1">
      <c r="B10" s="67"/>
      <c r="C10" s="68"/>
      <c r="D10" s="69"/>
      <c r="E10" s="66"/>
    </row>
    <row r="11" spans="2:10" ht="17.25" customHeight="1">
      <c r="B11" s="70"/>
      <c r="C11" s="71"/>
      <c r="D11" s="72"/>
      <c r="E11" s="73"/>
    </row>
    <row r="12" spans="2:10" ht="17.25" customHeight="1">
      <c r="B12" s="59" t="s">
        <v>103</v>
      </c>
    </row>
    <row r="13" spans="2:10" ht="17.25" customHeight="1">
      <c r="B13" s="211" t="s">
        <v>104</v>
      </c>
      <c r="C13" s="211"/>
      <c r="D13" s="211"/>
      <c r="E13" s="211"/>
    </row>
    <row r="14" spans="2:10" ht="17.25" customHeight="1">
      <c r="B14" s="211"/>
      <c r="C14" s="211"/>
      <c r="D14" s="211"/>
      <c r="E14" s="211"/>
    </row>
    <row r="15" spans="2:10" ht="17.25" customHeight="1">
      <c r="B15" s="211"/>
      <c r="C15" s="211"/>
      <c r="D15" s="211"/>
      <c r="E15" s="211"/>
    </row>
    <row r="16" spans="2:10" ht="17.25" customHeight="1">
      <c r="B16" s="211"/>
      <c r="C16" s="211"/>
      <c r="D16" s="211"/>
      <c r="E16" s="211"/>
    </row>
    <row r="21" spans="2:5" ht="15" customHeight="1">
      <c r="B21" s="60" t="s">
        <v>105</v>
      </c>
      <c r="C21" s="60"/>
    </row>
    <row r="22" spans="2:5" ht="15" customHeight="1">
      <c r="B22" s="239" t="s">
        <v>16</v>
      </c>
      <c r="C22" s="240"/>
      <c r="D22" s="61" t="s">
        <v>99</v>
      </c>
      <c r="E22" s="62" t="s">
        <v>100</v>
      </c>
    </row>
    <row r="23" spans="2:5" ht="17.25" customHeight="1">
      <c r="B23" s="63" t="s">
        <v>106</v>
      </c>
      <c r="C23" s="64"/>
      <c r="D23" s="65">
        <f>COUNTIF(単体障害一覧!Q$2:Q$424,B23)</f>
        <v>0</v>
      </c>
      <c r="E23" s="75" t="e">
        <f t="shared" ref="E23:E34" si="0">D23/SUM(D$45:D$54)</f>
        <v>#DIV/0!</v>
      </c>
    </row>
    <row r="24" spans="2:5" ht="17.25" customHeight="1">
      <c r="B24" s="67" t="s">
        <v>107</v>
      </c>
      <c r="C24" s="68"/>
      <c r="D24" s="69">
        <f>COUNTIF(単体障害一覧!Q$2:Q$424,B24)</f>
        <v>0</v>
      </c>
      <c r="E24" s="76" t="e">
        <f t="shared" si="0"/>
        <v>#DIV/0!</v>
      </c>
    </row>
    <row r="25" spans="2:5" ht="17.25" customHeight="1">
      <c r="B25" s="67" t="s">
        <v>108</v>
      </c>
      <c r="C25" s="68"/>
      <c r="D25" s="69">
        <f>COUNTIF(単体障害一覧!Q$2:Q$424,B25)</f>
        <v>0</v>
      </c>
      <c r="E25" s="76" t="e">
        <f t="shared" si="0"/>
        <v>#DIV/0!</v>
      </c>
    </row>
    <row r="26" spans="2:5" ht="17.25" customHeight="1">
      <c r="B26" s="67" t="s">
        <v>109</v>
      </c>
      <c r="C26" s="68"/>
      <c r="D26" s="69">
        <f>COUNTIF(単体障害一覧!Q$2:Q$424,B26)</f>
        <v>0</v>
      </c>
      <c r="E26" s="76" t="e">
        <f t="shared" si="0"/>
        <v>#DIV/0!</v>
      </c>
    </row>
    <row r="27" spans="2:5" ht="17.25" customHeight="1">
      <c r="B27" s="67" t="s">
        <v>110</v>
      </c>
      <c r="C27" s="68"/>
      <c r="D27" s="69">
        <f>COUNTIF(単体障害一覧!Q$2:Q$424,B27)</f>
        <v>0</v>
      </c>
      <c r="E27" s="76" t="e">
        <f t="shared" si="0"/>
        <v>#DIV/0!</v>
      </c>
    </row>
    <row r="28" spans="2:5" ht="17.25" customHeight="1">
      <c r="B28" s="67" t="s">
        <v>111</v>
      </c>
      <c r="C28" s="68"/>
      <c r="D28" s="69">
        <f>COUNTIF(単体障害一覧!Q$2:Q$424,B28)</f>
        <v>0</v>
      </c>
      <c r="E28" s="76" t="e">
        <f t="shared" si="0"/>
        <v>#DIV/0!</v>
      </c>
    </row>
    <row r="29" spans="2:5" ht="17.25" customHeight="1">
      <c r="B29" s="67" t="s">
        <v>112</v>
      </c>
      <c r="C29" s="68"/>
      <c r="D29" s="69">
        <f>COUNTIF(単体障害一覧!Q$2:Q$424,B29)</f>
        <v>0</v>
      </c>
      <c r="E29" s="76" t="e">
        <f t="shared" si="0"/>
        <v>#DIV/0!</v>
      </c>
    </row>
    <row r="30" spans="2:5" ht="17.25" customHeight="1">
      <c r="B30" s="67" t="s">
        <v>113</v>
      </c>
      <c r="C30" s="68"/>
      <c r="D30" s="69">
        <f>COUNTIF(単体障害一覧!Q$2:Q$424,B30)</f>
        <v>0</v>
      </c>
      <c r="E30" s="76" t="e">
        <f t="shared" si="0"/>
        <v>#DIV/0!</v>
      </c>
    </row>
    <row r="31" spans="2:5" ht="17.25" customHeight="1">
      <c r="B31" s="67" t="s">
        <v>114</v>
      </c>
      <c r="C31" s="68"/>
      <c r="D31" s="69">
        <f>COUNTIF(単体障害一覧!Q$2:Q$424,B31)</f>
        <v>0</v>
      </c>
      <c r="E31" s="76" t="e">
        <f t="shared" si="0"/>
        <v>#DIV/0!</v>
      </c>
    </row>
    <row r="32" spans="2:5" ht="17.25" customHeight="1">
      <c r="B32" s="67" t="s">
        <v>115</v>
      </c>
      <c r="C32" s="68"/>
      <c r="D32" s="69">
        <f>COUNTIF(単体障害一覧!Q$2:Q$424,B32)</f>
        <v>0</v>
      </c>
      <c r="E32" s="76" t="e">
        <f t="shared" si="0"/>
        <v>#DIV/0!</v>
      </c>
    </row>
    <row r="33" spans="2:5" ht="17.25" customHeight="1">
      <c r="B33" s="67" t="s">
        <v>116</v>
      </c>
      <c r="C33" s="68"/>
      <c r="D33" s="69">
        <f>COUNTIF(単体障害一覧!Q$2:Q$424,B33)</f>
        <v>0</v>
      </c>
      <c r="E33" s="76" t="e">
        <f t="shared" si="0"/>
        <v>#DIV/0!</v>
      </c>
    </row>
    <row r="34" spans="2:5" ht="17.25" customHeight="1">
      <c r="B34" s="70" t="s">
        <v>117</v>
      </c>
      <c r="C34" s="71"/>
      <c r="D34" s="72">
        <f>COUNTIF(単体障害一覧!Q$2:Q$424,B34)</f>
        <v>0</v>
      </c>
      <c r="E34" s="77" t="e">
        <f t="shared" si="0"/>
        <v>#DIV/0!</v>
      </c>
    </row>
    <row r="35" spans="2:5" ht="17.25" customHeight="1">
      <c r="B35" s="59" t="s">
        <v>103</v>
      </c>
    </row>
    <row r="36" spans="2:5" ht="17.25" customHeight="1">
      <c r="B36" s="211" t="s">
        <v>104</v>
      </c>
      <c r="C36" s="211"/>
      <c r="D36" s="211"/>
      <c r="E36" s="211"/>
    </row>
    <row r="37" spans="2:5" ht="17.25" customHeight="1">
      <c r="B37" s="211"/>
      <c r="C37" s="211"/>
      <c r="D37" s="211"/>
      <c r="E37" s="211"/>
    </row>
    <row r="38" spans="2:5" ht="17.25" customHeight="1">
      <c r="B38" s="211"/>
      <c r="C38" s="211"/>
      <c r="D38" s="211"/>
      <c r="E38" s="211"/>
    </row>
    <row r="39" spans="2:5" ht="17.25" customHeight="1">
      <c r="B39" s="211"/>
      <c r="C39" s="211"/>
      <c r="D39" s="211"/>
      <c r="E39" s="211"/>
    </row>
    <row r="43" spans="2:5" ht="15" customHeight="1">
      <c r="B43" s="60" t="s">
        <v>118</v>
      </c>
      <c r="C43" s="60"/>
    </row>
    <row r="44" spans="2:5" ht="15" customHeight="1">
      <c r="B44" s="239" t="s">
        <v>16</v>
      </c>
      <c r="C44" s="240"/>
      <c r="D44" s="61" t="s">
        <v>99</v>
      </c>
      <c r="E44" s="62" t="s">
        <v>100</v>
      </c>
    </row>
    <row r="45" spans="2:5" ht="17.25" customHeight="1">
      <c r="B45" s="63" t="s">
        <v>119</v>
      </c>
      <c r="C45" s="64"/>
      <c r="D45" s="65">
        <f>COUNTIF(単体障害一覧!R$2:R$424,B45)</f>
        <v>0</v>
      </c>
      <c r="E45" s="75" t="e">
        <f>D45/SUM(D$45:D$54)</f>
        <v>#DIV/0!</v>
      </c>
    </row>
    <row r="46" spans="2:5" ht="17.25" customHeight="1">
      <c r="B46" s="67" t="s">
        <v>120</v>
      </c>
      <c r="C46" s="68"/>
      <c r="D46" s="69">
        <f>COUNTIF(単体障害一覧!R$2:R$424,B46)</f>
        <v>0</v>
      </c>
      <c r="E46" s="76" t="e">
        <f t="shared" ref="E46:E54" si="1">D46/SUM(D$45:D$54)</f>
        <v>#DIV/0!</v>
      </c>
    </row>
    <row r="47" spans="2:5" ht="17.25" customHeight="1">
      <c r="B47" s="67" t="s">
        <v>121</v>
      </c>
      <c r="C47" s="68"/>
      <c r="D47" s="69">
        <f>COUNTIF(単体障害一覧!R$2:R$424,B47)</f>
        <v>0</v>
      </c>
      <c r="E47" s="76" t="e">
        <f t="shared" si="1"/>
        <v>#DIV/0!</v>
      </c>
    </row>
    <row r="48" spans="2:5" ht="17.25" customHeight="1">
      <c r="B48" s="67" t="s">
        <v>122</v>
      </c>
      <c r="C48" s="68"/>
      <c r="D48" s="69">
        <f>COUNTIF(単体障害一覧!R$2:R$424,B48)</f>
        <v>0</v>
      </c>
      <c r="E48" s="76" t="e">
        <f t="shared" si="1"/>
        <v>#DIV/0!</v>
      </c>
    </row>
    <row r="49" spans="2:5" ht="17.25" customHeight="1">
      <c r="B49" s="67" t="s">
        <v>123</v>
      </c>
      <c r="C49" s="68"/>
      <c r="D49" s="69">
        <f>COUNTIF(単体障害一覧!R$2:R$424,B49)</f>
        <v>0</v>
      </c>
      <c r="E49" s="76" t="e">
        <f t="shared" si="1"/>
        <v>#DIV/0!</v>
      </c>
    </row>
    <row r="50" spans="2:5" ht="17.25" customHeight="1">
      <c r="B50" s="67" t="s">
        <v>124</v>
      </c>
      <c r="C50" s="68"/>
      <c r="D50" s="69">
        <f>COUNTIF(単体障害一覧!R$2:R$424,B50)</f>
        <v>0</v>
      </c>
      <c r="E50" s="76" t="e">
        <f t="shared" si="1"/>
        <v>#DIV/0!</v>
      </c>
    </row>
    <row r="51" spans="2:5" ht="17.25" customHeight="1">
      <c r="B51" s="67" t="s">
        <v>125</v>
      </c>
      <c r="C51" s="68"/>
      <c r="D51" s="69">
        <f>COUNTIF(単体障害一覧!R$2:R$424,B51)</f>
        <v>0</v>
      </c>
      <c r="E51" s="76" t="e">
        <f t="shared" si="1"/>
        <v>#DIV/0!</v>
      </c>
    </row>
    <row r="52" spans="2:5" ht="17.25" customHeight="1">
      <c r="B52" s="67" t="s">
        <v>126</v>
      </c>
      <c r="C52" s="68"/>
      <c r="D52" s="69">
        <f>COUNTIF(単体障害一覧!R$2:R$424,B52)</f>
        <v>0</v>
      </c>
      <c r="E52" s="76" t="e">
        <f t="shared" si="1"/>
        <v>#DIV/0!</v>
      </c>
    </row>
    <row r="53" spans="2:5" ht="17.25" customHeight="1">
      <c r="B53" s="67" t="s">
        <v>127</v>
      </c>
      <c r="C53" s="68"/>
      <c r="D53" s="69">
        <f>COUNTIF(単体障害一覧!R$2:R$424,B53)</f>
        <v>0</v>
      </c>
      <c r="E53" s="76" t="e">
        <f t="shared" si="1"/>
        <v>#DIV/0!</v>
      </c>
    </row>
    <row r="54" spans="2:5" ht="17.25" customHeight="1">
      <c r="B54" s="70" t="s">
        <v>128</v>
      </c>
      <c r="C54" s="71"/>
      <c r="D54" s="72">
        <f>COUNTIF(単体障害一覧!R$2:R$424,B54)</f>
        <v>0</v>
      </c>
      <c r="E54" s="77" t="e">
        <f t="shared" si="1"/>
        <v>#DIV/0!</v>
      </c>
    </row>
    <row r="55" spans="2:5" ht="17.25" customHeight="1">
      <c r="B55" s="59" t="s">
        <v>103</v>
      </c>
    </row>
    <row r="56" spans="2:5" ht="17.25" customHeight="1">
      <c r="B56" s="211" t="s">
        <v>104</v>
      </c>
      <c r="C56" s="211"/>
      <c r="D56" s="211"/>
      <c r="E56" s="211"/>
    </row>
    <row r="57" spans="2:5" ht="17.25" customHeight="1">
      <c r="B57" s="211"/>
      <c r="C57" s="211"/>
      <c r="D57" s="211"/>
      <c r="E57" s="211"/>
    </row>
    <row r="58" spans="2:5" ht="17.25" customHeight="1">
      <c r="B58" s="211"/>
      <c r="C58" s="211"/>
      <c r="D58" s="211"/>
      <c r="E58" s="211"/>
    </row>
    <row r="59" spans="2:5" ht="17.25" customHeight="1">
      <c r="B59" s="211"/>
      <c r="C59" s="211"/>
      <c r="D59" s="211"/>
      <c r="E59" s="211"/>
    </row>
    <row r="64" spans="2:5" ht="17.25" customHeight="1">
      <c r="B64" s="60" t="s">
        <v>129</v>
      </c>
      <c r="C64" s="60"/>
    </row>
    <row r="65" spans="2:7" ht="17.25" customHeight="1">
      <c r="B65" s="232" t="s">
        <v>17</v>
      </c>
      <c r="C65" s="233"/>
      <c r="D65" s="61" t="s">
        <v>99</v>
      </c>
      <c r="E65" s="62" t="s">
        <v>100</v>
      </c>
    </row>
    <row r="66" spans="2:7" ht="17.25" customHeight="1">
      <c r="B66" s="78" t="s">
        <v>130</v>
      </c>
      <c r="C66" s="79"/>
      <c r="D66" s="65">
        <f>COUNTIF(単体障害一覧!S$2:S$424,B66)</f>
        <v>0</v>
      </c>
      <c r="E66" s="75" t="e">
        <f>D66/SUM(D$66:D$78)</f>
        <v>#DIV/0!</v>
      </c>
    </row>
    <row r="67" spans="2:7" ht="17.25" customHeight="1">
      <c r="B67" s="80" t="s">
        <v>131</v>
      </c>
      <c r="C67" s="81"/>
      <c r="D67" s="69">
        <f>COUNTIF(単体障害一覧!S$2:S$424,B67)</f>
        <v>0</v>
      </c>
      <c r="E67" s="76" t="e">
        <f>D67/SUM(D$66:D$78)</f>
        <v>#DIV/0!</v>
      </c>
    </row>
    <row r="68" spans="2:7" ht="17.25" customHeight="1">
      <c r="B68" s="80" t="s">
        <v>132</v>
      </c>
      <c r="C68" s="81"/>
      <c r="D68" s="69">
        <f>COUNTIF(単体障害一覧!S$2:S$424,B68)</f>
        <v>0</v>
      </c>
      <c r="E68" s="76" t="e">
        <f>D68/SUM(D$66:D$78)</f>
        <v>#DIV/0!</v>
      </c>
    </row>
    <row r="69" spans="2:7" ht="17.25" customHeight="1">
      <c r="B69" s="80" t="s">
        <v>133</v>
      </c>
      <c r="C69" s="81"/>
      <c r="D69" s="69">
        <f>COUNTIF(単体障害一覧!S$2:S$424,B69)</f>
        <v>0</v>
      </c>
      <c r="E69" s="76" t="e">
        <f>D69/SUM(D$66:D$78)</f>
        <v>#DIV/0!</v>
      </c>
    </row>
    <row r="70" spans="2:7" ht="17.25" customHeight="1">
      <c r="B70" s="80" t="s">
        <v>134</v>
      </c>
      <c r="C70" s="81"/>
      <c r="D70" s="69">
        <f>COUNTIF(単体障害一覧!S$2:S$424,B70)</f>
        <v>0</v>
      </c>
      <c r="E70" s="76" t="e">
        <f>D70/SUM(D$66:D$78)</f>
        <v>#DIV/0!</v>
      </c>
    </row>
    <row r="71" spans="2:7" ht="17.25" customHeight="1">
      <c r="B71" s="80" t="s">
        <v>135</v>
      </c>
      <c r="C71" s="81"/>
      <c r="D71" s="69"/>
      <c r="E71" s="76"/>
    </row>
    <row r="72" spans="2:7" ht="17.25" customHeight="1">
      <c r="B72" s="80" t="s">
        <v>136</v>
      </c>
      <c r="C72" s="81"/>
      <c r="D72" s="69"/>
      <c r="E72" s="76"/>
    </row>
    <row r="73" spans="2:7" ht="17.25" customHeight="1">
      <c r="B73" s="80" t="s">
        <v>137</v>
      </c>
      <c r="C73" s="81"/>
      <c r="D73" s="69"/>
      <c r="E73" s="76"/>
    </row>
    <row r="74" spans="2:7" ht="17.25" customHeight="1">
      <c r="B74" s="80" t="s">
        <v>138</v>
      </c>
      <c r="C74" s="81"/>
      <c r="D74" s="69">
        <f>COUNTIF(単体障害一覧!S$2:S$424,B74)</f>
        <v>0</v>
      </c>
      <c r="E74" s="76" t="e">
        <f>D74/SUM(D$66:D$78)</f>
        <v>#DIV/0!</v>
      </c>
    </row>
    <row r="75" spans="2:7" ht="17.25" customHeight="1">
      <c r="B75" s="80" t="s">
        <v>139</v>
      </c>
      <c r="C75" s="81"/>
      <c r="D75" s="69">
        <f>COUNTIF(単体障害一覧!S$2:S$424,B75)</f>
        <v>0</v>
      </c>
      <c r="E75" s="76" t="e">
        <f>D75/SUM(D$66:D$78)</f>
        <v>#DIV/0!</v>
      </c>
    </row>
    <row r="76" spans="2:7" ht="17.25" customHeight="1">
      <c r="B76" s="80" t="s">
        <v>140</v>
      </c>
      <c r="C76" s="81"/>
      <c r="D76" s="69">
        <f>COUNTIF(単体障害一覧!S$2:S$424,B76)</f>
        <v>0</v>
      </c>
      <c r="E76" s="76" t="e">
        <f>D76/SUM(D$66:D$78)</f>
        <v>#DIV/0!</v>
      </c>
    </row>
    <row r="77" spans="2:7" ht="17.25" customHeight="1">
      <c r="B77" s="80" t="s">
        <v>141</v>
      </c>
      <c r="C77" s="81"/>
      <c r="D77" s="69">
        <f>COUNTIF(単体障害一覧!S$2:S$424,B77)</f>
        <v>0</v>
      </c>
      <c r="E77" s="76" t="e">
        <f>D77/SUM(D$66:D$78)</f>
        <v>#DIV/0!</v>
      </c>
    </row>
    <row r="78" spans="2:7" ht="17.25" customHeight="1">
      <c r="B78" s="82" t="s">
        <v>142</v>
      </c>
      <c r="C78" s="83"/>
      <c r="D78" s="72">
        <f>COUNTIF(単体障害一覧!S$2:S$424,B78)</f>
        <v>0</v>
      </c>
      <c r="E78" s="77" t="e">
        <f>D78/SUM(D$66:D$78)</f>
        <v>#DIV/0!</v>
      </c>
    </row>
    <row r="79" spans="2:7" ht="15.75" customHeight="1">
      <c r="B79" s="59" t="s">
        <v>103</v>
      </c>
      <c r="D79" s="58"/>
      <c r="E79" s="58"/>
    </row>
    <row r="80" spans="2:7" ht="23.25" customHeight="1">
      <c r="B80" s="211" t="s">
        <v>143</v>
      </c>
      <c r="C80" s="211"/>
      <c r="D80" s="211"/>
      <c r="E80" s="211"/>
      <c r="F80" s="58"/>
      <c r="G80" s="58"/>
    </row>
    <row r="81" spans="2:7" ht="23.25" customHeight="1">
      <c r="B81" s="211"/>
      <c r="C81" s="211"/>
      <c r="D81" s="211"/>
      <c r="E81" s="211"/>
      <c r="F81" s="84"/>
      <c r="G81" s="84"/>
    </row>
    <row r="82" spans="2:7" ht="23.25" customHeight="1">
      <c r="B82" s="211"/>
      <c r="C82" s="211"/>
      <c r="D82" s="211"/>
      <c r="E82" s="211"/>
      <c r="F82" s="84"/>
      <c r="G82" s="84"/>
    </row>
    <row r="83" spans="2:7" ht="23.25" customHeight="1">
      <c r="B83" s="74"/>
      <c r="C83" s="74"/>
      <c r="D83" s="74"/>
      <c r="E83" s="74"/>
      <c r="F83" s="84"/>
      <c r="G83" s="84"/>
    </row>
    <row r="84" spans="2:7" ht="17.25" customHeight="1">
      <c r="B84" s="60" t="s">
        <v>144</v>
      </c>
      <c r="C84" s="60"/>
    </row>
    <row r="85" spans="2:7" ht="17.25" customHeight="1">
      <c r="B85" s="232" t="s">
        <v>18</v>
      </c>
      <c r="C85" s="233"/>
      <c r="D85" s="61" t="s">
        <v>99</v>
      </c>
      <c r="E85" s="62" t="s">
        <v>100</v>
      </c>
    </row>
    <row r="86" spans="2:7" ht="17.25" customHeight="1">
      <c r="B86" s="78" t="s">
        <v>145</v>
      </c>
      <c r="C86" s="79"/>
      <c r="D86" s="65">
        <f>COUNTIF(単体障害一覧!T$2:T$424,B86)</f>
        <v>0</v>
      </c>
      <c r="E86" s="75" t="e">
        <f>D86/SUM(D$86:D$89)</f>
        <v>#DIV/0!</v>
      </c>
    </row>
    <row r="87" spans="2:7" ht="17.25" customHeight="1">
      <c r="B87" s="80" t="s">
        <v>146</v>
      </c>
      <c r="C87" s="81"/>
      <c r="D87" s="69">
        <f>COUNTIF(単体障害一覧!T$2:T$424,B87)</f>
        <v>0</v>
      </c>
      <c r="E87" s="76" t="e">
        <f>D87/SUM(D$86:D$89)</f>
        <v>#DIV/0!</v>
      </c>
    </row>
    <row r="88" spans="2:7" ht="17.25" customHeight="1">
      <c r="B88" s="80" t="s">
        <v>147</v>
      </c>
      <c r="C88" s="81"/>
      <c r="D88" s="69">
        <f>COUNTIF(単体障害一覧!T$2:T$424,B88)</f>
        <v>0</v>
      </c>
      <c r="E88" s="76" t="e">
        <f>D88/SUM(D$86:D$89)</f>
        <v>#DIV/0!</v>
      </c>
    </row>
    <row r="89" spans="2:7" ht="17.25" customHeight="1">
      <c r="B89" s="82" t="s">
        <v>148</v>
      </c>
      <c r="C89" s="83"/>
      <c r="D89" s="72">
        <f>COUNTIF(単体障害一覧!T$2:T$424,B89)</f>
        <v>0</v>
      </c>
      <c r="E89" s="77" t="e">
        <f>D89/SUM(D$86:D$89)</f>
        <v>#DIV/0!</v>
      </c>
    </row>
    <row r="90" spans="2:7" ht="15.75" customHeight="1">
      <c r="B90" s="59" t="s">
        <v>103</v>
      </c>
      <c r="D90" s="58"/>
      <c r="E90" s="58"/>
    </row>
    <row r="91" spans="2:7" ht="23.25" customHeight="1">
      <c r="B91" s="211" t="s">
        <v>143</v>
      </c>
      <c r="C91" s="211"/>
      <c r="D91" s="211"/>
      <c r="E91" s="211"/>
      <c r="F91" s="58"/>
      <c r="G91" s="58"/>
    </row>
    <row r="92" spans="2:7" ht="23.25" customHeight="1">
      <c r="B92" s="211"/>
      <c r="C92" s="211"/>
      <c r="D92" s="211"/>
      <c r="E92" s="211"/>
      <c r="F92" s="84"/>
      <c r="G92" s="84"/>
    </row>
    <row r="93" spans="2:7" ht="23.25" customHeight="1">
      <c r="B93" s="211"/>
      <c r="C93" s="211"/>
      <c r="D93" s="211"/>
      <c r="E93" s="211"/>
      <c r="F93" s="84"/>
      <c r="G93" s="84"/>
    </row>
    <row r="94" spans="2:7" ht="23.25" customHeight="1">
      <c r="B94" s="74"/>
      <c r="C94" s="74"/>
      <c r="D94" s="74"/>
      <c r="E94" s="74"/>
      <c r="F94" s="84"/>
      <c r="G94" s="84"/>
    </row>
    <row r="95" spans="2:7" ht="17.25" customHeight="1">
      <c r="B95" s="60" t="s">
        <v>149</v>
      </c>
      <c r="C95" s="60"/>
    </row>
    <row r="96" spans="2:7" ht="17.25" customHeight="1">
      <c r="B96" s="232" t="s">
        <v>18</v>
      </c>
      <c r="C96" s="233"/>
      <c r="D96" s="61" t="s">
        <v>99</v>
      </c>
      <c r="E96" s="62" t="s">
        <v>100</v>
      </c>
    </row>
    <row r="97" spans="1:50" ht="17.25" customHeight="1">
      <c r="B97" s="78" t="s">
        <v>150</v>
      </c>
      <c r="C97" s="79"/>
      <c r="D97" s="65">
        <f>COUNTIF(単体障害一覧!B$2:B$424,B97)</f>
        <v>0</v>
      </c>
      <c r="E97" s="75" t="e">
        <f>D97/SUM(D$86:D$89)</f>
        <v>#DIV/0!</v>
      </c>
    </row>
    <row r="98" spans="1:50" ht="17.25" customHeight="1">
      <c r="B98" s="80" t="s">
        <v>29</v>
      </c>
      <c r="C98" s="81"/>
      <c r="D98" s="69">
        <f>COUNTIF(単体障害一覧!B$2:B$424,B98)</f>
        <v>0</v>
      </c>
      <c r="E98" s="76" t="e">
        <f>D98/SUM(D$86:D$89)</f>
        <v>#DIV/0!</v>
      </c>
    </row>
    <row r="99" spans="1:50" ht="17.25" customHeight="1">
      <c r="B99" s="82" t="s">
        <v>151</v>
      </c>
      <c r="C99" s="83"/>
      <c r="D99" s="72">
        <f>COUNTIF(単体障害一覧!B$2:B$424,B99)</f>
        <v>0</v>
      </c>
      <c r="E99" s="77" t="e">
        <f>D99/SUM(D$86:D$89)</f>
        <v>#DIV/0!</v>
      </c>
    </row>
    <row r="100" spans="1:50" ht="15.75" customHeight="1">
      <c r="B100" s="59" t="s">
        <v>103</v>
      </c>
      <c r="D100" s="58"/>
      <c r="E100" s="58"/>
    </row>
    <row r="101" spans="1:50" ht="23.25" customHeight="1">
      <c r="B101" s="211" t="s">
        <v>143</v>
      </c>
      <c r="C101" s="211"/>
      <c r="D101" s="211"/>
      <c r="E101" s="211"/>
      <c r="F101" s="58"/>
      <c r="G101" s="58"/>
    </row>
    <row r="102" spans="1:50" ht="23.25" customHeight="1">
      <c r="B102" s="211"/>
      <c r="C102" s="211"/>
      <c r="D102" s="211"/>
      <c r="E102" s="211"/>
      <c r="F102" s="84"/>
      <c r="G102" s="84"/>
    </row>
    <row r="103" spans="1:50" ht="23.25" customHeight="1">
      <c r="B103" s="211"/>
      <c r="C103" s="211"/>
      <c r="D103" s="211"/>
      <c r="E103" s="211"/>
      <c r="F103" s="84"/>
      <c r="G103" s="84"/>
    </row>
    <row r="104" spans="1:50" ht="23.25" customHeight="1">
      <c r="B104" s="74"/>
      <c r="C104" s="74"/>
      <c r="D104" s="74"/>
      <c r="E104" s="74"/>
      <c r="F104" s="84"/>
      <c r="G104" s="84"/>
    </row>
    <row r="105" spans="1:50" s="56" customFormat="1" ht="12.75" customHeight="1">
      <c r="A105" s="85"/>
      <c r="B105" s="85" t="s">
        <v>152</v>
      </c>
      <c r="C105" s="86"/>
      <c r="D105" s="87"/>
      <c r="E105" s="87"/>
      <c r="F105" s="87"/>
      <c r="G105" s="87"/>
      <c r="H105" s="87"/>
      <c r="I105" s="87"/>
      <c r="J105" s="103"/>
      <c r="K105" s="103"/>
      <c r="L105" s="103"/>
      <c r="M105" s="103"/>
      <c r="AS105" s="103"/>
      <c r="AT105" s="103"/>
      <c r="AU105" s="103"/>
      <c r="AV105" s="103"/>
      <c r="AW105" s="103"/>
      <c r="AX105" s="103"/>
    </row>
    <row r="106" spans="1:50" s="57" customFormat="1" ht="15.75" customHeight="1">
      <c r="B106" s="88" t="s">
        <v>153</v>
      </c>
      <c r="C106" s="89" t="s">
        <v>154</v>
      </c>
      <c r="D106" s="234" t="s">
        <v>155</v>
      </c>
      <c r="E106" s="235"/>
      <c r="F106" s="236" t="s">
        <v>156</v>
      </c>
      <c r="G106" s="237"/>
      <c r="H106" s="238"/>
      <c r="I106" s="236" t="s">
        <v>157</v>
      </c>
      <c r="J106" s="237"/>
      <c r="K106" s="237"/>
      <c r="L106" s="238"/>
      <c r="M106" s="236" t="s">
        <v>158</v>
      </c>
      <c r="N106" s="237"/>
      <c r="O106" s="237"/>
      <c r="P106" s="238"/>
      <c r="Q106" s="97" t="s">
        <v>159</v>
      </c>
      <c r="R106" s="97" t="s">
        <v>160</v>
      </c>
      <c r="U106" s="104"/>
      <c r="V106" s="104"/>
      <c r="W106" s="104"/>
      <c r="X106" s="104"/>
      <c r="Y106" s="104"/>
      <c r="Z106" s="104"/>
    </row>
    <row r="107" spans="1:50" s="56" customFormat="1" ht="35.25" customHeight="1">
      <c r="B107" s="90" t="s">
        <v>161</v>
      </c>
      <c r="C107" s="91" t="s">
        <v>162</v>
      </c>
      <c r="D107" s="226" t="s">
        <v>163</v>
      </c>
      <c r="E107" s="227"/>
      <c r="F107" s="228" t="s">
        <v>164</v>
      </c>
      <c r="G107" s="229"/>
      <c r="H107" s="230"/>
      <c r="I107" s="228" t="s">
        <v>165</v>
      </c>
      <c r="J107" s="229"/>
      <c r="K107" s="229"/>
      <c r="L107" s="230"/>
      <c r="M107" s="231" t="s">
        <v>166</v>
      </c>
      <c r="N107" s="231"/>
      <c r="O107" s="231"/>
      <c r="P107" s="231"/>
      <c r="Q107" s="105" t="s">
        <v>167</v>
      </c>
      <c r="R107" s="106">
        <v>39603</v>
      </c>
      <c r="U107" s="103"/>
      <c r="V107" s="103"/>
      <c r="W107" s="103"/>
      <c r="X107" s="103"/>
      <c r="Y107" s="103"/>
      <c r="Z107" s="103"/>
    </row>
    <row r="108" spans="1:50" s="57" customFormat="1" ht="11.25">
      <c r="B108" s="92"/>
      <c r="C108" s="93"/>
      <c r="D108" s="215"/>
      <c r="E108" s="216"/>
      <c r="F108" s="217"/>
      <c r="G108" s="218"/>
      <c r="H108" s="219"/>
      <c r="I108" s="217"/>
      <c r="J108" s="218"/>
      <c r="K108" s="218"/>
      <c r="L108" s="219"/>
      <c r="M108" s="225"/>
      <c r="N108" s="225"/>
      <c r="O108" s="225"/>
      <c r="P108" s="225"/>
      <c r="Q108" s="107"/>
      <c r="R108" s="108"/>
      <c r="U108" s="104"/>
      <c r="V108" s="104"/>
      <c r="W108" s="104"/>
      <c r="X108" s="104"/>
      <c r="Y108" s="104"/>
      <c r="Z108" s="104"/>
    </row>
    <row r="109" spans="1:50" s="57" customFormat="1" ht="11.25">
      <c r="B109" s="92"/>
      <c r="C109" s="93"/>
      <c r="D109" s="215"/>
      <c r="E109" s="216"/>
      <c r="F109" s="217"/>
      <c r="G109" s="218"/>
      <c r="H109" s="219"/>
      <c r="I109" s="217"/>
      <c r="J109" s="218"/>
      <c r="K109" s="218"/>
      <c r="L109" s="219"/>
      <c r="M109" s="225"/>
      <c r="N109" s="225"/>
      <c r="O109" s="225"/>
      <c r="P109" s="225"/>
      <c r="Q109" s="107"/>
      <c r="R109" s="108"/>
      <c r="U109" s="104"/>
      <c r="V109" s="104"/>
      <c r="W109" s="104"/>
      <c r="X109" s="104"/>
      <c r="Y109" s="104"/>
      <c r="Z109" s="104"/>
    </row>
    <row r="110" spans="1:50" s="57" customFormat="1" ht="11.25">
      <c r="B110" s="92"/>
      <c r="C110" s="93"/>
      <c r="D110" s="215"/>
      <c r="E110" s="216"/>
      <c r="F110" s="217"/>
      <c r="G110" s="218"/>
      <c r="H110" s="219"/>
      <c r="I110" s="217"/>
      <c r="J110" s="218"/>
      <c r="K110" s="218"/>
      <c r="L110" s="219"/>
      <c r="M110" s="225"/>
      <c r="N110" s="225"/>
      <c r="O110" s="225"/>
      <c r="P110" s="225"/>
      <c r="Q110" s="107"/>
      <c r="R110" s="108"/>
      <c r="U110" s="104"/>
      <c r="V110" s="104"/>
      <c r="W110" s="104"/>
      <c r="X110" s="104"/>
      <c r="Y110" s="104"/>
      <c r="Z110" s="104"/>
    </row>
    <row r="111" spans="1:50" s="57" customFormat="1" ht="11.25">
      <c r="B111" s="92"/>
      <c r="C111" s="93"/>
      <c r="D111" s="215"/>
      <c r="E111" s="216"/>
      <c r="F111" s="217"/>
      <c r="G111" s="218"/>
      <c r="H111" s="219"/>
      <c r="I111" s="217"/>
      <c r="J111" s="218"/>
      <c r="K111" s="218"/>
      <c r="L111" s="219"/>
      <c r="M111" s="225"/>
      <c r="N111" s="225"/>
      <c r="O111" s="225"/>
      <c r="P111" s="225"/>
      <c r="Q111" s="107"/>
      <c r="R111" s="108"/>
      <c r="U111" s="104"/>
      <c r="V111" s="104"/>
      <c r="W111" s="104"/>
      <c r="X111" s="104"/>
      <c r="Y111" s="104"/>
      <c r="Z111" s="104"/>
    </row>
    <row r="112" spans="1:50" s="57" customFormat="1" ht="11.25">
      <c r="B112" s="92"/>
      <c r="C112" s="93"/>
      <c r="D112" s="215"/>
      <c r="E112" s="216"/>
      <c r="F112" s="217"/>
      <c r="G112" s="218"/>
      <c r="H112" s="219"/>
      <c r="I112" s="217"/>
      <c r="J112" s="218"/>
      <c r="K112" s="218"/>
      <c r="L112" s="219"/>
      <c r="M112" s="225"/>
      <c r="N112" s="225"/>
      <c r="O112" s="225"/>
      <c r="P112" s="225"/>
      <c r="Q112" s="107"/>
      <c r="R112" s="108"/>
      <c r="U112" s="104"/>
      <c r="V112" s="104"/>
      <c r="W112" s="104"/>
      <c r="X112" s="104"/>
      <c r="Y112" s="104"/>
      <c r="Z112" s="104"/>
    </row>
    <row r="113" spans="2:26" s="57" customFormat="1" ht="11.25">
      <c r="B113" s="92"/>
      <c r="C113" s="93"/>
      <c r="D113" s="215"/>
      <c r="E113" s="216"/>
      <c r="F113" s="217"/>
      <c r="G113" s="218"/>
      <c r="H113" s="219"/>
      <c r="I113" s="217"/>
      <c r="J113" s="218"/>
      <c r="K113" s="218"/>
      <c r="L113" s="219"/>
      <c r="M113" s="225"/>
      <c r="N113" s="225"/>
      <c r="O113" s="225"/>
      <c r="P113" s="225"/>
      <c r="Q113" s="107"/>
      <c r="R113" s="108"/>
      <c r="U113" s="104"/>
      <c r="V113" s="104"/>
      <c r="W113" s="104"/>
      <c r="X113" s="104"/>
      <c r="Y113" s="104"/>
      <c r="Z113" s="104"/>
    </row>
    <row r="114" spans="2:26" s="57" customFormat="1" ht="11.25">
      <c r="B114" s="92"/>
      <c r="C114" s="93"/>
      <c r="D114" s="215"/>
      <c r="E114" s="216"/>
      <c r="F114" s="217"/>
      <c r="G114" s="218"/>
      <c r="H114" s="219"/>
      <c r="I114" s="217"/>
      <c r="J114" s="218"/>
      <c r="K114" s="218"/>
      <c r="L114" s="219"/>
      <c r="M114" s="225"/>
      <c r="N114" s="225"/>
      <c r="O114" s="225"/>
      <c r="P114" s="225"/>
      <c r="Q114" s="107"/>
      <c r="R114" s="108"/>
      <c r="U114" s="104"/>
      <c r="V114" s="104"/>
      <c r="W114" s="104"/>
      <c r="X114" s="104"/>
      <c r="Y114" s="104"/>
      <c r="Z114" s="104"/>
    </row>
    <row r="115" spans="2:26" s="57" customFormat="1" ht="11.25">
      <c r="B115" s="92"/>
      <c r="C115" s="93"/>
      <c r="D115" s="215"/>
      <c r="E115" s="216"/>
      <c r="F115" s="217"/>
      <c r="G115" s="218"/>
      <c r="H115" s="219"/>
      <c r="I115" s="217"/>
      <c r="J115" s="218"/>
      <c r="K115" s="218"/>
      <c r="L115" s="219"/>
      <c r="M115" s="225"/>
      <c r="N115" s="225"/>
      <c r="O115" s="225"/>
      <c r="P115" s="225"/>
      <c r="Q115" s="107"/>
      <c r="R115" s="108"/>
      <c r="U115" s="104"/>
      <c r="V115" s="104"/>
      <c r="W115" s="104"/>
      <c r="X115" s="104"/>
      <c r="Y115" s="104"/>
      <c r="Z115" s="104"/>
    </row>
    <row r="116" spans="2:26" s="57" customFormat="1" ht="11.25">
      <c r="B116" s="92"/>
      <c r="C116" s="93"/>
      <c r="D116" s="215"/>
      <c r="E116" s="216"/>
      <c r="F116" s="217"/>
      <c r="G116" s="218"/>
      <c r="H116" s="219"/>
      <c r="I116" s="217"/>
      <c r="J116" s="218"/>
      <c r="K116" s="218"/>
      <c r="L116" s="219"/>
      <c r="M116" s="225"/>
      <c r="N116" s="225"/>
      <c r="O116" s="225"/>
      <c r="P116" s="225"/>
      <c r="Q116" s="107"/>
      <c r="R116" s="108"/>
      <c r="U116" s="104"/>
      <c r="V116" s="104"/>
      <c r="W116" s="104"/>
      <c r="X116" s="104"/>
      <c r="Y116" s="104"/>
      <c r="Z116" s="104"/>
    </row>
    <row r="117" spans="2:26" ht="17.25" customHeight="1">
      <c r="B117" s="94"/>
      <c r="C117" s="94"/>
      <c r="D117" s="94"/>
      <c r="E117" s="94"/>
      <c r="F117" s="95"/>
      <c r="G117" s="95"/>
    </row>
    <row r="118" spans="2:26" ht="17.25" customHeight="1">
      <c r="B118" s="60" t="s">
        <v>168</v>
      </c>
      <c r="C118" s="60"/>
      <c r="F118" s="84"/>
      <c r="G118" s="84"/>
    </row>
    <row r="119" spans="2:26" ht="17.25" customHeight="1">
      <c r="B119" s="212" t="s">
        <v>154</v>
      </c>
      <c r="C119" s="212" t="s">
        <v>169</v>
      </c>
      <c r="D119" s="212" t="s">
        <v>170</v>
      </c>
      <c r="E119" s="212" t="s">
        <v>171</v>
      </c>
      <c r="F119" s="214" t="s">
        <v>172</v>
      </c>
      <c r="G119" s="208" t="s">
        <v>173</v>
      </c>
    </row>
    <row r="120" spans="2:26" ht="17.25" customHeight="1">
      <c r="B120" s="213"/>
      <c r="C120" s="213"/>
      <c r="D120" s="213"/>
      <c r="E120" s="213"/>
      <c r="F120" s="214"/>
      <c r="G120" s="209"/>
    </row>
    <row r="121" spans="2:26" ht="17.25" customHeight="1">
      <c r="B121" s="98">
        <v>39707</v>
      </c>
      <c r="C121" s="99">
        <f>SUMPRODUCT((単体障害一覧!J$2:J$424&lt;B121)*(単体障害一覧!J$2:J$424&lt;&gt;""))</f>
        <v>0</v>
      </c>
      <c r="D121" s="99">
        <f>SUMPRODUCT((単体障害一覧!Y$2:Y$424&lt;B121)*(単体障害一覧!Y$2:Y$424&lt;&gt;""))</f>
        <v>0</v>
      </c>
      <c r="E121" s="100">
        <f>IF(C121&gt;0,D121/C121,1)</f>
        <v>1</v>
      </c>
      <c r="F121" s="101">
        <f t="shared" ref="F121:F135" si="2">C121-D121</f>
        <v>0</v>
      </c>
      <c r="G121" s="102">
        <f t="shared" ref="G121:G135" si="3">IF(F121&gt;0,(F121/(F121*E121))*5,0)</f>
        <v>0</v>
      </c>
    </row>
    <row r="122" spans="2:26" ht="17.25" customHeight="1">
      <c r="B122" s="98">
        <f t="shared" ref="B122:B135" si="4">B121+6</f>
        <v>39713</v>
      </c>
      <c r="C122" s="99">
        <f>SUMPRODUCT((単体障害一覧!J$2:J$424&lt;B122)*(単体障害一覧!J$2:J$424&lt;&gt;""))</f>
        <v>0</v>
      </c>
      <c r="D122" s="99">
        <f>SUMPRODUCT((単体障害一覧!Y$2:Y$424&lt;B122)*(単体障害一覧!Y$2:Y$424&lt;&gt;""))</f>
        <v>0</v>
      </c>
      <c r="E122" s="100" t="e">
        <f t="shared" ref="E122:E135" si="5">D122/C122</f>
        <v>#DIV/0!</v>
      </c>
      <c r="F122" s="101">
        <f t="shared" si="2"/>
        <v>0</v>
      </c>
      <c r="G122" s="102">
        <f t="shared" si="3"/>
        <v>0</v>
      </c>
    </row>
    <row r="123" spans="2:26" ht="17.25" customHeight="1">
      <c r="B123" s="98">
        <f t="shared" si="4"/>
        <v>39719</v>
      </c>
      <c r="C123" s="99">
        <f>SUMPRODUCT((単体障害一覧!J$2:J$424&lt;B123)*(単体障害一覧!J$2:J$424&lt;&gt;""))</f>
        <v>0</v>
      </c>
      <c r="D123" s="99">
        <f>SUMPRODUCT((単体障害一覧!Y$2:Y$424&lt;B123)*(単体障害一覧!Y$2:Y$424&lt;&gt;""))</f>
        <v>0</v>
      </c>
      <c r="E123" s="100" t="e">
        <f t="shared" si="5"/>
        <v>#DIV/0!</v>
      </c>
      <c r="F123" s="101">
        <f t="shared" si="2"/>
        <v>0</v>
      </c>
      <c r="G123" s="102">
        <f t="shared" si="3"/>
        <v>0</v>
      </c>
    </row>
    <row r="124" spans="2:26" ht="17.25" customHeight="1">
      <c r="B124" s="98">
        <f t="shared" si="4"/>
        <v>39725</v>
      </c>
      <c r="C124" s="99">
        <f>SUMPRODUCT((単体障害一覧!J$2:J$424&lt;B124)*(単体障害一覧!J$2:J$424&lt;&gt;""))</f>
        <v>0</v>
      </c>
      <c r="D124" s="99">
        <f>SUMPRODUCT((単体障害一覧!Y$2:Y$424&lt;B124)*(単体障害一覧!Y$2:Y$424&lt;&gt;""))</f>
        <v>0</v>
      </c>
      <c r="E124" s="100" t="e">
        <f t="shared" si="5"/>
        <v>#DIV/0!</v>
      </c>
      <c r="F124" s="101">
        <f t="shared" si="2"/>
        <v>0</v>
      </c>
      <c r="G124" s="102">
        <f t="shared" si="3"/>
        <v>0</v>
      </c>
    </row>
    <row r="125" spans="2:26" ht="17.25" customHeight="1">
      <c r="B125" s="98">
        <f t="shared" si="4"/>
        <v>39731</v>
      </c>
      <c r="C125" s="99">
        <f>SUMPRODUCT((単体障害一覧!J$2:J$424&lt;B125)*(単体障害一覧!J$2:J$424&lt;&gt;""))</f>
        <v>0</v>
      </c>
      <c r="D125" s="99">
        <f>SUMPRODUCT((単体障害一覧!Y$2:Y$424&lt;B125)*(単体障害一覧!Y$2:Y$424&lt;&gt;""))</f>
        <v>0</v>
      </c>
      <c r="E125" s="100" t="e">
        <f t="shared" si="5"/>
        <v>#DIV/0!</v>
      </c>
      <c r="F125" s="101">
        <f t="shared" si="2"/>
        <v>0</v>
      </c>
      <c r="G125" s="102">
        <f t="shared" si="3"/>
        <v>0</v>
      </c>
    </row>
    <row r="126" spans="2:26" ht="17.25" customHeight="1">
      <c r="B126" s="98">
        <f t="shared" si="4"/>
        <v>39737</v>
      </c>
      <c r="C126" s="99">
        <f>SUMPRODUCT((単体障害一覧!J$2:J$424&lt;B126)*(単体障害一覧!J$2:J$424&lt;&gt;""))</f>
        <v>0</v>
      </c>
      <c r="D126" s="99">
        <f>SUMPRODUCT((単体障害一覧!Y$2:Y$424&lt;B126)*(単体障害一覧!Y$2:Y$424&lt;&gt;""))</f>
        <v>0</v>
      </c>
      <c r="E126" s="100" t="e">
        <f t="shared" si="5"/>
        <v>#DIV/0!</v>
      </c>
      <c r="F126" s="101">
        <f t="shared" si="2"/>
        <v>0</v>
      </c>
      <c r="G126" s="102">
        <f t="shared" si="3"/>
        <v>0</v>
      </c>
    </row>
    <row r="127" spans="2:26" ht="17.25" customHeight="1">
      <c r="B127" s="98">
        <f t="shared" si="4"/>
        <v>39743</v>
      </c>
      <c r="C127" s="99">
        <f>SUMPRODUCT((単体障害一覧!J$2:J$424&lt;B127)*(単体障害一覧!J$2:J$424&lt;&gt;""))</f>
        <v>0</v>
      </c>
      <c r="D127" s="99">
        <f>SUMPRODUCT((単体障害一覧!Y$2:Y$424&lt;B127)*(単体障害一覧!Y$2:Y$424&lt;&gt;""))</f>
        <v>0</v>
      </c>
      <c r="E127" s="100" t="e">
        <f t="shared" si="5"/>
        <v>#DIV/0!</v>
      </c>
      <c r="F127" s="101">
        <f t="shared" si="2"/>
        <v>0</v>
      </c>
      <c r="G127" s="102">
        <f t="shared" si="3"/>
        <v>0</v>
      </c>
    </row>
    <row r="128" spans="2:26" ht="17.25" customHeight="1">
      <c r="B128" s="98">
        <f t="shared" si="4"/>
        <v>39749</v>
      </c>
      <c r="C128" s="99">
        <f>SUMPRODUCT((単体障害一覧!J$2:J$424&lt;B128)*(単体障害一覧!J$2:J$424&lt;&gt;""))</f>
        <v>0</v>
      </c>
      <c r="D128" s="99">
        <f>SUMPRODUCT((単体障害一覧!Y$2:Y$424&lt;B128)*(単体障害一覧!Y$2:Y$424&lt;&gt;""))</f>
        <v>0</v>
      </c>
      <c r="E128" s="100" t="e">
        <f t="shared" si="5"/>
        <v>#DIV/0!</v>
      </c>
      <c r="F128" s="101">
        <f t="shared" si="2"/>
        <v>0</v>
      </c>
      <c r="G128" s="102">
        <f t="shared" si="3"/>
        <v>0</v>
      </c>
    </row>
    <row r="129" spans="2:13" ht="17.25" customHeight="1">
      <c r="B129" s="98">
        <f t="shared" si="4"/>
        <v>39755</v>
      </c>
      <c r="C129" s="99">
        <f>SUMPRODUCT((単体障害一覧!J$2:J$424&lt;B129)*(単体障害一覧!J$2:J$424&lt;&gt;""))</f>
        <v>0</v>
      </c>
      <c r="D129" s="99">
        <f>SUMPRODUCT((単体障害一覧!Y$2:Y$424&lt;B129)*(単体障害一覧!Y$2:Y$424&lt;&gt;""))</f>
        <v>0</v>
      </c>
      <c r="E129" s="100" t="e">
        <f t="shared" si="5"/>
        <v>#DIV/0!</v>
      </c>
      <c r="F129" s="101">
        <f t="shared" si="2"/>
        <v>0</v>
      </c>
      <c r="G129" s="102">
        <f t="shared" si="3"/>
        <v>0</v>
      </c>
    </row>
    <row r="130" spans="2:13" ht="17.25" customHeight="1">
      <c r="B130" s="98">
        <f t="shared" si="4"/>
        <v>39761</v>
      </c>
      <c r="C130" s="99">
        <f>SUMPRODUCT((単体障害一覧!J$2:J$424&lt;B130)*(単体障害一覧!J$2:J$424&lt;&gt;""))</f>
        <v>0</v>
      </c>
      <c r="D130" s="99">
        <f>SUMPRODUCT((単体障害一覧!Y$2:Y$424&lt;B130)*(単体障害一覧!Y$2:Y$424&lt;&gt;""))</f>
        <v>0</v>
      </c>
      <c r="E130" s="100" t="e">
        <f t="shared" si="5"/>
        <v>#DIV/0!</v>
      </c>
      <c r="F130" s="101">
        <f t="shared" si="2"/>
        <v>0</v>
      </c>
      <c r="G130" s="102">
        <f t="shared" si="3"/>
        <v>0</v>
      </c>
    </row>
    <row r="131" spans="2:13" ht="17.25" customHeight="1">
      <c r="B131" s="98">
        <f t="shared" si="4"/>
        <v>39767</v>
      </c>
      <c r="C131" s="99">
        <f>SUMPRODUCT((単体障害一覧!J$2:J$424&lt;B131)*(単体障害一覧!J$2:J$424&lt;&gt;""))</f>
        <v>0</v>
      </c>
      <c r="D131" s="99">
        <f>SUMPRODUCT((単体障害一覧!Y$2:Y$424&lt;B131)*(単体障害一覧!Y$2:Y$424&lt;&gt;""))</f>
        <v>0</v>
      </c>
      <c r="E131" s="100" t="e">
        <f t="shared" si="5"/>
        <v>#DIV/0!</v>
      </c>
      <c r="F131" s="101">
        <f t="shared" si="2"/>
        <v>0</v>
      </c>
      <c r="G131" s="102">
        <f t="shared" si="3"/>
        <v>0</v>
      </c>
    </row>
    <row r="132" spans="2:13" ht="17.25" customHeight="1">
      <c r="B132" s="98">
        <f t="shared" si="4"/>
        <v>39773</v>
      </c>
      <c r="C132" s="99">
        <f>SUMPRODUCT((単体障害一覧!J$2:J$424&lt;B132)*(単体障害一覧!J$2:J$424&lt;&gt;""))</f>
        <v>0</v>
      </c>
      <c r="D132" s="99">
        <f>SUMPRODUCT((単体障害一覧!Y$2:Y$424&lt;B132)*(単体障害一覧!Y$2:Y$424&lt;&gt;""))</f>
        <v>0</v>
      </c>
      <c r="E132" s="100" t="e">
        <f t="shared" si="5"/>
        <v>#DIV/0!</v>
      </c>
      <c r="F132" s="101">
        <f t="shared" si="2"/>
        <v>0</v>
      </c>
      <c r="G132" s="102">
        <f t="shared" si="3"/>
        <v>0</v>
      </c>
    </row>
    <row r="133" spans="2:13" ht="17.25" customHeight="1">
      <c r="B133" s="98">
        <f t="shared" si="4"/>
        <v>39779</v>
      </c>
      <c r="C133" s="99">
        <f>SUMPRODUCT((単体障害一覧!J$2:J$424&lt;B133)*(単体障害一覧!J$2:J$424&lt;&gt;""))</f>
        <v>0</v>
      </c>
      <c r="D133" s="99">
        <f>SUMPRODUCT((単体障害一覧!Y$2:Y$424&lt;B133)*(単体障害一覧!Y$2:Y$424&lt;&gt;""))</f>
        <v>0</v>
      </c>
      <c r="E133" s="100" t="e">
        <f t="shared" si="5"/>
        <v>#DIV/0!</v>
      </c>
      <c r="F133" s="101">
        <f t="shared" si="2"/>
        <v>0</v>
      </c>
      <c r="G133" s="102">
        <f t="shared" si="3"/>
        <v>0</v>
      </c>
    </row>
    <row r="134" spans="2:13" ht="17.25" customHeight="1">
      <c r="B134" s="98">
        <f t="shared" si="4"/>
        <v>39785</v>
      </c>
      <c r="C134" s="99">
        <f>SUMPRODUCT((単体障害一覧!J$2:J$424&lt;B134)*(単体障害一覧!J$2:J$424&lt;&gt;""))</f>
        <v>0</v>
      </c>
      <c r="D134" s="99">
        <f>SUMPRODUCT((単体障害一覧!Y$2:Y$424&lt;B134)*(単体障害一覧!Y$2:Y$424&lt;&gt;""))</f>
        <v>0</v>
      </c>
      <c r="E134" s="100" t="e">
        <f t="shared" si="5"/>
        <v>#DIV/0!</v>
      </c>
      <c r="F134" s="101">
        <f t="shared" si="2"/>
        <v>0</v>
      </c>
      <c r="G134" s="102">
        <f t="shared" si="3"/>
        <v>0</v>
      </c>
    </row>
    <row r="135" spans="2:13" ht="17.25" customHeight="1">
      <c r="B135" s="98">
        <f t="shared" si="4"/>
        <v>39791</v>
      </c>
      <c r="C135" s="99">
        <f>SUMPRODUCT((単体障害一覧!J$2:J$424&lt;B135)*(単体障害一覧!J$2:J$424&lt;&gt;""))</f>
        <v>0</v>
      </c>
      <c r="D135" s="99">
        <f>SUMPRODUCT((単体障害一覧!Y$2:Y$424&lt;B135)*(単体障害一覧!Y$2:Y$424&lt;&gt;""))</f>
        <v>0</v>
      </c>
      <c r="E135" s="100" t="e">
        <f t="shared" si="5"/>
        <v>#DIV/0!</v>
      </c>
      <c r="F135" s="101">
        <f t="shared" si="2"/>
        <v>0</v>
      </c>
      <c r="G135" s="102">
        <f t="shared" si="3"/>
        <v>0</v>
      </c>
    </row>
    <row r="136" spans="2:13" ht="17.25" customHeight="1">
      <c r="B136" s="109"/>
      <c r="C136" s="110"/>
      <c r="D136" s="110"/>
      <c r="E136" s="111"/>
      <c r="F136" s="112"/>
      <c r="G136" s="112"/>
      <c r="H136" s="112"/>
    </row>
    <row r="137" spans="2:13" s="58" customFormat="1" ht="12" customHeight="1">
      <c r="B137" s="58" t="s">
        <v>103</v>
      </c>
      <c r="C137" s="113"/>
      <c r="D137" s="113"/>
      <c r="E137" s="114"/>
      <c r="F137" s="113"/>
      <c r="G137" s="115"/>
      <c r="H137" s="114"/>
      <c r="I137" s="121"/>
      <c r="J137" s="113"/>
      <c r="K137" s="113"/>
      <c r="L137" s="122"/>
    </row>
    <row r="138" spans="2:13" s="58" customFormat="1" ht="59.25" customHeight="1">
      <c r="B138" s="222" t="s">
        <v>174</v>
      </c>
      <c r="C138" s="222"/>
      <c r="D138" s="222"/>
      <c r="E138" s="222"/>
      <c r="F138" s="222"/>
      <c r="G138" s="222"/>
      <c r="H138" s="222"/>
      <c r="I138" s="222"/>
      <c r="J138" s="222"/>
      <c r="K138" s="222"/>
      <c r="L138" s="222"/>
    </row>
    <row r="139" spans="2:13" s="58" customFormat="1" ht="12" customHeight="1"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</row>
    <row r="140" spans="2:13" s="58" customFormat="1" ht="14.25" customHeight="1">
      <c r="B140" s="117" t="s">
        <v>175</v>
      </c>
      <c r="C140" s="113"/>
      <c r="D140" s="113"/>
      <c r="E140" s="114"/>
      <c r="F140" s="113"/>
      <c r="G140" s="115"/>
      <c r="H140" s="114"/>
      <c r="I140" s="121"/>
      <c r="J140" s="113"/>
      <c r="K140" s="113"/>
      <c r="L140" s="122"/>
    </row>
    <row r="141" spans="2:13" s="58" customFormat="1" ht="14.25" customHeight="1">
      <c r="B141" s="96" t="s">
        <v>154</v>
      </c>
      <c r="C141" s="118" t="s">
        <v>176</v>
      </c>
      <c r="D141" s="223" t="s">
        <v>177</v>
      </c>
      <c r="E141" s="223"/>
      <c r="F141" s="223"/>
      <c r="G141" s="223"/>
      <c r="H141" s="224" t="s">
        <v>11</v>
      </c>
      <c r="I141" s="224"/>
      <c r="J141" s="224"/>
      <c r="K141" s="224"/>
      <c r="L141" s="224"/>
      <c r="M141" s="224"/>
    </row>
    <row r="142" spans="2:13" s="58" customFormat="1" ht="14.25" customHeight="1">
      <c r="B142" s="119">
        <v>39707</v>
      </c>
      <c r="C142" s="120" t="s">
        <v>178</v>
      </c>
      <c r="D142" s="220"/>
      <c r="E142" s="220"/>
      <c r="F142" s="220"/>
      <c r="G142" s="220"/>
      <c r="H142" s="221"/>
      <c r="I142" s="221"/>
      <c r="J142" s="221"/>
      <c r="K142" s="221"/>
      <c r="L142" s="221"/>
      <c r="M142" s="221"/>
    </row>
    <row r="143" spans="2:13" s="58" customFormat="1" ht="14.25" customHeight="1">
      <c r="B143" s="119"/>
      <c r="C143" s="120"/>
      <c r="D143" s="220"/>
      <c r="E143" s="220"/>
      <c r="F143" s="220"/>
      <c r="G143" s="220"/>
      <c r="H143" s="221"/>
      <c r="I143" s="221"/>
      <c r="J143" s="221"/>
      <c r="K143" s="221"/>
      <c r="L143" s="221"/>
      <c r="M143" s="221"/>
    </row>
    <row r="144" spans="2:13" s="58" customFormat="1" ht="14.25" customHeight="1">
      <c r="B144" s="119"/>
      <c r="C144" s="120"/>
      <c r="D144" s="220"/>
      <c r="E144" s="220"/>
      <c r="F144" s="220"/>
      <c r="G144" s="220"/>
      <c r="H144" s="221"/>
      <c r="I144" s="221"/>
      <c r="J144" s="221"/>
      <c r="K144" s="221"/>
      <c r="L144" s="221"/>
      <c r="M144" s="221"/>
    </row>
    <row r="145" spans="2:13" s="58" customFormat="1" ht="14.25" customHeight="1">
      <c r="B145" s="119"/>
      <c r="C145" s="120"/>
      <c r="D145" s="220"/>
      <c r="E145" s="220"/>
      <c r="F145" s="220"/>
      <c r="G145" s="220"/>
      <c r="H145" s="221"/>
      <c r="I145" s="221"/>
      <c r="J145" s="221"/>
      <c r="K145" s="221"/>
      <c r="L145" s="221"/>
      <c r="M145" s="221"/>
    </row>
  </sheetData>
  <mergeCells count="74">
    <mergeCell ref="B3:C3"/>
    <mergeCell ref="B22:C22"/>
    <mergeCell ref="B44:C44"/>
    <mergeCell ref="B65:C65"/>
    <mergeCell ref="B85:C85"/>
    <mergeCell ref="B96:C96"/>
    <mergeCell ref="D106:E106"/>
    <mergeCell ref="F106:H106"/>
    <mergeCell ref="I106:L106"/>
    <mergeCell ref="M106:P106"/>
    <mergeCell ref="D107:E107"/>
    <mergeCell ref="F107:H107"/>
    <mergeCell ref="I107:L107"/>
    <mergeCell ref="M107:P107"/>
    <mergeCell ref="D108:E108"/>
    <mergeCell ref="F108:H108"/>
    <mergeCell ref="I108:L108"/>
    <mergeCell ref="M108:P108"/>
    <mergeCell ref="D109:E109"/>
    <mergeCell ref="F109:H109"/>
    <mergeCell ref="I109:L109"/>
    <mergeCell ref="M109:P109"/>
    <mergeCell ref="D110:E110"/>
    <mergeCell ref="F110:H110"/>
    <mergeCell ref="I110:L110"/>
    <mergeCell ref="M110:P110"/>
    <mergeCell ref="D111:E111"/>
    <mergeCell ref="F111:H111"/>
    <mergeCell ref="I111:L111"/>
    <mergeCell ref="M111:P111"/>
    <mergeCell ref="D112:E112"/>
    <mergeCell ref="F112:H112"/>
    <mergeCell ref="I112:L112"/>
    <mergeCell ref="M112:P112"/>
    <mergeCell ref="D113:E113"/>
    <mergeCell ref="F113:H113"/>
    <mergeCell ref="I113:L113"/>
    <mergeCell ref="M113:P113"/>
    <mergeCell ref="D114:E114"/>
    <mergeCell ref="F114:H114"/>
    <mergeCell ref="I114:L114"/>
    <mergeCell ref="M114:P114"/>
    <mergeCell ref="M115:P115"/>
    <mergeCell ref="D116:E116"/>
    <mergeCell ref="F116:H116"/>
    <mergeCell ref="I116:L116"/>
    <mergeCell ref="M116:P116"/>
    <mergeCell ref="B138:L138"/>
    <mergeCell ref="D141:G141"/>
    <mergeCell ref="H141:M141"/>
    <mergeCell ref="D142:G142"/>
    <mergeCell ref="H142:M142"/>
    <mergeCell ref="D143:G143"/>
    <mergeCell ref="H143:M143"/>
    <mergeCell ref="D144:G144"/>
    <mergeCell ref="H144:M144"/>
    <mergeCell ref="D145:G145"/>
    <mergeCell ref="H145:M145"/>
    <mergeCell ref="G119:G120"/>
    <mergeCell ref="E1:J2"/>
    <mergeCell ref="B80:E82"/>
    <mergeCell ref="B13:E16"/>
    <mergeCell ref="B56:E59"/>
    <mergeCell ref="B36:E39"/>
    <mergeCell ref="B91:E93"/>
    <mergeCell ref="B101:E103"/>
    <mergeCell ref="B119:B120"/>
    <mergeCell ref="C119:C120"/>
    <mergeCell ref="D119:D120"/>
    <mergeCell ref="E119:E120"/>
    <mergeCell ref="F119:F120"/>
    <mergeCell ref="D115:E115"/>
    <mergeCell ref="F115:H115"/>
    <mergeCell ref="I115:L115"/>
  </mergeCells>
  <phoneticPr fontId="45" type="noConversion"/>
  <pageMargins left="0.78680555555555598" right="0.78680555555555598" top="0.98263888888888895" bottom="0.98263888888888895" header="0.51180555555555596" footer="0.51180555555555596"/>
  <pageSetup paperSize="9" scale="83" fitToHeight="0" orientation="landscape" horizontalDpi="300" verticalDpi="300"/>
  <headerFooter alignWithMargins="0">
    <oddHeader>&amp;L【次世代BESTWAY】&amp;C障害統計と分析&amp;R更新日：&amp;D</oddHeader>
    <oddFooter>&amp;C&amp;P/&amp;N&amp;R&amp;F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59"/>
  <sheetViews>
    <sheetView topLeftCell="A15" zoomScale="85" zoomScaleNormal="85" workbookViewId="0">
      <selection activeCell="D44" sqref="D44"/>
    </sheetView>
  </sheetViews>
  <sheetFormatPr defaultColWidth="9" defaultRowHeight="13.5"/>
  <cols>
    <col min="1" max="3" width="2.625" customWidth="1"/>
    <col min="4" max="4" width="6.375" customWidth="1"/>
    <col min="5" max="5" width="6" customWidth="1"/>
    <col min="6" max="55" width="2.625" customWidth="1"/>
  </cols>
  <sheetData>
    <row r="1" spans="1:55">
      <c r="A1" s="22" t="s">
        <v>179</v>
      </c>
      <c r="B1" s="22"/>
      <c r="C1" s="22"/>
      <c r="D1" s="22"/>
    </row>
    <row r="2" spans="1:55">
      <c r="C2" s="23" t="s">
        <v>180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</row>
    <row r="3" spans="1:55">
      <c r="D3" s="242" t="s">
        <v>181</v>
      </c>
      <c r="E3" s="243"/>
      <c r="F3" s="243"/>
      <c r="G3" s="244"/>
      <c r="H3" s="242" t="s">
        <v>182</v>
      </c>
      <c r="I3" s="243"/>
      <c r="J3" s="243"/>
      <c r="K3" s="243"/>
      <c r="L3" s="244"/>
      <c r="M3" s="242" t="s">
        <v>183</v>
      </c>
      <c r="N3" s="243"/>
      <c r="O3" s="243"/>
      <c r="P3" s="243"/>
      <c r="Q3" s="243"/>
      <c r="R3" s="244"/>
      <c r="S3" s="242" t="s">
        <v>184</v>
      </c>
      <c r="T3" s="243"/>
      <c r="U3" s="243"/>
      <c r="V3" s="243"/>
      <c r="W3" s="244"/>
      <c r="X3" s="29" t="s">
        <v>185</v>
      </c>
      <c r="Y3" s="30"/>
      <c r="Z3" s="30"/>
      <c r="AA3" s="30"/>
      <c r="AB3" s="30"/>
      <c r="AC3" s="31"/>
      <c r="AD3" s="29" t="s">
        <v>186</v>
      </c>
      <c r="AE3" s="30"/>
      <c r="AF3" s="30"/>
      <c r="AG3" s="30"/>
      <c r="AH3" s="30"/>
      <c r="AI3" s="30"/>
      <c r="AJ3" s="31"/>
      <c r="AK3" s="242" t="s">
        <v>187</v>
      </c>
      <c r="AL3" s="243"/>
      <c r="AM3" s="243"/>
      <c r="AN3" s="244"/>
      <c r="AO3" s="242" t="s">
        <v>188</v>
      </c>
      <c r="AP3" s="243"/>
      <c r="AQ3" s="243"/>
      <c r="AR3" s="244"/>
      <c r="AS3" s="29" t="s">
        <v>189</v>
      </c>
      <c r="AT3" s="30"/>
      <c r="AU3" s="30"/>
      <c r="AV3" s="30"/>
      <c r="AW3" s="30"/>
      <c r="AX3" s="30"/>
      <c r="AY3" s="30"/>
      <c r="AZ3" s="31"/>
      <c r="BA3" s="242" t="s">
        <v>190</v>
      </c>
      <c r="BB3" s="243"/>
      <c r="BC3" s="244"/>
    </row>
    <row r="4" spans="1:55">
      <c r="D4" s="245"/>
      <c r="E4" s="246"/>
      <c r="F4" s="246"/>
      <c r="G4" s="247"/>
      <c r="H4" s="245"/>
      <c r="I4" s="246"/>
      <c r="J4" s="246"/>
      <c r="K4" s="246"/>
      <c r="L4" s="247"/>
      <c r="M4" s="245"/>
      <c r="N4" s="246"/>
      <c r="O4" s="246"/>
      <c r="P4" s="246"/>
      <c r="Q4" s="246"/>
      <c r="R4" s="247"/>
      <c r="S4" s="245"/>
      <c r="T4" s="246"/>
      <c r="U4" s="246"/>
      <c r="V4" s="246"/>
      <c r="W4" s="247"/>
      <c r="X4" s="32"/>
      <c r="Y4" s="33"/>
      <c r="Z4" s="33"/>
      <c r="AA4" s="33"/>
      <c r="AB4" s="33"/>
      <c r="AC4" s="34"/>
      <c r="AD4" s="32"/>
      <c r="AE4" s="33"/>
      <c r="AF4" s="33"/>
      <c r="AG4" s="33"/>
      <c r="AH4" s="33"/>
      <c r="AI4" s="33"/>
      <c r="AJ4" s="34"/>
      <c r="AK4" s="245"/>
      <c r="AL4" s="246"/>
      <c r="AM4" s="246"/>
      <c r="AN4" s="247"/>
      <c r="AO4" s="245"/>
      <c r="AP4" s="246"/>
      <c r="AQ4" s="246"/>
      <c r="AR4" s="247"/>
      <c r="AS4" s="32" t="s">
        <v>191</v>
      </c>
      <c r="AT4" s="33"/>
      <c r="AU4" s="33"/>
      <c r="AV4" s="33"/>
      <c r="AW4" s="33"/>
      <c r="AX4" s="33"/>
      <c r="AY4" s="33"/>
      <c r="AZ4" s="34"/>
      <c r="BA4" s="245"/>
      <c r="BB4" s="246"/>
      <c r="BC4" s="247"/>
    </row>
    <row r="5" spans="1:55">
      <c r="D5" s="25" t="s">
        <v>192</v>
      </c>
      <c r="E5" s="26"/>
      <c r="F5" s="26"/>
      <c r="G5" s="27"/>
      <c r="H5" s="25" t="s">
        <v>193</v>
      </c>
      <c r="I5" s="26"/>
      <c r="J5" s="26"/>
      <c r="K5" s="26"/>
      <c r="L5" s="27"/>
      <c r="M5" s="25" t="s">
        <v>194</v>
      </c>
      <c r="N5" s="26"/>
      <c r="O5" s="26"/>
      <c r="P5" s="26"/>
      <c r="Q5" s="26"/>
      <c r="R5" s="27"/>
      <c r="S5" s="44" t="s">
        <v>195</v>
      </c>
      <c r="T5" s="24"/>
      <c r="U5" s="24"/>
      <c r="V5" s="24"/>
      <c r="W5" s="43"/>
      <c r="X5" s="51" t="s">
        <v>196</v>
      </c>
      <c r="Y5" s="24"/>
      <c r="Z5" s="24"/>
      <c r="AA5" s="24"/>
      <c r="AB5" s="24"/>
      <c r="AC5" s="43"/>
      <c r="AD5" s="44" t="s">
        <v>197</v>
      </c>
      <c r="AE5" s="24"/>
      <c r="AF5" s="24"/>
      <c r="AG5" s="24"/>
      <c r="AH5" s="24"/>
      <c r="AI5" s="24"/>
      <c r="AJ5" s="43"/>
      <c r="AK5" s="25">
        <v>20</v>
      </c>
      <c r="AL5" s="26"/>
      <c r="AM5" s="26"/>
      <c r="AN5" s="27"/>
      <c r="AO5" s="25">
        <v>16</v>
      </c>
      <c r="AP5" s="26"/>
      <c r="AQ5" s="26"/>
      <c r="AR5" s="27"/>
      <c r="AS5" s="25" t="s">
        <v>198</v>
      </c>
      <c r="AT5" s="26"/>
      <c r="AU5" s="26"/>
      <c r="AV5" s="26"/>
      <c r="AW5" s="26"/>
      <c r="AX5" s="26"/>
      <c r="AY5" s="26"/>
      <c r="AZ5" s="27"/>
      <c r="BA5" s="25">
        <v>1</v>
      </c>
      <c r="BB5" s="26"/>
      <c r="BC5" s="27"/>
    </row>
    <row r="6" spans="1:55"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52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</row>
    <row r="7" spans="1:55" ht="22.5">
      <c r="D7" s="23" t="s">
        <v>199</v>
      </c>
      <c r="W7" s="53" t="s">
        <v>200</v>
      </c>
    </row>
    <row r="8" spans="1:55">
      <c r="D8" s="241" t="s">
        <v>201</v>
      </c>
      <c r="E8" s="29" t="s">
        <v>202</v>
      </c>
      <c r="F8" s="30"/>
      <c r="G8" s="30"/>
      <c r="H8" s="31"/>
      <c r="I8" s="29" t="s">
        <v>184</v>
      </c>
      <c r="J8" s="30"/>
      <c r="K8" s="30"/>
      <c r="L8" s="30"/>
      <c r="M8" s="31"/>
      <c r="N8" s="29" t="s">
        <v>203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1"/>
    </row>
    <row r="9" spans="1:55">
      <c r="D9" s="241"/>
      <c r="E9" s="32" t="s">
        <v>204</v>
      </c>
      <c r="F9" s="33"/>
      <c r="G9" s="33"/>
      <c r="H9" s="34"/>
      <c r="I9" s="32" t="s">
        <v>205</v>
      </c>
      <c r="J9" s="33"/>
      <c r="K9" s="33"/>
      <c r="L9" s="33"/>
      <c r="M9" s="34"/>
      <c r="N9" s="46" t="s">
        <v>196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4"/>
    </row>
    <row r="10" spans="1:55">
      <c r="D10" s="35">
        <v>1</v>
      </c>
      <c r="E10" s="36">
        <v>2309</v>
      </c>
      <c r="F10" s="37"/>
      <c r="G10" s="37"/>
      <c r="H10" s="38"/>
      <c r="I10" s="39" t="s">
        <v>195</v>
      </c>
      <c r="J10" s="37"/>
      <c r="K10" s="37"/>
      <c r="L10" s="37"/>
      <c r="M10" s="37"/>
      <c r="N10" s="39" t="s">
        <v>206</v>
      </c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8"/>
      <c r="AH10" t="s">
        <v>207</v>
      </c>
    </row>
    <row r="11" spans="1:55">
      <c r="D11" s="35">
        <v>2</v>
      </c>
      <c r="E11" s="39">
        <v>2449</v>
      </c>
      <c r="F11" s="37"/>
      <c r="G11" s="37"/>
      <c r="H11" s="38"/>
      <c r="I11" s="39" t="s">
        <v>195</v>
      </c>
      <c r="J11" s="37"/>
      <c r="K11" s="37"/>
      <c r="L11" s="37"/>
      <c r="M11" s="37"/>
      <c r="N11" s="47" t="s">
        <v>206</v>
      </c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54"/>
      <c r="AH11" t="s">
        <v>208</v>
      </c>
    </row>
    <row r="12" spans="1:55">
      <c r="D12" s="35">
        <v>3</v>
      </c>
      <c r="E12" s="39">
        <v>2449</v>
      </c>
      <c r="F12" s="37"/>
      <c r="G12" s="37"/>
      <c r="H12" s="38"/>
      <c r="I12" s="39" t="s">
        <v>195</v>
      </c>
      <c r="J12" s="37"/>
      <c r="K12" s="37"/>
      <c r="L12" s="37"/>
      <c r="M12" s="37"/>
      <c r="N12" s="49" t="s">
        <v>209</v>
      </c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5"/>
      <c r="AH12" t="s">
        <v>210</v>
      </c>
    </row>
    <row r="13" spans="1:55">
      <c r="D13" s="35">
        <v>4</v>
      </c>
      <c r="E13" s="39">
        <v>2449</v>
      </c>
      <c r="F13" s="37"/>
      <c r="G13" s="37"/>
      <c r="H13" s="38"/>
      <c r="I13" s="36" t="s">
        <v>211</v>
      </c>
      <c r="J13" s="37"/>
      <c r="K13" s="37"/>
      <c r="L13" s="37"/>
      <c r="M13" s="37"/>
      <c r="N13" s="49" t="s">
        <v>206</v>
      </c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5"/>
      <c r="AH13" t="s">
        <v>212</v>
      </c>
    </row>
    <row r="16" spans="1:55">
      <c r="D16" s="23" t="s">
        <v>213</v>
      </c>
    </row>
    <row r="17" spans="1:33">
      <c r="D17" s="40" t="s">
        <v>214</v>
      </c>
      <c r="E17" s="30"/>
      <c r="F17" s="30"/>
      <c r="G17" s="31"/>
      <c r="H17" s="29" t="s">
        <v>215</v>
      </c>
      <c r="I17" s="30"/>
      <c r="J17" s="30"/>
      <c r="K17" s="30"/>
      <c r="L17" s="30"/>
      <c r="M17" s="30"/>
      <c r="N17" s="30"/>
      <c r="O17" s="30"/>
      <c r="P17" s="31"/>
      <c r="Q17" s="29" t="s">
        <v>216</v>
      </c>
      <c r="R17" s="30"/>
      <c r="S17" s="30"/>
      <c r="T17" s="30"/>
      <c r="U17" s="30"/>
      <c r="V17" s="30"/>
      <c r="W17" s="30"/>
      <c r="X17" s="30"/>
      <c r="Y17" s="31"/>
    </row>
    <row r="18" spans="1:33">
      <c r="D18" s="41" t="s">
        <v>217</v>
      </c>
      <c r="E18" s="33"/>
      <c r="F18" s="33"/>
      <c r="G18" s="34"/>
      <c r="H18" s="32" t="s">
        <v>218</v>
      </c>
      <c r="I18" s="33"/>
      <c r="J18" s="33"/>
      <c r="K18" s="33"/>
      <c r="L18" s="33"/>
      <c r="M18" s="33"/>
      <c r="N18" s="33"/>
      <c r="O18" s="33"/>
      <c r="P18" s="34"/>
      <c r="Q18" s="32" t="s">
        <v>219</v>
      </c>
      <c r="R18" s="33"/>
      <c r="S18" s="33"/>
      <c r="T18" s="33"/>
      <c r="U18" s="33"/>
      <c r="V18" s="33"/>
      <c r="W18" s="33"/>
      <c r="X18" s="33"/>
      <c r="Y18" s="34"/>
    </row>
    <row r="19" spans="1:33">
      <c r="D19" s="42" t="s">
        <v>220</v>
      </c>
      <c r="E19" s="24"/>
      <c r="F19" s="24"/>
      <c r="G19" s="43"/>
      <c r="H19" s="44" t="s">
        <v>221</v>
      </c>
      <c r="I19" s="24"/>
      <c r="J19" s="24"/>
      <c r="K19" s="24"/>
      <c r="L19" s="24"/>
      <c r="M19" s="24"/>
      <c r="N19" s="24"/>
      <c r="O19" s="24"/>
      <c r="P19" s="43"/>
      <c r="Q19" s="44" t="s">
        <v>222</v>
      </c>
      <c r="R19" s="24"/>
      <c r="S19" s="24"/>
      <c r="T19" s="24"/>
      <c r="U19" s="24"/>
      <c r="V19" s="24"/>
      <c r="W19" s="24"/>
      <c r="X19" s="24"/>
      <c r="Y19" s="43"/>
    </row>
    <row r="20" spans="1:33">
      <c r="D20" s="42" t="s">
        <v>223</v>
      </c>
      <c r="E20" s="24"/>
      <c r="F20" s="24"/>
      <c r="G20" s="43"/>
      <c r="H20" s="44" t="s">
        <v>224</v>
      </c>
      <c r="I20" s="24"/>
      <c r="J20" s="24"/>
      <c r="K20" s="24"/>
      <c r="L20" s="24"/>
      <c r="M20" s="24"/>
      <c r="N20" s="24"/>
      <c r="O20" s="24"/>
      <c r="P20" s="43"/>
      <c r="Q20" s="44" t="s">
        <v>225</v>
      </c>
      <c r="R20" s="24"/>
      <c r="S20" s="24"/>
      <c r="T20" s="24"/>
      <c r="U20" s="24"/>
      <c r="V20" s="24"/>
      <c r="W20" s="24"/>
      <c r="X20" s="24"/>
      <c r="Y20" s="43"/>
    </row>
    <row r="22" spans="1:33">
      <c r="A22" s="22" t="s">
        <v>226</v>
      </c>
    </row>
    <row r="23" spans="1:33" ht="22.5">
      <c r="D23" s="23" t="s">
        <v>227</v>
      </c>
    </row>
    <row r="24" spans="1:33">
      <c r="D24" s="241" t="s">
        <v>201</v>
      </c>
      <c r="E24" s="29" t="s">
        <v>202</v>
      </c>
      <c r="F24" s="30"/>
      <c r="G24" s="30"/>
      <c r="H24" s="31"/>
      <c r="I24" s="29" t="s">
        <v>184</v>
      </c>
      <c r="J24" s="30"/>
      <c r="K24" s="30"/>
      <c r="L24" s="30"/>
      <c r="M24" s="31"/>
      <c r="N24" s="29" t="s">
        <v>203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spans="1:33">
      <c r="D25" s="241"/>
      <c r="E25" s="32" t="s">
        <v>204</v>
      </c>
      <c r="F25" s="33"/>
      <c r="G25" s="33"/>
      <c r="H25" s="34"/>
      <c r="I25" s="32" t="s">
        <v>205</v>
      </c>
      <c r="J25" s="33"/>
      <c r="K25" s="33"/>
      <c r="L25" s="33"/>
      <c r="M25" s="34"/>
      <c r="N25" s="46" t="s">
        <v>196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4"/>
    </row>
    <row r="26" spans="1:33">
      <c r="D26" s="35">
        <v>1</v>
      </c>
      <c r="E26" s="36">
        <v>2309</v>
      </c>
      <c r="F26" s="37"/>
      <c r="G26" s="37"/>
      <c r="H26" s="38"/>
      <c r="I26" s="39" t="s">
        <v>195</v>
      </c>
      <c r="J26" s="37"/>
      <c r="K26" s="37"/>
      <c r="L26" s="37"/>
      <c r="M26" s="37"/>
      <c r="N26" s="47" t="s">
        <v>206</v>
      </c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54"/>
    </row>
    <row r="27" spans="1:33">
      <c r="D27" s="35">
        <v>2</v>
      </c>
      <c r="E27" s="39">
        <v>2449</v>
      </c>
      <c r="F27" s="37"/>
      <c r="G27" s="37"/>
      <c r="H27" s="38"/>
      <c r="I27" s="39" t="s">
        <v>195</v>
      </c>
      <c r="J27" s="37"/>
      <c r="K27" s="37"/>
      <c r="L27" s="37"/>
      <c r="M27" s="37"/>
      <c r="N27" s="49" t="s">
        <v>228</v>
      </c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5"/>
    </row>
    <row r="28" spans="1:33">
      <c r="D28" s="35">
        <v>3</v>
      </c>
      <c r="E28" s="39">
        <v>2449</v>
      </c>
      <c r="F28" s="37"/>
      <c r="G28" s="37"/>
      <c r="H28" s="38"/>
      <c r="I28" s="39" t="s">
        <v>195</v>
      </c>
      <c r="J28" s="37"/>
      <c r="K28" s="37"/>
      <c r="L28" s="37"/>
      <c r="M28" s="37"/>
      <c r="N28" s="49" t="s">
        <v>209</v>
      </c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5"/>
    </row>
    <row r="29" spans="1:33">
      <c r="D29" s="35">
        <v>4</v>
      </c>
      <c r="E29" s="39">
        <v>2449</v>
      </c>
      <c r="F29" s="37"/>
      <c r="G29" s="37"/>
      <c r="H29" s="38"/>
      <c r="I29" s="36" t="s">
        <v>211</v>
      </c>
      <c r="J29" s="37"/>
      <c r="K29" s="37"/>
      <c r="L29" s="37"/>
      <c r="M29" s="37"/>
      <c r="N29" s="49" t="s">
        <v>206</v>
      </c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5"/>
    </row>
    <row r="31" spans="1:33">
      <c r="A31" s="22" t="s">
        <v>229</v>
      </c>
    </row>
    <row r="33" spans="1:5">
      <c r="D33" t="s">
        <v>230</v>
      </c>
      <c r="E33" t="s">
        <v>231</v>
      </c>
    </row>
    <row r="35" spans="1:5">
      <c r="D35" t="s">
        <v>232</v>
      </c>
      <c r="E35" t="s">
        <v>233</v>
      </c>
    </row>
    <row r="41" spans="1:5">
      <c r="A41" t="s">
        <v>234</v>
      </c>
      <c r="D41" t="s">
        <v>235</v>
      </c>
    </row>
    <row r="43" spans="1:5">
      <c r="D43" t="s">
        <v>236</v>
      </c>
    </row>
    <row r="44" spans="1:5">
      <c r="D44" t="s">
        <v>237</v>
      </c>
    </row>
    <row r="45" spans="1:5">
      <c r="D45" t="s">
        <v>238</v>
      </c>
    </row>
    <row r="46" spans="1:5">
      <c r="D46" t="s">
        <v>239</v>
      </c>
    </row>
    <row r="47" spans="1:5">
      <c r="D47" t="s">
        <v>240</v>
      </c>
    </row>
    <row r="48" spans="1:5">
      <c r="D48" t="s">
        <v>241</v>
      </c>
    </row>
    <row r="49" spans="4:16">
      <c r="D49" t="s">
        <v>242</v>
      </c>
    </row>
    <row r="50" spans="4:16">
      <c r="D50" t="s">
        <v>243</v>
      </c>
    </row>
    <row r="51" spans="4:16">
      <c r="D51" t="s">
        <v>244</v>
      </c>
    </row>
    <row r="52" spans="4:16">
      <c r="D52" t="s">
        <v>237</v>
      </c>
    </row>
    <row r="53" spans="4:16">
      <c r="D53" t="s">
        <v>238</v>
      </c>
    </row>
    <row r="54" spans="4:16">
      <c r="D54" t="s">
        <v>239</v>
      </c>
    </row>
    <row r="55" spans="4:16">
      <c r="D55" t="s">
        <v>240</v>
      </c>
    </row>
    <row r="56" spans="4:16">
      <c r="D56" t="s">
        <v>245</v>
      </c>
    </row>
    <row r="57" spans="4:16">
      <c r="D57" t="s">
        <v>246</v>
      </c>
    </row>
    <row r="58" spans="4:16">
      <c r="D58" s="45" t="s">
        <v>247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</row>
    <row r="59" spans="4:16">
      <c r="D59" s="45" t="s">
        <v>248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</row>
  </sheetData>
  <mergeCells count="9">
    <mergeCell ref="D8:D9"/>
    <mergeCell ref="D24:D25"/>
    <mergeCell ref="AK3:AN4"/>
    <mergeCell ref="AO3:AR4"/>
    <mergeCell ref="BA3:BC4"/>
    <mergeCell ref="D3:G4"/>
    <mergeCell ref="H3:L4"/>
    <mergeCell ref="M3:R4"/>
    <mergeCell ref="S3:W4"/>
  </mergeCells>
  <phoneticPr fontId="45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ColWidth="9" defaultRowHeight="11.25"/>
  <cols>
    <col min="1" max="2" width="9" style="2"/>
    <col min="3" max="3" width="11.375" style="2" customWidth="1"/>
    <col min="4" max="4" width="9" style="2"/>
    <col min="5" max="5" width="10.5" style="2" customWidth="1"/>
    <col min="6" max="6" width="21.5" style="3" customWidth="1"/>
    <col min="7" max="7" width="14.625" style="2" customWidth="1"/>
    <col min="8" max="8" width="17.5" style="2" customWidth="1"/>
    <col min="9" max="9" width="21.75" style="2" customWidth="1"/>
    <col min="10" max="16384" width="9" style="2"/>
  </cols>
  <sheetData>
    <row r="1" spans="1:9">
      <c r="A1" s="2" t="s">
        <v>249</v>
      </c>
    </row>
    <row r="2" spans="1:9" s="1" customFormat="1" ht="21.75" customHeight="1">
      <c r="A2" s="4" t="s">
        <v>2</v>
      </c>
      <c r="B2" s="5" t="s">
        <v>250</v>
      </c>
      <c r="C2" s="4" t="s">
        <v>4</v>
      </c>
      <c r="D2" s="4" t="s">
        <v>251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</row>
    <row r="3" spans="1:9" ht="12">
      <c r="A3" s="6" t="s">
        <v>27</v>
      </c>
      <c r="B3" s="7" t="s">
        <v>28</v>
      </c>
      <c r="C3" s="6" t="s">
        <v>150</v>
      </c>
      <c r="D3" s="7" t="s">
        <v>30</v>
      </c>
      <c r="E3" s="6" t="s">
        <v>101</v>
      </c>
      <c r="F3" s="6" t="s">
        <v>106</v>
      </c>
      <c r="G3" s="8" t="s">
        <v>119</v>
      </c>
      <c r="H3" s="8" t="s">
        <v>130</v>
      </c>
      <c r="I3" s="8" t="s">
        <v>145</v>
      </c>
    </row>
    <row r="4" spans="1:9" ht="12">
      <c r="A4" s="6" t="s">
        <v>252</v>
      </c>
      <c r="B4" s="7" t="s">
        <v>253</v>
      </c>
      <c r="C4" s="6" t="s">
        <v>29</v>
      </c>
      <c r="D4" s="7" t="s">
        <v>254</v>
      </c>
      <c r="E4" s="6" t="s">
        <v>102</v>
      </c>
      <c r="F4" s="6" t="s">
        <v>107</v>
      </c>
      <c r="G4" s="8" t="s">
        <v>120</v>
      </c>
      <c r="H4" s="8" t="s">
        <v>131</v>
      </c>
      <c r="I4" s="8" t="s">
        <v>146</v>
      </c>
    </row>
    <row r="5" spans="1:9" ht="12">
      <c r="A5" s="6" t="s">
        <v>255</v>
      </c>
      <c r="B5" s="9"/>
      <c r="C5" s="6" t="s">
        <v>151</v>
      </c>
      <c r="D5" s="7" t="s">
        <v>256</v>
      </c>
      <c r="E5" s="10"/>
      <c r="F5" s="6" t="s">
        <v>108</v>
      </c>
      <c r="G5" s="8" t="s">
        <v>121</v>
      </c>
      <c r="H5" s="8" t="s">
        <v>132</v>
      </c>
      <c r="I5" s="8" t="s">
        <v>147</v>
      </c>
    </row>
    <row r="6" spans="1:9" ht="12">
      <c r="A6" s="6" t="s">
        <v>54</v>
      </c>
      <c r="B6" s="11"/>
      <c r="C6" s="12"/>
      <c r="D6" s="9"/>
      <c r="E6" s="13"/>
      <c r="F6" s="7" t="s">
        <v>109</v>
      </c>
      <c r="G6" s="8" t="s">
        <v>122</v>
      </c>
      <c r="H6" s="8" t="s">
        <v>133</v>
      </c>
      <c r="I6" s="8" t="s">
        <v>148</v>
      </c>
    </row>
    <row r="7" spans="1:9" ht="12">
      <c r="A7" s="9"/>
      <c r="B7" s="11"/>
      <c r="C7" s="11"/>
      <c r="D7" s="11"/>
      <c r="E7" s="11"/>
      <c r="F7" s="7" t="s">
        <v>110</v>
      </c>
      <c r="G7" s="8" t="s">
        <v>123</v>
      </c>
      <c r="H7" s="8" t="s">
        <v>134</v>
      </c>
      <c r="I7" s="19"/>
    </row>
    <row r="8" spans="1:9" ht="12">
      <c r="A8" s="11"/>
      <c r="B8" s="11"/>
      <c r="C8" s="11"/>
      <c r="D8" s="11"/>
      <c r="E8" s="11"/>
      <c r="F8" s="7" t="s">
        <v>111</v>
      </c>
      <c r="G8" s="8" t="s">
        <v>124</v>
      </c>
      <c r="H8" s="8" t="s">
        <v>135</v>
      </c>
      <c r="I8" s="20"/>
    </row>
    <row r="9" spans="1:9" ht="12">
      <c r="A9" s="11"/>
      <c r="B9" s="11"/>
      <c r="C9" s="11"/>
      <c r="D9" s="11"/>
      <c r="E9" s="11"/>
      <c r="F9" s="7" t="s">
        <v>112</v>
      </c>
      <c r="G9" s="8" t="s">
        <v>125</v>
      </c>
      <c r="H9" s="8" t="s">
        <v>136</v>
      </c>
      <c r="I9" s="20"/>
    </row>
    <row r="10" spans="1:9" ht="12">
      <c r="A10" s="11"/>
      <c r="B10" s="11"/>
      <c r="C10" s="11"/>
      <c r="D10" s="11"/>
      <c r="E10" s="11"/>
      <c r="F10" s="7" t="s">
        <v>113</v>
      </c>
      <c r="G10" s="8" t="s">
        <v>126</v>
      </c>
      <c r="H10" s="8" t="s">
        <v>137</v>
      </c>
      <c r="I10" s="21"/>
    </row>
    <row r="11" spans="1:9" ht="12">
      <c r="A11" s="11"/>
      <c r="B11" s="11"/>
      <c r="C11" s="11"/>
      <c r="D11" s="11"/>
      <c r="E11" s="11"/>
      <c r="F11" s="7" t="s">
        <v>114</v>
      </c>
      <c r="G11" s="8" t="s">
        <v>127</v>
      </c>
      <c r="H11" s="8" t="s">
        <v>138</v>
      </c>
      <c r="I11" s="21"/>
    </row>
    <row r="12" spans="1:9" ht="12">
      <c r="A12" s="11"/>
      <c r="B12" s="11"/>
      <c r="C12" s="11"/>
      <c r="D12" s="11"/>
      <c r="E12" s="11"/>
      <c r="F12" s="7" t="s">
        <v>115</v>
      </c>
      <c r="G12" s="8" t="s">
        <v>128</v>
      </c>
      <c r="H12" s="8" t="s">
        <v>139</v>
      </c>
      <c r="I12" s="21"/>
    </row>
    <row r="13" spans="1:9" ht="12">
      <c r="A13" s="11"/>
      <c r="B13" s="11"/>
      <c r="C13" s="11"/>
      <c r="D13" s="11"/>
      <c r="E13" s="11"/>
      <c r="F13" s="11" t="s">
        <v>116</v>
      </c>
      <c r="G13" s="14"/>
      <c r="H13" s="8" t="s">
        <v>140</v>
      </c>
      <c r="I13" s="21"/>
    </row>
    <row r="14" spans="1:9" ht="12">
      <c r="A14" s="11"/>
      <c r="B14" s="11"/>
      <c r="C14" s="11"/>
      <c r="D14" s="11"/>
      <c r="E14" s="11"/>
      <c r="F14" s="7" t="s">
        <v>117</v>
      </c>
      <c r="G14" s="11"/>
      <c r="H14" s="8" t="s">
        <v>141</v>
      </c>
      <c r="I14" s="21"/>
    </row>
    <row r="15" spans="1:9" ht="12">
      <c r="A15" s="11"/>
      <c r="B15" s="11"/>
      <c r="C15" s="11"/>
      <c r="D15" s="11"/>
      <c r="E15" s="11"/>
      <c r="F15" s="15"/>
      <c r="G15" s="11"/>
      <c r="H15" s="8" t="s">
        <v>142</v>
      </c>
      <c r="I15" s="21"/>
    </row>
    <row r="16" spans="1:9" ht="12">
      <c r="A16" s="11"/>
      <c r="B16" s="11"/>
      <c r="C16" s="11"/>
      <c r="D16" s="11"/>
      <c r="E16" s="11"/>
      <c r="F16" s="16"/>
      <c r="G16" s="11"/>
      <c r="H16" s="8" t="s">
        <v>257</v>
      </c>
      <c r="I16" s="21"/>
    </row>
    <row r="17" spans="1:9">
      <c r="A17" s="17"/>
      <c r="B17" s="17"/>
      <c r="C17" s="17"/>
      <c r="D17" s="17"/>
      <c r="E17" s="17"/>
      <c r="F17" s="18"/>
      <c r="G17" s="17"/>
      <c r="H17" s="17"/>
      <c r="I17" s="17"/>
    </row>
    <row r="20" spans="1:9">
      <c r="A20" s="2" t="s">
        <v>258</v>
      </c>
    </row>
    <row r="21" spans="1:9">
      <c r="A21" s="2" t="s">
        <v>259</v>
      </c>
    </row>
    <row r="22" spans="1:9">
      <c r="A22" s="2" t="s">
        <v>260</v>
      </c>
    </row>
  </sheetData>
  <phoneticPr fontId="45" type="noConversion"/>
  <pageMargins left="0.69930555555555596" right="0.69930555555555596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9</vt:i4>
      </vt:variant>
    </vt:vector>
  </HeadingPairs>
  <TitlesOfParts>
    <vt:vector size="13" baseType="lpstr">
      <vt:lpstr>単体障害一覧</vt:lpstr>
      <vt:lpstr>統計分析</vt:lpstr>
      <vt:lpstr>No3</vt:lpstr>
      <vt:lpstr>リスト一覧</vt:lpstr>
      <vt:lpstr>STS</vt:lpstr>
      <vt:lpstr>コーディング不良箇所</vt:lpstr>
      <vt:lpstr>ソース分類</vt:lpstr>
      <vt:lpstr>対応区分</vt:lpstr>
      <vt:lpstr>発生段階</vt:lpstr>
      <vt:lpstr>根本原因区分</vt:lpstr>
      <vt:lpstr>現象区分</vt:lpstr>
      <vt:lpstr>原因工程</vt:lpstr>
      <vt:lpstr>直接原因区分</vt:lpstr>
    </vt:vector>
  </TitlesOfParts>
  <Company>compla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leishengjun</dc:creator>
  <cp:lastModifiedBy>Administrator</cp:lastModifiedBy>
  <cp:lastPrinted>2010-04-16T07:20:00Z</cp:lastPrinted>
  <dcterms:created xsi:type="dcterms:W3CDTF">2002-06-19T05:47:00Z</dcterms:created>
  <dcterms:modified xsi:type="dcterms:W3CDTF">2018-06-15T02:37:32Z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8d86e6c1-c67e-4d35-9b2b-7594ef23392d</vt:lpwstr>
  </property>
  <property fmtid="{D5CDD505-2E9C-101B-9397-08002B2CF9AE}" pid="3" name="KSOProductBuildVer">
    <vt:lpwstr>2052-10.1.0.7400</vt:lpwstr>
  </property>
</Properties>
</file>