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150" windowHeight="13650" tabRatio="490"/>
  </bookViews>
  <sheets>
    <sheet name="単体障害一覧" sheetId="7" r:id="rId1"/>
    <sheet name="統計分析" sheetId="6" r:id="rId2"/>
    <sheet name="No3" sheetId="10" r:id="rId3"/>
    <sheet name="リスト一覧" sheetId="9" state="hidden" r:id="rId4"/>
  </sheets>
  <externalReferences>
    <externalReference r:id="rId5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44525"/>
</workbook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<sst xmlns="http://schemas.openxmlformats.org/spreadsheetml/2006/main" count="226">
  <si>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</si>
  <si>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</si>
  <si>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</si>
  <si>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</si>
  <si>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</si>
  <si>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</si>
  <si>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</si>
  <si>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</si>
  <si>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</si>
  <si>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</si>
  <si>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</si>
  <si>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</si>
  <si>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</si>
  <si>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charset val="134"/>
      </rPr>
      <t>障害等</t>
    </r>
    <r>
      <rPr>
        <b/>
        <sz val="10"/>
        <rFont val="宋体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</si>
  <si>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</si>
  <si>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</si>
  <si>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</si>
  <si>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</si>
  <si>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</si>
  <si>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</si>
  <si>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</si>
  <si>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</si>
  <si>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</si>
  <si>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</si>
  <si>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</si>
  <si>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</si>
  <si>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</si>
  <si>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</si>
  <si>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</si>
  <si>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</si>
  <si>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</si>
  <si>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</si>
  <si>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</si>
  <si>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</si>
  <si>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charset val="134"/>
      </rPr>
      <t>管理后台书类</t>
    </r>
    <r>
      <rPr>
        <sz val="10"/>
        <rFont val="ＭＳ Ｐゴシック"/>
        <charset val="134"/>
      </rPr>
      <t>一</t>
    </r>
    <r>
      <rPr>
        <sz val="10"/>
        <rFont val="宋体"/>
        <charset val="134"/>
      </rPr>
      <t>览</t>
    </r>
    <r>
      <rPr>
        <sz val="10"/>
        <rFont val="ＭＳ Ｐゴシック"/>
        <charset val="134"/>
      </rPr>
      <t>和</t>
    </r>
    <r>
      <rPr>
        <sz val="10"/>
        <rFont val="宋体"/>
        <charset val="134"/>
      </rPr>
      <t>图像一览，点击下载图标，文件无法正确预览，路径多出一个</t>
    </r>
    <r>
      <rPr>
        <sz val="10"/>
        <rFont val="ＭＳ Ｐゴシック"/>
        <charset val="134"/>
      </rPr>
      <t>/media/</t>
    </r>
  </si>
  <si>
    <t xml:space="preserve"> 管理-&gt;車室一覧-&gt;変更</t>
  </si>
  <si>
    <t>刘一扬</t>
  </si>
  <si>
    <t>“賃料”和“収容可能サイズ”等输入数值部分可以输入负数并保存成功</t>
  </si>
  <si>
    <r>
      <rPr>
        <sz val="10"/>
        <rFont val="ＭＳ Ｐゴシック"/>
        <charset val="134"/>
      </rPr>
      <t>駐車場一覧-&gt;駐車場(空き状</t>
    </r>
    <r>
      <rPr>
        <sz val="10"/>
        <rFont val="宋体"/>
        <charset val="134"/>
      </rPr>
      <t>态</t>
    </r>
    <r>
      <rPr>
        <sz val="10"/>
        <rFont val="ＭＳ Ｐゴシック"/>
        <charset val="134"/>
      </rPr>
      <t>)-&gt;車室-&gt;申込みフォームを送る / 契約手続きに進む</t>
    </r>
  </si>
  <si>
    <r>
      <rPr>
        <sz val="10"/>
        <rFont val="ＭＳ Ｐゴシック"/>
        <charset val="134"/>
      </rPr>
      <t>在此申</t>
    </r>
    <r>
      <rPr>
        <sz val="10"/>
        <rFont val="宋体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charset val="134"/>
      </rPr>
      <t>yahoo api出</t>
    </r>
    <r>
      <rPr>
        <sz val="10"/>
        <rFont val="宋体"/>
        <charset val="134"/>
      </rPr>
      <t>错。</t>
    </r>
  </si>
  <si>
    <t>契約管理→随時対応→5 保管場所使用承諾証明書発行（名義変更）-&gt; 2.発送準備：請求書・保管場所使用承諾証明書発行</t>
  </si>
  <si>
    <r>
      <rPr>
        <sz val="10"/>
        <rFont val="ＭＳ Ｐゴシック"/>
        <charset val="134"/>
      </rPr>
      <t>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用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分</t>
    </r>
    <r>
      <rPr>
        <sz val="10"/>
        <rFont val="宋体"/>
        <charset val="134"/>
      </rPr>
      <t>类为</t>
    </r>
    <r>
      <rPr>
        <sz val="10"/>
        <rFont val="ＭＳ Ｐゴシック"/>
        <charset val="134"/>
      </rPr>
      <t>个人的送付先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：
1、“2.発送準備：請求書・保管場所使用承諾証明書発行” 中的送付先更改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有</t>
    </r>
    <r>
      <rPr>
        <sz val="10"/>
        <rFont val="宋体"/>
        <charset val="134"/>
      </rPr>
      <t>弹</t>
    </r>
    <r>
      <rPr>
        <sz val="10"/>
        <rFont val="ＭＳ Ｐゴシック"/>
        <charset val="134"/>
      </rPr>
      <t>出框提示：予期できないエラーが発生しました。
2、改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“1発送準備：スケジュール……” 中的送付先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，“2.発送準備：請求書……” 中的書類送付先改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，但送付先不改</t>
    </r>
    <r>
      <rPr>
        <sz val="10"/>
        <rFont val="宋体"/>
        <charset val="134"/>
      </rPr>
      <t>变
改变用户分类为法人的送付先时，情况正常。</t>
    </r>
  </si>
  <si>
    <t>001-001-011</t>
  </si>
  <si>
    <t xml:space="preserve"> 管理→車室一覧</t>
  </si>
  <si>
    <r>
      <rPr>
        <sz val="10"/>
        <rFont val="ＭＳ Ｐゴシック"/>
        <charset val="134"/>
      </rPr>
      <t>testcase与</t>
    </r>
    <r>
      <rPr>
        <sz val="10"/>
        <rFont val="宋体"/>
        <charset val="134"/>
      </rPr>
      <t>项目不统一。确认</t>
    </r>
    <r>
      <rPr>
        <sz val="10"/>
        <rFont val="ＭＳ Ｐゴシック"/>
        <charset val="134"/>
      </rPr>
      <t>点001-001-011的期待</t>
    </r>
    <r>
      <rPr>
        <sz val="10"/>
        <rFont val="宋体"/>
        <charset val="134"/>
      </rPr>
      <t>结</t>
    </r>
    <r>
      <rPr>
        <sz val="10"/>
        <rFont val="ＭＳ Ｐゴシック"/>
        <charset val="134"/>
      </rPr>
      <t>果</t>
    </r>
    <r>
      <rPr>
        <sz val="10"/>
        <rFont val="宋体"/>
        <charset val="134"/>
      </rPr>
      <t>为</t>
    </r>
    <r>
      <rPr>
        <sz val="10"/>
        <rFont val="ＭＳ Ｐゴシック"/>
        <charset val="134"/>
      </rPr>
      <t>担当者的一括変更，而</t>
    </r>
    <r>
      <rPr>
        <sz val="10"/>
        <rFont val="宋体"/>
        <charset val="134"/>
      </rPr>
      <t>项</t>
    </r>
    <r>
      <rPr>
        <sz val="10"/>
        <rFont val="ＭＳ Ｐゴシック"/>
        <charset val="134"/>
      </rPr>
      <t>目中</t>
    </r>
    <r>
      <rPr>
        <sz val="10"/>
        <rFont val="宋体"/>
        <charset val="134"/>
      </rPr>
      <t>为</t>
    </r>
    <r>
      <rPr>
        <sz val="10"/>
        <rFont val="ＭＳ Ｐゴシック"/>
        <charset val="134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</si>
  <si>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</si>
  <si>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</si>
  <si>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charset val="134"/>
      </rPr>
      <t>“契約者検索”部分，用火狐</t>
    </r>
    <r>
      <rPr>
        <sz val="10"/>
        <rFont val="宋体"/>
        <charset val="134"/>
      </rPr>
      <t>浏览</t>
    </r>
    <r>
      <rPr>
        <sz val="10"/>
        <rFont val="ＭＳ Ｐゴシック"/>
        <charset val="134"/>
      </rPr>
      <t>器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，客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名称和客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状</t>
    </r>
    <r>
      <rPr>
        <sz val="10"/>
        <rFont val="宋体"/>
        <charset val="134"/>
      </rPr>
      <t>态显</t>
    </r>
    <r>
      <rPr>
        <sz val="10"/>
        <rFont val="ＭＳ Ｐゴシック"/>
        <charset val="134"/>
      </rPr>
      <t>示不</t>
    </r>
    <r>
      <rPr>
        <sz val="10"/>
        <rFont val="宋体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</si>
  <si>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</si>
  <si>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</si>
  <si>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</si>
  <si>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charset val="134"/>
      </rPr>
      <t>追加</t>
    </r>
    <r>
      <rPr>
        <sz val="10"/>
        <rFont val="宋体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</si>
  <si>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</si>
  <si>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charset val="134"/>
      </rPr>
      <t>ホワイトボード→トラブル一覧→問い合わせ元→</t>
    </r>
    <r>
      <rPr>
        <sz val="10"/>
        <rFont val="宋体"/>
        <charset val="134"/>
      </rPr>
      <t>变更</t>
    </r>
  </si>
  <si>
    <r>
      <rPr>
        <sz val="10"/>
        <rFont val="ＭＳ Ｐゴシック"/>
        <charset val="134"/>
      </rPr>
      <t>点</t>
    </r>
    <r>
      <rPr>
        <sz val="10"/>
        <rFont val="宋体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</si>
  <si>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</si>
  <si>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charset val="134"/>
      </rPr>
      <t>进</t>
    </r>
    <r>
      <rPr>
        <sz val="10"/>
        <rFont val="ＭＳ Ｐゴシック"/>
        <charset val="134"/>
      </rPr>
      <t>入駐車場名称検索</t>
    </r>
    <r>
      <rPr>
        <sz val="10"/>
        <rFont val="宋体"/>
        <charset val="134"/>
      </rPr>
      <t>页</t>
    </r>
    <r>
      <rPr>
        <sz val="10"/>
        <rFont val="ＭＳ Ｐゴシック"/>
        <charset val="134"/>
      </rPr>
      <t>面后，</t>
    </r>
    <r>
      <rPr>
        <sz val="10"/>
        <rFont val="宋体"/>
        <charset val="134"/>
      </rPr>
      <t>检</t>
    </r>
    <r>
      <rPr>
        <sz val="10"/>
        <rFont val="ＭＳ Ｐゴシック"/>
        <charset val="134"/>
      </rPr>
      <t>索部分无</t>
    </r>
    <r>
      <rPr>
        <sz val="10"/>
        <rFont val="宋体"/>
        <charset val="134"/>
      </rPr>
      <t>检</t>
    </r>
    <r>
      <rPr>
        <sz val="10"/>
        <rFont val="ＭＳ Ｐゴシック"/>
        <charset val="134"/>
      </rPr>
      <t>索</t>
    </r>
    <r>
      <rPr>
        <sz val="10"/>
        <rFont val="宋体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</si>
  <si>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</si>
  <si>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charset val="134"/>
      </rPr>
      <t>testcase期待</t>
    </r>
    <r>
      <rPr>
        <sz val="10"/>
        <rFont val="宋体"/>
        <charset val="134"/>
      </rPr>
      <t>结</t>
    </r>
    <r>
      <rPr>
        <sz val="10"/>
        <rFont val="ＭＳ Ｐゴシック"/>
        <charset val="134"/>
      </rPr>
      <t>果</t>
    </r>
    <r>
      <rPr>
        <sz val="10"/>
        <rFont val="宋体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</si>
  <si>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</si>
  <si>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</si>
  <si>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charset val="134"/>
      </rPr>
      <t>马鸿</t>
    </r>
    <r>
      <rPr>
        <sz val="10"/>
        <rFont val="ＭＳ Ｐゴシック"/>
        <charset val="134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</si>
  <si>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</si>
  <si>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</si>
  <si>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</si>
  <si>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</si>
  <si>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</si>
  <si>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</si>
  <si>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</si>
  <si>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charset val="134"/>
      </rPr>
      <t>1、</t>
    </r>
    <r>
      <rPr>
        <sz val="10"/>
        <rFont val="BatangChe"/>
        <charset val="129"/>
      </rPr>
      <t>每</t>
    </r>
    <r>
      <rPr>
        <sz val="10"/>
        <rFont val="ＭＳ Ｐゴシック"/>
        <charset val="134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</si>
  <si>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</si>
  <si>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</si>
  <si>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</si>
  <si>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</si>
  <si>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</si>
  <si>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</si>
  <si>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</si>
  <si>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</si>
  <si>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</si>
  <si>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</si>
  <si>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</si>
  <si>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</si>
  <si>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</si>
  <si>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</si>
  <si>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</si>
  <si>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</si>
  <si>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</si>
  <si>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</si>
  <si>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</si>
  <si>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</si>
  <si>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</si>
  <si>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</si>
  <si>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</si>
  <si>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</si>
  <si>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</si>
  <si>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</si>
  <si>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</si>
  <si>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</si>
  <si>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</si>
  <si>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</si>
  <si>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</si>
  <si>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</si>
  <si>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</si>
  <si>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</si>
  <si>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</si>
  <si>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</si>
  <si>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</si>
  <si>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</si>
  <si>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charset val="134"/>
      </rPr>
      <t>1、</t>
    </r>
    <r>
      <rPr>
        <sz val="10"/>
        <rFont val="BatangChe"/>
        <charset val="129"/>
      </rPr>
      <t>每</t>
    </r>
    <r>
      <rPr>
        <sz val="10"/>
        <rFont val="ＭＳ Ｐゴシック"/>
        <charset val="134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</si>
  <si>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</si>
  <si>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</si>
  <si>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</si>
  <si>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</si>
  <si>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</si>
  <si>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</si>
  <si>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</si>
  <si>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単体結果検収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</si>
  <si>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</si>
  <si>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</si>
  <si>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</si>
  <si>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</si>
  <si>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</si>
  <si>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</si>
  <si>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</si>
  <si>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</si>
  <si>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</si>
  <si>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</si>
  <si>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</si>
  <si>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</si>
  <si>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</si>
  <si>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</si>
  <si>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</si>
  <si>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</si>
  <si>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charset val="134"/>
      </rPr>
      <t>4、単体</t>
    </r>
    <r>
      <rPr>
        <b/>
        <sz val="9"/>
        <rFont val="BatangChe"/>
        <charset val="129"/>
      </rPr>
      <t>障害</t>
    </r>
    <r>
      <rPr>
        <b/>
        <sz val="9"/>
        <rFont val="ＭＳ Ｐゴシック"/>
        <charset val="134"/>
      </rPr>
      <t>関</t>
    </r>
    <r>
      <rPr>
        <b/>
        <sz val="9"/>
        <rFont val="BatangChe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</si>
  <si>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</si>
  <si>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</si>
  <si>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</si>
  <si>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</si>
  <si>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</si>
  <si>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</si>
  <si>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</si>
  <si>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</si>
  <si>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</si>
  <si>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</si>
  <si>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①データ準備</t>
  </si>
  <si>
    <t>項目部分切替対象リスト</t>
  </si>
  <si>
    <t>テーブルID</t>
  </si>
  <si>
    <t>ユーザコードカラムID</t>
  </si>
  <si>
    <t>振分分類コードカラムID</t>
  </si>
  <si>
    <t>振分分類コード</t>
  </si>
  <si>
    <t>切替対象カラム</t>
  </si>
  <si>
    <t>使用変換マスタ番号</t>
  </si>
  <si>
    <t>切替項目開始位置</t>
  </si>
  <si>
    <t>ユーザファンド項目桁数</t>
  </si>
  <si>
    <t>ユーザファンド項目</t>
  </si>
  <si>
    <t>部店フラグ</t>
  </si>
  <si>
    <t>(銘柄変換マスタ)カラムID</t>
  </si>
  <si>
    <t>WSXTIRNS</t>
  </si>
  <si>
    <t>USER_CD</t>
  </si>
  <si>
    <t>BISTR_CLASS_CD</t>
  </si>
  <si>
    <t>WSXDT000</t>
  </si>
  <si>
    <t>business_data</t>
  </si>
  <si>
    <t>1　(銘柄変換マスタ)</t>
  </si>
  <si>
    <t>USER_MG_CD</t>
  </si>
  <si>
    <r>
      <rPr>
        <b/>
        <sz val="11"/>
        <color theme="1"/>
        <rFont val="宋体"/>
        <charset val="134"/>
      </rPr>
      <t xml:space="preserve">切替対象テーブル(WSXTIRNS) </t>
    </r>
    <r>
      <rPr>
        <b/>
        <sz val="18"/>
        <color theme="1"/>
        <rFont val="宋体"/>
        <charset val="134"/>
      </rPr>
      <t>切替前</t>
    </r>
  </si>
  <si>
    <t>20バイトから16バイトが切替対象</t>
  </si>
  <si>
    <t>№</t>
  </si>
  <si>
    <t>ユーザーコード</t>
  </si>
  <si>
    <t>業務要求データ</t>
  </si>
  <si>
    <t>user_cd</t>
  </si>
  <si>
    <t>distr_class_cd</t>
  </si>
  <si>
    <r>
      <rPr>
        <sz val="11"/>
        <rFont val="ＭＳ Ｐゴシック"/>
        <charset val="134"/>
      </rPr>
      <t>ABCDEFGHIJKLMNOPQRST</t>
    </r>
    <r>
      <rPr>
        <u/>
        <sz val="11"/>
        <color rgb="FFFF0000"/>
        <rFont val="宋体"/>
        <charset val="134"/>
      </rPr>
      <t xml:space="preserve">ABC001△△△△△△△△△△ </t>
    </r>
  </si>
  <si>
    <r>
      <rPr>
        <sz val="11"/>
        <rFont val="ＭＳ Ｐゴシック"/>
        <charset val="134"/>
      </rPr>
      <t>→ユーザーコードが、OLD_USER_CD(切替前ユーザコード)と相違しているので</t>
    </r>
    <r>
      <rPr>
        <b/>
        <sz val="11"/>
        <color theme="1"/>
        <rFont val="宋体"/>
        <charset val="134"/>
      </rPr>
      <t>切替対象外</t>
    </r>
  </si>
  <si>
    <r>
      <rPr>
        <sz val="11"/>
        <rFont val="ＭＳ Ｐゴシック"/>
        <charset val="134"/>
      </rPr>
      <t>→</t>
    </r>
    <r>
      <rPr>
        <b/>
        <sz val="11"/>
        <color theme="1"/>
        <rFont val="宋体"/>
        <charset val="134"/>
      </rPr>
      <t>切替対象</t>
    </r>
  </si>
  <si>
    <r>
      <rPr>
        <sz val="11"/>
        <rFont val="ＭＳ Ｐゴシック"/>
        <charset val="134"/>
      </rPr>
      <t>ABCDEFGHIJKLMNOPQRST</t>
    </r>
    <r>
      <rPr>
        <u/>
        <sz val="11"/>
        <color rgb="FFFF0000"/>
        <rFont val="宋体"/>
        <charset val="134"/>
      </rPr>
      <t xml:space="preserve">XYZ001△△△△△△△△△△ </t>
    </r>
  </si>
  <si>
    <r>
      <rPr>
        <sz val="11"/>
        <rFont val="ＭＳ Ｐゴシック"/>
        <charset val="134"/>
      </rPr>
      <t>→ユーザファンドコードが銘柄変換マスタにないので</t>
    </r>
    <r>
      <rPr>
        <b/>
        <sz val="11"/>
        <color theme="1"/>
        <rFont val="宋体"/>
        <charset val="134"/>
      </rPr>
      <t>切替対象外</t>
    </r>
  </si>
  <si>
    <t>WSXDT111</t>
  </si>
  <si>
    <r>
      <rPr>
        <sz val="11"/>
        <rFont val="ＭＳ Ｐゴシック"/>
        <charset val="134"/>
      </rPr>
      <t>→振分分類コードが「WSXDT000」でないので</t>
    </r>
    <r>
      <rPr>
        <b/>
        <sz val="11"/>
        <color theme="1"/>
        <rFont val="宋体"/>
        <charset val="134"/>
      </rPr>
      <t>切替対象外</t>
    </r>
  </si>
  <si>
    <t>銘柄変換マスタ</t>
  </si>
  <si>
    <t>銘柄コード</t>
  </si>
  <si>
    <t>ユーザファンドコード(切替前)</t>
  </si>
  <si>
    <t>ユーザファンドコード(切替後)</t>
  </si>
  <si>
    <t>MG_CD</t>
  </si>
  <si>
    <t>USER_MG_CD_1</t>
  </si>
  <si>
    <t>USER_MG_CD_2</t>
  </si>
  <si>
    <t>MEG0001</t>
  </si>
  <si>
    <t>ABC001</t>
  </si>
  <si>
    <t>EFG001</t>
  </si>
  <si>
    <t>MEG0002</t>
  </si>
  <si>
    <t>HIJ0001</t>
  </si>
  <si>
    <t>KLM001</t>
  </si>
  <si>
    <t>②データ切替</t>
  </si>
  <si>
    <r>
      <rPr>
        <b/>
        <sz val="11"/>
        <color theme="1"/>
        <rFont val="宋体"/>
        <charset val="134"/>
      </rPr>
      <t xml:space="preserve">切替対象テーブル(WSXTIRNS) </t>
    </r>
    <r>
      <rPr>
        <b/>
        <sz val="18"/>
        <color theme="1"/>
        <rFont val="宋体"/>
        <charset val="134"/>
      </rPr>
      <t>切替後</t>
    </r>
  </si>
  <si>
    <r>
      <rPr>
        <sz val="11"/>
        <rFont val="ＭＳ Ｐゴシック"/>
        <charset val="134"/>
      </rPr>
      <t>ABCDEFGHIJKLMNOPQRST</t>
    </r>
    <r>
      <rPr>
        <u/>
        <sz val="11"/>
        <color rgb="FFFF0000"/>
        <rFont val="宋体"/>
        <charset val="134"/>
      </rPr>
      <t xml:space="preserve">EFG001△△△△△△△△△△ </t>
    </r>
  </si>
  <si>
    <t>③エラーリスト作成</t>
  </si>
  <si>
    <t>予想：</t>
  </si>
  <si>
    <t>切替対象テーブル(WSXTIRNS) から空を抽出する</t>
  </si>
  <si>
    <t>実際：</t>
  </si>
  <si>
    <t>切替対象テーブル(WSXTIRNS) からNo３データを抽出した</t>
  </si>
  <si>
    <t>対策：</t>
  </si>
  <si>
    <t>wbjcm73_err_select_05_01_01.sqlを下記のように修正する</t>
  </si>
  <si>
    <t>対象データは、切替後の項目がマスタ切替後に存在するということの裏側となる</t>
  </si>
  <si>
    <t>SELECT DISTINCT SUBSTRB(A.&amp;UPDATE_CLM.,&amp;UPDATE_START.,&amp;UPDATE_KETA.) AS ERR_VAL</t>
  </si>
  <si>
    <t xml:space="preserve">        FROM   &amp;TRG_TBL._WKWBJ A,WBJT0120 B</t>
  </si>
  <si>
    <t xml:space="preserve">        WHERE &amp;FURIWAKE_CLM. = '&amp;FURIWAKE_VAL.' AND</t>
  </si>
  <si>
    <t xml:space="preserve">              DECODE(NVL(TRIM(SUBSTRB(A.&amp;UPDATE_CLM.,&amp;UPDATE_START.,&amp;UPDATE_KETA.)),' '),' ',' ',SUBSTRB(A.&amp;UPDATE_CLM.,&amp;UPDATE_START.,&amp;UPDATE_KETA.)) &lt;&gt; ' ' AND</t>
  </si>
  <si>
    <r>
      <rPr>
        <sz val="11"/>
        <rFont val="ＭＳ Ｐゴシック"/>
        <charset val="134"/>
      </rPr>
      <t xml:space="preserve">               SUBSTRB(A.&amp;UPDATE_CLM.,&amp;UPDATE_START.,&amp;UPDATE_KETA.)</t>
    </r>
    <r>
      <rPr>
        <sz val="11"/>
        <color rgb="FF3333FF"/>
        <rFont val="ＭＳ Ｐゴシック"/>
        <charset val="134"/>
      </rPr>
      <t xml:space="preserve"> NOT</t>
    </r>
    <r>
      <rPr>
        <sz val="11"/>
        <rFont val="ＭＳ Ｐゴシック"/>
        <charset val="134"/>
      </rPr>
      <t xml:space="preserve"> IN(</t>
    </r>
  </si>
  <si>
    <r>
      <rPr>
        <sz val="11"/>
        <rFont val="ＭＳ Ｐゴシック"/>
        <charset val="134"/>
      </rPr>
      <t xml:space="preserve">               SELECT SUBSTRB(RPAD(&amp;SELECT_CLM._</t>
    </r>
    <r>
      <rPr>
        <sz val="11"/>
        <color rgb="FF3333FF"/>
        <rFont val="ＭＳ Ｐゴシック"/>
        <charset val="134"/>
      </rPr>
      <t>2</t>
    </r>
    <r>
      <rPr>
        <sz val="11"/>
        <rFont val="ＭＳ Ｐゴシック"/>
        <charset val="134"/>
      </rPr>
      <t>,&amp;UPDATE_KETA,' '),1,&amp;UPDATE_KETA) FROM WBJT0120)</t>
    </r>
  </si>
  <si>
    <t>⇒</t>
  </si>
  <si>
    <t>対象データは、切替前の項目がマスタ切替前に存在すると、エラーになる。</t>
  </si>
  <si>
    <r>
      <rPr>
        <sz val="11"/>
        <rFont val="ＭＳ Ｐゴシック"/>
        <charset val="134"/>
      </rPr>
      <t xml:space="preserve">               SUBSTRB(A.&amp;UPDATE_CLM.,&amp;UPDATE_START.,&amp;UPDATE_KETA.) </t>
    </r>
    <r>
      <rPr>
        <sz val="11"/>
        <color rgb="FF3333FF"/>
        <rFont val="ＭＳ Ｐゴシック"/>
        <charset val="134"/>
      </rPr>
      <t>IN</t>
    </r>
    <r>
      <rPr>
        <sz val="11"/>
        <rFont val="ＭＳ Ｐゴシック"/>
        <charset val="134"/>
      </rPr>
      <t>(</t>
    </r>
  </si>
  <si>
    <r>
      <rPr>
        <sz val="11"/>
        <rFont val="ＭＳ Ｐゴシック"/>
        <charset val="134"/>
      </rPr>
      <t xml:space="preserve">               SELECT SUBSTRB(RPAD(&amp;SELECT_CLM._</t>
    </r>
    <r>
      <rPr>
        <sz val="11"/>
        <color rgb="FF3333FF"/>
        <rFont val="ＭＳ Ｐゴシック"/>
        <charset val="134"/>
      </rPr>
      <t>1,</t>
    </r>
    <r>
      <rPr>
        <sz val="11"/>
        <rFont val="ＭＳ Ｐゴシック"/>
        <charset val="134"/>
      </rPr>
      <t xml:space="preserve">&amp;UPDATE_KETA,' '),1,&amp;UPDATE_KETA) FROM WBJT0120 </t>
    </r>
  </si>
  <si>
    <t xml:space="preserve">               WHERE &amp;USER_CD_CLM._1 = &amp;OLD_USER_CD. AND &amp;USER_CD_CLM._2 = &amp;NEW_USER_CD. ) AND</t>
  </si>
  <si>
    <t xml:space="preserve">               A.&amp;USER_CD_CLM.= &amp;OLD_USER_CD.</t>
  </si>
  <si>
    <t>１.リスト一覧</t>
  </si>
  <si>
    <t>対応区分</t>
  </si>
  <si>
    <t>ソース分類</t>
  </si>
  <si>
    <t>対応判断中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</si>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</sst>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* #,##0_);_(* \(#,##0\);_(* &quot;-&quot;_);_(@_)"/>
    <numFmt numFmtId="177" formatCode="_(&quot;$&quot;* #,##0_);_(&quot;$&quot;* \(#,##0\);_(&quot;$&quot;* &quot;-&quot;_);_(@_)"/>
    <numFmt numFmtId="178" formatCode="yyyy/m/d;@"/>
    <numFmt numFmtId="179" formatCode="0_);[Red]\(0\)"/>
    <numFmt numFmtId="180" formatCode="0.0_ "/>
    <numFmt numFmtId="181" formatCode="0_ "/>
    <numFmt numFmtId="182" formatCode="m/d"/>
  </numFmts>
  <fonts count="59">
    <font>
      <sz val="11"/>
      <name val="ＭＳ Ｐゴシック"/>
      <charset val="128"/>
    </font>
    <font>
      <sz val="9"/>
      <name val="ＭＳ Ｐゴシック"/>
      <charset val="134"/>
    </font>
    <font>
      <sz val="9"/>
      <color rgb="FFFF0000"/>
      <name val="ＭＳ Ｐゴシック"/>
      <charset val="134"/>
    </font>
    <font>
      <sz val="10"/>
      <name val="ＭＳ Ｐゴシック"/>
      <charset val="134"/>
    </font>
    <font>
      <strike/>
      <sz val="9"/>
      <name val="ＭＳ Ｐゴシック"/>
      <charset val="134"/>
    </font>
    <font>
      <sz val="10"/>
      <color rgb="FFFF0000"/>
      <name val="ＭＳ Ｐゴシック"/>
      <charset val="134"/>
    </font>
    <font>
      <strike/>
      <sz val="10"/>
      <color rgb="FFFF0000"/>
      <name val="ＭＳ Ｐゴシック"/>
      <charset val="134"/>
    </font>
    <font>
      <b/>
      <u/>
      <sz val="11"/>
      <name val="ＭＳ Ｐゴシック"/>
      <charset val="134"/>
    </font>
    <font>
      <b/>
      <sz val="11"/>
      <color theme="1"/>
      <name val="宋体"/>
      <charset val="128"/>
      <scheme val="minor"/>
    </font>
    <font>
      <sz val="11"/>
      <color theme="1"/>
      <name val="宋体"/>
      <charset val="128"/>
      <scheme val="minor"/>
    </font>
    <font>
      <sz val="11"/>
      <color rgb="FFFF0000"/>
      <name val="ＭＳ Ｐゴシック"/>
      <charset val="134"/>
    </font>
    <font>
      <sz val="11"/>
      <color rgb="FFFF0000"/>
      <name val="宋体"/>
      <charset val="134"/>
      <scheme val="minor"/>
    </font>
    <font>
      <sz val="9"/>
      <name val="ＭＳ ゴシック"/>
      <charset val="134"/>
    </font>
    <font>
      <b/>
      <sz val="11"/>
      <name val="ＭＳ Ｐゴシック"/>
      <charset val="134"/>
    </font>
    <font>
      <b/>
      <sz val="9"/>
      <name val="ＭＳ Ｐゴシック"/>
      <charset val="134"/>
    </font>
    <font>
      <b/>
      <sz val="10"/>
      <name val="ＭＳ Ｐゴシック"/>
      <charset val="134"/>
    </font>
    <font>
      <b/>
      <sz val="9"/>
      <name val="ＭＳ ゴシック"/>
      <charset val="134"/>
    </font>
    <font>
      <sz val="11"/>
      <name val="ＭＳ Ｐゴシック"/>
      <charset val="134"/>
    </font>
    <font>
      <sz val="10"/>
      <name val="宋体"/>
      <charset val="128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28"/>
      <scheme val="minor"/>
    </font>
    <font>
      <sz val="11"/>
      <color theme="1"/>
      <name val="宋体"/>
      <charset val="0"/>
      <scheme val="minor"/>
    </font>
    <font>
      <sz val="11"/>
      <color indexed="8"/>
      <name val="ＭＳ Ｐゴシック"/>
      <charset val="134"/>
    </font>
    <font>
      <sz val="10"/>
      <color theme="1"/>
      <name val="Meiryo UI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name val="Calibri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ＭＳ ゴシック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Arial"/>
      <charset val="134"/>
    </font>
    <font>
      <sz val="11"/>
      <color rgb="FF9C6500"/>
      <name val="宋体"/>
      <charset val="0"/>
      <scheme val="minor"/>
    </font>
    <font>
      <sz val="11"/>
      <name val="明朝"/>
      <charset val="128"/>
    </font>
    <font>
      <sz val="10"/>
      <name val="Arial"/>
      <charset val="134"/>
    </font>
    <font>
      <b/>
      <sz val="11"/>
      <color theme="1"/>
      <name val="宋体"/>
      <charset val="134"/>
    </font>
    <font>
      <b/>
      <sz val="18"/>
      <color theme="1"/>
      <name val="宋体"/>
      <charset val="134"/>
    </font>
    <font>
      <u/>
      <sz val="11"/>
      <color rgb="FFFF0000"/>
      <name val="宋体"/>
      <charset val="134"/>
    </font>
    <font>
      <sz val="11"/>
      <color rgb="FF3333FF"/>
      <name val="ＭＳ Ｐゴシック"/>
      <charset val="134"/>
    </font>
    <font>
      <sz val="10"/>
      <name val="BatangChe"/>
      <charset val="129"/>
    </font>
    <font>
      <b/>
      <sz val="9"/>
      <name val="BatangChe"/>
      <charset val="129"/>
    </font>
    <font>
      <b/>
      <sz val="10"/>
      <name val="宋体"/>
      <charset val="134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23">
    <xf numFmtId="0" fontId="0" fillId="0" borderId="0"/>
    <xf numFmtId="0" fontId="22" fillId="0" borderId="0"/>
    <xf numFmtId="42" fontId="2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10" borderId="3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/>
    <xf numFmtId="9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20" fillId="9" borderId="34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/>
    <xf numFmtId="0" fontId="4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37" applyNumberFormat="0" applyFill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22" fillId="0" borderId="0"/>
    <xf numFmtId="0" fontId="28" fillId="18" borderId="0" applyNumberFormat="0" applyBorder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16" borderId="39" applyNumberFormat="0" applyAlignment="0" applyProtection="0">
      <alignment vertical="center"/>
    </xf>
    <xf numFmtId="0" fontId="40" fillId="16" borderId="35" applyNumberFormat="0" applyAlignment="0" applyProtection="0">
      <alignment vertical="center"/>
    </xf>
    <xf numFmtId="0" fontId="43" fillId="17" borderId="40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177" fontId="47" fillId="0" borderId="0" applyFont="0" applyFill="0" applyBorder="0" applyAlignment="0" applyProtection="0"/>
    <xf numFmtId="0" fontId="23" fillId="22" borderId="0" applyNumberFormat="0" applyBorder="0" applyAlignment="0" applyProtection="0">
      <alignment vertical="center"/>
    </xf>
    <xf numFmtId="0" fontId="45" fillId="0" borderId="41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39" fillId="0" borderId="0"/>
    <xf numFmtId="0" fontId="23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6" fillId="0" borderId="0"/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17" fillId="0" borderId="0"/>
    <xf numFmtId="0" fontId="23" fillId="2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6" fillId="0" borderId="0"/>
    <xf numFmtId="0" fontId="23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0" borderId="0"/>
    <xf numFmtId="0" fontId="23" fillId="36" borderId="0" applyNumberFormat="0" applyBorder="0" applyAlignment="0" applyProtection="0">
      <alignment vertical="center"/>
    </xf>
    <xf numFmtId="0" fontId="24" fillId="0" borderId="0"/>
    <xf numFmtId="0" fontId="28" fillId="37" borderId="0" applyNumberFormat="0" applyBorder="0" applyAlignment="0" applyProtection="0">
      <alignment vertical="center"/>
    </xf>
    <xf numFmtId="176" fontId="47" fillId="0" borderId="0" applyFont="0" applyFill="0" applyBorder="0" applyAlignment="0" applyProtection="0"/>
    <xf numFmtId="0" fontId="24" fillId="0" borderId="0">
      <alignment vertical="center"/>
    </xf>
    <xf numFmtId="0" fontId="17" fillId="0" borderId="0"/>
    <xf numFmtId="0" fontId="47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/>
    <xf numFmtId="0" fontId="17" fillId="0" borderId="0"/>
    <xf numFmtId="0" fontId="25" fillId="0" borderId="0"/>
    <xf numFmtId="0" fontId="2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36" fillId="0" borderId="0"/>
    <xf numFmtId="0" fontId="42" fillId="0" borderId="0"/>
    <xf numFmtId="0" fontId="33" fillId="0" borderId="0"/>
    <xf numFmtId="0" fontId="49" fillId="0" borderId="0"/>
    <xf numFmtId="0" fontId="20" fillId="0" borderId="0"/>
    <xf numFmtId="0" fontId="20" fillId="0" borderId="0"/>
    <xf numFmtId="0" fontId="17" fillId="0" borderId="0"/>
    <xf numFmtId="0" fontId="50" fillId="0" borderId="0"/>
    <xf numFmtId="0" fontId="50" fillId="0" borderId="0"/>
    <xf numFmtId="0" fontId="33" fillId="0" borderId="0"/>
    <xf numFmtId="0" fontId="17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33" fillId="0" borderId="0"/>
    <xf numFmtId="0" fontId="20" fillId="0" borderId="0"/>
    <xf numFmtId="0" fontId="20" fillId="0" borderId="0"/>
    <xf numFmtId="0" fontId="20" fillId="0" borderId="0"/>
    <xf numFmtId="0" fontId="39" fillId="0" borderId="0"/>
    <xf numFmtId="0" fontId="1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43" fontId="20" fillId="0" borderId="0"/>
    <xf numFmtId="43" fontId="20" fillId="0" borderId="0"/>
    <xf numFmtId="43" fontId="20" fillId="0" borderId="0" applyFont="0" applyFill="0" applyBorder="0" applyAlignment="0" applyProtection="0">
      <alignment vertical="center"/>
    </xf>
    <xf numFmtId="43" fontId="20" fillId="0" borderId="0"/>
    <xf numFmtId="43" fontId="20" fillId="0" borderId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</cellStyleXfs>
  <cellXfs count="23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/>
    <xf numFmtId="0" fontId="8" fillId="0" borderId="0" xfId="0" applyFont="1"/>
    <xf numFmtId="0" fontId="0" fillId="0" borderId="6" xfId="0" applyBorder="1"/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6" xfId="0" applyFill="1" applyBorder="1"/>
    <xf numFmtId="0" fontId="0" fillId="4" borderId="11" xfId="0" applyFill="1" applyBorder="1"/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9" fillId="4" borderId="7" xfId="0" applyFont="1" applyFill="1" applyBorder="1"/>
    <xf numFmtId="0" fontId="9" fillId="4" borderId="10" xfId="0" applyFont="1" applyFill="1" applyBorder="1"/>
    <xf numFmtId="0" fontId="9" fillId="0" borderId="10" xfId="0" applyFont="1" applyBorder="1"/>
    <xf numFmtId="0" fontId="0" fillId="0" borderId="11" xfId="0" applyBorder="1"/>
    <xf numFmtId="0" fontId="0" fillId="0" borderId="10" xfId="0" applyBorder="1"/>
    <xf numFmtId="0" fontId="10" fillId="0" borderId="0" xfId="0" applyFont="1"/>
    <xf numFmtId="0" fontId="11" fillId="4" borderId="10" xfId="0" applyFont="1" applyFill="1" applyBorder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1" fillId="0" borderId="10" xfId="0" applyFont="1" applyBorder="1"/>
    <xf numFmtId="0" fontId="11" fillId="0" borderId="0" xfId="0" applyFont="1" applyBorder="1"/>
    <xf numFmtId="0" fontId="0" fillId="0" borderId="0" xfId="0" applyAlignment="1">
      <alignment vertical="top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2" fillId="0" borderId="0" xfId="0" applyFont="1" applyBorder="1" applyAlignment="1">
      <alignment vertical="top"/>
    </xf>
    <xf numFmtId="0" fontId="1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49" fontId="15" fillId="5" borderId="7" xfId="0" applyNumberFormat="1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49" fontId="1" fillId="5" borderId="20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left" vertical="center"/>
    </xf>
    <xf numFmtId="0" fontId="3" fillId="5" borderId="22" xfId="0" applyFont="1" applyFill="1" applyBorder="1" applyAlignment="1">
      <alignment vertical="center"/>
    </xf>
    <xf numFmtId="10" fontId="3" fillId="5" borderId="23" xfId="0" applyNumberFormat="1" applyFont="1" applyFill="1" applyBorder="1" applyAlignment="1">
      <alignment vertical="center"/>
    </xf>
    <xf numFmtId="49" fontId="1" fillId="5" borderId="24" xfId="0" applyNumberFormat="1" applyFont="1" applyFill="1" applyBorder="1" applyAlignment="1">
      <alignment horizontal="left" vertical="center"/>
    </xf>
    <xf numFmtId="49" fontId="3" fillId="5" borderId="23" xfId="0" applyNumberFormat="1" applyFont="1" applyFill="1" applyBorder="1" applyAlignment="1">
      <alignment horizontal="left" vertical="center"/>
    </xf>
    <xf numFmtId="0" fontId="3" fillId="5" borderId="25" xfId="0" applyFont="1" applyFill="1" applyBorder="1" applyAlignment="1">
      <alignment vertical="center"/>
    </xf>
    <xf numFmtId="49" fontId="1" fillId="5" borderId="26" xfId="0" applyNumberFormat="1" applyFont="1" applyFill="1" applyBorder="1" applyAlignment="1">
      <alignment horizontal="left" vertical="center"/>
    </xf>
    <xf numFmtId="49" fontId="3" fillId="5" borderId="27" xfId="0" applyNumberFormat="1" applyFont="1" applyFill="1" applyBorder="1" applyAlignment="1">
      <alignment horizontal="left" vertical="center"/>
    </xf>
    <xf numFmtId="0" fontId="3" fillId="5" borderId="28" xfId="0" applyFont="1" applyFill="1" applyBorder="1" applyAlignment="1">
      <alignment vertical="center"/>
    </xf>
    <xf numFmtId="10" fontId="3" fillId="5" borderId="11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5" borderId="29" xfId="0" applyNumberFormat="1" applyFont="1" applyFill="1" applyBorder="1" applyAlignment="1">
      <alignment vertical="center"/>
    </xf>
    <xf numFmtId="10" fontId="3" fillId="5" borderId="30" xfId="0" applyNumberFormat="1" applyFont="1" applyFill="1" applyBorder="1" applyAlignment="1">
      <alignment vertical="center"/>
    </xf>
    <xf numFmtId="10" fontId="3" fillId="5" borderId="31" xfId="0" applyNumberFormat="1" applyFont="1" applyFill="1" applyBorder="1" applyAlignment="1">
      <alignment vertical="center"/>
    </xf>
    <xf numFmtId="49" fontId="15" fillId="5" borderId="32" xfId="0" applyNumberFormat="1" applyFont="1" applyFill="1" applyBorder="1" applyAlignment="1">
      <alignment horizontal="center" vertical="center"/>
    </xf>
    <xf numFmtId="49" fontId="15" fillId="5" borderId="33" xfId="0" applyNumberFormat="1" applyFont="1" applyFill="1" applyBorder="1" applyAlignment="1">
      <alignment horizontal="center" vertical="center"/>
    </xf>
    <xf numFmtId="49" fontId="1" fillId="5" borderId="20" xfId="0" applyNumberFormat="1" applyFont="1" applyFill="1" applyBorder="1" applyAlignment="1" applyProtection="1">
      <alignment horizontal="left" vertical="center"/>
      <protection locked="0"/>
    </xf>
    <xf numFmtId="49" fontId="1" fillId="5" borderId="21" xfId="0" applyNumberFormat="1" applyFont="1" applyFill="1" applyBorder="1" applyAlignment="1" applyProtection="1">
      <alignment horizontal="left" vertical="center"/>
      <protection locked="0"/>
    </xf>
    <xf numFmtId="49" fontId="1" fillId="5" borderId="24" xfId="0" applyNumberFormat="1" applyFont="1" applyFill="1" applyBorder="1" applyAlignment="1" applyProtection="1">
      <alignment horizontal="left" vertical="center"/>
      <protection locked="0"/>
    </xf>
    <xf numFmtId="49" fontId="1" fillId="5" borderId="23" xfId="0" applyNumberFormat="1" applyFont="1" applyFill="1" applyBorder="1" applyAlignment="1" applyProtection="1">
      <alignment horizontal="left" vertical="center"/>
      <protection locked="0"/>
    </xf>
    <xf numFmtId="49" fontId="1" fillId="5" borderId="26" xfId="0" applyNumberFormat="1" applyFont="1" applyFill="1" applyBorder="1" applyAlignment="1" applyProtection="1">
      <alignment horizontal="left" vertical="center"/>
      <protection locked="0"/>
    </xf>
    <xf numFmtId="49" fontId="1" fillId="5" borderId="27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6" fillId="0" borderId="0" xfId="0" applyFont="1" applyBorder="1" applyAlignment="1">
      <alignment vertical="top"/>
    </xf>
    <xf numFmtId="0" fontId="12" fillId="0" borderId="0" xfId="84" applyFont="1" applyFill="1" applyBorder="1" applyAlignment="1">
      <alignment horizontal="center" vertical="top" textRotation="255"/>
    </xf>
    <xf numFmtId="0" fontId="12" fillId="0" borderId="0" xfId="84" applyFont="1" applyFill="1" applyBorder="1" applyAlignment="1">
      <alignment vertical="top" textRotation="255"/>
    </xf>
    <xf numFmtId="0" fontId="16" fillId="5" borderId="1" xfId="0" applyFont="1" applyFill="1" applyBorder="1" applyAlignment="1">
      <alignment horizontal="center" vertical="center"/>
    </xf>
    <xf numFmtId="0" fontId="16" fillId="5" borderId="1" xfId="84" applyFont="1" applyFill="1" applyBorder="1" applyAlignment="1">
      <alignment horizontal="center" vertical="center"/>
    </xf>
    <xf numFmtId="0" fontId="16" fillId="5" borderId="2" xfId="84" applyFont="1" applyFill="1" applyBorder="1" applyAlignment="1">
      <alignment horizontal="center" vertical="center"/>
    </xf>
    <xf numFmtId="0" fontId="16" fillId="5" borderId="13" xfId="84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56" fontId="12" fillId="0" borderId="1" xfId="84" applyNumberFormat="1" applyFont="1" applyFill="1" applyBorder="1" applyAlignment="1">
      <alignment horizontal="center" vertical="top"/>
    </xf>
    <xf numFmtId="0" fontId="12" fillId="0" borderId="2" xfId="84" applyFont="1" applyFill="1" applyBorder="1" applyAlignment="1">
      <alignment vertical="top" wrapText="1"/>
    </xf>
    <xf numFmtId="0" fontId="12" fillId="0" borderId="13" xfId="84" applyFont="1" applyFill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2" fillId="0" borderId="12" xfId="0" applyFont="1" applyBorder="1" applyAlignment="1">
      <alignment vertical="top" wrapText="1"/>
    </xf>
    <xf numFmtId="0" fontId="12" fillId="0" borderId="13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84" applyFont="1" applyFill="1" applyBorder="1" applyAlignment="1">
      <alignment horizontal="center" vertical="center"/>
    </xf>
    <xf numFmtId="0" fontId="12" fillId="0" borderId="2" xfId="84" applyFont="1" applyFill="1" applyBorder="1" applyAlignment="1">
      <alignment vertical="center" wrapText="1"/>
    </xf>
    <xf numFmtId="0" fontId="12" fillId="0" borderId="13" xfId="84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56" fontId="12" fillId="5" borderId="1" xfId="0" applyNumberFormat="1" applyFont="1" applyFill="1" applyBorder="1" applyAlignment="1">
      <alignment vertical="center"/>
    </xf>
    <xf numFmtId="179" fontId="1" fillId="5" borderId="1" xfId="0" applyNumberFormat="1" applyFont="1" applyFill="1" applyBorder="1" applyAlignment="1">
      <alignment horizontal="right" vertical="center" wrapText="1"/>
    </xf>
    <xf numFmtId="10" fontId="14" fillId="5" borderId="1" xfId="0" applyNumberFormat="1" applyFont="1" applyFill="1" applyBorder="1" applyAlignment="1">
      <alignment horizontal="right" vertical="center" wrapText="1"/>
    </xf>
    <xf numFmtId="179" fontId="3" fillId="5" borderId="1" xfId="0" applyNumberFormat="1" applyFont="1" applyFill="1" applyBorder="1" applyAlignment="1">
      <alignment vertical="center"/>
    </xf>
    <xf numFmtId="180" fontId="3" fillId="5" borderId="1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top" wrapText="1"/>
    </xf>
    <xf numFmtId="56" fontId="12" fillId="0" borderId="1" xfId="0" applyNumberFormat="1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56" fontId="12" fillId="0" borderId="0" xfId="0" applyNumberFormat="1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horizontal="right" vertical="center" wrapText="1"/>
    </xf>
    <xf numFmtId="10" fontId="1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horizontal="right" vertical="top" wrapText="1"/>
    </xf>
    <xf numFmtId="0" fontId="1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179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56" fontId="12" fillId="0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horizontal="right" vertical="center" wrapText="1"/>
    </xf>
    <xf numFmtId="179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0" fontId="14" fillId="0" borderId="0" xfId="0" applyNumberFormat="1" applyFont="1" applyFill="1" applyBorder="1" applyAlignment="1">
      <alignment horizontal="right" vertical="top" wrapText="1"/>
    </xf>
    <xf numFmtId="180" fontId="0" fillId="0" borderId="0" xfId="0" applyNumberFormat="1" applyFill="1" applyBorder="1" applyAlignment="1">
      <alignment vertical="center"/>
    </xf>
    <xf numFmtId="49" fontId="15" fillId="0" borderId="0" xfId="0" applyNumberFormat="1" applyFont="1" applyFill="1" applyAlignment="1">
      <alignment horizontal="center" vertical="center" wrapText="1"/>
    </xf>
    <xf numFmtId="181" fontId="1" fillId="6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2" fillId="0" borderId="1" xfId="0" applyNumberFormat="1" applyFont="1" applyFill="1" applyBorder="1" applyAlignment="1">
      <alignment vertical="top" wrapText="1"/>
    </xf>
    <xf numFmtId="182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7" fillId="0" borderId="0" xfId="101"/>
    <xf numFmtId="181" fontId="1" fillId="6" borderId="1" xfId="101" applyNumberFormat="1" applyFont="1" applyFill="1" applyBorder="1" applyAlignment="1">
      <alignment horizontal="left" vertical="top" wrapText="1"/>
    </xf>
    <xf numFmtId="49" fontId="1" fillId="6" borderId="1" xfId="101" applyNumberFormat="1" applyFont="1" applyFill="1" applyBorder="1" applyAlignment="1">
      <alignment horizontal="left" vertical="top" wrapText="1"/>
    </xf>
    <xf numFmtId="49" fontId="12" fillId="0" borderId="1" xfId="101" applyNumberFormat="1" applyFont="1" applyFill="1" applyBorder="1" applyAlignment="1">
      <alignment vertical="top" wrapText="1"/>
    </xf>
    <xf numFmtId="49" fontId="1" fillId="0" borderId="1" xfId="101" applyNumberFormat="1" applyFont="1" applyFill="1" applyBorder="1" applyAlignment="1">
      <alignment horizontal="left" vertical="top" wrapText="1"/>
    </xf>
    <xf numFmtId="182" fontId="1" fillId="0" borderId="1" xfId="101" applyNumberFormat="1" applyFont="1" applyFill="1" applyBorder="1" applyAlignment="1">
      <alignment horizontal="left" vertical="top" wrapText="1"/>
    </xf>
    <xf numFmtId="49" fontId="3" fillId="0" borderId="1" xfId="101" applyNumberFormat="1" applyFont="1" applyFill="1" applyBorder="1" applyAlignment="1">
      <alignment vertical="top" wrapText="1"/>
    </xf>
    <xf numFmtId="0" fontId="17" fillId="0" borderId="0" xfId="65"/>
    <xf numFmtId="181" fontId="1" fillId="6" borderId="1" xfId="65" applyNumberFormat="1" applyFont="1" applyFill="1" applyBorder="1" applyAlignment="1">
      <alignment horizontal="left" vertical="top" wrapText="1"/>
    </xf>
    <xf numFmtId="49" fontId="1" fillId="6" borderId="1" xfId="65" applyNumberFormat="1" applyFont="1" applyFill="1" applyBorder="1" applyAlignment="1">
      <alignment horizontal="left" vertical="top" wrapText="1"/>
    </xf>
    <xf numFmtId="49" fontId="12" fillId="6" borderId="1" xfId="65" applyNumberFormat="1" applyFont="1" applyFill="1" applyBorder="1" applyAlignment="1">
      <alignment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vertical="top" wrapText="1"/>
    </xf>
    <xf numFmtId="49" fontId="3" fillId="6" borderId="1" xfId="0" applyNumberFormat="1" applyFont="1" applyFill="1" applyBorder="1" applyAlignment="1">
      <alignment vertical="top" wrapText="1"/>
    </xf>
    <xf numFmtId="182" fontId="1" fillId="6" borderId="1" xfId="0" applyNumberFormat="1" applyFont="1" applyFill="1" applyBorder="1" applyAlignment="1">
      <alignment horizontal="left" vertical="top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vertical="top"/>
    </xf>
    <xf numFmtId="178" fontId="3" fillId="0" borderId="1" xfId="0" applyNumberFormat="1" applyFont="1" applyFill="1" applyBorder="1" applyAlignment="1">
      <alignment horizontal="left" vertical="top"/>
    </xf>
    <xf numFmtId="0" fontId="18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78" fontId="3" fillId="0" borderId="1" xfId="101" applyNumberFormat="1" applyFont="1" applyFill="1" applyBorder="1" applyAlignment="1">
      <alignment horizontal="left" vertical="top"/>
    </xf>
    <xf numFmtId="49" fontId="19" fillId="0" borderId="1" xfId="101" applyNumberFormat="1" applyFont="1" applyFill="1" applyBorder="1" applyAlignment="1">
      <alignment vertical="top"/>
    </xf>
    <xf numFmtId="49" fontId="19" fillId="6" borderId="1" xfId="101" applyNumberFormat="1" applyFont="1" applyFill="1" applyBorder="1" applyAlignment="1">
      <alignment vertical="top" wrapText="1"/>
    </xf>
    <xf numFmtId="49" fontId="3" fillId="6" borderId="1" xfId="101" applyNumberFormat="1" applyFont="1" applyFill="1" applyBorder="1" applyAlignment="1">
      <alignment horizontal="left" vertical="top" wrapText="1"/>
    </xf>
    <xf numFmtId="49" fontId="3" fillId="0" borderId="1" xfId="101" applyNumberFormat="1" applyFont="1" applyFill="1" applyBorder="1" applyAlignment="1" applyProtection="1">
      <alignment horizontal="left" vertical="top"/>
      <protection locked="0"/>
    </xf>
    <xf numFmtId="49" fontId="3" fillId="0" borderId="1" xfId="101" applyNumberFormat="1" applyFont="1" applyFill="1" applyBorder="1" applyAlignment="1">
      <alignment horizontal="left" vertical="top"/>
    </xf>
    <xf numFmtId="49" fontId="3" fillId="6" borderId="1" xfId="101" applyNumberFormat="1" applyFont="1" applyFill="1" applyBorder="1" applyAlignment="1">
      <alignment vertical="top" wrapText="1"/>
    </xf>
    <xf numFmtId="182" fontId="3" fillId="0" borderId="6" xfId="65" applyNumberFormat="1" applyFont="1" applyFill="1" applyBorder="1" applyAlignment="1">
      <alignment horizontal="left" vertical="top" wrapText="1"/>
    </xf>
    <xf numFmtId="182" fontId="3" fillId="0" borderId="6" xfId="91" applyNumberFormat="1" applyFont="1" applyFill="1" applyBorder="1" applyAlignment="1">
      <alignment horizontal="left" vertical="top" wrapText="1"/>
    </xf>
    <xf numFmtId="49" fontId="3" fillId="6" borderId="1" xfId="65" applyNumberFormat="1" applyFont="1" applyFill="1" applyBorder="1" applyAlignment="1">
      <alignment vertical="top" wrapText="1"/>
    </xf>
    <xf numFmtId="49" fontId="3" fillId="6" borderId="1" xfId="65" applyNumberFormat="1" applyFont="1" applyFill="1" applyBorder="1" applyAlignment="1">
      <alignment horizontal="left" vertical="top" wrapText="1"/>
    </xf>
    <xf numFmtId="49" fontId="3" fillId="0" borderId="1" xfId="65" applyNumberFormat="1" applyFont="1" applyFill="1" applyBorder="1" applyAlignment="1" applyProtection="1">
      <alignment horizontal="left" vertical="top"/>
      <protection locked="0"/>
    </xf>
    <xf numFmtId="49" fontId="3" fillId="6" borderId="1" xfId="65" applyNumberFormat="1" applyFont="1" applyFill="1" applyBorder="1" applyAlignment="1">
      <alignment vertical="top"/>
    </xf>
    <xf numFmtId="49" fontId="19" fillId="6" borderId="1" xfId="87" applyNumberFormat="1" applyFont="1" applyFill="1" applyBorder="1" applyAlignment="1">
      <alignment vertical="top" wrapText="1"/>
    </xf>
    <xf numFmtId="49" fontId="3" fillId="6" borderId="1" xfId="65" applyNumberFormat="1" applyFont="1" applyFill="1" applyBorder="1" applyAlignment="1" applyProtection="1">
      <alignment horizontal="left" vertical="top"/>
      <protection locked="0"/>
    </xf>
    <xf numFmtId="49" fontId="3" fillId="6" borderId="1" xfId="0" applyNumberFormat="1" applyFont="1" applyFill="1" applyBorder="1" applyAlignment="1">
      <alignment vertical="top"/>
    </xf>
    <xf numFmtId="49" fontId="19" fillId="6" borderId="1" xfId="0" applyNumberFormat="1" applyFont="1" applyFill="1" applyBorder="1" applyAlignment="1">
      <alignment vertical="top"/>
    </xf>
    <xf numFmtId="182" fontId="19" fillId="0" borderId="6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 applyProtection="1">
      <alignment horizontal="left" vertical="top"/>
      <protection locked="0"/>
    </xf>
    <xf numFmtId="49" fontId="15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12" fillId="0" borderId="1" xfId="0" applyNumberFormat="1" applyFont="1" applyFill="1" applyBorder="1" applyAlignment="1">
      <alignment horizontal="left" vertical="top" wrapText="1"/>
    </xf>
    <xf numFmtId="49" fontId="3" fillId="6" borderId="1" xfId="101" applyNumberFormat="1" applyFont="1" applyFill="1" applyBorder="1" applyAlignment="1">
      <alignment vertical="top"/>
    </xf>
    <xf numFmtId="49" fontId="12" fillId="6" borderId="1" xfId="101" applyNumberFormat="1" applyFont="1" applyFill="1" applyBorder="1" applyAlignment="1">
      <alignment horizontal="left" vertical="top" wrapText="1"/>
    </xf>
    <xf numFmtId="49" fontId="3" fillId="6" borderId="1" xfId="101" applyNumberFormat="1" applyFont="1" applyFill="1" applyBorder="1" applyAlignment="1">
      <alignment horizontal="center" vertical="top"/>
    </xf>
    <xf numFmtId="49" fontId="3" fillId="0" borderId="1" xfId="65" applyNumberFormat="1" applyFont="1" applyFill="1" applyBorder="1" applyAlignment="1">
      <alignment horizontal="left" vertical="top"/>
    </xf>
    <xf numFmtId="49" fontId="12" fillId="6" borderId="1" xfId="65" applyNumberFormat="1" applyFont="1" applyFill="1" applyBorder="1" applyAlignment="1">
      <alignment horizontal="left" vertical="top" wrapText="1"/>
    </xf>
    <xf numFmtId="49" fontId="3" fillId="6" borderId="1" xfId="65" applyNumberFormat="1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top"/>
    </xf>
    <xf numFmtId="49" fontId="12" fillId="6" borderId="1" xfId="0" applyNumberFormat="1" applyFont="1" applyFill="1" applyBorder="1" applyAlignment="1">
      <alignment horizontal="left" vertical="top" wrapText="1"/>
    </xf>
    <xf numFmtId="0" fontId="12" fillId="0" borderId="1" xfId="82" applyFont="1" applyFill="1" applyBorder="1" applyAlignment="1">
      <alignment horizontal="left" vertical="center" wrapText="1"/>
    </xf>
    <xf numFmtId="0" fontId="12" fillId="6" borderId="1" xfId="82" applyFont="1" applyFill="1" applyBorder="1" applyAlignment="1">
      <alignment horizontal="left" vertical="center" wrapText="1"/>
    </xf>
    <xf numFmtId="49" fontId="3" fillId="0" borderId="1" xfId="101" applyNumberFormat="1" applyFont="1" applyBorder="1" applyAlignment="1">
      <alignment vertical="top"/>
    </xf>
    <xf numFmtId="178" fontId="3" fillId="0" borderId="1" xfId="65" applyNumberFormat="1" applyFont="1" applyFill="1" applyBorder="1" applyAlignment="1">
      <alignment horizontal="left" vertical="top"/>
    </xf>
    <xf numFmtId="49" fontId="3" fillId="0" borderId="1" xfId="65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</cellXfs>
  <cellStyles count="123">
    <cellStyle name="常规" xfId="0" builtinId="0"/>
    <cellStyle name="ハイパーリンク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超链接 4 2 2" xfId="12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常规 5 2" xfId="20"/>
    <cellStyle name="标题" xfId="21" builtinId="15"/>
    <cellStyle name="解释性文本" xfId="22" builtinId="53"/>
    <cellStyle name="标题 1" xfId="23" builtinId="16"/>
    <cellStyle name="标题 2" xfId="24" builtinId="17"/>
    <cellStyle name="ハイパーリンク 2 2 2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强调文字颜色 2" xfId="32" builtinId="33"/>
    <cellStyle name="Currency [0]" xfId="33"/>
    <cellStyle name="20% - 强调文字颜色 6" xfId="34" builtinId="50"/>
    <cellStyle name="链接单元格" xfId="35" builtinId="24"/>
    <cellStyle name="汇总" xfId="36" builtinId="25"/>
    <cellStyle name="好" xfId="37" builtinId="26"/>
    <cellStyle name="標準 2 2" xfId="38"/>
    <cellStyle name="适中" xfId="39" builtinId="28"/>
    <cellStyle name="常规 8 2" xfId="40"/>
    <cellStyle name="20% - 强调文字颜色 5" xfId="41" builtinId="46"/>
    <cellStyle name="强调文字颜色 1" xfId="42" builtinId="29"/>
    <cellStyle name="標準 5 2" xfId="43"/>
    <cellStyle name="20% - 强调文字颜色 1" xfId="44" builtinId="30"/>
    <cellStyle name="40% - 强调文字颜色 1" xfId="45" builtinId="31"/>
    <cellStyle name="標準 2_大興電子様向け）単価マスタ管理システム（ネタ)fukunaga" xfId="46"/>
    <cellStyle name="20% - 强调文字颜色 2" xfId="47" builtinId="34"/>
    <cellStyle name="標準 2" xfId="48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標準 2 3 2" xfId="55"/>
    <cellStyle name="40% - 强调文字颜色 5" xfId="56" builtinId="47"/>
    <cellStyle name="60% - 强调文字颜色 5" xfId="57" builtinId="48"/>
    <cellStyle name="强调文字颜色 6" xfId="58" builtinId="49"/>
    <cellStyle name="標準 2 2 2" xfId="59"/>
    <cellStyle name="40% - 强调文字颜色 6" xfId="60" builtinId="51"/>
    <cellStyle name="標準 2 2 2 2" xfId="61"/>
    <cellStyle name="60% - 强调文字颜色 6" xfId="62" builtinId="52"/>
    <cellStyle name="Comma [0]" xfId="63"/>
    <cellStyle name="標準 2 2 3" xfId="64"/>
    <cellStyle name="常规 2 4" xfId="65"/>
    <cellStyle name="Normal_Sheet1" xfId="66"/>
    <cellStyle name="ハイパーリンク 2" xfId="67"/>
    <cellStyle name="ハイパーリンク 2 3" xfId="68"/>
    <cellStyle name="標準 2 3" xfId="69"/>
    <cellStyle name="標準 2 4" xfId="70"/>
    <cellStyle name="標準 26" xfId="71"/>
    <cellStyle name="標準 26 2" xfId="72"/>
    <cellStyle name="標準 3" xfId="73"/>
    <cellStyle name="標準 3 2" xfId="74"/>
    <cellStyle name="標準 3 2 2" xfId="75"/>
    <cellStyle name="標準 3 3" xfId="76"/>
    <cellStyle name="標準 4" xfId="77"/>
    <cellStyle name="標準 4 2" xfId="78"/>
    <cellStyle name="標準 4 2 2" xfId="79"/>
    <cellStyle name="標準 4 3" xfId="80"/>
    <cellStyle name="標準 5" xfId="81"/>
    <cellStyle name="標準_Sheet1" xfId="82"/>
    <cellStyle name="常规 6 2" xfId="83"/>
    <cellStyle name="標準_sst107" xfId="84"/>
    <cellStyle name="常规 10" xfId="85"/>
    <cellStyle name="常规 10 2" xfId="86"/>
    <cellStyle name="常规 11" xfId="87"/>
    <cellStyle name="常规 2" xfId="88"/>
    <cellStyle name="常规 2 2" xfId="89"/>
    <cellStyle name="常规 2 3" xfId="90"/>
    <cellStyle name="常规 2 4 2" xfId="91"/>
    <cellStyle name="常规 3" xfId="92"/>
    <cellStyle name="常规 3 2" xfId="93"/>
    <cellStyle name="常规 3 2 2" xfId="94"/>
    <cellStyle name="常规 3 3" xfId="95"/>
    <cellStyle name="常规 4" xfId="96"/>
    <cellStyle name="常规 5" xfId="97"/>
    <cellStyle name="常规 7" xfId="98"/>
    <cellStyle name="常规 7 2" xfId="99"/>
    <cellStyle name="常规 8" xfId="100"/>
    <cellStyle name="常规 9" xfId="101"/>
    <cellStyle name="超链接 2" xfId="102"/>
    <cellStyle name="超链接 2 2" xfId="103"/>
    <cellStyle name="超链接 2 2 2" xfId="104"/>
    <cellStyle name="超链接 2 3" xfId="105"/>
    <cellStyle name="超链接 3" xfId="106"/>
    <cellStyle name="超链接 3 2" xfId="107"/>
    <cellStyle name="超链接 4" xfId="108"/>
    <cellStyle name="超链接 4 2" xfId="109"/>
    <cellStyle name="超链接 4 3" xfId="110"/>
    <cellStyle name="桁区切り 2" xfId="111"/>
    <cellStyle name="桁区切り 2 2" xfId="112"/>
    <cellStyle name="桁区切り 2 2 2" xfId="113"/>
    <cellStyle name="桁区切り 2 3" xfId="114"/>
    <cellStyle name="千位分隔 2" xfId="115"/>
    <cellStyle name="千位分隔 2 2" xfId="116"/>
    <cellStyle name="千位分隔 3" xfId="117"/>
    <cellStyle name="千位分隔 3 2" xfId="118"/>
    <cellStyle name="千位分隔 3 2 2" xfId="119"/>
    <cellStyle name="千位分隔 3 3" xfId="120"/>
    <cellStyle name="千位分隔 4" xfId="121"/>
    <cellStyle name="千位分隔 4 2" xfId="122"/>
  </cellStyles>
  <dxfs count="3">
    <dxf>
      <fill>
        <patternFill patternType="solid">
          <bgColor indexed="22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colors>
    <mruColors>
      <color rgb="00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統計分析!$B$4:$B$11</c:f>
              <c:strCache>
                <c:ptCount val="8"/>
                <c:pt idx="0" c:formatCode="@">
                  <c:v>異常終了</c:v>
                </c:pt>
                <c:pt idx="1" c:formatCode="@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46944"/>
        <c:axId val="85361024"/>
      </c:barChart>
      <c:catAx>
        <c:axId val="85346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5361024"/>
        <c:crosses val="autoZero"/>
        <c:auto val="0"/>
        <c:lblAlgn val="ctr"/>
        <c:lblOffset val="100"/>
        <c:tickLblSkip val="1"/>
        <c:noMultiLvlLbl val="0"/>
      </c:catAx>
      <c:valAx>
        <c:axId val="853610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534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3060396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8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統計分析!$B$66:$B$78</c:f>
              <c:strCache>
                <c:ptCount val="13"/>
                <c:pt idx="0" c:formatCode="@">
                  <c:v>外部設計不備</c:v>
                </c:pt>
                <c:pt idx="1" c:formatCode="@">
                  <c:v>設計経験不足</c:v>
                </c:pt>
                <c:pt idx="2" c:formatCode="@">
                  <c:v>技術知識不足</c:v>
                </c:pt>
                <c:pt idx="3" c:formatCode="@">
                  <c:v>コーディング経験不足</c:v>
                </c:pt>
                <c:pt idx="4" c:formatCode="@">
                  <c:v>日本語能力不足</c:v>
                </c:pt>
                <c:pt idx="5" c:formatCode="@">
                  <c:v>コミュニケーション不足</c:v>
                </c:pt>
                <c:pt idx="6" c:formatCode="@">
                  <c:v>仕様理解不足</c:v>
                </c:pt>
                <c:pt idx="7" c:formatCode="@">
                  <c:v>システム知識不足</c:v>
                </c:pt>
                <c:pt idx="8" c:formatCode="@">
                  <c:v>業務知識不足</c:v>
                </c:pt>
                <c:pt idx="9" c:formatCode="@">
                  <c:v>作業手順不備</c:v>
                </c:pt>
                <c:pt idx="10" c:formatCode="@">
                  <c:v>調査不足</c:v>
                </c:pt>
                <c:pt idx="11" c:formatCode="@">
                  <c:v>教育不足</c:v>
                </c:pt>
                <c:pt idx="12" c:formatCode="@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05696"/>
        <c:axId val="85407232"/>
      </c:barChart>
      <c:catAx>
        <c:axId val="85405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5407232"/>
        <c:crosses val="autoZero"/>
        <c:auto val="0"/>
        <c:lblAlgn val="ctr"/>
        <c:lblOffset val="100"/>
        <c:tickLblSkip val="1"/>
        <c:noMultiLvlLbl val="0"/>
      </c:catAx>
      <c:valAx>
        <c:axId val="854072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540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  <a:endParaRPr lang="ja-JP" altLang="en-US"/>
          </a:p>
        </c:rich>
      </c:tx>
      <c:layout>
        <c:manualLayout>
          <c:xMode val="edge"/>
          <c:yMode val="edge"/>
          <c:x val="0.395062592484583"/>
          <c:y val="0.031476997578692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5927786473979"/>
          <c:y val="0.113801452784504"/>
          <c:w val="0.775721723334874"/>
          <c:h val="0.651331719128332"/>
        </c:manualLayout>
      </c:layout>
      <c:lineChart>
        <c:grouping val="standard"/>
        <c:varyColors val="0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統計分析!$B$121:$B$135</c:f>
              <c:numCache>
                <c:formatCode>上午/下午h"时"mm"分"ss"秒"</c:formatCode>
                <c:ptCount val="15"/>
                <c:pt idx="0" c:formatCode="上午/下午h&quot;时&quot;mm&quot;分&quot;ss&quot;秒&quot;">
                  <c:v>39707</c:v>
                </c:pt>
                <c:pt idx="1" c:formatCode="上午/下午h&quot;时&quot;mm&quot;分&quot;ss&quot;秒&quot;">
                  <c:v>39713</c:v>
                </c:pt>
                <c:pt idx="2" c:formatCode="上午/下午h&quot;时&quot;mm&quot;分&quot;ss&quot;秒&quot;">
                  <c:v>39719</c:v>
                </c:pt>
                <c:pt idx="3" c:formatCode="上午/下午h&quot;时&quot;mm&quot;分&quot;ss&quot;秒&quot;">
                  <c:v>39725</c:v>
                </c:pt>
                <c:pt idx="4" c:formatCode="上午/下午h&quot;时&quot;mm&quot;分&quot;ss&quot;秒&quot;">
                  <c:v>39731</c:v>
                </c:pt>
                <c:pt idx="5" c:formatCode="上午/下午h&quot;时&quot;mm&quot;分&quot;ss&quot;秒&quot;">
                  <c:v>39737</c:v>
                </c:pt>
                <c:pt idx="6" c:formatCode="上午/下午h&quot;时&quot;mm&quot;分&quot;ss&quot;秒&quot;">
                  <c:v>39743</c:v>
                </c:pt>
                <c:pt idx="7" c:formatCode="上午/下午h&quot;时&quot;mm&quot;分&quot;ss&quot;秒&quot;">
                  <c:v>39749</c:v>
                </c:pt>
                <c:pt idx="8" c:formatCode="上午/下午h&quot;时&quot;mm&quot;分&quot;ss&quot;秒&quot;">
                  <c:v>39755</c:v>
                </c:pt>
                <c:pt idx="9" c:formatCode="上午/下午h&quot;时&quot;mm&quot;分&quot;ss&quot;秒&quot;">
                  <c:v>39761</c:v>
                </c:pt>
                <c:pt idx="10" c:formatCode="上午/下午h&quot;时&quot;mm&quot;分&quot;ss&quot;秒&quot;">
                  <c:v>39767</c:v>
                </c:pt>
                <c:pt idx="11" c:formatCode="上午/下午h&quot;时&quot;mm&quot;分&quot;ss&quot;秒&quot;">
                  <c:v>39773</c:v>
                </c:pt>
                <c:pt idx="12" c:formatCode="上午/下午h&quot;时&quot;mm&quot;分&quot;ss&quot;秒&quot;">
                  <c:v>39779</c:v>
                </c:pt>
                <c:pt idx="13" c:formatCode="上午/下午h&quot;时&quot;mm&quot;分&quot;ss&quot;秒&quot;">
                  <c:v>39785</c:v>
                </c:pt>
                <c:pt idx="14" c:formatCode="上午/下午h&quot;时&quot;mm&quot;分&quot;ss&quot;秒&quot;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統計分析!$B$121:$B$135</c:f>
              <c:numCache>
                <c:formatCode>上午/下午h"时"mm"分"ss"秒"</c:formatCode>
                <c:ptCount val="15"/>
                <c:pt idx="0" c:formatCode="上午/下午h&quot;时&quot;mm&quot;分&quot;ss&quot;秒&quot;">
                  <c:v>39707</c:v>
                </c:pt>
                <c:pt idx="1" c:formatCode="上午/下午h&quot;时&quot;mm&quot;分&quot;ss&quot;秒&quot;">
                  <c:v>39713</c:v>
                </c:pt>
                <c:pt idx="2" c:formatCode="上午/下午h&quot;时&quot;mm&quot;分&quot;ss&quot;秒&quot;">
                  <c:v>39719</c:v>
                </c:pt>
                <c:pt idx="3" c:formatCode="上午/下午h&quot;时&quot;mm&quot;分&quot;ss&quot;秒&quot;">
                  <c:v>39725</c:v>
                </c:pt>
                <c:pt idx="4" c:formatCode="上午/下午h&quot;时&quot;mm&quot;分&quot;ss&quot;秒&quot;">
                  <c:v>39731</c:v>
                </c:pt>
                <c:pt idx="5" c:formatCode="上午/下午h&quot;时&quot;mm&quot;分&quot;ss&quot;秒&quot;">
                  <c:v>39737</c:v>
                </c:pt>
                <c:pt idx="6" c:formatCode="上午/下午h&quot;时&quot;mm&quot;分&quot;ss&quot;秒&quot;">
                  <c:v>39743</c:v>
                </c:pt>
                <c:pt idx="7" c:formatCode="上午/下午h&quot;时&quot;mm&quot;分&quot;ss&quot;秒&quot;">
                  <c:v>39749</c:v>
                </c:pt>
                <c:pt idx="8" c:formatCode="上午/下午h&quot;时&quot;mm&quot;分&quot;ss&quot;秒&quot;">
                  <c:v>39755</c:v>
                </c:pt>
                <c:pt idx="9" c:formatCode="上午/下午h&quot;时&quot;mm&quot;分&quot;ss&quot;秒&quot;">
                  <c:v>39761</c:v>
                </c:pt>
                <c:pt idx="10" c:formatCode="上午/下午h&quot;时&quot;mm&quot;分&quot;ss&quot;秒&quot;">
                  <c:v>39767</c:v>
                </c:pt>
                <c:pt idx="11" c:formatCode="上午/下午h&quot;时&quot;mm&quot;分&quot;ss&quot;秒&quot;">
                  <c:v>39773</c:v>
                </c:pt>
                <c:pt idx="12" c:formatCode="上午/下午h&quot;时&quot;mm&quot;分&quot;ss&quot;秒&quot;">
                  <c:v>39779</c:v>
                </c:pt>
                <c:pt idx="13" c:formatCode="上午/下午h&quot;时&quot;mm&quot;分&quot;ss&quot;秒&quot;">
                  <c:v>39785</c:v>
                </c:pt>
                <c:pt idx="14" c:formatCode="上午/下午h&quot;时&quot;mm&quot;分&quot;ss&quot;秒&quot;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46784"/>
        <c:axId val="83047552"/>
      </c:lineChart>
      <c:lineChart>
        <c:grouping val="standard"/>
        <c:varyColors val="0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49088"/>
        <c:axId val="83050880"/>
      </c:lineChart>
      <c:catAx>
        <c:axId val="83046784"/>
        <c:scaling>
          <c:orientation val="minMax"/>
        </c:scaling>
        <c:delete val="0"/>
        <c:axPos val="b"/>
        <c:numFmt formatCode="上午/下午h&quot;时&quot;mm&quot;分&quot;ss&quot;秒&quot;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3047552"/>
        <c:crosses val="autoZero"/>
        <c:auto val="0"/>
        <c:lblAlgn val="ctr"/>
        <c:lblOffset val="100"/>
        <c:tickLblSkip val="1"/>
        <c:noMultiLvlLbl val="0"/>
      </c:catAx>
      <c:valAx>
        <c:axId val="83047552"/>
        <c:scaling>
          <c:orientation val="minMax"/>
        </c:scaling>
        <c:delete val="0"/>
        <c:axPos val="l"/>
        <c:numFmt formatCode="0_);[Red]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3046784"/>
        <c:crosses val="autoZero"/>
        <c:crossBetween val="between"/>
      </c:valAx>
      <c:catAx>
        <c:axId val="83049088"/>
        <c:scaling>
          <c:orientation val="minMax"/>
        </c:scaling>
        <c:delete val="1"/>
        <c:axPos val="b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3050880"/>
        <c:crosses val="autoZero"/>
        <c:auto val="0"/>
        <c:lblAlgn val="ctr"/>
        <c:lblOffset val="100"/>
        <c:noMultiLvlLbl val="0"/>
      </c:catAx>
      <c:valAx>
        <c:axId val="83050880"/>
        <c:scaling>
          <c:orientation val="minMax"/>
          <c:max val="1"/>
          <c:min val="0.750000000000003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3049088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"/>
          <c:y val="0.934624697336566"/>
          <c:w val="0.504116306449348"/>
          <c:h val="0.04842615012106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0790036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統計分析!$B$86:$B$89</c:f>
              <c:strCache>
                <c:ptCount val="4"/>
                <c:pt idx="0" c:formatCode="@">
                  <c:v>外部設計</c:v>
                </c:pt>
                <c:pt idx="1" c:formatCode="@">
                  <c:v>内部設計</c:v>
                </c:pt>
                <c:pt idx="2" c:formatCode="@">
                  <c:v>詳細設計</c:v>
                </c:pt>
                <c:pt idx="3" c:formatCode="@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83264"/>
        <c:axId val="83084800"/>
      </c:barChart>
      <c:catAx>
        <c:axId val="83083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3084800"/>
        <c:crosses val="autoZero"/>
        <c:auto val="0"/>
        <c:lblAlgn val="ctr"/>
        <c:lblOffset val="100"/>
        <c:tickLblSkip val="1"/>
        <c:noMultiLvlLbl val="0"/>
      </c:catAx>
      <c:valAx>
        <c:axId val="830848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83083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統計分析!$B$45:$B$54</c:f>
              <c:strCache>
                <c:ptCount val="10"/>
                <c:pt idx="0" c:formatCode="@">
                  <c:v>内部設計不正</c:v>
                </c:pt>
                <c:pt idx="1" c:formatCode="@">
                  <c:v>詳細設計不正</c:v>
                </c:pt>
                <c:pt idx="2" c:formatCode="@">
                  <c:v>コーディング不正</c:v>
                </c:pt>
                <c:pt idx="3" c:formatCode="@">
                  <c:v>ケース設定不良</c:v>
                </c:pt>
                <c:pt idx="4" c:formatCode="@">
                  <c:v>データ作成不良</c:v>
                </c:pt>
                <c:pt idx="5" c:formatCode="@">
                  <c:v>環境設定不良</c:v>
                </c:pt>
                <c:pt idx="6" c:formatCode="@">
                  <c:v>バージョン不正</c:v>
                </c:pt>
                <c:pt idx="7" c:formatCode="@">
                  <c:v>ルール違反</c:v>
                </c:pt>
                <c:pt idx="8" c:formatCode="@">
                  <c:v>仕様通り</c:v>
                </c:pt>
                <c:pt idx="9" c:formatCode="@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03520"/>
        <c:axId val="147405056"/>
      </c:barChart>
      <c:catAx>
        <c:axId val="147403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47405056"/>
        <c:crosses val="autoZero"/>
        <c:auto val="0"/>
        <c:lblAlgn val="ctr"/>
        <c:lblOffset val="100"/>
        <c:tickLblSkip val="1"/>
        <c:noMultiLvlLbl val="0"/>
      </c:catAx>
      <c:valAx>
        <c:axId val="1474050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4740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統計分析!$B$45:$B$54</c:f>
              <c:strCache>
                <c:ptCount val="10"/>
                <c:pt idx="0" c:formatCode="@">
                  <c:v>内部設計不正</c:v>
                </c:pt>
                <c:pt idx="1" c:formatCode="@">
                  <c:v>詳細設計不正</c:v>
                </c:pt>
                <c:pt idx="2" c:formatCode="@">
                  <c:v>コーディング不正</c:v>
                </c:pt>
                <c:pt idx="3" c:formatCode="@">
                  <c:v>ケース設定不良</c:v>
                </c:pt>
                <c:pt idx="4" c:formatCode="@">
                  <c:v>データ作成不良</c:v>
                </c:pt>
                <c:pt idx="5" c:formatCode="@">
                  <c:v>環境設定不良</c:v>
                </c:pt>
                <c:pt idx="6" c:formatCode="@">
                  <c:v>バージョン不正</c:v>
                </c:pt>
                <c:pt idx="7" c:formatCode="@">
                  <c:v>ルール違反</c:v>
                </c:pt>
                <c:pt idx="8" c:formatCode="@">
                  <c:v>仕様通り</c:v>
                </c:pt>
                <c:pt idx="9" c:formatCode="@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0416"/>
        <c:axId val="152701952"/>
      </c:barChart>
      <c:catAx>
        <c:axId val="152700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52701952"/>
        <c:crosses val="autoZero"/>
        <c:auto val="0"/>
        <c:lblAlgn val="ctr"/>
        <c:lblOffset val="100"/>
        <c:tickLblSkip val="1"/>
        <c:noMultiLvlLbl val="0"/>
      </c:catAx>
      <c:valAx>
        <c:axId val="1527019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5270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0790036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統計分析!$B$86:$B$89</c:f>
              <c:strCache>
                <c:ptCount val="4"/>
                <c:pt idx="0" c:formatCode="@">
                  <c:v>外部設計</c:v>
                </c:pt>
                <c:pt idx="1" c:formatCode="@">
                  <c:v>内部設計</c:v>
                </c:pt>
                <c:pt idx="2" c:formatCode="@">
                  <c:v>詳細設計</c:v>
                </c:pt>
                <c:pt idx="3" c:formatCode="@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3472"/>
        <c:axId val="152727552"/>
      </c:barChart>
      <c:catAx>
        <c:axId val="152713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52727552"/>
        <c:crosses val="autoZero"/>
        <c:auto val="0"/>
        <c:lblAlgn val="ctr"/>
        <c:lblOffset val="100"/>
        <c:tickLblSkip val="1"/>
        <c:noMultiLvlLbl val="0"/>
      </c:catAx>
      <c:valAx>
        <c:axId val="1527275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5271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>
      <xdr:nvGraphicFramePr>
        <xdr:cNvPr id="2130" name="Chart 1"/>
        <xdr:cNvGraphicFramePr/>
      </xdr:nvGraphicFramePr>
      <xdr:xfrm>
        <a:off x="3190875" y="304800"/>
        <a:ext cx="4772025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>
      <xdr:nvGraphicFramePr>
        <xdr:cNvPr id="2132" name="Chart 3"/>
        <xdr:cNvGraphicFramePr/>
      </xdr:nvGraphicFramePr>
      <xdr:xfrm>
        <a:off x="3200400" y="13744575"/>
        <a:ext cx="4772025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>
      <xdr:nvGraphicFramePr>
        <xdr:cNvPr id="2134" name="Chart 5"/>
        <xdr:cNvGraphicFramePr/>
      </xdr:nvGraphicFramePr>
      <xdr:xfrm>
        <a:off x="5248275" y="25869900"/>
        <a:ext cx="4629150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>
      <xdr:nvGraphicFramePr>
        <xdr:cNvPr id="2136" name="Chart 3"/>
        <xdr:cNvGraphicFramePr/>
      </xdr:nvGraphicFramePr>
      <xdr:xfrm>
        <a:off x="3200400" y="18411825"/>
        <a:ext cx="4772025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>
      <xdr:nvGraphicFramePr>
        <xdr:cNvPr id="2137" name="Chart 1"/>
        <xdr:cNvGraphicFramePr/>
      </xdr:nvGraphicFramePr>
      <xdr:xfrm>
        <a:off x="3171825" y="9172575"/>
        <a:ext cx="4772025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>
      <xdr:nvGraphicFramePr>
        <xdr:cNvPr id="11" name="Chart 1"/>
        <xdr:cNvGraphicFramePr/>
      </xdr:nvGraphicFramePr>
      <xdr:xfrm>
        <a:off x="3171825" y="4410075"/>
        <a:ext cx="4772025" cy="412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>
      <xdr:nvGraphicFramePr>
        <xdr:cNvPr id="12" name="Chart 3"/>
        <xdr:cNvGraphicFramePr/>
      </xdr:nvGraphicFramePr>
      <xdr:xfrm>
        <a:off x="3200400" y="21107400"/>
        <a:ext cx="4772025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36</xdr:col>
      <xdr:colOff>67236</xdr:colOff>
      <xdr:row>58</xdr:row>
      <xdr:rowOff>156883</xdr:rowOff>
    </xdr:from>
    <xdr:to>
      <xdr:col>43</xdr:col>
      <xdr:colOff>134471</xdr:colOff>
      <xdr:row>63</xdr:row>
      <xdr:rowOff>44823</xdr:rowOff>
    </xdr:to>
    <xdr:sp>
      <xdr:nvSpPr>
        <xdr:cNvPr id="3" name="角丸四角形吹き出し 2"/>
        <xdr:cNvSpPr/>
      </xdr:nvSpPr>
      <xdr:spPr>
        <a:xfrm>
          <a:off x="7810500" y="10396220"/>
          <a:ext cx="1467485" cy="744855"/>
        </a:xfrm>
        <a:prstGeom prst="wedgeRoundRectCallout">
          <a:avLst>
            <a:gd name="adj1" fmla="val -140833"/>
            <a:gd name="adj2" fmla="val -6980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今回マルチユーザ対応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22412</xdr:colOff>
      <xdr:row>47</xdr:row>
      <xdr:rowOff>156882</xdr:rowOff>
    </xdr:from>
    <xdr:to>
      <xdr:col>44</xdr:col>
      <xdr:colOff>89647</xdr:colOff>
      <xdr:row>52</xdr:row>
      <xdr:rowOff>44823</xdr:rowOff>
    </xdr:to>
    <xdr:sp>
      <xdr:nvSpPr>
        <xdr:cNvPr id="4" name="角丸四角形吹き出し 3"/>
        <xdr:cNvSpPr/>
      </xdr:nvSpPr>
      <xdr:spPr>
        <a:xfrm>
          <a:off x="7966075" y="8510270"/>
          <a:ext cx="1467485" cy="744855"/>
        </a:xfrm>
        <a:prstGeom prst="wedgeRoundRectCallout">
          <a:avLst>
            <a:gd name="adj1" fmla="val -238560"/>
            <a:gd name="adj2" fmla="val 11634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3333FF"/>
              </a:solidFill>
            </a:rPr>
            <a:t>既存バグ対応</a:t>
          </a:r>
          <a:endParaRPr kumimoji="1" lang="ja-JP" altLang="en-US" sz="1100">
            <a:solidFill>
              <a:srgbClr val="3333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1"/>
  <sheetViews>
    <sheetView showGridLines="0" tabSelected="1" workbookViewId="0">
      <pane xSplit="9" ySplit="1" topLeftCell="J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2"/>
  <cols>
    <col min="1" max="1" width="1.625" style="160" customWidth="1"/>
    <col min="2" max="2" width="4.5" style="161" customWidth="1"/>
    <col min="3" max="3" width="7.375" style="161" customWidth="1"/>
    <col min="4" max="4" width="6.25" style="161" customWidth="1"/>
    <col min="5" max="5" width="6.625" style="162" customWidth="1"/>
    <col min="6" max="6" width="11.5" style="162" customWidth="1"/>
    <col min="7" max="7" width="7.875" style="161" customWidth="1"/>
    <col min="8" max="8" width="21.25" style="161" customWidth="1"/>
    <col min="9" max="9" width="27.625" style="161" customWidth="1"/>
    <col min="10" max="10" width="10.75" style="163" customWidth="1"/>
    <col min="11" max="11" width="6" style="161" customWidth="1"/>
    <col min="12" max="12" width="66.5" style="161" customWidth="1"/>
    <col min="13" max="13" width="64.25" style="163" customWidth="1"/>
    <col min="14" max="15" width="8.5" style="163" customWidth="1"/>
    <col min="16" max="16" width="15.5" style="161" customWidth="1"/>
    <col min="17" max="18" width="19" style="164" customWidth="1"/>
    <col min="19" max="20" width="15.75" style="164" customWidth="1"/>
    <col min="21" max="22" width="8.75" style="161" customWidth="1"/>
    <col min="23" max="23" width="21" style="161" customWidth="1"/>
    <col min="24" max="24" width="22.375" style="161" customWidth="1"/>
    <col min="25" max="25" width="9.375" style="162" customWidth="1"/>
    <col min="26" max="26" width="8.5" style="161" customWidth="1"/>
    <col min="27" max="27" width="11.625" style="161" customWidth="1"/>
    <col min="28" max="28" width="27.125" style="161" customWidth="1"/>
    <col min="29" max="16384" width="9" style="161"/>
  </cols>
  <sheetData>
    <row r="1" s="158" customFormat="1" ht="29.25" customHeight="1" spans="1:28">
      <c r="A1" s="165"/>
      <c r="B1" s="166" t="s">
        <v>0</v>
      </c>
      <c r="C1" s="166" t="s">
        <v>1</v>
      </c>
      <c r="D1" s="166" t="s">
        <v>2</v>
      </c>
      <c r="E1" s="166" t="s">
        <v>3</v>
      </c>
      <c r="F1" s="166" t="s">
        <v>4</v>
      </c>
      <c r="G1" s="166" t="s">
        <v>5</v>
      </c>
      <c r="H1" s="166" t="s">
        <v>6</v>
      </c>
      <c r="I1" s="166" t="s">
        <v>7</v>
      </c>
      <c r="J1" s="166" t="s">
        <v>8</v>
      </c>
      <c r="K1" s="166" t="s">
        <v>9</v>
      </c>
      <c r="L1" s="166" t="s">
        <v>10</v>
      </c>
      <c r="M1" s="187" t="s">
        <v>11</v>
      </c>
      <c r="N1" s="187" t="s">
        <v>12</v>
      </c>
      <c r="O1" s="187" t="s">
        <v>13</v>
      </c>
      <c r="P1" s="187" t="s">
        <v>14</v>
      </c>
      <c r="Q1" s="213" t="s">
        <v>15</v>
      </c>
      <c r="R1" s="213" t="s">
        <v>16</v>
      </c>
      <c r="S1" s="213" t="s">
        <v>17</v>
      </c>
      <c r="T1" s="213" t="s">
        <v>18</v>
      </c>
      <c r="U1" s="187" t="s">
        <v>19</v>
      </c>
      <c r="V1" s="187" t="s">
        <v>20</v>
      </c>
      <c r="W1" s="187" t="s">
        <v>21</v>
      </c>
      <c r="X1" s="187" t="s">
        <v>22</v>
      </c>
      <c r="Y1" s="187" t="s">
        <v>23</v>
      </c>
      <c r="Z1" s="187" t="s">
        <v>24</v>
      </c>
      <c r="AA1" s="187" t="s">
        <v>25</v>
      </c>
      <c r="AB1" s="187" t="s">
        <v>26</v>
      </c>
    </row>
    <row r="2" spans="2:28">
      <c r="B2" s="159">
        <v>1</v>
      </c>
      <c r="C2" s="167"/>
      <c r="D2" s="168" t="s">
        <v>27</v>
      </c>
      <c r="E2" s="167" t="s">
        <v>28</v>
      </c>
      <c r="F2" s="169" t="s">
        <v>29</v>
      </c>
      <c r="G2" s="170" t="s">
        <v>30</v>
      </c>
      <c r="H2" s="171" t="s">
        <v>31</v>
      </c>
      <c r="I2" s="188" t="s">
        <v>32</v>
      </c>
      <c r="J2" s="189">
        <v>43245</v>
      </c>
      <c r="K2" s="188" t="s">
        <v>33</v>
      </c>
      <c r="L2" s="190" t="s">
        <v>34</v>
      </c>
      <c r="M2" s="191"/>
      <c r="N2" s="192"/>
      <c r="O2" s="192"/>
      <c r="P2" s="192"/>
      <c r="Q2" s="214"/>
      <c r="R2" s="214"/>
      <c r="S2" s="214"/>
      <c r="T2" s="214"/>
      <c r="U2" s="170"/>
      <c r="V2" s="208"/>
      <c r="W2" s="215"/>
      <c r="X2" s="170"/>
      <c r="Y2" s="189"/>
      <c r="Z2" s="224"/>
      <c r="AA2" s="224"/>
      <c r="AB2" s="170"/>
    </row>
    <row r="3" ht="15.75" customHeight="1" spans="1:29">
      <c r="A3" s="172"/>
      <c r="B3" s="173">
        <v>2</v>
      </c>
      <c r="C3" s="174"/>
      <c r="D3" s="175" t="s">
        <v>27</v>
      </c>
      <c r="E3" s="176" t="s">
        <v>28</v>
      </c>
      <c r="F3" s="177" t="s">
        <v>29</v>
      </c>
      <c r="G3" s="170"/>
      <c r="H3" s="178"/>
      <c r="I3" s="178" t="s">
        <v>35</v>
      </c>
      <c r="J3" s="193">
        <v>43230</v>
      </c>
      <c r="K3" s="194" t="s">
        <v>36</v>
      </c>
      <c r="L3" s="195" t="s">
        <v>37</v>
      </c>
      <c r="M3" s="196"/>
      <c r="N3" s="197"/>
      <c r="O3" s="192"/>
      <c r="P3" s="198"/>
      <c r="Q3" s="198"/>
      <c r="R3" s="198"/>
      <c r="S3" s="216"/>
      <c r="T3" s="216"/>
      <c r="U3" s="217"/>
      <c r="V3" s="216"/>
      <c r="W3" s="193"/>
      <c r="X3" s="218"/>
      <c r="Y3" s="218"/>
      <c r="Z3" s="218"/>
      <c r="AA3" s="225"/>
      <c r="AB3" s="225"/>
      <c r="AC3" s="226"/>
    </row>
    <row r="4" s="159" customFormat="1" ht="42" customHeight="1" spans="1:29">
      <c r="A4" s="172"/>
      <c r="B4" s="173">
        <v>3</v>
      </c>
      <c r="C4" s="174"/>
      <c r="D4" s="175" t="s">
        <v>27</v>
      </c>
      <c r="E4" s="176" t="s">
        <v>28</v>
      </c>
      <c r="F4" s="177" t="s">
        <v>29</v>
      </c>
      <c r="G4" s="170"/>
      <c r="H4" s="178"/>
      <c r="I4" s="178" t="s">
        <v>38</v>
      </c>
      <c r="J4" s="193">
        <v>43238</v>
      </c>
      <c r="K4" s="194" t="s">
        <v>36</v>
      </c>
      <c r="L4" s="199" t="s">
        <v>39</v>
      </c>
      <c r="M4" s="196"/>
      <c r="N4" s="197"/>
      <c r="O4" s="192"/>
      <c r="P4" s="198"/>
      <c r="Q4" s="198"/>
      <c r="R4" s="198"/>
      <c r="S4" s="216"/>
      <c r="T4" s="216"/>
      <c r="U4" s="217"/>
      <c r="V4" s="216"/>
      <c r="W4" s="193"/>
      <c r="X4" s="218"/>
      <c r="Y4" s="218"/>
      <c r="Z4" s="218"/>
      <c r="AA4" s="225"/>
      <c r="AB4" s="225"/>
      <c r="AC4" s="226"/>
    </row>
    <row r="5" s="159" customFormat="1" ht="79.5" customHeight="1" spans="1:29">
      <c r="A5" s="172"/>
      <c r="B5" s="173">
        <v>4</v>
      </c>
      <c r="C5" s="174"/>
      <c r="D5" s="175" t="s">
        <v>27</v>
      </c>
      <c r="E5" s="176" t="s">
        <v>28</v>
      </c>
      <c r="F5" s="177" t="s">
        <v>29</v>
      </c>
      <c r="G5" s="170"/>
      <c r="H5" s="178"/>
      <c r="I5" s="178" t="s">
        <v>40</v>
      </c>
      <c r="J5" s="193">
        <v>43242</v>
      </c>
      <c r="K5" s="194" t="s">
        <v>36</v>
      </c>
      <c r="L5" s="200" t="s">
        <v>41</v>
      </c>
      <c r="M5" s="196"/>
      <c r="N5" s="197"/>
      <c r="O5" s="192"/>
      <c r="P5" s="198"/>
      <c r="Q5" s="198"/>
      <c r="R5" s="198"/>
      <c r="S5" s="216"/>
      <c r="T5" s="216"/>
      <c r="U5" s="217"/>
      <c r="V5" s="216"/>
      <c r="W5" s="193"/>
      <c r="X5" s="218"/>
      <c r="Y5" s="218"/>
      <c r="Z5" s="218"/>
      <c r="AA5" s="225"/>
      <c r="AB5" s="225"/>
      <c r="AC5" s="226"/>
    </row>
    <row r="6" s="159" customFormat="1" ht="42" customHeight="1" spans="1:29">
      <c r="A6" s="172"/>
      <c r="B6" s="173">
        <v>5</v>
      </c>
      <c r="C6" s="174"/>
      <c r="D6" s="175" t="s">
        <v>27</v>
      </c>
      <c r="E6" s="176" t="s">
        <v>28</v>
      </c>
      <c r="F6" s="177" t="s">
        <v>29</v>
      </c>
      <c r="G6" s="170"/>
      <c r="H6" s="178" t="s">
        <v>42</v>
      </c>
      <c r="I6" s="178" t="s">
        <v>43</v>
      </c>
      <c r="J6" s="193">
        <v>43242</v>
      </c>
      <c r="K6" s="194" t="s">
        <v>36</v>
      </c>
      <c r="L6" s="199" t="s">
        <v>44</v>
      </c>
      <c r="M6" s="196"/>
      <c r="N6" s="197"/>
      <c r="O6" s="192"/>
      <c r="P6" s="198"/>
      <c r="Q6" s="198"/>
      <c r="R6" s="198"/>
      <c r="S6" s="216"/>
      <c r="T6" s="216"/>
      <c r="U6" s="217"/>
      <c r="V6" s="216"/>
      <c r="W6" s="193"/>
      <c r="X6" s="218"/>
      <c r="Y6" s="218"/>
      <c r="Z6" s="218"/>
      <c r="AA6" s="225"/>
      <c r="AB6" s="225"/>
      <c r="AC6" s="226"/>
    </row>
    <row r="7" s="159" customFormat="1" ht="42" customHeight="1" spans="1:29">
      <c r="A7" s="172"/>
      <c r="B7" s="173">
        <v>6</v>
      </c>
      <c r="C7" s="174"/>
      <c r="D7" s="175" t="s">
        <v>27</v>
      </c>
      <c r="E7" s="176" t="s">
        <v>28</v>
      </c>
      <c r="F7" s="177" t="s">
        <v>29</v>
      </c>
      <c r="G7" s="170"/>
      <c r="H7" s="178" t="s">
        <v>45</v>
      </c>
      <c r="I7" s="178" t="s">
        <v>46</v>
      </c>
      <c r="J7" s="193">
        <v>43244</v>
      </c>
      <c r="K7" s="194" t="s">
        <v>36</v>
      </c>
      <c r="L7" s="201" t="s">
        <v>47</v>
      </c>
      <c r="M7" s="196"/>
      <c r="N7" s="197"/>
      <c r="O7" s="192"/>
      <c r="P7" s="198"/>
      <c r="Q7" s="198"/>
      <c r="R7" s="198"/>
      <c r="S7" s="216"/>
      <c r="T7" s="216"/>
      <c r="U7" s="217"/>
      <c r="V7" s="216"/>
      <c r="W7" s="193"/>
      <c r="X7" s="218"/>
      <c r="Y7" s="218"/>
      <c r="Z7" s="218"/>
      <c r="AA7" s="225"/>
      <c r="AB7" s="225"/>
      <c r="AC7" s="226"/>
    </row>
    <row r="8" ht="15.75" customHeight="1" spans="1:29">
      <c r="A8" s="172"/>
      <c r="B8" s="173">
        <v>7</v>
      </c>
      <c r="C8" s="174"/>
      <c r="D8" s="175" t="s">
        <v>48</v>
      </c>
      <c r="E8" s="176" t="s">
        <v>28</v>
      </c>
      <c r="F8" s="177" t="s">
        <v>29</v>
      </c>
      <c r="G8" s="170"/>
      <c r="H8" s="178" t="s">
        <v>49</v>
      </c>
      <c r="I8" s="178" t="s">
        <v>50</v>
      </c>
      <c r="J8" s="193">
        <v>43245</v>
      </c>
      <c r="K8" s="194" t="s">
        <v>36</v>
      </c>
      <c r="L8" s="201" t="s">
        <v>51</v>
      </c>
      <c r="M8" s="196"/>
      <c r="N8" s="197"/>
      <c r="O8" s="192"/>
      <c r="P8" s="198"/>
      <c r="Q8" s="198"/>
      <c r="R8" s="198"/>
      <c r="S8" s="216"/>
      <c r="T8" s="216"/>
      <c r="U8" s="217"/>
      <c r="V8" s="216"/>
      <c r="W8" s="193"/>
      <c r="X8" s="218"/>
      <c r="Y8" s="218"/>
      <c r="Z8" s="218"/>
      <c r="AA8" s="225"/>
      <c r="AB8" s="225"/>
      <c r="AC8" s="226"/>
    </row>
    <row r="9" ht="24.75" customHeight="1" spans="1:29">
      <c r="A9" s="179"/>
      <c r="B9" s="180">
        <v>8</v>
      </c>
      <c r="C9" s="181"/>
      <c r="D9" s="182" t="s">
        <v>27</v>
      </c>
      <c r="E9" s="176" t="s">
        <v>28</v>
      </c>
      <c r="F9" s="177" t="s">
        <v>29</v>
      </c>
      <c r="G9" s="170"/>
      <c r="H9" s="178" t="s">
        <v>52</v>
      </c>
      <c r="I9" s="178" t="s">
        <v>53</v>
      </c>
      <c r="J9" s="193">
        <v>43245</v>
      </c>
      <c r="K9" s="194" t="s">
        <v>36</v>
      </c>
      <c r="L9" s="202" t="s">
        <v>54</v>
      </c>
      <c r="M9" s="203"/>
      <c r="N9" s="204"/>
      <c r="O9" s="192"/>
      <c r="P9" s="204"/>
      <c r="Q9" s="219"/>
      <c r="R9" s="219"/>
      <c r="S9" s="219"/>
      <c r="T9" s="219"/>
      <c r="U9" s="205"/>
      <c r="V9" s="205"/>
      <c r="W9" s="220"/>
      <c r="X9" s="205"/>
      <c r="Y9" s="227"/>
      <c r="Z9" s="225"/>
      <c r="AA9" s="225"/>
      <c r="AB9" s="228"/>
      <c r="AC9" s="179"/>
    </row>
    <row r="10" ht="14.25" customHeight="1" spans="1:29">
      <c r="A10" s="179"/>
      <c r="B10" s="180">
        <v>9</v>
      </c>
      <c r="C10" s="181"/>
      <c r="D10" s="182" t="s">
        <v>27</v>
      </c>
      <c r="E10" s="176" t="s">
        <v>28</v>
      </c>
      <c r="F10" s="177" t="s">
        <v>29</v>
      </c>
      <c r="G10" s="170"/>
      <c r="H10" s="178" t="s">
        <v>52</v>
      </c>
      <c r="I10" s="205" t="s">
        <v>55</v>
      </c>
      <c r="J10" s="193">
        <v>43248</v>
      </c>
      <c r="K10" s="194" t="s">
        <v>36</v>
      </c>
      <c r="L10" s="206" t="s">
        <v>56</v>
      </c>
      <c r="M10" s="203"/>
      <c r="N10" s="204"/>
      <c r="O10" s="192"/>
      <c r="P10" s="207"/>
      <c r="Q10" s="221"/>
      <c r="R10" s="221"/>
      <c r="S10" s="221"/>
      <c r="T10" s="221"/>
      <c r="U10" s="205"/>
      <c r="V10" s="205"/>
      <c r="W10" s="220"/>
      <c r="X10" s="205"/>
      <c r="Y10" s="227"/>
      <c r="Z10" s="225"/>
      <c r="AA10" s="225"/>
      <c r="AB10" s="228"/>
      <c r="AC10" s="179"/>
    </row>
    <row r="11" ht="14.25" customHeight="1" spans="1:29">
      <c r="A11" s="179"/>
      <c r="B11" s="180">
        <v>10</v>
      </c>
      <c r="C11" s="181"/>
      <c r="D11" s="182" t="s">
        <v>27</v>
      </c>
      <c r="E11" s="176" t="s">
        <v>28</v>
      </c>
      <c r="F11" s="177" t="s">
        <v>29</v>
      </c>
      <c r="G11" s="170"/>
      <c r="H11" s="178" t="s">
        <v>57</v>
      </c>
      <c r="I11" s="205" t="s">
        <v>55</v>
      </c>
      <c r="J11" s="193">
        <v>43248</v>
      </c>
      <c r="K11" s="194" t="s">
        <v>36</v>
      </c>
      <c r="L11" s="202" t="s">
        <v>58</v>
      </c>
      <c r="M11" s="203"/>
      <c r="N11" s="204"/>
      <c r="O11" s="192"/>
      <c r="P11" s="204"/>
      <c r="Q11" s="219"/>
      <c r="R11" s="219"/>
      <c r="S11" s="219"/>
      <c r="T11" s="219"/>
      <c r="U11" s="205"/>
      <c r="V11" s="205"/>
      <c r="W11" s="220"/>
      <c r="X11" s="205"/>
      <c r="Y11" s="227"/>
      <c r="Z11" s="225"/>
      <c r="AA11" s="225"/>
      <c r="AB11" s="228"/>
      <c r="AC11" s="179"/>
    </row>
    <row r="12" ht="14.25" customHeight="1" spans="2:28">
      <c r="B12" s="159">
        <v>11</v>
      </c>
      <c r="C12" s="183"/>
      <c r="D12" s="184" t="s">
        <v>27</v>
      </c>
      <c r="E12" s="176" t="s">
        <v>28</v>
      </c>
      <c r="F12" s="177" t="s">
        <v>29</v>
      </c>
      <c r="G12" s="170"/>
      <c r="H12" s="185" t="s">
        <v>59</v>
      </c>
      <c r="I12" s="208" t="s">
        <v>60</v>
      </c>
      <c r="J12" s="189">
        <v>43245</v>
      </c>
      <c r="K12" s="209" t="s">
        <v>61</v>
      </c>
      <c r="L12" s="210" t="s">
        <v>62</v>
      </c>
      <c r="M12" s="211"/>
      <c r="N12" s="192"/>
      <c r="O12" s="192"/>
      <c r="P12" s="212"/>
      <c r="Q12" s="222"/>
      <c r="R12" s="222"/>
      <c r="S12" s="222"/>
      <c r="T12" s="222"/>
      <c r="U12" s="208"/>
      <c r="V12" s="208"/>
      <c r="W12" s="223"/>
      <c r="X12" s="208"/>
      <c r="Y12" s="189"/>
      <c r="Z12" s="225"/>
      <c r="AA12" s="225"/>
      <c r="AB12" s="229"/>
    </row>
    <row r="13" ht="14.25" customHeight="1" spans="2:28">
      <c r="B13" s="159"/>
      <c r="C13" s="183"/>
      <c r="D13" s="184"/>
      <c r="E13" s="183"/>
      <c r="F13" s="186"/>
      <c r="G13" s="170"/>
      <c r="H13" s="185"/>
      <c r="I13" s="208"/>
      <c r="J13" s="189"/>
      <c r="K13" s="208"/>
      <c r="L13" s="185"/>
      <c r="M13" s="211"/>
      <c r="N13" s="192"/>
      <c r="O13" s="192"/>
      <c r="P13" s="212"/>
      <c r="Q13" s="222"/>
      <c r="R13" s="222"/>
      <c r="S13" s="222"/>
      <c r="T13" s="222"/>
      <c r="U13" s="208"/>
      <c r="V13" s="208"/>
      <c r="W13" s="223"/>
      <c r="X13" s="208"/>
      <c r="Y13" s="189"/>
      <c r="Z13" s="225"/>
      <c r="AA13" s="225"/>
      <c r="AB13" s="229"/>
    </row>
    <row r="14" ht="14.25" customHeight="1" spans="2:28">
      <c r="B14" s="159"/>
      <c r="C14" s="183"/>
      <c r="D14" s="184"/>
      <c r="E14" s="183"/>
      <c r="F14" s="186"/>
      <c r="G14" s="170"/>
      <c r="H14" s="185"/>
      <c r="I14" s="208"/>
      <c r="J14" s="189"/>
      <c r="K14" s="208"/>
      <c r="L14" s="185"/>
      <c r="M14" s="211"/>
      <c r="N14" s="192"/>
      <c r="O14" s="192"/>
      <c r="P14" s="212"/>
      <c r="Q14" s="222"/>
      <c r="R14" s="222"/>
      <c r="S14" s="222"/>
      <c r="T14" s="222"/>
      <c r="U14" s="208"/>
      <c r="V14" s="208"/>
      <c r="W14" s="223"/>
      <c r="X14" s="208"/>
      <c r="Y14" s="189"/>
      <c r="Z14" s="225"/>
      <c r="AA14" s="225"/>
      <c r="AB14" s="229"/>
    </row>
    <row r="15" ht="14.25" customHeight="1" spans="2:28">
      <c r="B15" s="159"/>
      <c r="C15" s="183"/>
      <c r="D15" s="184"/>
      <c r="E15" s="183"/>
      <c r="F15" s="186"/>
      <c r="G15" s="170"/>
      <c r="H15" s="185"/>
      <c r="I15" s="208"/>
      <c r="J15" s="189"/>
      <c r="K15" s="208"/>
      <c r="L15" s="185"/>
      <c r="M15" s="211"/>
      <c r="N15" s="192"/>
      <c r="O15" s="192"/>
      <c r="P15" s="212"/>
      <c r="Q15" s="222"/>
      <c r="R15" s="222"/>
      <c r="S15" s="222"/>
      <c r="T15" s="222"/>
      <c r="U15" s="208"/>
      <c r="V15" s="208"/>
      <c r="W15" s="223"/>
      <c r="X15" s="208"/>
      <c r="Y15" s="189"/>
      <c r="Z15" s="225"/>
      <c r="AA15" s="225"/>
      <c r="AB15" s="229"/>
    </row>
    <row r="16" spans="16:16">
      <c r="P16" s="162"/>
    </row>
    <row r="17" spans="16:16">
      <c r="P17" s="162"/>
    </row>
    <row r="18" spans="16:16">
      <c r="P18" s="162"/>
    </row>
    <row r="19" spans="16:16">
      <c r="P19" s="162"/>
    </row>
    <row r="20" spans="16:16">
      <c r="P20" s="162"/>
    </row>
    <row r="21" spans="16:16">
      <c r="P21" s="162"/>
    </row>
    <row r="22" spans="16:16">
      <c r="P22" s="162"/>
    </row>
    <row r="23" spans="16:16">
      <c r="P23" s="162"/>
    </row>
    <row r="24" spans="16:16">
      <c r="P24" s="162"/>
    </row>
    <row r="25" spans="16:16">
      <c r="P25" s="162"/>
    </row>
    <row r="26" spans="16:16">
      <c r="P26" s="162"/>
    </row>
    <row r="27" spans="16:16">
      <c r="P27" s="162"/>
    </row>
    <row r="28" spans="16:16">
      <c r="P28" s="162"/>
    </row>
    <row r="29" spans="16:16">
      <c r="P29" s="162"/>
    </row>
    <row r="30" spans="16:16">
      <c r="P30" s="162"/>
    </row>
    <row r="31" spans="16:16">
      <c r="P31" s="162"/>
    </row>
    <row r="32" spans="16:16">
      <c r="P32" s="162"/>
    </row>
    <row r="33" spans="16:16">
      <c r="P33" s="162"/>
    </row>
    <row r="34" spans="16:16">
      <c r="P34" s="162"/>
    </row>
    <row r="35" spans="16:16">
      <c r="P35" s="162"/>
    </row>
    <row r="36" spans="16:16">
      <c r="P36" s="162"/>
    </row>
    <row r="37" spans="16:16">
      <c r="P37" s="162"/>
    </row>
    <row r="38" spans="16:16">
      <c r="P38" s="162"/>
    </row>
    <row r="39" spans="16:16">
      <c r="P39" s="162"/>
    </row>
    <row r="40" spans="16:16">
      <c r="P40" s="162"/>
    </row>
    <row r="41" spans="16:16">
      <c r="P41" s="162"/>
    </row>
  </sheetData>
  <conditionalFormatting sqref="L12">
    <cfRule type="expression" dxfId="0" priority="1" stopIfTrue="1">
      <formula>IF($B12="完了",TRUE,FALSE)</formula>
    </cfRule>
    <cfRule type="expression" dxfId="0" priority="2" stopIfTrue="1">
      <formula>IF($B12="完了",TRUE,FALSE)</formula>
    </cfRule>
  </conditionalFormatting>
  <dataValidations count="15">
    <dataValidation type="list" allowBlank="1" showInputMessage="1" showErrorMessage="1" sqref="P7:T7 F13:F65516 P10:T15">
      <formula1>#REF!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D8:D15">
      <formula1>"未着手,対応判断中,対応中,完了"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E13:E15">
      <formula1>"新規,変更"</formula1>
    </dataValidation>
    <dataValidation type="list" allowBlank="1" showInputMessage="1" showErrorMessage="1" sqref="F2:F12">
      <formula1>発生段階</formula1>
    </dataValidation>
    <dataValidation type="list" allowBlank="1" showInputMessage="1" showErrorMessage="1" sqref="G2:G15">
      <formula1>"DB,ソース,テストケース,その他"</formula1>
    </dataValidation>
    <dataValidation type="list" allowBlank="1" showInputMessage="1" showErrorMessage="1" sqref="N2:N15">
      <formula1>"●,✖"</formula1>
    </dataValidation>
    <dataValidation type="list" allowBlank="1" showInputMessage="1" showErrorMessage="1" sqref="O2:O15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15">
      <formula1>"○,×"</formula1>
    </dataValidation>
  </dataValidations>
  <pageMargins left="0.196527777777778" right="0.313888888888889" top="0.707638888888889" bottom="0.55" header="0.393055555555556" footer="0.393055555555556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X145"/>
  <sheetViews>
    <sheetView showGridLines="0" workbookViewId="0">
      <selection activeCell="A1" sqref="A1"/>
    </sheetView>
  </sheetViews>
  <sheetFormatPr defaultColWidth="9" defaultRowHeight="17.25" customHeight="1"/>
  <cols>
    <col min="1" max="1" width="1.375" style="66" customWidth="1"/>
    <col min="2" max="2" width="8.5" style="66" customWidth="1"/>
    <col min="3" max="3" width="9.875" style="66" customWidth="1"/>
    <col min="4" max="4" width="12.125" style="66" customWidth="1"/>
    <col min="5" max="5" width="9.75" style="66" customWidth="1"/>
    <col min="6" max="16384" width="9" style="66"/>
  </cols>
  <sheetData>
    <row r="1" ht="9" customHeight="1" spans="5:10">
      <c r="E1" s="67"/>
      <c r="F1" s="67"/>
      <c r="G1" s="67"/>
      <c r="H1" s="67"/>
      <c r="I1" s="67"/>
      <c r="J1" s="67"/>
    </row>
    <row r="2" ht="15" customHeight="1" spans="2:10">
      <c r="B2" s="68" t="s">
        <v>63</v>
      </c>
      <c r="C2" s="68"/>
      <c r="E2" s="67"/>
      <c r="F2" s="67"/>
      <c r="G2" s="67"/>
      <c r="H2" s="67"/>
      <c r="I2" s="67"/>
      <c r="J2" s="67"/>
    </row>
    <row r="3" ht="15" customHeight="1" spans="2:5">
      <c r="B3" s="69" t="s">
        <v>14</v>
      </c>
      <c r="C3" s="70"/>
      <c r="D3" s="71" t="s">
        <v>64</v>
      </c>
      <c r="E3" s="72" t="s">
        <v>65</v>
      </c>
    </row>
    <row r="4" customHeight="1" spans="2:5">
      <c r="B4" s="73" t="s">
        <v>66</v>
      </c>
      <c r="C4" s="74"/>
      <c r="D4" s="75">
        <f>COUNTIF(単体障害一覧!P$2:P$405,B4)</f>
        <v>0</v>
      </c>
      <c r="E4" s="76" t="e">
        <f>D4/SUM(D$4:D$11)</f>
        <v>#DIV/0!</v>
      </c>
    </row>
    <row r="5" customHeight="1" spans="2:5">
      <c r="B5" s="77" t="s">
        <v>67</v>
      </c>
      <c r="C5" s="78"/>
      <c r="D5" s="79">
        <f>COUNTIF(単体障害一覧!P$2:P$405,B5)</f>
        <v>0</v>
      </c>
      <c r="E5" s="76" t="e">
        <f>D5/SUM(D$4:D$11)</f>
        <v>#DIV/0!</v>
      </c>
    </row>
    <row r="6" customHeight="1" spans="2:5">
      <c r="B6" s="77"/>
      <c r="C6" s="78"/>
      <c r="D6" s="79"/>
      <c r="E6" s="76"/>
    </row>
    <row r="7" customHeight="1" spans="2:5">
      <c r="B7" s="77"/>
      <c r="C7" s="78"/>
      <c r="D7" s="79"/>
      <c r="E7" s="76"/>
    </row>
    <row r="8" customHeight="1" spans="2:5">
      <c r="B8" s="77"/>
      <c r="C8" s="78"/>
      <c r="D8" s="79"/>
      <c r="E8" s="76"/>
    </row>
    <row r="9" customHeight="1" spans="2:5">
      <c r="B9" s="77"/>
      <c r="C9" s="78"/>
      <c r="D9" s="79"/>
      <c r="E9" s="76"/>
    </row>
    <row r="10" customHeight="1" spans="2:5">
      <c r="B10" s="77"/>
      <c r="C10" s="78"/>
      <c r="D10" s="79"/>
      <c r="E10" s="76"/>
    </row>
    <row r="11" customHeight="1" spans="2:5">
      <c r="B11" s="80"/>
      <c r="C11" s="81"/>
      <c r="D11" s="82"/>
      <c r="E11" s="83"/>
    </row>
    <row r="12" customHeight="1" spans="2:2">
      <c r="B12" s="66" t="s">
        <v>68</v>
      </c>
    </row>
    <row r="13" customHeight="1" spans="2:5">
      <c r="B13" s="84" t="s">
        <v>69</v>
      </c>
      <c r="C13" s="84"/>
      <c r="D13" s="84"/>
      <c r="E13" s="84"/>
    </row>
    <row r="14" customHeight="1" spans="2:5">
      <c r="B14" s="84"/>
      <c r="C14" s="84"/>
      <c r="D14" s="84"/>
      <c r="E14" s="84"/>
    </row>
    <row r="15" customHeight="1" spans="2:5">
      <c r="B15" s="84"/>
      <c r="C15" s="84"/>
      <c r="D15" s="84"/>
      <c r="E15" s="84"/>
    </row>
    <row r="16" customHeight="1" spans="2:5">
      <c r="B16" s="84"/>
      <c r="C16" s="84"/>
      <c r="D16" s="84"/>
      <c r="E16" s="84"/>
    </row>
    <row r="21" ht="15" customHeight="1" spans="2:3">
      <c r="B21" s="68" t="s">
        <v>70</v>
      </c>
      <c r="C21" s="68"/>
    </row>
    <row r="22" ht="15" customHeight="1" spans="2:5">
      <c r="B22" s="69" t="s">
        <v>16</v>
      </c>
      <c r="C22" s="70"/>
      <c r="D22" s="71" t="s">
        <v>64</v>
      </c>
      <c r="E22" s="72" t="s">
        <v>65</v>
      </c>
    </row>
    <row r="23" customHeight="1" spans="2:5">
      <c r="B23" s="73" t="s">
        <v>71</v>
      </c>
      <c r="C23" s="74"/>
      <c r="D23" s="75">
        <f>COUNTIF(単体障害一覧!Q$2:Q$405,B23)</f>
        <v>0</v>
      </c>
      <c r="E23" s="85" t="e">
        <f t="shared" ref="E23:E34" si="0">D23/SUM(D$45:D$54)</f>
        <v>#DIV/0!</v>
      </c>
    </row>
    <row r="24" customHeight="1" spans="2:5">
      <c r="B24" s="77" t="s">
        <v>72</v>
      </c>
      <c r="C24" s="78"/>
      <c r="D24" s="79">
        <f>COUNTIF(単体障害一覧!Q$2:Q$405,B24)</f>
        <v>0</v>
      </c>
      <c r="E24" s="86" t="e">
        <f t="shared" si="0"/>
        <v>#DIV/0!</v>
      </c>
    </row>
    <row r="25" customHeight="1" spans="2:5">
      <c r="B25" s="77" t="s">
        <v>73</v>
      </c>
      <c r="C25" s="78"/>
      <c r="D25" s="79">
        <f>COUNTIF(単体障害一覧!Q$2:Q$405,B25)</f>
        <v>0</v>
      </c>
      <c r="E25" s="86" t="e">
        <f t="shared" si="0"/>
        <v>#DIV/0!</v>
      </c>
    </row>
    <row r="26" customHeight="1" spans="2:5">
      <c r="B26" s="77" t="s">
        <v>74</v>
      </c>
      <c r="C26" s="78"/>
      <c r="D26" s="79">
        <f>COUNTIF(単体障害一覧!Q$2:Q$405,B26)</f>
        <v>0</v>
      </c>
      <c r="E26" s="86" t="e">
        <f t="shared" si="0"/>
        <v>#DIV/0!</v>
      </c>
    </row>
    <row r="27" customHeight="1" spans="2:5">
      <c r="B27" s="77" t="s">
        <v>75</v>
      </c>
      <c r="C27" s="78"/>
      <c r="D27" s="79">
        <f>COUNTIF(単体障害一覧!Q$2:Q$405,B27)</f>
        <v>0</v>
      </c>
      <c r="E27" s="86" t="e">
        <f t="shared" si="0"/>
        <v>#DIV/0!</v>
      </c>
    </row>
    <row r="28" customHeight="1" spans="2:5">
      <c r="B28" s="77" t="s">
        <v>76</v>
      </c>
      <c r="C28" s="78"/>
      <c r="D28" s="79">
        <f>COUNTIF(単体障害一覧!Q$2:Q$405,B28)</f>
        <v>0</v>
      </c>
      <c r="E28" s="86" t="e">
        <f t="shared" si="0"/>
        <v>#DIV/0!</v>
      </c>
    </row>
    <row r="29" customHeight="1" spans="2:5">
      <c r="B29" s="77" t="s">
        <v>77</v>
      </c>
      <c r="C29" s="78"/>
      <c r="D29" s="79">
        <f>COUNTIF(単体障害一覧!Q$2:Q$405,B29)</f>
        <v>0</v>
      </c>
      <c r="E29" s="86" t="e">
        <f t="shared" si="0"/>
        <v>#DIV/0!</v>
      </c>
    </row>
    <row r="30" customHeight="1" spans="2:5">
      <c r="B30" s="77" t="s">
        <v>78</v>
      </c>
      <c r="C30" s="78"/>
      <c r="D30" s="79">
        <f>COUNTIF(単体障害一覧!Q$2:Q$405,B30)</f>
        <v>0</v>
      </c>
      <c r="E30" s="86" t="e">
        <f t="shared" si="0"/>
        <v>#DIV/0!</v>
      </c>
    </row>
    <row r="31" customHeight="1" spans="2:5">
      <c r="B31" s="77" t="s">
        <v>79</v>
      </c>
      <c r="C31" s="78"/>
      <c r="D31" s="79">
        <f>COUNTIF(単体障害一覧!Q$2:Q$405,B31)</f>
        <v>0</v>
      </c>
      <c r="E31" s="86" t="e">
        <f t="shared" si="0"/>
        <v>#DIV/0!</v>
      </c>
    </row>
    <row r="32" customHeight="1" spans="2:5">
      <c r="B32" s="77" t="s">
        <v>80</v>
      </c>
      <c r="C32" s="78"/>
      <c r="D32" s="79">
        <f>COUNTIF(単体障害一覧!Q$2:Q$405,B32)</f>
        <v>0</v>
      </c>
      <c r="E32" s="86" t="e">
        <f t="shared" si="0"/>
        <v>#DIV/0!</v>
      </c>
    </row>
    <row r="33" customHeight="1" spans="2:5">
      <c r="B33" s="77" t="s">
        <v>81</v>
      </c>
      <c r="C33" s="78"/>
      <c r="D33" s="79">
        <f>COUNTIF(単体障害一覧!Q$2:Q$405,B33)</f>
        <v>0</v>
      </c>
      <c r="E33" s="86" t="e">
        <f t="shared" si="0"/>
        <v>#DIV/0!</v>
      </c>
    </row>
    <row r="34" customHeight="1" spans="2:5">
      <c r="B34" s="80" t="s">
        <v>82</v>
      </c>
      <c r="C34" s="81"/>
      <c r="D34" s="82">
        <f>COUNTIF(単体障害一覧!Q$2:Q$405,B34)</f>
        <v>0</v>
      </c>
      <c r="E34" s="87" t="e">
        <f t="shared" si="0"/>
        <v>#DIV/0!</v>
      </c>
    </row>
    <row r="35" customHeight="1" spans="2:2">
      <c r="B35" s="66" t="s">
        <v>68</v>
      </c>
    </row>
    <row r="36" customHeight="1" spans="2:5">
      <c r="B36" s="84" t="s">
        <v>69</v>
      </c>
      <c r="C36" s="84"/>
      <c r="D36" s="84"/>
      <c r="E36" s="84"/>
    </row>
    <row r="37" customHeight="1" spans="2:5">
      <c r="B37" s="84"/>
      <c r="C37" s="84"/>
      <c r="D37" s="84"/>
      <c r="E37" s="84"/>
    </row>
    <row r="38" customHeight="1" spans="2:5">
      <c r="B38" s="84"/>
      <c r="C38" s="84"/>
      <c r="D38" s="84"/>
      <c r="E38" s="84"/>
    </row>
    <row r="39" customHeight="1" spans="2:5">
      <c r="B39" s="84"/>
      <c r="C39" s="84"/>
      <c r="D39" s="84"/>
      <c r="E39" s="84"/>
    </row>
    <row r="43" ht="15" customHeight="1" spans="2:3">
      <c r="B43" s="68" t="s">
        <v>83</v>
      </c>
      <c r="C43" s="68"/>
    </row>
    <row r="44" ht="15" customHeight="1" spans="2:5">
      <c r="B44" s="69" t="s">
        <v>16</v>
      </c>
      <c r="C44" s="70"/>
      <c r="D44" s="71" t="s">
        <v>64</v>
      </c>
      <c r="E44" s="72" t="s">
        <v>65</v>
      </c>
    </row>
    <row r="45" customHeight="1" spans="2:5">
      <c r="B45" s="73" t="s">
        <v>84</v>
      </c>
      <c r="C45" s="74"/>
      <c r="D45" s="75">
        <f>COUNTIF(単体障害一覧!R$2:R$405,B45)</f>
        <v>0</v>
      </c>
      <c r="E45" s="85" t="e">
        <f>D45/SUM(D$45:D$54)</f>
        <v>#DIV/0!</v>
      </c>
    </row>
    <row r="46" customHeight="1" spans="2:5">
      <c r="B46" s="77" t="s">
        <v>85</v>
      </c>
      <c r="C46" s="78"/>
      <c r="D46" s="79">
        <f>COUNTIF(単体障害一覧!R$2:R$405,B46)</f>
        <v>0</v>
      </c>
      <c r="E46" s="86" t="e">
        <f t="shared" ref="E46:E54" si="1">D46/SUM(D$45:D$54)</f>
        <v>#DIV/0!</v>
      </c>
    </row>
    <row r="47" customHeight="1" spans="2:5">
      <c r="B47" s="77" t="s">
        <v>86</v>
      </c>
      <c r="C47" s="78"/>
      <c r="D47" s="79">
        <f>COUNTIF(単体障害一覧!R$2:R$405,B47)</f>
        <v>0</v>
      </c>
      <c r="E47" s="86" t="e">
        <f t="shared" si="1"/>
        <v>#DIV/0!</v>
      </c>
    </row>
    <row r="48" customHeight="1" spans="2:5">
      <c r="B48" s="77" t="s">
        <v>87</v>
      </c>
      <c r="C48" s="78"/>
      <c r="D48" s="79">
        <f>COUNTIF(単体障害一覧!R$2:R$405,B48)</f>
        <v>0</v>
      </c>
      <c r="E48" s="86" t="e">
        <f t="shared" si="1"/>
        <v>#DIV/0!</v>
      </c>
    </row>
    <row r="49" customHeight="1" spans="2:5">
      <c r="B49" s="77" t="s">
        <v>88</v>
      </c>
      <c r="C49" s="78"/>
      <c r="D49" s="79">
        <f>COUNTIF(単体障害一覧!R$2:R$405,B49)</f>
        <v>0</v>
      </c>
      <c r="E49" s="86" t="e">
        <f t="shared" si="1"/>
        <v>#DIV/0!</v>
      </c>
    </row>
    <row r="50" customHeight="1" spans="2:5">
      <c r="B50" s="77" t="s">
        <v>89</v>
      </c>
      <c r="C50" s="78"/>
      <c r="D50" s="79">
        <f>COUNTIF(単体障害一覧!R$2:R$405,B50)</f>
        <v>0</v>
      </c>
      <c r="E50" s="86" t="e">
        <f t="shared" si="1"/>
        <v>#DIV/0!</v>
      </c>
    </row>
    <row r="51" customHeight="1" spans="2:5">
      <c r="B51" s="77" t="s">
        <v>90</v>
      </c>
      <c r="C51" s="78"/>
      <c r="D51" s="79">
        <f>COUNTIF(単体障害一覧!R$2:R$405,B51)</f>
        <v>0</v>
      </c>
      <c r="E51" s="86" t="e">
        <f t="shared" si="1"/>
        <v>#DIV/0!</v>
      </c>
    </row>
    <row r="52" customHeight="1" spans="2:5">
      <c r="B52" s="77" t="s">
        <v>91</v>
      </c>
      <c r="C52" s="78"/>
      <c r="D52" s="79">
        <f>COUNTIF(単体障害一覧!R$2:R$405,B52)</f>
        <v>0</v>
      </c>
      <c r="E52" s="86" t="e">
        <f t="shared" si="1"/>
        <v>#DIV/0!</v>
      </c>
    </row>
    <row r="53" customHeight="1" spans="2:5">
      <c r="B53" s="77" t="s">
        <v>92</v>
      </c>
      <c r="C53" s="78"/>
      <c r="D53" s="79">
        <f>COUNTIF(単体障害一覧!R$2:R$405,B53)</f>
        <v>0</v>
      </c>
      <c r="E53" s="86" t="e">
        <f t="shared" si="1"/>
        <v>#DIV/0!</v>
      </c>
    </row>
    <row r="54" customHeight="1" spans="2:5">
      <c r="B54" s="80" t="s">
        <v>93</v>
      </c>
      <c r="C54" s="81"/>
      <c r="D54" s="82">
        <f>COUNTIF(単体障害一覧!R$2:R$405,B54)</f>
        <v>0</v>
      </c>
      <c r="E54" s="87" t="e">
        <f t="shared" si="1"/>
        <v>#DIV/0!</v>
      </c>
    </row>
    <row r="55" customHeight="1" spans="2:2">
      <c r="B55" s="66" t="s">
        <v>68</v>
      </c>
    </row>
    <row r="56" customHeight="1" spans="2:5">
      <c r="B56" s="84" t="s">
        <v>69</v>
      </c>
      <c r="C56" s="84"/>
      <c r="D56" s="84"/>
      <c r="E56" s="84"/>
    </row>
    <row r="57" customHeight="1" spans="2:5">
      <c r="B57" s="84"/>
      <c r="C57" s="84"/>
      <c r="D57" s="84"/>
      <c r="E57" s="84"/>
    </row>
    <row r="58" customHeight="1" spans="2:5">
      <c r="B58" s="84"/>
      <c r="C58" s="84"/>
      <c r="D58" s="84"/>
      <c r="E58" s="84"/>
    </row>
    <row r="59" customHeight="1" spans="2:5">
      <c r="B59" s="84"/>
      <c r="C59" s="84"/>
      <c r="D59" s="84"/>
      <c r="E59" s="84"/>
    </row>
    <row r="64" customHeight="1" spans="2:3">
      <c r="B64" s="68" t="s">
        <v>94</v>
      </c>
      <c r="C64" s="68"/>
    </row>
    <row r="65" customHeight="1" spans="2:5">
      <c r="B65" s="88" t="s">
        <v>17</v>
      </c>
      <c r="C65" s="89"/>
      <c r="D65" s="71" t="s">
        <v>64</v>
      </c>
      <c r="E65" s="72" t="s">
        <v>65</v>
      </c>
    </row>
    <row r="66" customHeight="1" spans="2:5">
      <c r="B66" s="90" t="s">
        <v>95</v>
      </c>
      <c r="C66" s="91"/>
      <c r="D66" s="75">
        <f>COUNTIF(単体障害一覧!S$2:S$405,B66)</f>
        <v>0</v>
      </c>
      <c r="E66" s="85" t="e">
        <f>D66/SUM(D$66:D$78)</f>
        <v>#DIV/0!</v>
      </c>
    </row>
    <row r="67" customHeight="1" spans="2:5">
      <c r="B67" s="92" t="s">
        <v>96</v>
      </c>
      <c r="C67" s="93"/>
      <c r="D67" s="79">
        <f>COUNTIF(単体障害一覧!S$2:S$405,B67)</f>
        <v>0</v>
      </c>
      <c r="E67" s="86" t="e">
        <f>D67/SUM(D$66:D$78)</f>
        <v>#DIV/0!</v>
      </c>
    </row>
    <row r="68" customHeight="1" spans="2:5">
      <c r="B68" s="92" t="s">
        <v>97</v>
      </c>
      <c r="C68" s="93"/>
      <c r="D68" s="79">
        <f>COUNTIF(単体障害一覧!S$2:S$405,B68)</f>
        <v>0</v>
      </c>
      <c r="E68" s="86" t="e">
        <f>D68/SUM(D$66:D$78)</f>
        <v>#DIV/0!</v>
      </c>
    </row>
    <row r="69" customHeight="1" spans="2:5">
      <c r="B69" s="92" t="s">
        <v>98</v>
      </c>
      <c r="C69" s="93"/>
      <c r="D69" s="79">
        <f>COUNTIF(単体障害一覧!S$2:S$405,B69)</f>
        <v>0</v>
      </c>
      <c r="E69" s="86" t="e">
        <f>D69/SUM(D$66:D$78)</f>
        <v>#DIV/0!</v>
      </c>
    </row>
    <row r="70" customHeight="1" spans="2:5">
      <c r="B70" s="92" t="s">
        <v>99</v>
      </c>
      <c r="C70" s="93"/>
      <c r="D70" s="79">
        <f>COUNTIF(単体障害一覧!S$2:S$405,B70)</f>
        <v>0</v>
      </c>
      <c r="E70" s="86" t="e">
        <f>D70/SUM(D$66:D$78)</f>
        <v>#DIV/0!</v>
      </c>
    </row>
    <row r="71" customHeight="1" spans="2:5">
      <c r="B71" s="92" t="s">
        <v>100</v>
      </c>
      <c r="C71" s="93"/>
      <c r="D71" s="79"/>
      <c r="E71" s="86"/>
    </row>
    <row r="72" customHeight="1" spans="2:5">
      <c r="B72" s="92" t="s">
        <v>101</v>
      </c>
      <c r="C72" s="93"/>
      <c r="D72" s="79"/>
      <c r="E72" s="86"/>
    </row>
    <row r="73" customHeight="1" spans="2:5">
      <c r="B73" s="92" t="s">
        <v>102</v>
      </c>
      <c r="C73" s="93"/>
      <c r="D73" s="79"/>
      <c r="E73" s="86"/>
    </row>
    <row r="74" customHeight="1" spans="2:5">
      <c r="B74" s="92" t="s">
        <v>103</v>
      </c>
      <c r="C74" s="93"/>
      <c r="D74" s="79">
        <f>COUNTIF(単体障害一覧!S$2:S$405,B74)</f>
        <v>0</v>
      </c>
      <c r="E74" s="86" t="e">
        <f>D74/SUM(D$66:D$78)</f>
        <v>#DIV/0!</v>
      </c>
    </row>
    <row r="75" customHeight="1" spans="2:5">
      <c r="B75" s="92" t="s">
        <v>104</v>
      </c>
      <c r="C75" s="93"/>
      <c r="D75" s="79">
        <f>COUNTIF(単体障害一覧!S$2:S$405,B75)</f>
        <v>0</v>
      </c>
      <c r="E75" s="86" t="e">
        <f>D75/SUM(D$66:D$78)</f>
        <v>#DIV/0!</v>
      </c>
    </row>
    <row r="76" customHeight="1" spans="2:5">
      <c r="B76" s="92" t="s">
        <v>105</v>
      </c>
      <c r="C76" s="93"/>
      <c r="D76" s="79">
        <f>COUNTIF(単体障害一覧!S$2:S$405,B76)</f>
        <v>0</v>
      </c>
      <c r="E76" s="86" t="e">
        <f>D76/SUM(D$66:D$78)</f>
        <v>#DIV/0!</v>
      </c>
    </row>
    <row r="77" customHeight="1" spans="2:5">
      <c r="B77" s="92" t="s">
        <v>106</v>
      </c>
      <c r="C77" s="93"/>
      <c r="D77" s="79">
        <f>COUNTIF(単体障害一覧!S$2:S$405,B77)</f>
        <v>0</v>
      </c>
      <c r="E77" s="86" t="e">
        <f>D77/SUM(D$66:D$78)</f>
        <v>#DIV/0!</v>
      </c>
    </row>
    <row r="78" customHeight="1" spans="2:5">
      <c r="B78" s="94" t="s">
        <v>107</v>
      </c>
      <c r="C78" s="95"/>
      <c r="D78" s="82">
        <f>COUNTIF(単体障害一覧!S$2:S$405,B78)</f>
        <v>0</v>
      </c>
      <c r="E78" s="87" t="e">
        <f>D78/SUM(D$66:D$78)</f>
        <v>#DIV/0!</v>
      </c>
    </row>
    <row r="79" ht="15.75" customHeight="1" spans="2:5">
      <c r="B79" s="66" t="s">
        <v>68</v>
      </c>
      <c r="D79" s="65"/>
      <c r="E79" s="65"/>
    </row>
    <row r="80" ht="23.25" customHeight="1" spans="2:7">
      <c r="B80" s="84" t="s">
        <v>108</v>
      </c>
      <c r="C80" s="84"/>
      <c r="D80" s="84"/>
      <c r="E80" s="84"/>
      <c r="F80" s="65"/>
      <c r="G80" s="65"/>
    </row>
    <row r="81" ht="23.25" customHeight="1" spans="2:7">
      <c r="B81" s="84"/>
      <c r="C81" s="84"/>
      <c r="D81" s="84"/>
      <c r="E81" s="84"/>
      <c r="F81" s="96"/>
      <c r="G81" s="96"/>
    </row>
    <row r="82" ht="23.25" customHeight="1" spans="2:7">
      <c r="B82" s="84"/>
      <c r="C82" s="84"/>
      <c r="D82" s="84"/>
      <c r="E82" s="84"/>
      <c r="F82" s="96"/>
      <c r="G82" s="96"/>
    </row>
    <row r="83" ht="23.25" customHeight="1" spans="2:7">
      <c r="B83" s="84"/>
      <c r="C83" s="84"/>
      <c r="D83" s="84"/>
      <c r="E83" s="84"/>
      <c r="F83" s="96"/>
      <c r="G83" s="96"/>
    </row>
    <row r="84" customHeight="1" spans="2:3">
      <c r="B84" s="68" t="s">
        <v>109</v>
      </c>
      <c r="C84" s="68"/>
    </row>
    <row r="85" customHeight="1" spans="2:5">
      <c r="B85" s="88" t="s">
        <v>18</v>
      </c>
      <c r="C85" s="89"/>
      <c r="D85" s="71" t="s">
        <v>64</v>
      </c>
      <c r="E85" s="72" t="s">
        <v>65</v>
      </c>
    </row>
    <row r="86" customHeight="1" spans="2:5">
      <c r="B86" s="90" t="s">
        <v>110</v>
      </c>
      <c r="C86" s="91"/>
      <c r="D86" s="75">
        <f>COUNTIF(単体障害一覧!T$2:T$405,B86)</f>
        <v>0</v>
      </c>
      <c r="E86" s="85" t="e">
        <f>D86/SUM(D$86:D$89)</f>
        <v>#DIV/0!</v>
      </c>
    </row>
    <row r="87" customHeight="1" spans="2:5">
      <c r="B87" s="92" t="s">
        <v>111</v>
      </c>
      <c r="C87" s="93"/>
      <c r="D87" s="79">
        <f>COUNTIF(単体障害一覧!T$2:T$405,B87)</f>
        <v>0</v>
      </c>
      <c r="E87" s="86" t="e">
        <f>D87/SUM(D$86:D$89)</f>
        <v>#DIV/0!</v>
      </c>
    </row>
    <row r="88" customHeight="1" spans="2:5">
      <c r="B88" s="92" t="s">
        <v>112</v>
      </c>
      <c r="C88" s="93"/>
      <c r="D88" s="79">
        <f>COUNTIF(単体障害一覧!T$2:T$405,B88)</f>
        <v>0</v>
      </c>
      <c r="E88" s="86" t="e">
        <f>D88/SUM(D$86:D$89)</f>
        <v>#DIV/0!</v>
      </c>
    </row>
    <row r="89" customHeight="1" spans="2:5">
      <c r="B89" s="94" t="s">
        <v>113</v>
      </c>
      <c r="C89" s="95"/>
      <c r="D89" s="82">
        <f>COUNTIF(単体障害一覧!T$2:T$405,B89)</f>
        <v>0</v>
      </c>
      <c r="E89" s="87" t="e">
        <f>D89/SUM(D$86:D$89)</f>
        <v>#DIV/0!</v>
      </c>
    </row>
    <row r="90" ht="15.75" customHeight="1" spans="2:5">
      <c r="B90" s="66" t="s">
        <v>68</v>
      </c>
      <c r="D90" s="65"/>
      <c r="E90" s="65"/>
    </row>
    <row r="91" ht="23.25" customHeight="1" spans="2:7">
      <c r="B91" s="84" t="s">
        <v>108</v>
      </c>
      <c r="C91" s="84"/>
      <c r="D91" s="84"/>
      <c r="E91" s="84"/>
      <c r="F91" s="65"/>
      <c r="G91" s="65"/>
    </row>
    <row r="92" ht="23.25" customHeight="1" spans="2:7">
      <c r="B92" s="84"/>
      <c r="C92" s="84"/>
      <c r="D92" s="84"/>
      <c r="E92" s="84"/>
      <c r="F92" s="96"/>
      <c r="G92" s="96"/>
    </row>
    <row r="93" ht="23.25" customHeight="1" spans="2:7">
      <c r="B93" s="84"/>
      <c r="C93" s="84"/>
      <c r="D93" s="84"/>
      <c r="E93" s="84"/>
      <c r="F93" s="96"/>
      <c r="G93" s="96"/>
    </row>
    <row r="94" ht="23.25" customHeight="1" spans="2:7">
      <c r="B94" s="84"/>
      <c r="C94" s="84"/>
      <c r="D94" s="84"/>
      <c r="E94" s="84"/>
      <c r="F94" s="96"/>
      <c r="G94" s="96"/>
    </row>
    <row r="95" customHeight="1" spans="2:3">
      <c r="B95" s="68" t="s">
        <v>114</v>
      </c>
      <c r="C95" s="68"/>
    </row>
    <row r="96" customHeight="1" spans="2:5">
      <c r="B96" s="88" t="s">
        <v>18</v>
      </c>
      <c r="C96" s="89"/>
      <c r="D96" s="71" t="s">
        <v>64</v>
      </c>
      <c r="E96" s="72" t="s">
        <v>65</v>
      </c>
    </row>
    <row r="97" customHeight="1" spans="2:5">
      <c r="B97" s="90" t="s">
        <v>115</v>
      </c>
      <c r="C97" s="91"/>
      <c r="D97" s="75">
        <f>COUNTIF(単体障害一覧!B$2:B$405,B97)</f>
        <v>0</v>
      </c>
      <c r="E97" s="85" t="e">
        <f>D97/SUM(D$86:D$89)</f>
        <v>#DIV/0!</v>
      </c>
    </row>
    <row r="98" customHeight="1" spans="2:5">
      <c r="B98" s="92" t="s">
        <v>29</v>
      </c>
      <c r="C98" s="93"/>
      <c r="D98" s="79">
        <f>COUNTIF(単体障害一覧!B$2:B$405,B98)</f>
        <v>0</v>
      </c>
      <c r="E98" s="86" t="e">
        <f>D98/SUM(D$86:D$89)</f>
        <v>#DIV/0!</v>
      </c>
    </row>
    <row r="99" customHeight="1" spans="2:5">
      <c r="B99" s="94" t="s">
        <v>116</v>
      </c>
      <c r="C99" s="95"/>
      <c r="D99" s="82">
        <f>COUNTIF(単体障害一覧!B$2:B$405,B99)</f>
        <v>0</v>
      </c>
      <c r="E99" s="87" t="e">
        <f>D99/SUM(D$86:D$89)</f>
        <v>#DIV/0!</v>
      </c>
    </row>
    <row r="100" ht="15.75" customHeight="1" spans="2:5">
      <c r="B100" s="66" t="s">
        <v>68</v>
      </c>
      <c r="D100" s="65"/>
      <c r="E100" s="65"/>
    </row>
    <row r="101" ht="23.25" customHeight="1" spans="2:7">
      <c r="B101" s="84" t="s">
        <v>108</v>
      </c>
      <c r="C101" s="84"/>
      <c r="D101" s="84"/>
      <c r="E101" s="84"/>
      <c r="F101" s="65"/>
      <c r="G101" s="65"/>
    </row>
    <row r="102" ht="23.25" customHeight="1" spans="2:7">
      <c r="B102" s="84"/>
      <c r="C102" s="84"/>
      <c r="D102" s="84"/>
      <c r="E102" s="84"/>
      <c r="F102" s="96"/>
      <c r="G102" s="96"/>
    </row>
    <row r="103" ht="23.25" customHeight="1" spans="2:7">
      <c r="B103" s="84"/>
      <c r="C103" s="84"/>
      <c r="D103" s="84"/>
      <c r="E103" s="84"/>
      <c r="F103" s="96"/>
      <c r="G103" s="96"/>
    </row>
    <row r="104" ht="23.25" customHeight="1" spans="2:7">
      <c r="B104" s="84"/>
      <c r="C104" s="84"/>
      <c r="D104" s="84"/>
      <c r="E104" s="84"/>
      <c r="F104" s="96"/>
      <c r="G104" s="96"/>
    </row>
    <row r="105" s="63" customFormat="1" ht="12.75" customHeight="1" spans="1:50">
      <c r="A105" s="97"/>
      <c r="B105" s="97" t="s">
        <v>117</v>
      </c>
      <c r="C105" s="98"/>
      <c r="D105" s="99"/>
      <c r="E105" s="99"/>
      <c r="F105" s="99"/>
      <c r="G105" s="99"/>
      <c r="H105" s="99"/>
      <c r="I105" s="99"/>
      <c r="J105" s="133"/>
      <c r="K105" s="133"/>
      <c r="L105" s="133"/>
      <c r="M105" s="133"/>
      <c r="AS105" s="133"/>
      <c r="AT105" s="133"/>
      <c r="AU105" s="133"/>
      <c r="AV105" s="133"/>
      <c r="AW105" s="133"/>
      <c r="AX105" s="133"/>
    </row>
    <row r="106" s="64" customFormat="1" ht="15.75" customHeight="1" spans="2:26">
      <c r="B106" s="100" t="s">
        <v>118</v>
      </c>
      <c r="C106" s="101" t="s">
        <v>119</v>
      </c>
      <c r="D106" s="102" t="s">
        <v>120</v>
      </c>
      <c r="E106" s="103"/>
      <c r="F106" s="104" t="s">
        <v>121</v>
      </c>
      <c r="G106" s="105"/>
      <c r="H106" s="106"/>
      <c r="I106" s="104" t="s">
        <v>122</v>
      </c>
      <c r="J106" s="105"/>
      <c r="K106" s="105"/>
      <c r="L106" s="106"/>
      <c r="M106" s="104" t="s">
        <v>123</v>
      </c>
      <c r="N106" s="105"/>
      <c r="O106" s="105"/>
      <c r="P106" s="106"/>
      <c r="Q106" s="124" t="s">
        <v>124</v>
      </c>
      <c r="R106" s="124" t="s">
        <v>125</v>
      </c>
      <c r="U106" s="136"/>
      <c r="V106" s="136"/>
      <c r="W106" s="136"/>
      <c r="X106" s="136"/>
      <c r="Y106" s="136"/>
      <c r="Z106" s="136"/>
    </row>
    <row r="107" s="63" customFormat="1" ht="35.25" customHeight="1" spans="2:26">
      <c r="B107" s="107" t="s">
        <v>126</v>
      </c>
      <c r="C107" s="108" t="s">
        <v>127</v>
      </c>
      <c r="D107" s="109" t="s">
        <v>128</v>
      </c>
      <c r="E107" s="110"/>
      <c r="F107" s="111" t="s">
        <v>129</v>
      </c>
      <c r="G107" s="112"/>
      <c r="H107" s="113"/>
      <c r="I107" s="111" t="s">
        <v>130</v>
      </c>
      <c r="J107" s="112"/>
      <c r="K107" s="112"/>
      <c r="L107" s="113"/>
      <c r="M107" s="134" t="s">
        <v>131</v>
      </c>
      <c r="N107" s="134"/>
      <c r="O107" s="134"/>
      <c r="P107" s="134"/>
      <c r="Q107" s="137" t="s">
        <v>132</v>
      </c>
      <c r="R107" s="138">
        <v>39603</v>
      </c>
      <c r="U107" s="133"/>
      <c r="V107" s="133"/>
      <c r="W107" s="133"/>
      <c r="X107" s="133"/>
      <c r="Y107" s="133"/>
      <c r="Z107" s="133"/>
    </row>
    <row r="108" s="64" customFormat="1" ht="11.25" spans="2:26">
      <c r="B108" s="114"/>
      <c r="C108" s="115"/>
      <c r="D108" s="116"/>
      <c r="E108" s="117"/>
      <c r="F108" s="118"/>
      <c r="G108" s="119"/>
      <c r="H108" s="120"/>
      <c r="I108" s="118"/>
      <c r="J108" s="119"/>
      <c r="K108" s="119"/>
      <c r="L108" s="120"/>
      <c r="M108" s="135"/>
      <c r="N108" s="135"/>
      <c r="O108" s="135"/>
      <c r="P108" s="135"/>
      <c r="Q108" s="139"/>
      <c r="R108" s="140"/>
      <c r="U108" s="136"/>
      <c r="V108" s="136"/>
      <c r="W108" s="136"/>
      <c r="X108" s="136"/>
      <c r="Y108" s="136"/>
      <c r="Z108" s="136"/>
    </row>
    <row r="109" s="64" customFormat="1" ht="11.25" spans="2:26">
      <c r="B109" s="114"/>
      <c r="C109" s="115"/>
      <c r="D109" s="116"/>
      <c r="E109" s="117"/>
      <c r="F109" s="118"/>
      <c r="G109" s="119"/>
      <c r="H109" s="120"/>
      <c r="I109" s="118"/>
      <c r="J109" s="119"/>
      <c r="K109" s="119"/>
      <c r="L109" s="120"/>
      <c r="M109" s="135"/>
      <c r="N109" s="135"/>
      <c r="O109" s="135"/>
      <c r="P109" s="135"/>
      <c r="Q109" s="139"/>
      <c r="R109" s="140"/>
      <c r="U109" s="136"/>
      <c r="V109" s="136"/>
      <c r="W109" s="136"/>
      <c r="X109" s="136"/>
      <c r="Y109" s="136"/>
      <c r="Z109" s="136"/>
    </row>
    <row r="110" s="64" customFormat="1" ht="11.25" spans="2:26">
      <c r="B110" s="114"/>
      <c r="C110" s="115"/>
      <c r="D110" s="116"/>
      <c r="E110" s="117"/>
      <c r="F110" s="118"/>
      <c r="G110" s="119"/>
      <c r="H110" s="120"/>
      <c r="I110" s="118"/>
      <c r="J110" s="119"/>
      <c r="K110" s="119"/>
      <c r="L110" s="120"/>
      <c r="M110" s="135"/>
      <c r="N110" s="135"/>
      <c r="O110" s="135"/>
      <c r="P110" s="135"/>
      <c r="Q110" s="139"/>
      <c r="R110" s="140"/>
      <c r="U110" s="136"/>
      <c r="V110" s="136"/>
      <c r="W110" s="136"/>
      <c r="X110" s="136"/>
      <c r="Y110" s="136"/>
      <c r="Z110" s="136"/>
    </row>
    <row r="111" s="64" customFormat="1" ht="11.25" spans="2:26">
      <c r="B111" s="114"/>
      <c r="C111" s="115"/>
      <c r="D111" s="116"/>
      <c r="E111" s="117"/>
      <c r="F111" s="118"/>
      <c r="G111" s="119"/>
      <c r="H111" s="120"/>
      <c r="I111" s="118"/>
      <c r="J111" s="119"/>
      <c r="K111" s="119"/>
      <c r="L111" s="120"/>
      <c r="M111" s="135"/>
      <c r="N111" s="135"/>
      <c r="O111" s="135"/>
      <c r="P111" s="135"/>
      <c r="Q111" s="139"/>
      <c r="R111" s="140"/>
      <c r="U111" s="136"/>
      <c r="V111" s="136"/>
      <c r="W111" s="136"/>
      <c r="X111" s="136"/>
      <c r="Y111" s="136"/>
      <c r="Z111" s="136"/>
    </row>
    <row r="112" s="64" customFormat="1" ht="11.25" spans="2:26">
      <c r="B112" s="114"/>
      <c r="C112" s="115"/>
      <c r="D112" s="116"/>
      <c r="E112" s="117"/>
      <c r="F112" s="118"/>
      <c r="G112" s="119"/>
      <c r="H112" s="120"/>
      <c r="I112" s="118"/>
      <c r="J112" s="119"/>
      <c r="K112" s="119"/>
      <c r="L112" s="120"/>
      <c r="M112" s="135"/>
      <c r="N112" s="135"/>
      <c r="O112" s="135"/>
      <c r="P112" s="135"/>
      <c r="Q112" s="139"/>
      <c r="R112" s="140"/>
      <c r="U112" s="136"/>
      <c r="V112" s="136"/>
      <c r="W112" s="136"/>
      <c r="X112" s="136"/>
      <c r="Y112" s="136"/>
      <c r="Z112" s="136"/>
    </row>
    <row r="113" s="64" customFormat="1" ht="11.25" spans="2:26">
      <c r="B113" s="114"/>
      <c r="C113" s="115"/>
      <c r="D113" s="116"/>
      <c r="E113" s="117"/>
      <c r="F113" s="118"/>
      <c r="G113" s="119"/>
      <c r="H113" s="120"/>
      <c r="I113" s="118"/>
      <c r="J113" s="119"/>
      <c r="K113" s="119"/>
      <c r="L113" s="120"/>
      <c r="M113" s="135"/>
      <c r="N113" s="135"/>
      <c r="O113" s="135"/>
      <c r="P113" s="135"/>
      <c r="Q113" s="139"/>
      <c r="R113" s="140"/>
      <c r="U113" s="136"/>
      <c r="V113" s="136"/>
      <c r="W113" s="136"/>
      <c r="X113" s="136"/>
      <c r="Y113" s="136"/>
      <c r="Z113" s="136"/>
    </row>
    <row r="114" s="64" customFormat="1" ht="11.25" spans="2:26">
      <c r="B114" s="114"/>
      <c r="C114" s="115"/>
      <c r="D114" s="116"/>
      <c r="E114" s="117"/>
      <c r="F114" s="118"/>
      <c r="G114" s="119"/>
      <c r="H114" s="120"/>
      <c r="I114" s="118"/>
      <c r="J114" s="119"/>
      <c r="K114" s="119"/>
      <c r="L114" s="120"/>
      <c r="M114" s="135"/>
      <c r="N114" s="135"/>
      <c r="O114" s="135"/>
      <c r="P114" s="135"/>
      <c r="Q114" s="139"/>
      <c r="R114" s="140"/>
      <c r="U114" s="136"/>
      <c r="V114" s="136"/>
      <c r="W114" s="136"/>
      <c r="X114" s="136"/>
      <c r="Y114" s="136"/>
      <c r="Z114" s="136"/>
    </row>
    <row r="115" s="64" customFormat="1" ht="11.25" spans="2:26">
      <c r="B115" s="114"/>
      <c r="C115" s="115"/>
      <c r="D115" s="116"/>
      <c r="E115" s="117"/>
      <c r="F115" s="118"/>
      <c r="G115" s="119"/>
      <c r="H115" s="120"/>
      <c r="I115" s="118"/>
      <c r="J115" s="119"/>
      <c r="K115" s="119"/>
      <c r="L115" s="120"/>
      <c r="M115" s="135"/>
      <c r="N115" s="135"/>
      <c r="O115" s="135"/>
      <c r="P115" s="135"/>
      <c r="Q115" s="139"/>
      <c r="R115" s="140"/>
      <c r="U115" s="136"/>
      <c r="V115" s="136"/>
      <c r="W115" s="136"/>
      <c r="X115" s="136"/>
      <c r="Y115" s="136"/>
      <c r="Z115" s="136"/>
    </row>
    <row r="116" s="64" customFormat="1" ht="11.25" spans="2:26">
      <c r="B116" s="114"/>
      <c r="C116" s="115"/>
      <c r="D116" s="116"/>
      <c r="E116" s="117"/>
      <c r="F116" s="118"/>
      <c r="G116" s="119"/>
      <c r="H116" s="120"/>
      <c r="I116" s="118"/>
      <c r="J116" s="119"/>
      <c r="K116" s="119"/>
      <c r="L116" s="120"/>
      <c r="M116" s="135"/>
      <c r="N116" s="135"/>
      <c r="O116" s="135"/>
      <c r="P116" s="135"/>
      <c r="Q116" s="139"/>
      <c r="R116" s="140"/>
      <c r="U116" s="136"/>
      <c r="V116" s="136"/>
      <c r="W116" s="136"/>
      <c r="X116" s="136"/>
      <c r="Y116" s="136"/>
      <c r="Z116" s="136"/>
    </row>
    <row r="117" customHeight="1" spans="2:7">
      <c r="B117" s="121"/>
      <c r="C117" s="121"/>
      <c r="D117" s="121"/>
      <c r="E117" s="121"/>
      <c r="F117" s="122"/>
      <c r="G117" s="122"/>
    </row>
    <row r="118" customHeight="1" spans="2:7">
      <c r="B118" s="68" t="s">
        <v>133</v>
      </c>
      <c r="C118" s="68"/>
      <c r="F118" s="96"/>
      <c r="G118" s="96"/>
    </row>
    <row r="119" customHeight="1" spans="2:7">
      <c r="B119" s="123" t="s">
        <v>119</v>
      </c>
      <c r="C119" s="123" t="s">
        <v>134</v>
      </c>
      <c r="D119" s="123" t="s">
        <v>135</v>
      </c>
      <c r="E119" s="123" t="s">
        <v>136</v>
      </c>
      <c r="F119" s="124" t="s">
        <v>137</v>
      </c>
      <c r="G119" s="125" t="s">
        <v>138</v>
      </c>
    </row>
    <row r="120" customHeight="1" spans="2:7">
      <c r="B120" s="126"/>
      <c r="C120" s="126"/>
      <c r="D120" s="126"/>
      <c r="E120" s="126"/>
      <c r="F120" s="124"/>
      <c r="G120" s="127"/>
    </row>
    <row r="121" customHeight="1" spans="2:7">
      <c r="B121" s="128">
        <v>39707</v>
      </c>
      <c r="C121" s="129">
        <f>SUMPRODUCT((単体障害一覧!J$2:J$405&lt;B121)*(単体障害一覧!J$2:J$405&lt;&gt;""))</f>
        <v>0</v>
      </c>
      <c r="D121" s="129">
        <f>SUMPRODUCT((単体障害一覧!Y$2:Y$405&lt;B121)*(単体障害一覧!Y$2:Y$405&lt;&gt;""))</f>
        <v>0</v>
      </c>
      <c r="E121" s="130">
        <f>IF(C121&gt;0,D121/C121,1)</f>
        <v>1</v>
      </c>
      <c r="F121" s="131">
        <f t="shared" ref="F121:F135" si="2">C121-D121</f>
        <v>0</v>
      </c>
      <c r="G121" s="132">
        <f t="shared" ref="G121:G135" si="3">IF(F121&gt;0,(F121/(F121*E121))*5,0)</f>
        <v>0</v>
      </c>
    </row>
    <row r="122" customHeight="1" spans="2:7">
      <c r="B122" s="128">
        <f t="shared" ref="B122:B135" si="4">B121+6</f>
        <v>39713</v>
      </c>
      <c r="C122" s="129">
        <f>SUMPRODUCT((単体障害一覧!J$2:J$405&lt;B122)*(単体障害一覧!J$2:J$405&lt;&gt;""))</f>
        <v>0</v>
      </c>
      <c r="D122" s="129">
        <f>SUMPRODUCT((単体障害一覧!Y$2:Y$405&lt;B122)*(単体障害一覧!Y$2:Y$405&lt;&gt;""))</f>
        <v>0</v>
      </c>
      <c r="E122" s="130" t="e">
        <f t="shared" ref="E122:E135" si="5">D122/C122</f>
        <v>#DIV/0!</v>
      </c>
      <c r="F122" s="131">
        <f t="shared" si="2"/>
        <v>0</v>
      </c>
      <c r="G122" s="132">
        <f t="shared" si="3"/>
        <v>0</v>
      </c>
    </row>
    <row r="123" customHeight="1" spans="2:7">
      <c r="B123" s="128">
        <f t="shared" si="4"/>
        <v>39719</v>
      </c>
      <c r="C123" s="129">
        <f>SUMPRODUCT((単体障害一覧!J$2:J$405&lt;B123)*(単体障害一覧!J$2:J$405&lt;&gt;""))</f>
        <v>0</v>
      </c>
      <c r="D123" s="129">
        <f>SUMPRODUCT((単体障害一覧!Y$2:Y$405&lt;B123)*(単体障害一覧!Y$2:Y$405&lt;&gt;""))</f>
        <v>0</v>
      </c>
      <c r="E123" s="130" t="e">
        <f t="shared" si="5"/>
        <v>#DIV/0!</v>
      </c>
      <c r="F123" s="131">
        <f t="shared" si="2"/>
        <v>0</v>
      </c>
      <c r="G123" s="132">
        <f t="shared" si="3"/>
        <v>0</v>
      </c>
    </row>
    <row r="124" customHeight="1" spans="2:7">
      <c r="B124" s="128">
        <f t="shared" si="4"/>
        <v>39725</v>
      </c>
      <c r="C124" s="129">
        <f>SUMPRODUCT((単体障害一覧!J$2:J$405&lt;B124)*(単体障害一覧!J$2:J$405&lt;&gt;""))</f>
        <v>0</v>
      </c>
      <c r="D124" s="129">
        <f>SUMPRODUCT((単体障害一覧!Y$2:Y$405&lt;B124)*(単体障害一覧!Y$2:Y$405&lt;&gt;""))</f>
        <v>0</v>
      </c>
      <c r="E124" s="130" t="e">
        <f t="shared" si="5"/>
        <v>#DIV/0!</v>
      </c>
      <c r="F124" s="131">
        <f t="shared" si="2"/>
        <v>0</v>
      </c>
      <c r="G124" s="132">
        <f t="shared" si="3"/>
        <v>0</v>
      </c>
    </row>
    <row r="125" customHeight="1" spans="2:7">
      <c r="B125" s="128">
        <f t="shared" si="4"/>
        <v>39731</v>
      </c>
      <c r="C125" s="129">
        <f>SUMPRODUCT((単体障害一覧!J$2:J$405&lt;B125)*(単体障害一覧!J$2:J$405&lt;&gt;""))</f>
        <v>0</v>
      </c>
      <c r="D125" s="129">
        <f>SUMPRODUCT((単体障害一覧!Y$2:Y$405&lt;B125)*(単体障害一覧!Y$2:Y$405&lt;&gt;""))</f>
        <v>0</v>
      </c>
      <c r="E125" s="130" t="e">
        <f t="shared" si="5"/>
        <v>#DIV/0!</v>
      </c>
      <c r="F125" s="131">
        <f t="shared" si="2"/>
        <v>0</v>
      </c>
      <c r="G125" s="132">
        <f t="shared" si="3"/>
        <v>0</v>
      </c>
    </row>
    <row r="126" customHeight="1" spans="2:7">
      <c r="B126" s="128">
        <f t="shared" si="4"/>
        <v>39737</v>
      </c>
      <c r="C126" s="129">
        <f>SUMPRODUCT((単体障害一覧!J$2:J$405&lt;B126)*(単体障害一覧!J$2:J$405&lt;&gt;""))</f>
        <v>0</v>
      </c>
      <c r="D126" s="129">
        <f>SUMPRODUCT((単体障害一覧!Y$2:Y$405&lt;B126)*(単体障害一覧!Y$2:Y$405&lt;&gt;""))</f>
        <v>0</v>
      </c>
      <c r="E126" s="130" t="e">
        <f t="shared" si="5"/>
        <v>#DIV/0!</v>
      </c>
      <c r="F126" s="131">
        <f t="shared" si="2"/>
        <v>0</v>
      </c>
      <c r="G126" s="132">
        <f t="shared" si="3"/>
        <v>0</v>
      </c>
    </row>
    <row r="127" customHeight="1" spans="2:7">
      <c r="B127" s="128">
        <f t="shared" si="4"/>
        <v>39743</v>
      </c>
      <c r="C127" s="129">
        <f>SUMPRODUCT((単体障害一覧!J$2:J$405&lt;B127)*(単体障害一覧!J$2:J$405&lt;&gt;""))</f>
        <v>0</v>
      </c>
      <c r="D127" s="129">
        <f>SUMPRODUCT((単体障害一覧!Y$2:Y$405&lt;B127)*(単体障害一覧!Y$2:Y$405&lt;&gt;""))</f>
        <v>0</v>
      </c>
      <c r="E127" s="130" t="e">
        <f t="shared" si="5"/>
        <v>#DIV/0!</v>
      </c>
      <c r="F127" s="131">
        <f t="shared" si="2"/>
        <v>0</v>
      </c>
      <c r="G127" s="132">
        <f t="shared" si="3"/>
        <v>0</v>
      </c>
    </row>
    <row r="128" customHeight="1" spans="2:7">
      <c r="B128" s="128">
        <f t="shared" si="4"/>
        <v>39749</v>
      </c>
      <c r="C128" s="129">
        <f>SUMPRODUCT((単体障害一覧!J$2:J$405&lt;B128)*(単体障害一覧!J$2:J$405&lt;&gt;""))</f>
        <v>0</v>
      </c>
      <c r="D128" s="129">
        <f>SUMPRODUCT((単体障害一覧!Y$2:Y$405&lt;B128)*(単体障害一覧!Y$2:Y$405&lt;&gt;""))</f>
        <v>0</v>
      </c>
      <c r="E128" s="130" t="e">
        <f t="shared" si="5"/>
        <v>#DIV/0!</v>
      </c>
      <c r="F128" s="131">
        <f t="shared" si="2"/>
        <v>0</v>
      </c>
      <c r="G128" s="132">
        <f t="shared" si="3"/>
        <v>0</v>
      </c>
    </row>
    <row r="129" customHeight="1" spans="2:7">
      <c r="B129" s="128">
        <f t="shared" si="4"/>
        <v>39755</v>
      </c>
      <c r="C129" s="129">
        <f>SUMPRODUCT((単体障害一覧!J$2:J$405&lt;B129)*(単体障害一覧!J$2:J$405&lt;&gt;""))</f>
        <v>0</v>
      </c>
      <c r="D129" s="129">
        <f>SUMPRODUCT((単体障害一覧!Y$2:Y$405&lt;B129)*(単体障害一覧!Y$2:Y$405&lt;&gt;""))</f>
        <v>0</v>
      </c>
      <c r="E129" s="130" t="e">
        <f t="shared" si="5"/>
        <v>#DIV/0!</v>
      </c>
      <c r="F129" s="131">
        <f t="shared" si="2"/>
        <v>0</v>
      </c>
      <c r="G129" s="132">
        <f t="shared" si="3"/>
        <v>0</v>
      </c>
    </row>
    <row r="130" customHeight="1" spans="2:7">
      <c r="B130" s="128">
        <f t="shared" si="4"/>
        <v>39761</v>
      </c>
      <c r="C130" s="129">
        <f>SUMPRODUCT((単体障害一覧!J$2:J$405&lt;B130)*(単体障害一覧!J$2:J$405&lt;&gt;""))</f>
        <v>0</v>
      </c>
      <c r="D130" s="129">
        <f>SUMPRODUCT((単体障害一覧!Y$2:Y$405&lt;B130)*(単体障害一覧!Y$2:Y$405&lt;&gt;""))</f>
        <v>0</v>
      </c>
      <c r="E130" s="130" t="e">
        <f t="shared" si="5"/>
        <v>#DIV/0!</v>
      </c>
      <c r="F130" s="131">
        <f t="shared" si="2"/>
        <v>0</v>
      </c>
      <c r="G130" s="132">
        <f t="shared" si="3"/>
        <v>0</v>
      </c>
    </row>
    <row r="131" customHeight="1" spans="2:7">
      <c r="B131" s="128">
        <f t="shared" si="4"/>
        <v>39767</v>
      </c>
      <c r="C131" s="129">
        <f>SUMPRODUCT((単体障害一覧!J$2:J$405&lt;B131)*(単体障害一覧!J$2:J$405&lt;&gt;""))</f>
        <v>0</v>
      </c>
      <c r="D131" s="129">
        <f>SUMPRODUCT((単体障害一覧!Y$2:Y$405&lt;B131)*(単体障害一覧!Y$2:Y$405&lt;&gt;""))</f>
        <v>0</v>
      </c>
      <c r="E131" s="130" t="e">
        <f t="shared" si="5"/>
        <v>#DIV/0!</v>
      </c>
      <c r="F131" s="131">
        <f t="shared" si="2"/>
        <v>0</v>
      </c>
      <c r="G131" s="132">
        <f t="shared" si="3"/>
        <v>0</v>
      </c>
    </row>
    <row r="132" customHeight="1" spans="2:7">
      <c r="B132" s="128">
        <f t="shared" si="4"/>
        <v>39773</v>
      </c>
      <c r="C132" s="129">
        <f>SUMPRODUCT((単体障害一覧!J$2:J$405&lt;B132)*(単体障害一覧!J$2:J$405&lt;&gt;""))</f>
        <v>0</v>
      </c>
      <c r="D132" s="129">
        <f>SUMPRODUCT((単体障害一覧!Y$2:Y$405&lt;B132)*(単体障害一覧!Y$2:Y$405&lt;&gt;""))</f>
        <v>0</v>
      </c>
      <c r="E132" s="130" t="e">
        <f t="shared" si="5"/>
        <v>#DIV/0!</v>
      </c>
      <c r="F132" s="131">
        <f t="shared" si="2"/>
        <v>0</v>
      </c>
      <c r="G132" s="132">
        <f t="shared" si="3"/>
        <v>0</v>
      </c>
    </row>
    <row r="133" customHeight="1" spans="2:7">
      <c r="B133" s="128">
        <f t="shared" si="4"/>
        <v>39779</v>
      </c>
      <c r="C133" s="129">
        <f>SUMPRODUCT((単体障害一覧!J$2:J$405&lt;B133)*(単体障害一覧!J$2:J$405&lt;&gt;""))</f>
        <v>0</v>
      </c>
      <c r="D133" s="129">
        <f>SUMPRODUCT((単体障害一覧!Y$2:Y$405&lt;B133)*(単体障害一覧!Y$2:Y$405&lt;&gt;""))</f>
        <v>0</v>
      </c>
      <c r="E133" s="130" t="e">
        <f t="shared" si="5"/>
        <v>#DIV/0!</v>
      </c>
      <c r="F133" s="131">
        <f t="shared" si="2"/>
        <v>0</v>
      </c>
      <c r="G133" s="132">
        <f t="shared" si="3"/>
        <v>0</v>
      </c>
    </row>
    <row r="134" customHeight="1" spans="2:7">
      <c r="B134" s="128">
        <f t="shared" si="4"/>
        <v>39785</v>
      </c>
      <c r="C134" s="129">
        <f>SUMPRODUCT((単体障害一覧!J$2:J$405&lt;B134)*(単体障害一覧!J$2:J$405&lt;&gt;""))</f>
        <v>0</v>
      </c>
      <c r="D134" s="129">
        <f>SUMPRODUCT((単体障害一覧!Y$2:Y$405&lt;B134)*(単体障害一覧!Y$2:Y$405&lt;&gt;""))</f>
        <v>0</v>
      </c>
      <c r="E134" s="130" t="e">
        <f t="shared" si="5"/>
        <v>#DIV/0!</v>
      </c>
      <c r="F134" s="131">
        <f t="shared" si="2"/>
        <v>0</v>
      </c>
      <c r="G134" s="132">
        <f t="shared" si="3"/>
        <v>0</v>
      </c>
    </row>
    <row r="135" customHeight="1" spans="2:7">
      <c r="B135" s="128">
        <f t="shared" si="4"/>
        <v>39791</v>
      </c>
      <c r="C135" s="129">
        <f>SUMPRODUCT((単体障害一覧!J$2:J$405&lt;B135)*(単体障害一覧!J$2:J$405&lt;&gt;""))</f>
        <v>0</v>
      </c>
      <c r="D135" s="129">
        <f>SUMPRODUCT((単体障害一覧!Y$2:Y$405&lt;B135)*(単体障害一覧!Y$2:Y$405&lt;&gt;""))</f>
        <v>0</v>
      </c>
      <c r="E135" s="130" t="e">
        <f t="shared" si="5"/>
        <v>#DIV/0!</v>
      </c>
      <c r="F135" s="131">
        <f t="shared" si="2"/>
        <v>0</v>
      </c>
      <c r="G135" s="132">
        <f t="shared" si="3"/>
        <v>0</v>
      </c>
    </row>
    <row r="136" customHeight="1" spans="2:8">
      <c r="B136" s="141"/>
      <c r="C136" s="142"/>
      <c r="D136" s="142"/>
      <c r="E136" s="143"/>
      <c r="F136" s="144"/>
      <c r="G136" s="144"/>
      <c r="H136" s="144"/>
    </row>
    <row r="137" s="65" customFormat="1" ht="12" customHeight="1" spans="2:12">
      <c r="B137" s="65" t="s">
        <v>68</v>
      </c>
      <c r="C137" s="145"/>
      <c r="D137" s="145"/>
      <c r="E137" s="146"/>
      <c r="F137" s="145"/>
      <c r="G137" s="147"/>
      <c r="H137" s="146"/>
      <c r="I137" s="156"/>
      <c r="J137" s="145"/>
      <c r="K137" s="145"/>
      <c r="L137" s="157"/>
    </row>
    <row r="138" s="65" customFormat="1" ht="59.25" customHeight="1" spans="2:12">
      <c r="B138" s="148" t="s">
        <v>139</v>
      </c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</row>
    <row r="139" s="65" customFormat="1" ht="12" customHeight="1" spans="2:12"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</row>
    <row r="140" s="65" customFormat="1" ht="14.25" customHeight="1" spans="2:12">
      <c r="B140" s="149" t="s">
        <v>140</v>
      </c>
      <c r="C140" s="145"/>
      <c r="D140" s="145"/>
      <c r="E140" s="146"/>
      <c r="F140" s="145"/>
      <c r="G140" s="147"/>
      <c r="H140" s="146"/>
      <c r="I140" s="156"/>
      <c r="J140" s="145"/>
      <c r="K140" s="145"/>
      <c r="L140" s="157"/>
    </row>
    <row r="141" s="65" customFormat="1" ht="14.25" customHeight="1" spans="2:13">
      <c r="B141" s="123" t="s">
        <v>119</v>
      </c>
      <c r="C141" s="150" t="s">
        <v>141</v>
      </c>
      <c r="D141" s="150" t="s">
        <v>142</v>
      </c>
      <c r="E141" s="150"/>
      <c r="F141" s="150"/>
      <c r="G141" s="150"/>
      <c r="H141" s="151" t="s">
        <v>11</v>
      </c>
      <c r="I141" s="151"/>
      <c r="J141" s="151"/>
      <c r="K141" s="151"/>
      <c r="L141" s="151"/>
      <c r="M141" s="151"/>
    </row>
    <row r="142" s="65" customFormat="1" ht="14.25" customHeight="1" spans="2:13">
      <c r="B142" s="152">
        <v>39707</v>
      </c>
      <c r="C142" s="153" t="s">
        <v>143</v>
      </c>
      <c r="D142" s="154"/>
      <c r="E142" s="154"/>
      <c r="F142" s="154"/>
      <c r="G142" s="154"/>
      <c r="H142" s="155"/>
      <c r="I142" s="155"/>
      <c r="J142" s="155"/>
      <c r="K142" s="155"/>
      <c r="L142" s="155"/>
      <c r="M142" s="155"/>
    </row>
    <row r="143" s="65" customFormat="1" ht="14.25" customHeight="1" spans="2:13">
      <c r="B143" s="152"/>
      <c r="C143" s="153"/>
      <c r="D143" s="154"/>
      <c r="E143" s="154"/>
      <c r="F143" s="154"/>
      <c r="G143" s="154"/>
      <c r="H143" s="155"/>
      <c r="I143" s="155"/>
      <c r="J143" s="155"/>
      <c r="K143" s="155"/>
      <c r="L143" s="155"/>
      <c r="M143" s="155"/>
    </row>
    <row r="144" s="65" customFormat="1" ht="14.25" customHeight="1" spans="2:13">
      <c r="B144" s="152"/>
      <c r="C144" s="153"/>
      <c r="D144" s="154"/>
      <c r="E144" s="154"/>
      <c r="F144" s="154"/>
      <c r="G144" s="154"/>
      <c r="H144" s="155"/>
      <c r="I144" s="155"/>
      <c r="J144" s="155"/>
      <c r="K144" s="155"/>
      <c r="L144" s="155"/>
      <c r="M144" s="155"/>
    </row>
    <row r="145" s="65" customFormat="1" ht="14.25" customHeight="1" spans="2:13">
      <c r="B145" s="152"/>
      <c r="C145" s="153"/>
      <c r="D145" s="154"/>
      <c r="E145" s="154"/>
      <c r="F145" s="154"/>
      <c r="G145" s="154"/>
      <c r="H145" s="155"/>
      <c r="I145" s="155"/>
      <c r="J145" s="155"/>
      <c r="K145" s="155"/>
      <c r="L145" s="155"/>
      <c r="M145" s="155"/>
    </row>
  </sheetData>
  <mergeCells count="74">
    <mergeCell ref="B3:C3"/>
    <mergeCell ref="B22:C22"/>
    <mergeCell ref="B44:C44"/>
    <mergeCell ref="B65:C65"/>
    <mergeCell ref="B85:C85"/>
    <mergeCell ref="B96:C96"/>
    <mergeCell ref="D106:E106"/>
    <mergeCell ref="F106:H106"/>
    <mergeCell ref="I106:L106"/>
    <mergeCell ref="M106:P106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5:E115"/>
    <mergeCell ref="F115:H115"/>
    <mergeCell ref="I115:L115"/>
    <mergeCell ref="M115:P115"/>
    <mergeCell ref="D116:E116"/>
    <mergeCell ref="F116:H116"/>
    <mergeCell ref="I116:L116"/>
    <mergeCell ref="M116:P116"/>
    <mergeCell ref="B138:L138"/>
    <mergeCell ref="D141:G141"/>
    <mergeCell ref="H141:M141"/>
    <mergeCell ref="D142:G142"/>
    <mergeCell ref="H142:M142"/>
    <mergeCell ref="D143:G143"/>
    <mergeCell ref="H143:M143"/>
    <mergeCell ref="D144:G144"/>
    <mergeCell ref="H144:M144"/>
    <mergeCell ref="D145:G145"/>
    <mergeCell ref="H145:M145"/>
    <mergeCell ref="B119:B120"/>
    <mergeCell ref="C119:C120"/>
    <mergeCell ref="D119:D120"/>
    <mergeCell ref="E119:E120"/>
    <mergeCell ref="F119:F120"/>
    <mergeCell ref="G119:G120"/>
    <mergeCell ref="E1:J2"/>
    <mergeCell ref="B80:E82"/>
    <mergeCell ref="B13:E16"/>
    <mergeCell ref="B56:E59"/>
    <mergeCell ref="B36:E39"/>
    <mergeCell ref="B91:E93"/>
    <mergeCell ref="B101:E103"/>
  </mergeCells>
  <pageMargins left="0.786805555555556" right="0.786805555555556" top="0.982638888888889" bottom="0.982638888888889" header="0.511805555555556" footer="0.51180555555555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59"/>
  <sheetViews>
    <sheetView zoomScale="85" zoomScaleNormal="85" topLeftCell="A15" workbookViewId="0">
      <selection activeCell="D44" sqref="D44"/>
    </sheetView>
  </sheetViews>
  <sheetFormatPr defaultColWidth="9" defaultRowHeight="13.5"/>
  <cols>
    <col min="1" max="3" width="2.625" customWidth="1"/>
    <col min="4" max="4" width="6.375" customWidth="1"/>
    <col min="5" max="5" width="6" customWidth="1"/>
    <col min="6" max="55" width="2.625" customWidth="1"/>
  </cols>
  <sheetData>
    <row r="1" spans="1:4">
      <c r="A1" s="22" t="s">
        <v>144</v>
      </c>
      <c r="B1" s="22"/>
      <c r="C1" s="22"/>
      <c r="D1" s="22"/>
    </row>
    <row r="2" spans="3:55">
      <c r="C2" s="23" t="s">
        <v>145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</row>
    <row r="3" spans="4:55">
      <c r="D3" s="25" t="s">
        <v>146</v>
      </c>
      <c r="E3" s="26"/>
      <c r="F3" s="26"/>
      <c r="G3" s="27"/>
      <c r="H3" s="25" t="s">
        <v>147</v>
      </c>
      <c r="I3" s="26"/>
      <c r="J3" s="26"/>
      <c r="K3" s="26"/>
      <c r="L3" s="27"/>
      <c r="M3" s="25" t="s">
        <v>148</v>
      </c>
      <c r="N3" s="26"/>
      <c r="O3" s="26"/>
      <c r="P3" s="26"/>
      <c r="Q3" s="26"/>
      <c r="R3" s="27"/>
      <c r="S3" s="25" t="s">
        <v>149</v>
      </c>
      <c r="T3" s="26"/>
      <c r="U3" s="26"/>
      <c r="V3" s="26"/>
      <c r="W3" s="27"/>
      <c r="X3" s="36" t="s">
        <v>150</v>
      </c>
      <c r="Y3" s="37"/>
      <c r="Z3" s="37"/>
      <c r="AA3" s="37"/>
      <c r="AB3" s="37"/>
      <c r="AC3" s="38"/>
      <c r="AD3" s="36" t="s">
        <v>151</v>
      </c>
      <c r="AE3" s="37"/>
      <c r="AF3" s="37"/>
      <c r="AG3" s="37"/>
      <c r="AH3" s="37"/>
      <c r="AI3" s="37"/>
      <c r="AJ3" s="38"/>
      <c r="AK3" s="25" t="s">
        <v>152</v>
      </c>
      <c r="AL3" s="26"/>
      <c r="AM3" s="26"/>
      <c r="AN3" s="27"/>
      <c r="AO3" s="25" t="s">
        <v>153</v>
      </c>
      <c r="AP3" s="26"/>
      <c r="AQ3" s="26"/>
      <c r="AR3" s="27"/>
      <c r="AS3" s="36" t="s">
        <v>154</v>
      </c>
      <c r="AT3" s="37"/>
      <c r="AU3" s="37"/>
      <c r="AV3" s="37"/>
      <c r="AW3" s="37"/>
      <c r="AX3" s="37"/>
      <c r="AY3" s="37"/>
      <c r="AZ3" s="38"/>
      <c r="BA3" s="25" t="s">
        <v>155</v>
      </c>
      <c r="BB3" s="26"/>
      <c r="BC3" s="27"/>
    </row>
    <row r="4" spans="4:55">
      <c r="D4" s="28"/>
      <c r="E4" s="29"/>
      <c r="F4" s="29"/>
      <c r="G4" s="30"/>
      <c r="H4" s="28"/>
      <c r="I4" s="29"/>
      <c r="J4" s="29"/>
      <c r="K4" s="29"/>
      <c r="L4" s="30"/>
      <c r="M4" s="28"/>
      <c r="N4" s="29"/>
      <c r="O4" s="29"/>
      <c r="P4" s="29"/>
      <c r="Q4" s="29"/>
      <c r="R4" s="30"/>
      <c r="S4" s="28"/>
      <c r="T4" s="29"/>
      <c r="U4" s="29"/>
      <c r="V4" s="29"/>
      <c r="W4" s="30"/>
      <c r="X4" s="39"/>
      <c r="Y4" s="40"/>
      <c r="Z4" s="40"/>
      <c r="AA4" s="40"/>
      <c r="AB4" s="40"/>
      <c r="AC4" s="41"/>
      <c r="AD4" s="39"/>
      <c r="AE4" s="40"/>
      <c r="AF4" s="40"/>
      <c r="AG4" s="40"/>
      <c r="AH4" s="40"/>
      <c r="AI4" s="40"/>
      <c r="AJ4" s="41"/>
      <c r="AK4" s="28"/>
      <c r="AL4" s="29"/>
      <c r="AM4" s="29"/>
      <c r="AN4" s="30"/>
      <c r="AO4" s="28"/>
      <c r="AP4" s="29"/>
      <c r="AQ4" s="29"/>
      <c r="AR4" s="30"/>
      <c r="AS4" s="39" t="s">
        <v>156</v>
      </c>
      <c r="AT4" s="40"/>
      <c r="AU4" s="40"/>
      <c r="AV4" s="40"/>
      <c r="AW4" s="40"/>
      <c r="AX4" s="40"/>
      <c r="AY4" s="40"/>
      <c r="AZ4" s="41"/>
      <c r="BA4" s="28"/>
      <c r="BB4" s="29"/>
      <c r="BC4" s="30"/>
    </row>
    <row r="5" spans="4:55">
      <c r="D5" s="31" t="s">
        <v>157</v>
      </c>
      <c r="E5" s="32"/>
      <c r="F5" s="32"/>
      <c r="G5" s="33"/>
      <c r="H5" s="31" t="s">
        <v>158</v>
      </c>
      <c r="I5" s="32"/>
      <c r="J5" s="32"/>
      <c r="K5" s="32"/>
      <c r="L5" s="33"/>
      <c r="M5" s="31" t="s">
        <v>159</v>
      </c>
      <c r="N5" s="32"/>
      <c r="O5" s="32"/>
      <c r="P5" s="32"/>
      <c r="Q5" s="32"/>
      <c r="R5" s="33"/>
      <c r="S5" s="51" t="s">
        <v>160</v>
      </c>
      <c r="T5" s="24"/>
      <c r="U5" s="24"/>
      <c r="V5" s="24"/>
      <c r="W5" s="50"/>
      <c r="X5" s="58" t="s">
        <v>161</v>
      </c>
      <c r="Y5" s="24"/>
      <c r="Z5" s="24"/>
      <c r="AA5" s="24"/>
      <c r="AB5" s="24"/>
      <c r="AC5" s="50"/>
      <c r="AD5" s="51" t="s">
        <v>162</v>
      </c>
      <c r="AE5" s="24"/>
      <c r="AF5" s="24"/>
      <c r="AG5" s="24"/>
      <c r="AH5" s="24"/>
      <c r="AI5" s="24"/>
      <c r="AJ5" s="50"/>
      <c r="AK5" s="31">
        <v>20</v>
      </c>
      <c r="AL5" s="32"/>
      <c r="AM5" s="32"/>
      <c r="AN5" s="33"/>
      <c r="AO5" s="31">
        <v>16</v>
      </c>
      <c r="AP5" s="32"/>
      <c r="AQ5" s="32"/>
      <c r="AR5" s="33"/>
      <c r="AS5" s="31" t="s">
        <v>163</v>
      </c>
      <c r="AT5" s="32"/>
      <c r="AU5" s="32"/>
      <c r="AV5" s="32"/>
      <c r="AW5" s="32"/>
      <c r="AX5" s="32"/>
      <c r="AY5" s="32"/>
      <c r="AZ5" s="33"/>
      <c r="BA5" s="31">
        <v>1</v>
      </c>
      <c r="BB5" s="32"/>
      <c r="BC5" s="33"/>
    </row>
    <row r="6" spans="4:55"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59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ht="22.5" spans="4:23">
      <c r="D7" s="23" t="s">
        <v>164</v>
      </c>
      <c r="W7" s="60" t="s">
        <v>165</v>
      </c>
    </row>
    <row r="8" spans="4:33">
      <c r="D8" s="35" t="s">
        <v>166</v>
      </c>
      <c r="E8" s="36" t="s">
        <v>167</v>
      </c>
      <c r="F8" s="37"/>
      <c r="G8" s="37"/>
      <c r="H8" s="38"/>
      <c r="I8" s="36" t="s">
        <v>149</v>
      </c>
      <c r="J8" s="37"/>
      <c r="K8" s="37"/>
      <c r="L8" s="37"/>
      <c r="M8" s="38"/>
      <c r="N8" s="36" t="s">
        <v>168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</row>
    <row r="9" spans="4:33">
      <c r="D9" s="35"/>
      <c r="E9" s="39" t="s">
        <v>169</v>
      </c>
      <c r="F9" s="40"/>
      <c r="G9" s="40"/>
      <c r="H9" s="41"/>
      <c r="I9" s="39" t="s">
        <v>170</v>
      </c>
      <c r="J9" s="40"/>
      <c r="K9" s="40"/>
      <c r="L9" s="40"/>
      <c r="M9" s="41"/>
      <c r="N9" s="53" t="s">
        <v>161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1"/>
    </row>
    <row r="10" spans="4:34">
      <c r="D10" s="42">
        <v>1</v>
      </c>
      <c r="E10" s="43">
        <v>2309</v>
      </c>
      <c r="F10" s="44"/>
      <c r="G10" s="44"/>
      <c r="H10" s="45"/>
      <c r="I10" s="46" t="s">
        <v>160</v>
      </c>
      <c r="J10" s="44"/>
      <c r="K10" s="44"/>
      <c r="L10" s="44"/>
      <c r="M10" s="44"/>
      <c r="N10" s="46" t="s">
        <v>171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t="s">
        <v>172</v>
      </c>
    </row>
    <row r="11" ht="14.25" spans="4:34">
      <c r="D11" s="42">
        <v>2</v>
      </c>
      <c r="E11" s="46">
        <v>2449</v>
      </c>
      <c r="F11" s="44"/>
      <c r="G11" s="44"/>
      <c r="H11" s="45"/>
      <c r="I11" s="46" t="s">
        <v>160</v>
      </c>
      <c r="J11" s="44"/>
      <c r="K11" s="44"/>
      <c r="L11" s="44"/>
      <c r="M11" s="44"/>
      <c r="N11" s="54" t="s">
        <v>171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61"/>
      <c r="AH11" t="s">
        <v>173</v>
      </c>
    </row>
    <row r="12" ht="14.25" spans="4:34">
      <c r="D12" s="42">
        <v>3</v>
      </c>
      <c r="E12" s="46">
        <v>2449</v>
      </c>
      <c r="F12" s="44"/>
      <c r="G12" s="44"/>
      <c r="H12" s="45"/>
      <c r="I12" s="46" t="s">
        <v>160</v>
      </c>
      <c r="J12" s="44"/>
      <c r="K12" s="44"/>
      <c r="L12" s="44"/>
      <c r="M12" s="44"/>
      <c r="N12" s="56" t="s">
        <v>174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62"/>
      <c r="AH12" t="s">
        <v>175</v>
      </c>
    </row>
    <row r="13" ht="14.25" spans="4:34">
      <c r="D13" s="42">
        <v>4</v>
      </c>
      <c r="E13" s="46">
        <v>2449</v>
      </c>
      <c r="F13" s="44"/>
      <c r="G13" s="44"/>
      <c r="H13" s="45"/>
      <c r="I13" s="43" t="s">
        <v>176</v>
      </c>
      <c r="J13" s="44"/>
      <c r="K13" s="44"/>
      <c r="L13" s="44"/>
      <c r="M13" s="44"/>
      <c r="N13" s="56" t="s">
        <v>171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62"/>
      <c r="AH13" t="s">
        <v>177</v>
      </c>
    </row>
    <row r="16" spans="4:4">
      <c r="D16" s="23" t="s">
        <v>178</v>
      </c>
    </row>
    <row r="17" spans="4:25">
      <c r="D17" s="47" t="s">
        <v>179</v>
      </c>
      <c r="E17" s="37"/>
      <c r="F17" s="37"/>
      <c r="G17" s="38"/>
      <c r="H17" s="36" t="s">
        <v>180</v>
      </c>
      <c r="I17" s="37"/>
      <c r="J17" s="37"/>
      <c r="K17" s="37"/>
      <c r="L17" s="37"/>
      <c r="M17" s="37"/>
      <c r="N17" s="37"/>
      <c r="O17" s="37"/>
      <c r="P17" s="38"/>
      <c r="Q17" s="36" t="s">
        <v>181</v>
      </c>
      <c r="R17" s="37"/>
      <c r="S17" s="37"/>
      <c r="T17" s="37"/>
      <c r="U17" s="37"/>
      <c r="V17" s="37"/>
      <c r="W17" s="37"/>
      <c r="X17" s="37"/>
      <c r="Y17" s="38"/>
    </row>
    <row r="18" spans="4:25">
      <c r="D18" s="48" t="s">
        <v>182</v>
      </c>
      <c r="E18" s="40"/>
      <c r="F18" s="40"/>
      <c r="G18" s="41"/>
      <c r="H18" s="39" t="s">
        <v>183</v>
      </c>
      <c r="I18" s="40"/>
      <c r="J18" s="40"/>
      <c r="K18" s="40"/>
      <c r="L18" s="40"/>
      <c r="M18" s="40"/>
      <c r="N18" s="40"/>
      <c r="O18" s="40"/>
      <c r="P18" s="41"/>
      <c r="Q18" s="39" t="s">
        <v>184</v>
      </c>
      <c r="R18" s="40"/>
      <c r="S18" s="40"/>
      <c r="T18" s="40"/>
      <c r="U18" s="40"/>
      <c r="V18" s="40"/>
      <c r="W18" s="40"/>
      <c r="X18" s="40"/>
      <c r="Y18" s="41"/>
    </row>
    <row r="19" spans="4:25">
      <c r="D19" s="49" t="s">
        <v>185</v>
      </c>
      <c r="E19" s="24"/>
      <c r="F19" s="24"/>
      <c r="G19" s="50"/>
      <c r="H19" s="51" t="s">
        <v>186</v>
      </c>
      <c r="I19" s="24"/>
      <c r="J19" s="24"/>
      <c r="K19" s="24"/>
      <c r="L19" s="24"/>
      <c r="M19" s="24"/>
      <c r="N19" s="24"/>
      <c r="O19" s="24"/>
      <c r="P19" s="50"/>
      <c r="Q19" s="51" t="s">
        <v>187</v>
      </c>
      <c r="R19" s="24"/>
      <c r="S19" s="24"/>
      <c r="T19" s="24"/>
      <c r="U19" s="24"/>
      <c r="V19" s="24"/>
      <c r="W19" s="24"/>
      <c r="X19" s="24"/>
      <c r="Y19" s="50"/>
    </row>
    <row r="20" spans="4:25">
      <c r="D20" s="49" t="s">
        <v>188</v>
      </c>
      <c r="E20" s="24"/>
      <c r="F20" s="24"/>
      <c r="G20" s="50"/>
      <c r="H20" s="51" t="s">
        <v>189</v>
      </c>
      <c r="I20" s="24"/>
      <c r="J20" s="24"/>
      <c r="K20" s="24"/>
      <c r="L20" s="24"/>
      <c r="M20" s="24"/>
      <c r="N20" s="24"/>
      <c r="O20" s="24"/>
      <c r="P20" s="50"/>
      <c r="Q20" s="51" t="s">
        <v>190</v>
      </c>
      <c r="R20" s="24"/>
      <c r="S20" s="24"/>
      <c r="T20" s="24"/>
      <c r="U20" s="24"/>
      <c r="V20" s="24"/>
      <c r="W20" s="24"/>
      <c r="X20" s="24"/>
      <c r="Y20" s="50"/>
    </row>
    <row r="22" spans="1:1">
      <c r="A22" s="22" t="s">
        <v>191</v>
      </c>
    </row>
    <row r="23" ht="22.5" spans="4:4">
      <c r="D23" s="23" t="s">
        <v>192</v>
      </c>
    </row>
    <row r="24" spans="4:33">
      <c r="D24" s="35" t="s">
        <v>166</v>
      </c>
      <c r="E24" s="36" t="s">
        <v>167</v>
      </c>
      <c r="F24" s="37"/>
      <c r="G24" s="37"/>
      <c r="H24" s="38"/>
      <c r="I24" s="36" t="s">
        <v>149</v>
      </c>
      <c r="J24" s="37"/>
      <c r="K24" s="37"/>
      <c r="L24" s="37"/>
      <c r="M24" s="38"/>
      <c r="N24" s="36" t="s">
        <v>168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</row>
    <row r="25" spans="4:33">
      <c r="D25" s="35"/>
      <c r="E25" s="39" t="s">
        <v>169</v>
      </c>
      <c r="F25" s="40"/>
      <c r="G25" s="40"/>
      <c r="H25" s="41"/>
      <c r="I25" s="39" t="s">
        <v>170</v>
      </c>
      <c r="J25" s="40"/>
      <c r="K25" s="40"/>
      <c r="L25" s="40"/>
      <c r="M25" s="41"/>
      <c r="N25" s="53" t="s">
        <v>161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1"/>
    </row>
    <row r="26" ht="14.25" spans="4:33">
      <c r="D26" s="42">
        <v>1</v>
      </c>
      <c r="E26" s="43">
        <v>2309</v>
      </c>
      <c r="F26" s="44"/>
      <c r="G26" s="44"/>
      <c r="H26" s="45"/>
      <c r="I26" s="46" t="s">
        <v>160</v>
      </c>
      <c r="J26" s="44"/>
      <c r="K26" s="44"/>
      <c r="L26" s="44"/>
      <c r="M26" s="44"/>
      <c r="N26" s="54" t="s">
        <v>171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61"/>
    </row>
    <row r="27" ht="14.25" spans="4:33">
      <c r="D27" s="42">
        <v>2</v>
      </c>
      <c r="E27" s="46">
        <v>2449</v>
      </c>
      <c r="F27" s="44"/>
      <c r="G27" s="44"/>
      <c r="H27" s="45"/>
      <c r="I27" s="46" t="s">
        <v>160</v>
      </c>
      <c r="J27" s="44"/>
      <c r="K27" s="44"/>
      <c r="L27" s="44"/>
      <c r="M27" s="44"/>
      <c r="N27" s="56" t="s">
        <v>193</v>
      </c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62"/>
    </row>
    <row r="28" ht="14.25" spans="4:33">
      <c r="D28" s="42">
        <v>3</v>
      </c>
      <c r="E28" s="46">
        <v>2449</v>
      </c>
      <c r="F28" s="44"/>
      <c r="G28" s="44"/>
      <c r="H28" s="45"/>
      <c r="I28" s="46" t="s">
        <v>160</v>
      </c>
      <c r="J28" s="44"/>
      <c r="K28" s="44"/>
      <c r="L28" s="44"/>
      <c r="M28" s="44"/>
      <c r="N28" s="56" t="s">
        <v>174</v>
      </c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62"/>
    </row>
    <row r="29" ht="14.25" spans="4:33">
      <c r="D29" s="42">
        <v>4</v>
      </c>
      <c r="E29" s="46">
        <v>2449</v>
      </c>
      <c r="F29" s="44"/>
      <c r="G29" s="44"/>
      <c r="H29" s="45"/>
      <c r="I29" s="43" t="s">
        <v>176</v>
      </c>
      <c r="J29" s="44"/>
      <c r="K29" s="44"/>
      <c r="L29" s="44"/>
      <c r="M29" s="44"/>
      <c r="N29" s="56" t="s">
        <v>171</v>
      </c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62"/>
    </row>
    <row r="31" spans="1:1">
      <c r="A31" s="22" t="s">
        <v>194</v>
      </c>
    </row>
    <row r="33" spans="4:5">
      <c r="D33" t="s">
        <v>195</v>
      </c>
      <c r="E33" t="s">
        <v>196</v>
      </c>
    </row>
    <row r="35" spans="4:5">
      <c r="D35" t="s">
        <v>197</v>
      </c>
      <c r="E35" t="s">
        <v>198</v>
      </c>
    </row>
    <row r="41" spans="1:4">
      <c r="A41" t="s">
        <v>199</v>
      </c>
      <c r="D41" t="s">
        <v>200</v>
      </c>
    </row>
    <row r="43" spans="4:4">
      <c r="D43" t="s">
        <v>201</v>
      </c>
    </row>
    <row r="44" spans="4:4">
      <c r="D44" t="s">
        <v>202</v>
      </c>
    </row>
    <row r="45" spans="4:4">
      <c r="D45" t="s">
        <v>203</v>
      </c>
    </row>
    <row r="46" spans="4:4">
      <c r="D46" t="s">
        <v>204</v>
      </c>
    </row>
    <row r="47" spans="4:4">
      <c r="D47" t="s">
        <v>205</v>
      </c>
    </row>
    <row r="48" spans="4:4">
      <c r="D48" t="s">
        <v>206</v>
      </c>
    </row>
    <row r="49" spans="4:4">
      <c r="D49" t="s">
        <v>207</v>
      </c>
    </row>
    <row r="50" spans="4:4">
      <c r="D50" t="s">
        <v>208</v>
      </c>
    </row>
    <row r="51" spans="4:4">
      <c r="D51" t="s">
        <v>209</v>
      </c>
    </row>
    <row r="52" spans="4:4">
      <c r="D52" t="s">
        <v>202</v>
      </c>
    </row>
    <row r="53" spans="4:4">
      <c r="D53" t="s">
        <v>203</v>
      </c>
    </row>
    <row r="54" spans="4:4">
      <c r="D54" t="s">
        <v>204</v>
      </c>
    </row>
    <row r="55" spans="4:4">
      <c r="D55" t="s">
        <v>205</v>
      </c>
    </row>
    <row r="56" spans="4:4">
      <c r="D56" t="s">
        <v>210</v>
      </c>
    </row>
    <row r="57" spans="4:4">
      <c r="D57" t="s">
        <v>211</v>
      </c>
    </row>
    <row r="58" spans="4:16">
      <c r="D58" s="52" t="s">
        <v>212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4:16">
      <c r="D59" s="52" t="s">
        <v>213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</row>
  </sheetData>
  <mergeCells count="9">
    <mergeCell ref="D8:D9"/>
    <mergeCell ref="D24:D25"/>
    <mergeCell ref="AK3:AN4"/>
    <mergeCell ref="AO3:AR4"/>
    <mergeCell ref="BA3:BC4"/>
    <mergeCell ref="D3:G4"/>
    <mergeCell ref="H3:L4"/>
    <mergeCell ref="M3:R4"/>
    <mergeCell ref="S3:W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"/>
    </sheetView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1">
      <c r="A1" s="2" t="s">
        <v>214</v>
      </c>
    </row>
    <row r="2" s="1" customFormat="1" ht="21.75" customHeight="1" spans="1:9">
      <c r="A2" s="4" t="s">
        <v>2</v>
      </c>
      <c r="B2" s="5" t="s">
        <v>215</v>
      </c>
      <c r="C2" s="4" t="s">
        <v>4</v>
      </c>
      <c r="D2" s="4" t="s">
        <v>216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ht="12" spans="1:9">
      <c r="A3" s="6" t="s">
        <v>27</v>
      </c>
      <c r="B3" s="7" t="s">
        <v>28</v>
      </c>
      <c r="C3" s="6" t="s">
        <v>115</v>
      </c>
      <c r="D3" s="7" t="s">
        <v>30</v>
      </c>
      <c r="E3" s="6" t="s">
        <v>66</v>
      </c>
      <c r="F3" s="6" t="s">
        <v>71</v>
      </c>
      <c r="G3" s="8" t="s">
        <v>84</v>
      </c>
      <c r="H3" s="8" t="s">
        <v>95</v>
      </c>
      <c r="I3" s="8" t="s">
        <v>110</v>
      </c>
    </row>
    <row r="4" ht="12" spans="1:9">
      <c r="A4" s="6" t="s">
        <v>217</v>
      </c>
      <c r="B4" s="7" t="s">
        <v>218</v>
      </c>
      <c r="C4" s="6" t="s">
        <v>29</v>
      </c>
      <c r="D4" s="7" t="s">
        <v>219</v>
      </c>
      <c r="E4" s="6" t="s">
        <v>67</v>
      </c>
      <c r="F4" s="6" t="s">
        <v>72</v>
      </c>
      <c r="G4" s="8" t="s">
        <v>85</v>
      </c>
      <c r="H4" s="8" t="s">
        <v>96</v>
      </c>
      <c r="I4" s="8" t="s">
        <v>111</v>
      </c>
    </row>
    <row r="5" ht="12" spans="1:9">
      <c r="A5" s="6" t="s">
        <v>220</v>
      </c>
      <c r="B5" s="9"/>
      <c r="C5" s="6" t="s">
        <v>116</v>
      </c>
      <c r="D5" s="7" t="s">
        <v>221</v>
      </c>
      <c r="E5" s="10"/>
      <c r="F5" s="6" t="s">
        <v>73</v>
      </c>
      <c r="G5" s="8" t="s">
        <v>86</v>
      </c>
      <c r="H5" s="8" t="s">
        <v>97</v>
      </c>
      <c r="I5" s="8" t="s">
        <v>112</v>
      </c>
    </row>
    <row r="6" ht="12" spans="1:9">
      <c r="A6" s="6" t="s">
        <v>48</v>
      </c>
      <c r="B6" s="11"/>
      <c r="C6" s="12"/>
      <c r="D6" s="9"/>
      <c r="E6" s="13"/>
      <c r="F6" s="7" t="s">
        <v>74</v>
      </c>
      <c r="G6" s="8" t="s">
        <v>87</v>
      </c>
      <c r="H6" s="8" t="s">
        <v>98</v>
      </c>
      <c r="I6" s="8" t="s">
        <v>113</v>
      </c>
    </row>
    <row r="7" ht="12" spans="1:9">
      <c r="A7" s="9"/>
      <c r="B7" s="11"/>
      <c r="C7" s="11"/>
      <c r="D7" s="11"/>
      <c r="E7" s="11"/>
      <c r="F7" s="7" t="s">
        <v>75</v>
      </c>
      <c r="G7" s="8" t="s">
        <v>88</v>
      </c>
      <c r="H7" s="8" t="s">
        <v>99</v>
      </c>
      <c r="I7" s="19"/>
    </row>
    <row r="8" ht="12" spans="1:9">
      <c r="A8" s="11"/>
      <c r="B8" s="11"/>
      <c r="C8" s="11"/>
      <c r="D8" s="11"/>
      <c r="E8" s="11"/>
      <c r="F8" s="7" t="s">
        <v>76</v>
      </c>
      <c r="G8" s="8" t="s">
        <v>89</v>
      </c>
      <c r="H8" s="8" t="s">
        <v>100</v>
      </c>
      <c r="I8" s="20"/>
    </row>
    <row r="9" ht="12" spans="1:9">
      <c r="A9" s="11"/>
      <c r="B9" s="11"/>
      <c r="C9" s="11"/>
      <c r="D9" s="11"/>
      <c r="E9" s="11"/>
      <c r="F9" s="7" t="s">
        <v>77</v>
      </c>
      <c r="G9" s="8" t="s">
        <v>90</v>
      </c>
      <c r="H9" s="8" t="s">
        <v>101</v>
      </c>
      <c r="I9" s="20"/>
    </row>
    <row r="10" ht="12" spans="1:9">
      <c r="A10" s="11"/>
      <c r="B10" s="11"/>
      <c r="C10" s="11"/>
      <c r="D10" s="11"/>
      <c r="E10" s="11"/>
      <c r="F10" s="7" t="s">
        <v>78</v>
      </c>
      <c r="G10" s="8" t="s">
        <v>91</v>
      </c>
      <c r="H10" s="8" t="s">
        <v>102</v>
      </c>
      <c r="I10" s="21"/>
    </row>
    <row r="11" ht="12" spans="1:9">
      <c r="A11" s="11"/>
      <c r="B11" s="11"/>
      <c r="C11" s="11"/>
      <c r="D11" s="11"/>
      <c r="E11" s="11"/>
      <c r="F11" s="7" t="s">
        <v>79</v>
      </c>
      <c r="G11" s="8" t="s">
        <v>92</v>
      </c>
      <c r="H11" s="8" t="s">
        <v>103</v>
      </c>
      <c r="I11" s="21"/>
    </row>
    <row r="12" ht="12" spans="1:9">
      <c r="A12" s="11"/>
      <c r="B12" s="11"/>
      <c r="C12" s="11"/>
      <c r="D12" s="11"/>
      <c r="E12" s="11"/>
      <c r="F12" s="7" t="s">
        <v>80</v>
      </c>
      <c r="G12" s="8" t="s">
        <v>93</v>
      </c>
      <c r="H12" s="8" t="s">
        <v>104</v>
      </c>
      <c r="I12" s="21"/>
    </row>
    <row r="13" ht="12" spans="1:9">
      <c r="A13" s="11"/>
      <c r="B13" s="11"/>
      <c r="C13" s="11"/>
      <c r="D13" s="11"/>
      <c r="E13" s="11"/>
      <c r="F13" s="11" t="s">
        <v>81</v>
      </c>
      <c r="G13" s="14"/>
      <c r="H13" s="8" t="s">
        <v>105</v>
      </c>
      <c r="I13" s="21"/>
    </row>
    <row r="14" ht="12" spans="1:9">
      <c r="A14" s="11"/>
      <c r="B14" s="11"/>
      <c r="C14" s="11"/>
      <c r="D14" s="11"/>
      <c r="E14" s="11"/>
      <c r="F14" s="7" t="s">
        <v>82</v>
      </c>
      <c r="G14" s="11"/>
      <c r="H14" s="8" t="s">
        <v>106</v>
      </c>
      <c r="I14" s="21"/>
    </row>
    <row r="15" ht="12" spans="1:9">
      <c r="A15" s="11"/>
      <c r="B15" s="11"/>
      <c r="C15" s="11"/>
      <c r="D15" s="11"/>
      <c r="E15" s="11"/>
      <c r="F15" s="15"/>
      <c r="G15" s="11"/>
      <c r="H15" s="8" t="s">
        <v>107</v>
      </c>
      <c r="I15" s="21"/>
    </row>
    <row r="16" ht="12" spans="1:9">
      <c r="A16" s="11"/>
      <c r="B16" s="11"/>
      <c r="C16" s="11"/>
      <c r="D16" s="11"/>
      <c r="E16" s="11"/>
      <c r="F16" s="16"/>
      <c r="G16" s="11"/>
      <c r="H16" s="8" t="s">
        <v>222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1">
      <c r="A20" s="2" t="s">
        <v>223</v>
      </c>
    </row>
    <row r="21" spans="1:1">
      <c r="A21" s="2" t="s">
        <v>224</v>
      </c>
    </row>
    <row r="22" spans="1:1">
      <c r="A22" s="2" t="s">
        <v>225</v>
      </c>
    </row>
  </sheetData>
  <pageMargins left="0.699305555555556" right="0.699305555555556" top="0.75" bottom="0.75" header="0.3" footer="0.3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compla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単体障害一覧</vt:lpstr>
      <vt:lpstr>統計分析</vt:lpstr>
      <vt:lpstr>No3</vt:lpstr>
      <vt:lpstr>リスト一覧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dcterms:created xsi:type="dcterms:W3CDTF">2002-06-19T05:47:00Z</dcterms:created>
  <cp:lastPrinted>2010-04-16T07:20:00Z</cp:lastPrinted>
  <dcterms:modified xsi:type="dcterms:W3CDTF">2018-05-29T02:18:58Z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2052-10.1.0.6929</vt:lpwstr>
  </property>
</Properties>
</file>