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50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44525" concurrentCalc="0"/>
</workbook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<sst xmlns="http://schemas.openxmlformats.org/spreadsheetml/2006/main" count="207">
  <si>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</si>
  <si>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</si>
  <si>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</si>
  <si>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</si>
  <si>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</si>
  <si>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</si>
  <si>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</si>
  <si>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</si>
  <si>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</si>
  <si>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</si>
  <si>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</si>
  <si>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</si>
  <si>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</si>
  <si>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charset val="134"/>
      </rPr>
      <t>障害等</t>
    </r>
    <r>
      <rPr>
        <b/>
        <sz val="10"/>
        <rFont val="宋体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</si>
  <si>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</si>
  <si>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</si>
  <si>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</si>
  <si>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</si>
  <si>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</si>
  <si>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</si>
  <si>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</si>
  <si>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</si>
  <si>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</si>
  <si>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</si>
  <si>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</si>
  <si>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</si>
  <si>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</si>
  <si>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</si>
  <si>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</si>
  <si>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</si>
  <si>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</si>
  <si>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</si>
  <si>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</si>
  <si>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</si>
  <si>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charset val="134"/>
      </rPr>
      <t>管理后台书类</t>
    </r>
    <r>
      <rPr>
        <sz val="10"/>
        <rFont val="ＭＳ Ｐゴシック"/>
        <charset val="134"/>
      </rPr>
      <t>一</t>
    </r>
    <r>
      <rPr>
        <sz val="10"/>
        <rFont val="宋体"/>
        <charset val="134"/>
      </rPr>
      <t>览</t>
    </r>
    <r>
      <rPr>
        <sz val="10"/>
        <rFont val="ＭＳ Ｐゴシック"/>
        <charset val="134"/>
      </rPr>
      <t>和</t>
    </r>
    <r>
      <rPr>
        <sz val="10"/>
        <rFont val="宋体"/>
        <charset val="134"/>
      </rPr>
      <t>图像一览，点击下载图标，文件无法正确预览，路径多出一个</t>
    </r>
    <r>
      <rPr>
        <sz val="10"/>
        <rFont val="ＭＳ Ｐゴシック"/>
        <charset val="134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</si>
  <si>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</si>
  <si>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</si>
  <si>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</si>
  <si>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</si>
  <si>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</si>
  <si>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</si>
  <si>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</si>
  <si>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charset val="134"/>
      </rPr>
      <t>駐車場一覧→駐車場(空き状</t>
    </r>
    <r>
      <rPr>
        <sz val="10"/>
        <rFont val="宋体"/>
        <charset val="134"/>
      </rPr>
      <t>态</t>
    </r>
    <r>
      <rPr>
        <sz val="10"/>
        <rFont val="ＭＳ Ｐゴシック"/>
        <charset val="134"/>
      </rPr>
      <t>)→車室→申込みフォームを送る / 契約手続きに進む</t>
    </r>
  </si>
  <si>
    <r>
      <rPr>
        <sz val="10"/>
        <rFont val="ＭＳ Ｐゴシック"/>
        <charset val="134"/>
      </rPr>
      <t>在此申</t>
    </r>
    <r>
      <rPr>
        <sz val="10"/>
        <rFont val="宋体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charset val="134"/>
      </rPr>
      <t>yahoo api出</t>
    </r>
    <r>
      <rPr>
        <sz val="10"/>
        <rFont val="宋体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</si>
  <si>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</si>
  <si>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</si>
  <si>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charset val="134"/>
      </rPr>
      <t>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用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分</t>
    </r>
    <r>
      <rPr>
        <sz val="10"/>
        <rFont val="宋体"/>
        <charset val="134"/>
      </rPr>
      <t>类为</t>
    </r>
    <r>
      <rPr>
        <sz val="10"/>
        <rFont val="ＭＳ Ｐゴシック"/>
        <charset val="134"/>
      </rPr>
      <t>个人的送付先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：
1、“2.発送準備：請求書・保管場所使用承諾証明書発行” 中的送付先更改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有</t>
    </r>
    <r>
      <rPr>
        <sz val="10"/>
        <rFont val="宋体"/>
        <charset val="134"/>
      </rPr>
      <t>弹</t>
    </r>
    <r>
      <rPr>
        <sz val="10"/>
        <rFont val="ＭＳ Ｐゴシック"/>
        <charset val="134"/>
      </rPr>
      <t>出框提示：予期できないエラーが発生しました。
2、改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“1発送準備：スケジュール……” 中的送付先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，“2.発送準備：請求書……” 中的書類送付先改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，但送付先不改</t>
    </r>
    <r>
      <rPr>
        <sz val="10"/>
        <rFont val="宋体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</si>
  <si>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</si>
  <si>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</si>
  <si>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</si>
  <si>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charset val="134"/>
      </rPr>
      <t>testcase与</t>
    </r>
    <r>
      <rPr>
        <sz val="10"/>
        <rFont val="宋体"/>
        <charset val="134"/>
      </rPr>
      <t>项目不统一。确认</t>
    </r>
    <r>
      <rPr>
        <sz val="10"/>
        <rFont val="ＭＳ Ｐゴシック"/>
        <charset val="134"/>
      </rPr>
      <t>点001-001-011的期待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担当者的一括変更，而</t>
    </r>
    <r>
      <rPr>
        <sz val="10"/>
        <rFont val="宋体"/>
        <charset val="134"/>
      </rPr>
      <t>项</t>
    </r>
    <r>
      <rPr>
        <sz val="10"/>
        <rFont val="ＭＳ Ｐゴシック"/>
        <charset val="134"/>
      </rPr>
      <t>目中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</si>
  <si>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</si>
  <si>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</si>
  <si>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charset val="134"/>
      </rPr>
      <t>“契約者検索”部分，用火狐</t>
    </r>
    <r>
      <rPr>
        <sz val="10"/>
        <rFont val="宋体"/>
        <charset val="134"/>
      </rPr>
      <t>浏览</t>
    </r>
    <r>
      <rPr>
        <sz val="10"/>
        <rFont val="ＭＳ Ｐゴシック"/>
        <charset val="134"/>
      </rPr>
      <t>器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名称和客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状</t>
    </r>
    <r>
      <rPr>
        <sz val="10"/>
        <rFont val="宋体"/>
        <charset val="134"/>
      </rPr>
      <t>态显</t>
    </r>
    <r>
      <rPr>
        <sz val="10"/>
        <rFont val="ＭＳ Ｐゴシック"/>
        <charset val="134"/>
      </rPr>
      <t>示不</t>
    </r>
    <r>
      <rPr>
        <sz val="10"/>
        <rFont val="宋体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</si>
  <si>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</si>
  <si>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</si>
  <si>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</si>
  <si>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charset val="134"/>
      </rPr>
      <t>追加</t>
    </r>
    <r>
      <rPr>
        <sz val="10"/>
        <rFont val="宋体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</si>
  <si>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</si>
  <si>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charset val="134"/>
      </rPr>
      <t>ホワイトボード→トラブル一覧→問い合わせ元→</t>
    </r>
    <r>
      <rPr>
        <sz val="10"/>
        <rFont val="宋体"/>
        <charset val="134"/>
      </rPr>
      <t>变更</t>
    </r>
  </si>
  <si>
    <r>
      <rPr>
        <sz val="10"/>
        <rFont val="ＭＳ Ｐゴシック"/>
        <charset val="134"/>
      </rPr>
      <t>点</t>
    </r>
    <r>
      <rPr>
        <sz val="10"/>
        <rFont val="宋体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</si>
  <si>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</si>
  <si>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charset val="134"/>
      </rPr>
      <t>进</t>
    </r>
    <r>
      <rPr>
        <sz val="10"/>
        <rFont val="ＭＳ Ｐゴシック"/>
        <charset val="134"/>
      </rPr>
      <t>入駐車場名称検索</t>
    </r>
    <r>
      <rPr>
        <sz val="10"/>
        <rFont val="宋体"/>
        <charset val="134"/>
      </rPr>
      <t>页</t>
    </r>
    <r>
      <rPr>
        <sz val="10"/>
        <rFont val="ＭＳ Ｐゴシック"/>
        <charset val="134"/>
      </rPr>
      <t>面后，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索部分无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</t>
    </r>
    <r>
      <rPr>
        <sz val="10"/>
        <rFont val="宋体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</si>
  <si>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</si>
  <si>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charset val="134"/>
      </rPr>
      <t>testcase期待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</si>
  <si>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</si>
  <si>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</si>
  <si>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charset val="134"/>
      </rPr>
      <t>马鸿</t>
    </r>
    <r>
      <rPr>
        <sz val="10"/>
        <rFont val="ＭＳ Ｐゴシック"/>
        <charset val="134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</si>
  <si>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</si>
  <si>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</si>
  <si>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</si>
  <si>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charset val="134"/>
      </rPr>
      <t>“対応完了”不成功，</t>
    </r>
    <r>
      <rPr>
        <sz val="10"/>
        <rFont val="宋体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</si>
  <si>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</si>
  <si>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</si>
  <si>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</si>
  <si>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</si>
  <si>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charset val="134"/>
      </rPr>
      <t>在管理后台新增停车场信息，保存时报错，未解决</t>
    </r>
    <r>
      <rPr>
        <sz val="10"/>
        <rFont val="ＭＳ Ｐゴシック"/>
        <charset val="134"/>
      </rPr>
      <t>http://127.0.0.1:8000/admin/parkinglot/parkinglot/add/</t>
    </r>
  </si>
  <si>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工作流程问题</t>
    </r>
  </si>
  <si>
    <r>
      <rPr>
        <sz val="10"/>
        <rFont val="宋体"/>
        <charset val="134"/>
      </rPr>
      <t>我们提交</t>
    </r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测试文档后希望能在合适的时间得到评价和指正</t>
    </r>
  </si>
  <si>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</si>
  <si>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</si>
  <si>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</si>
  <si>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</si>
  <si>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</si>
  <si>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</si>
  <si>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charset val="134"/>
      </rPr>
      <t>手</t>
    </r>
    <r>
      <rPr>
        <sz val="10"/>
        <rFont val="宋体"/>
        <charset val="134"/>
      </rPr>
      <t>顺</t>
    </r>
    <r>
      <rPr>
        <sz val="10"/>
        <rFont val="ＭＳ Ｐゴシック"/>
        <charset val="134"/>
      </rPr>
      <t xml:space="preserve">：
ホワイトボード→不具合・工事一覧-&gt;追加　不具合・工事-&gt;関連書類一式を追加できること
</t>
    </r>
    <r>
      <rPr>
        <sz val="10"/>
        <rFont val="宋体"/>
        <charset val="134"/>
      </rPr>
      <t>增加相关文件，选择好文件、填写好备注，在保存之前点击添加的相关文件后面的</t>
    </r>
    <r>
      <rPr>
        <sz val="10"/>
        <rFont val="ＭＳ Ｐゴシック"/>
        <charset val="134"/>
      </rPr>
      <t>“X</t>
    </r>
    <r>
      <rPr>
        <sz val="10"/>
        <rFont val="宋体"/>
        <charset val="134"/>
      </rPr>
      <t>”</t>
    </r>
    <r>
      <rPr>
        <sz val="10"/>
        <rFont val="ＭＳ Ｐゴシック"/>
        <charset val="134"/>
      </rPr>
      <t>号</t>
    </r>
    <r>
      <rPr>
        <sz val="10"/>
        <rFont val="宋体"/>
        <charset val="134"/>
      </rPr>
      <t>删除，此时保存，系统报错；</t>
    </r>
  </si>
  <si>
    <t>002-001-053</t>
  </si>
  <si>
    <r>
      <rPr>
        <sz val="10"/>
        <rFont val="宋体"/>
        <charset val="134"/>
      </rPr>
      <t>自动运行</t>
    </r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</si>
  <si>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</si>
  <si>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</si>
  <si>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charset val="134"/>
      </rPr>
      <t>“</t>
    </r>
    <r>
      <rPr>
        <sz val="10"/>
        <rFont val="ＭＳ Ｐゴシック"/>
        <charset val="134"/>
      </rPr>
      <t xml:space="preserve">1 発送準備：スケジュール（期日･費用）の設定・送付先確認 </t>
    </r>
    <r>
      <rPr>
        <sz val="10"/>
        <rFont val="宋体"/>
        <charset val="134"/>
      </rPr>
      <t>”</t>
    </r>
    <r>
      <rPr>
        <sz val="10"/>
        <rFont val="ＭＳ Ｐゴシック"/>
        <charset val="134"/>
      </rPr>
      <t>，</t>
    </r>
    <r>
      <rPr>
        <sz val="10"/>
        <rFont val="宋体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</si>
  <si>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</si>
  <si>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</si>
  <si>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charset val="134"/>
      </rPr>
      <t>“</t>
    </r>
    <r>
      <rPr>
        <sz val="10"/>
        <rFont val="ＭＳ Ｐゴシック"/>
        <charset val="134"/>
      </rPr>
      <t>3 発送準備：請求書・操作鍵類・宅配便送付状準備</t>
    </r>
    <r>
      <rPr>
        <sz val="10"/>
        <rFont val="宋体"/>
        <charset val="134"/>
      </rPr>
      <t>”</t>
    </r>
    <r>
      <rPr>
        <sz val="10"/>
        <rFont val="ＭＳ Ｐゴシック"/>
        <charset val="134"/>
      </rPr>
      <t>，</t>
    </r>
    <r>
      <rPr>
        <sz val="10"/>
        <rFont val="宋体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</si>
  <si>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</si>
  <si>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</si>
  <si>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charset val="134"/>
      </rPr>
      <t>增加</t>
    </r>
    <r>
      <rPr>
        <sz val="10"/>
        <rFont val="ＭＳ Ｐゴシック"/>
        <charset val="134"/>
      </rPr>
      <t>“任意保険・自賠責保険更新-&gt;自賠責保険</t>
    </r>
    <r>
      <rPr>
        <sz val="10"/>
        <rFont val="宋体"/>
        <charset val="134"/>
      </rPr>
      <t>”时，点击</t>
    </r>
    <r>
      <rPr>
        <sz val="10"/>
        <rFont val="ＭＳ Ｐゴシック"/>
        <charset val="134"/>
      </rPr>
      <t>“次へ</t>
    </r>
    <r>
      <rPr>
        <sz val="10"/>
        <rFont val="宋体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</si>
  <si>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</si>
  <si>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</si>
  <si>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</si>
  <si>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charset val="134"/>
      </rPr>
      <t>输</t>
    </r>
    <r>
      <rPr>
        <sz val="10"/>
        <rFont val="ＭＳ Ｐゴシック"/>
        <charset val="134"/>
      </rPr>
      <t>入“使用者氏名”后“使用者カナ”不自</t>
    </r>
    <r>
      <rPr>
        <sz val="10"/>
        <rFont val="宋体"/>
        <charset val="134"/>
      </rPr>
      <t>动</t>
    </r>
    <r>
      <rPr>
        <sz val="10"/>
        <rFont val="ＭＳ Ｐゴシック"/>
        <charset val="134"/>
      </rPr>
      <t>反</t>
    </r>
    <r>
      <rPr>
        <sz val="10"/>
        <rFont val="宋体"/>
        <charset val="134"/>
      </rPr>
      <t>应
输</t>
    </r>
    <r>
      <rPr>
        <sz val="10"/>
        <rFont val="ＭＳ Ｐゴシック"/>
        <charset val="134"/>
      </rPr>
      <t>入“送付先名称”后“送付先カナ”不自</t>
    </r>
    <r>
      <rPr>
        <sz val="10"/>
        <rFont val="宋体"/>
        <charset val="134"/>
      </rPr>
      <t>动</t>
    </r>
    <r>
      <rPr>
        <sz val="10"/>
        <rFont val="ＭＳ Ｐゴシック"/>
        <charset val="134"/>
      </rPr>
      <t>反</t>
    </r>
    <r>
      <rPr>
        <sz val="10"/>
        <rFont val="宋体"/>
        <charset val="134"/>
      </rPr>
      <t>应</t>
    </r>
  </si>
  <si>
    <t>ホワイトボード -&gt;契約手続き中一覧-&gt;名前-&gt;進捗情報</t>
  </si>
  <si>
    <r>
      <rPr>
        <sz val="10"/>
        <rFont val="宋体"/>
        <charset val="134"/>
      </rPr>
      <t>步骤</t>
    </r>
    <r>
      <rPr>
        <sz val="10"/>
        <rFont val="ＭＳ Ｐゴシック"/>
        <charset val="134"/>
      </rPr>
      <t>3</t>
    </r>
    <r>
      <rPr>
        <sz val="10"/>
        <rFont val="宋体"/>
        <charset val="134"/>
      </rPr>
      <t>“審査用フォーム送付”发送邮件后，客户提交信息的页面</t>
    </r>
    <r>
      <rPr>
        <sz val="10"/>
        <rFont val="ＭＳ Ｐゴシック"/>
        <charset val="134"/>
      </rPr>
      <t>中性</t>
    </r>
    <r>
      <rPr>
        <sz val="10"/>
        <rFont val="宋体"/>
        <charset val="134"/>
      </rPr>
      <t>别</t>
    </r>
    <r>
      <rPr>
        <sz val="10"/>
        <rFont val="ＭＳ Ｐゴシック"/>
        <charset val="134"/>
      </rPr>
      <t>部分不自</t>
    </r>
    <r>
      <rPr>
        <sz val="10"/>
        <rFont val="宋体"/>
        <charset val="134"/>
      </rPr>
      <t>动显</t>
    </r>
    <r>
      <rPr>
        <sz val="10"/>
        <rFont val="ＭＳ Ｐゴシック"/>
        <charset val="134"/>
      </rPr>
      <t>示，是否需改</t>
    </r>
    <r>
      <rPr>
        <sz val="10"/>
        <rFont val="宋体"/>
        <charset val="134"/>
      </rPr>
      <t>进？或者</t>
    </r>
    <r>
      <rPr>
        <sz val="10"/>
        <rFont val="ＭＳ Ｐゴシック"/>
        <charset val="134"/>
      </rPr>
      <t>可以忽略此</t>
    </r>
    <r>
      <rPr>
        <sz val="10"/>
        <rFont val="宋体"/>
        <charset val="134"/>
      </rPr>
      <t>问题</t>
    </r>
  </si>
  <si>
    <r>
      <rPr>
        <sz val="10"/>
        <rFont val="ＭＳ Ｐゴシック"/>
        <charset val="134"/>
      </rPr>
      <t>在Excel“test_契約管理_契約手続き一覧.xlsx”中IN_FORM_006（即進捗情報4）</t>
    </r>
    <r>
      <rPr>
        <sz val="10"/>
        <rFont val="宋体"/>
        <charset val="134"/>
      </rPr>
      <t>执</t>
    </r>
    <r>
      <rPr>
        <sz val="10"/>
        <rFont val="ＭＳ Ｐゴシック"/>
        <charset val="134"/>
      </rPr>
      <t>行完后，
并未在</t>
    </r>
    <r>
      <rPr>
        <sz val="10"/>
        <rFont val="宋体"/>
        <charset val="134"/>
      </rPr>
      <t>这</t>
    </r>
    <r>
      <rPr>
        <sz val="10"/>
        <rFont val="ＭＳ Ｐゴシック"/>
        <charset val="134"/>
      </rPr>
      <t>一</t>
    </r>
    <r>
      <rPr>
        <sz val="10"/>
        <rFont val="宋体"/>
        <charset val="134"/>
      </rPr>
      <t>步</t>
    </r>
    <r>
      <rPr>
        <sz val="10"/>
        <rFont val="ＭＳ Ｐゴシック"/>
        <charset val="134"/>
      </rPr>
      <t>操作</t>
    </r>
    <r>
      <rPr>
        <sz val="10"/>
        <rFont val="宋体"/>
        <charset val="134"/>
      </rPr>
      <t>过</t>
    </r>
    <r>
      <rPr>
        <sz val="10"/>
        <rFont val="ＭＳ Ｐゴシック"/>
        <charset val="134"/>
      </rPr>
      <t>的数据：表ap_subscription的字段delivery_tel2</t>
    </r>
    <r>
      <rPr>
        <sz val="10"/>
        <rFont val="宋体"/>
        <charset val="134"/>
      </rPr>
      <t>丢</t>
    </r>
    <r>
      <rPr>
        <sz val="10"/>
        <rFont val="ＭＳ Ｐゴシック"/>
        <charset val="134"/>
      </rPr>
      <t>失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</si>
  <si>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</si>
  <si>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charset val="134"/>
      </rPr>
      <t>点</t>
    </r>
    <r>
      <rPr>
        <sz val="10"/>
        <rFont val="宋体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</si>
  <si>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charset val="134"/>
      </rPr>
      <t>原因：id_form-TOTAL_FORMS</t>
    </r>
    <r>
      <rPr>
        <sz val="11"/>
        <rFont val="宋体"/>
        <charset val="134"/>
      </rPr>
      <t>设</t>
    </r>
    <r>
      <rPr>
        <sz val="11"/>
        <rFont val="ＭＳ Ｐゴシック"/>
        <charset val="134"/>
      </rPr>
      <t>置的</t>
    </r>
    <r>
      <rPr>
        <sz val="11"/>
        <rFont val="宋体"/>
        <charset val="134"/>
      </rPr>
      <t>值</t>
    </r>
    <r>
      <rPr>
        <sz val="11"/>
        <rFont val="ＭＳ Ｐゴシック"/>
        <charset val="134"/>
      </rPr>
      <t>不</t>
    </r>
    <r>
      <rPr>
        <sz val="11"/>
        <rFont val="宋体"/>
        <charset val="134"/>
      </rPr>
      <t>对</t>
    </r>
    <r>
      <rPr>
        <sz val="11"/>
        <rFont val="ＭＳ Ｐゴシック"/>
        <charset val="134"/>
      </rPr>
      <t>， id_form-TOTAL_FORMS必</t>
    </r>
    <r>
      <rPr>
        <sz val="11"/>
        <rFont val="宋体"/>
        <charset val="134"/>
      </rPr>
      <t>须</t>
    </r>
    <r>
      <rPr>
        <sz val="11"/>
        <rFont val="ＭＳ Ｐゴシック"/>
        <charset val="134"/>
      </rPr>
      <t>跟一</t>
    </r>
    <r>
      <rPr>
        <sz val="11"/>
        <rFont val="宋体"/>
        <charset val="134"/>
      </rPr>
      <t>页</t>
    </r>
    <r>
      <rPr>
        <sz val="11"/>
        <rFont val="ＭＳ Ｐゴシック"/>
        <charset val="134"/>
      </rPr>
      <t>中</t>
    </r>
    <r>
      <rPr>
        <sz val="11"/>
        <rFont val="宋体"/>
        <charset val="134"/>
      </rPr>
      <t>显</t>
    </r>
    <r>
      <rPr>
        <sz val="11"/>
        <rFont val="ＭＳ Ｐゴシック"/>
        <charset val="134"/>
      </rPr>
      <t>示的</t>
    </r>
    <r>
      <rPr>
        <sz val="11"/>
        <rFont val="宋体"/>
        <charset val="134"/>
      </rPr>
      <t>记录</t>
    </r>
    <r>
      <rPr>
        <sz val="11"/>
        <rFont val="ＭＳ Ｐゴシック"/>
        <charset val="134"/>
      </rPr>
      <t>条数一致。
解决：在templates/whiteboard/handbilldistribution_list.html 中添加判断，如果当前</t>
    </r>
    <r>
      <rPr>
        <sz val="11"/>
        <rFont val="宋体"/>
        <charset val="134"/>
      </rPr>
      <t>页</t>
    </r>
    <r>
      <rPr>
        <sz val="11"/>
        <rFont val="ＭＳ Ｐゴシック"/>
        <charset val="134"/>
      </rPr>
      <t>中</t>
    </r>
    <r>
      <rPr>
        <sz val="11"/>
        <rFont val="宋体"/>
        <charset val="134"/>
      </rPr>
      <t>记录</t>
    </r>
    <r>
      <rPr>
        <sz val="11"/>
        <rFont val="ＭＳ Ｐゴシック"/>
        <charset val="134"/>
      </rPr>
      <t>条数小于</t>
    </r>
    <r>
      <rPr>
        <sz val="11"/>
        <rFont val="宋体"/>
        <charset val="134"/>
      </rPr>
      <t>每页</t>
    </r>
    <r>
      <rPr>
        <sz val="11"/>
        <rFont val="ＭＳ Ｐゴシック"/>
        <charset val="134"/>
      </rPr>
      <t>最大条数，</t>
    </r>
    <r>
      <rPr>
        <sz val="11"/>
        <rFont val="宋体"/>
        <charset val="134"/>
      </rPr>
      <t>则</t>
    </r>
    <r>
      <rPr>
        <sz val="11"/>
        <rFont val="ＭＳ Ｐゴシック"/>
        <charset val="134"/>
      </rPr>
      <t>id_form-TOTAL_FORMS</t>
    </r>
    <r>
      <rPr>
        <sz val="11"/>
        <rFont val="宋体"/>
        <charset val="134"/>
      </rPr>
      <t>设</t>
    </r>
    <r>
      <rPr>
        <sz val="11"/>
        <rFont val="ＭＳ Ｐゴシック"/>
        <charset val="134"/>
      </rPr>
      <t>置</t>
    </r>
    <r>
      <rPr>
        <sz val="11"/>
        <rFont val="宋体"/>
        <charset val="134"/>
      </rPr>
      <t>为</t>
    </r>
    <r>
      <rPr>
        <sz val="11"/>
        <rFont val="ＭＳ Ｐゴシック"/>
        <charset val="134"/>
      </rPr>
      <t>当前</t>
    </r>
    <r>
      <rPr>
        <sz val="11"/>
        <rFont val="宋体"/>
        <charset val="134"/>
      </rPr>
      <t>记录</t>
    </r>
    <r>
      <rPr>
        <sz val="11"/>
        <rFont val="ＭＳ Ｐゴシック"/>
        <charset val="134"/>
      </rPr>
      <t>条数。</t>
    </r>
  </si>
  <si>
    <t>杨皖军</t>
  </si>
  <si>
    <t>自賠責保険･任意保険一覧</t>
  </si>
  <si>
    <t>003-001-116</t>
  </si>
  <si>
    <r>
      <t>马鸿</t>
    </r>
    <r>
      <rPr>
        <sz val="10"/>
        <rFont val="ＭＳ Ｐゴシック"/>
        <family val="2"/>
        <charset val="134"/>
      </rPr>
      <t>涛</t>
    </r>
  </si>
  <si>
    <r>
      <t>增加</t>
    </r>
    <r>
      <rPr>
        <sz val="10"/>
        <rFont val="ＭＳ Ｐゴシック"/>
        <family val="2"/>
        <charset val="134"/>
      </rPr>
      <t>“任意保険・自賠責保険更新-&gt;自賠責保険</t>
    </r>
    <r>
      <rPr>
        <sz val="10"/>
        <rFont val="宋体"/>
        <charset val="134"/>
      </rPr>
      <t>”时，点击</t>
    </r>
    <r>
      <rPr>
        <sz val="10"/>
        <rFont val="ＭＳ Ｐゴシック"/>
        <family val="2"/>
        <charset val="134"/>
      </rPr>
      <t>“次へ</t>
    </r>
    <r>
      <rPr>
        <sz val="10"/>
        <rFont val="宋体"/>
        <charset val="134"/>
      </rPr>
      <t>”，数据同时保存了两条，见图No.001-005；</t>
    </r>
  </si>
  <si>
    <t>003-001-191</t>
  </si>
  <si>
    <r>
      <t>测试点</t>
    </r>
    <r>
      <rPr>
        <sz val="10"/>
        <rFont val="ＭＳ Ｐゴシック"/>
        <family val="2"/>
        <charset val="134"/>
      </rPr>
      <t>003-001-191</t>
    </r>
    <r>
      <rPr>
        <sz val="10"/>
        <rFont val="宋体"/>
        <family val="2"/>
        <charset val="134"/>
      </rPr>
      <t>自賠責保険</t>
    </r>
    <r>
      <rPr>
        <sz val="10"/>
        <rFont val="Arial Unicode MS"/>
        <family val="2"/>
        <charset val="134"/>
      </rPr>
      <t>･</t>
    </r>
    <r>
      <rPr>
        <sz val="10"/>
        <rFont val="宋体"/>
        <family val="2"/>
        <charset val="134"/>
      </rPr>
      <t>任意保険一覧画面，手动添加自賠責保険或任意保険后，在自賠責保険</t>
    </r>
    <r>
      <rPr>
        <sz val="10"/>
        <rFont val="Arial Unicode MS"/>
        <family val="2"/>
        <charset val="134"/>
      </rPr>
      <t>･</t>
    </r>
    <r>
      <rPr>
        <sz val="10"/>
        <rFont val="宋体"/>
        <family val="2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2"/>
        <charset val="134"/>
      </rPr>
      <t>・</t>
    </r>
    <r>
      <rPr>
        <sz val="10"/>
        <rFont val="宋体"/>
        <family val="2"/>
        <charset val="134"/>
      </rPr>
      <t>自賠責保険”和“任意保険</t>
    </r>
    <r>
      <rPr>
        <sz val="10"/>
        <rFont val="MS Gothic"/>
        <family val="2"/>
        <charset val="134"/>
      </rPr>
      <t>・</t>
    </r>
    <r>
      <rPr>
        <sz val="10"/>
        <rFont val="宋体"/>
        <family val="2"/>
        <charset val="134"/>
      </rPr>
      <t>自賠責保険”里面的数据为什么会不同？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</si>
  <si>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</si>
  <si>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</si>
  <si>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</si>
  <si>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</si>
  <si>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</si>
  <si>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</si>
  <si>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</si>
  <si>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</si>
  <si>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</si>
  <si>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</si>
  <si>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</si>
  <si>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</si>
  <si>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</si>
  <si>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</si>
  <si>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</si>
  <si>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</si>
  <si>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</si>
  <si>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</si>
  <si>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</si>
  <si>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</si>
  <si>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</si>
  <si>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</si>
  <si>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</si>
  <si>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</si>
  <si>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</si>
  <si>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</si>
  <si>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</si>
  <si>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</si>
  <si>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</si>
  <si>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</si>
  <si>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</si>
  <si>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</si>
  <si>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</si>
  <si>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</si>
  <si>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</si>
  <si>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</si>
  <si>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</si>
  <si>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</si>
  <si>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</si>
  <si>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</si>
  <si>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</si>
  <si>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</si>
  <si>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</si>
  <si>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</si>
  <si>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</si>
  <si>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</si>
  <si>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</si>
  <si>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</si>
  <si>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</si>
  <si>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</si>
  <si>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</si>
  <si>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</si>
  <si>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</si>
  <si>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単体結果検収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</si>
  <si>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</si>
  <si>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</si>
  <si>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</si>
  <si>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</si>
  <si>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</si>
  <si>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</si>
  <si>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</si>
  <si>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</si>
  <si>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</si>
  <si>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</si>
  <si>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</si>
  <si>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</si>
  <si>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</si>
  <si>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</si>
  <si>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</si>
  <si>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</si>
  <si>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charset val="134"/>
      </rPr>
      <t>4、単体</t>
    </r>
    <r>
      <rPr>
        <b/>
        <sz val="9"/>
        <rFont val="BatangChe"/>
        <charset val="129"/>
      </rPr>
      <t>障害</t>
    </r>
    <r>
      <rPr>
        <b/>
        <sz val="9"/>
        <rFont val="ＭＳ Ｐゴシック"/>
        <charset val="134"/>
      </rPr>
      <t>関</t>
    </r>
    <r>
      <rPr>
        <b/>
        <sz val="9"/>
        <rFont val="BatangChe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</si>
  <si>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</si>
  <si>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</si>
  <si>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</si>
  <si>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</si>
  <si>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</si>
  <si>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</si>
  <si>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</si>
  <si>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</si>
  <si>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</si>
  <si>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</si>
  <si>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</si>
  <si>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</si>
  <si>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</si>
  <si>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対応判断中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</si>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</sst>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176" formatCode="_(&quot;$&quot;* #,##0_);_(&quot;$&quot;* \(#,##0\);_(&quot;$&quot;* &quot;-&quot;_);_(@_)"/>
    <numFmt numFmtId="177" formatCode="_ \¥* #,##0_ ;_ \¥* \-#,##0_ ;_ \¥* &quot;-&quot;_ ;_ @_ "/>
    <numFmt numFmtId="178" formatCode="0_);[Red]\(0\)"/>
    <numFmt numFmtId="43" formatCode="_ * #,##0.00_ ;_ * \-#,##0.00_ ;_ * &quot;-&quot;??_ ;_ @_ "/>
    <numFmt numFmtId="179" formatCode="_(* #,##0_);_(* \(#,##0\);_(* &quot;-&quot;_);_(@_)"/>
    <numFmt numFmtId="180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1" formatCode="0.0_ "/>
    <numFmt numFmtId="182" formatCode="0_ "/>
    <numFmt numFmtId="183" formatCode="m/d"/>
  </numFmts>
  <fonts count="65">
    <font>
      <sz val="11"/>
      <name val="ＭＳ Ｐゴシック"/>
      <charset val="128"/>
    </font>
    <font>
      <sz val="9"/>
      <name val="ＭＳ Ｐゴシック"/>
      <charset val="134"/>
    </font>
    <font>
      <sz val="9"/>
      <color rgb="FFFF0000"/>
      <name val="ＭＳ Ｐゴシック"/>
      <charset val="134"/>
    </font>
    <font>
      <sz val="10"/>
      <name val="ＭＳ Ｐゴシック"/>
      <charset val="134"/>
    </font>
    <font>
      <strike/>
      <sz val="9"/>
      <name val="ＭＳ Ｐゴシック"/>
      <charset val="134"/>
    </font>
    <font>
      <sz val="10"/>
      <color rgb="FFFF0000"/>
      <name val="ＭＳ Ｐゴシック"/>
      <charset val="134"/>
    </font>
    <font>
      <strike/>
      <sz val="10"/>
      <color rgb="FFFF0000"/>
      <name val="ＭＳ Ｐゴシック"/>
      <charset val="134"/>
    </font>
    <font>
      <sz val="9"/>
      <name val="ＭＳ ゴシック"/>
      <charset val="134"/>
    </font>
    <font>
      <b/>
      <sz val="11"/>
      <name val="ＭＳ Ｐゴシック"/>
      <charset val="134"/>
    </font>
    <font>
      <b/>
      <sz val="9"/>
      <name val="ＭＳ Ｐゴシック"/>
      <charset val="134"/>
    </font>
    <font>
      <b/>
      <sz val="10"/>
      <name val="ＭＳ Ｐゴシック"/>
      <charset val="134"/>
    </font>
    <font>
      <b/>
      <sz val="9"/>
      <name val="ＭＳ ゴシック"/>
      <charset val="134"/>
    </font>
    <font>
      <sz val="11"/>
      <name val="ＭＳ Ｐゴシック"/>
      <charset val="134"/>
    </font>
    <font>
      <sz val="10"/>
      <name val="ＭＳ Ｐゴシック"/>
      <family val="2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family val="2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ＭＳ Ｐゴシック"/>
      <charset val="134"/>
    </font>
    <font>
      <u/>
      <sz val="11"/>
      <color theme="10"/>
      <name val="宋体"/>
      <charset val="128"/>
      <scheme val="minor"/>
    </font>
    <font>
      <sz val="12"/>
      <name val="Arial"/>
      <charset val="134"/>
    </font>
    <font>
      <sz val="11"/>
      <color indexed="8"/>
      <name val="ＭＳ Ｐゴシック"/>
      <charset val="128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ＭＳ Ｐゴシック"/>
      <charset val="128"/>
    </font>
    <font>
      <sz val="11"/>
      <name val="Calibri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28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theme="1"/>
      <name val="Meiryo UI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11"/>
      <name val="ＭＳ Ｐゴシック"/>
      <charset val="128"/>
    </font>
    <font>
      <sz val="10"/>
      <color theme="1"/>
      <name val="Meiryo UI"/>
      <charset val="128"/>
    </font>
    <font>
      <sz val="11"/>
      <name val="明朝"/>
      <charset val="128"/>
    </font>
    <font>
      <sz val="10"/>
      <name val="ＭＳ ゴシック"/>
      <charset val="134"/>
    </font>
    <font>
      <sz val="10"/>
      <name val="BatangChe"/>
      <charset val="129"/>
    </font>
    <font>
      <b/>
      <sz val="9"/>
      <name val="BatangChe"/>
      <charset val="129"/>
    </font>
    <font>
      <b/>
      <sz val="10"/>
      <name val="宋体"/>
      <charset val="134"/>
    </font>
    <font>
      <sz val="11"/>
      <name val="宋体"/>
      <charset val="134"/>
    </font>
    <font>
      <sz val="10"/>
      <name val="Arial Unicode MS"/>
      <family val="2"/>
      <charset val="134"/>
    </font>
    <font>
      <sz val="10"/>
      <name val="MS Gothic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80">
    <xf numFmtId="0" fontId="0" fillId="0" borderId="0"/>
    <xf numFmtId="0" fontId="28" fillId="0" borderId="0"/>
    <xf numFmtId="0" fontId="12" fillId="0" borderId="0"/>
    <xf numFmtId="42" fontId="20" fillId="0" borderId="0" applyFont="0" applyFill="0" applyBorder="0" applyAlignment="0" applyProtection="0">
      <alignment vertical="center"/>
    </xf>
    <xf numFmtId="0" fontId="21" fillId="9" borderId="27" applyNumberFormat="0" applyAlignment="0" applyProtection="0">
      <alignment vertical="center"/>
    </xf>
    <xf numFmtId="177" fontId="26" fillId="0" borderId="0"/>
    <xf numFmtId="0" fontId="29" fillId="0" borderId="0"/>
    <xf numFmtId="0" fontId="30" fillId="1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1" fillId="0" borderId="0"/>
    <xf numFmtId="43" fontId="20" fillId="0" borderId="0" applyFont="0" applyFill="0" applyBorder="0" applyAlignment="0" applyProtection="0">
      <alignment vertical="center"/>
    </xf>
    <xf numFmtId="0" fontId="28" fillId="0" borderId="0"/>
    <xf numFmtId="0" fontId="45" fillId="0" borderId="0" applyNumberForma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0" fontId="46" fillId="18" borderId="0" applyNumberFormat="0" applyBorder="0" applyAlignment="0" applyProtection="0">
      <alignment vertical="center"/>
    </xf>
    <xf numFmtId="0" fontId="38" fillId="0" borderId="0"/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/>
    <xf numFmtId="0" fontId="20" fillId="8" borderId="28" applyNumberFormat="0" applyFont="0" applyAlignment="0" applyProtection="0">
      <alignment vertical="center"/>
    </xf>
    <xf numFmtId="0" fontId="28" fillId="0" borderId="0"/>
    <xf numFmtId="0" fontId="50" fillId="0" borderId="0"/>
    <xf numFmtId="41" fontId="26" fillId="0" borderId="0"/>
    <xf numFmtId="0" fontId="4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3" fontId="41" fillId="0" borderId="0"/>
    <xf numFmtId="0" fontId="43" fillId="0" borderId="0" applyNumberFormat="0" applyFill="0" applyBorder="0" applyAlignment="0" applyProtection="0">
      <alignment vertical="center"/>
    </xf>
    <xf numFmtId="0" fontId="41" fillId="0" borderId="0"/>
    <xf numFmtId="0" fontId="12" fillId="0" borderId="0"/>
    <xf numFmtId="0" fontId="1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41" fillId="0" borderId="0"/>
    <xf numFmtId="0" fontId="23" fillId="0" borderId="30" applyNumberFormat="0" applyFill="0" applyAlignment="0" applyProtection="0">
      <alignment vertical="center"/>
    </xf>
    <xf numFmtId="0" fontId="28" fillId="0" borderId="0"/>
    <xf numFmtId="0" fontId="46" fillId="17" borderId="0" applyNumberFormat="0" applyBorder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8" fillId="0" borderId="0"/>
    <xf numFmtId="0" fontId="25" fillId="0" borderId="0"/>
    <xf numFmtId="0" fontId="46" fillId="22" borderId="0" applyNumberFormat="0" applyBorder="0" applyAlignment="0" applyProtection="0">
      <alignment vertical="center"/>
    </xf>
    <xf numFmtId="0" fontId="42" fillId="7" borderId="32" applyNumberFormat="0" applyAlignment="0" applyProtection="0">
      <alignment vertical="center"/>
    </xf>
    <xf numFmtId="0" fontId="3" fillId="0" borderId="0"/>
    <xf numFmtId="0" fontId="18" fillId="7" borderId="27" applyNumberFormat="0" applyAlignment="0" applyProtection="0">
      <alignment vertical="center"/>
    </xf>
    <xf numFmtId="0" fontId="48" fillId="19" borderId="3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/>
    <xf numFmtId="0" fontId="47" fillId="0" borderId="0"/>
    <xf numFmtId="0" fontId="30" fillId="24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7" fillId="0" borderId="0"/>
    <xf numFmtId="0" fontId="30" fillId="1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8" fillId="0" borderId="0"/>
    <xf numFmtId="176" fontId="26" fillId="0" borderId="0" applyFont="0" applyFill="0" applyBorder="0" applyAlignment="0" applyProtection="0"/>
    <xf numFmtId="0" fontId="29" fillId="0" borderId="0"/>
    <xf numFmtId="0" fontId="30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29" fillId="0" borderId="0"/>
    <xf numFmtId="0" fontId="30" fillId="26" borderId="0" applyNumberFormat="0" applyBorder="0" applyAlignment="0" applyProtection="0">
      <alignment vertical="center"/>
    </xf>
    <xf numFmtId="0" fontId="41" fillId="0" borderId="0"/>
    <xf numFmtId="0" fontId="3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3" fillId="0" borderId="0"/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0" borderId="0"/>
    <xf numFmtId="0" fontId="46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9" fillId="0" borderId="0"/>
    <xf numFmtId="0" fontId="46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0" fillId="0" borderId="0">
      <alignment vertical="center"/>
    </xf>
    <xf numFmtId="179" fontId="2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/>
    <xf numFmtId="41" fontId="26" fillId="0" borderId="0"/>
    <xf numFmtId="0" fontId="38" fillId="0" borderId="0"/>
    <xf numFmtId="177" fontId="26" fillId="0" borderId="0"/>
    <xf numFmtId="0" fontId="12" fillId="0" borderId="0"/>
    <xf numFmtId="0" fontId="26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4" fillId="0" borderId="0"/>
    <xf numFmtId="0" fontId="28" fillId="0" borderId="0" applyNumberFormat="0" applyFill="0" applyBorder="0" applyAlignment="0" applyProtection="0">
      <alignment vertical="center"/>
    </xf>
    <xf numFmtId="0" fontId="37" fillId="0" borderId="0"/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12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>
      <alignment vertical="center"/>
    </xf>
    <xf numFmtId="0" fontId="41" fillId="0" borderId="0"/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41" fillId="0" borderId="0"/>
    <xf numFmtId="0" fontId="24" fillId="0" borderId="0">
      <alignment vertical="center"/>
    </xf>
    <xf numFmtId="0" fontId="40" fillId="0" borderId="0"/>
    <xf numFmtId="0" fontId="2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40" fillId="0" borderId="0">
      <alignment vertical="center"/>
    </xf>
    <xf numFmtId="0" fontId="12" fillId="0" borderId="0"/>
    <xf numFmtId="0" fontId="41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50" fillId="0" borderId="0"/>
    <xf numFmtId="0" fontId="41" fillId="0" borderId="0"/>
    <xf numFmtId="0" fontId="56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/>
    <xf numFmtId="0" fontId="3" fillId="0" borderId="0">
      <alignment vertical="center"/>
    </xf>
    <xf numFmtId="0" fontId="40" fillId="0" borderId="0"/>
    <xf numFmtId="0" fontId="36" fillId="0" borderId="0"/>
    <xf numFmtId="0" fontId="3" fillId="0" borderId="0">
      <alignment vertical="center"/>
    </xf>
    <xf numFmtId="0" fontId="3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57" fillId="0" borderId="0"/>
    <xf numFmtId="0" fontId="36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8" fillId="0" borderId="0"/>
    <xf numFmtId="0" fontId="41" fillId="0" borderId="0">
      <alignment vertical="center"/>
    </xf>
    <xf numFmtId="0" fontId="38" fillId="0" borderId="0"/>
    <xf numFmtId="0" fontId="41" fillId="0" borderId="0">
      <alignment vertical="center"/>
    </xf>
    <xf numFmtId="0" fontId="38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40" fillId="0" borderId="0">
      <alignment vertical="center"/>
    </xf>
    <xf numFmtId="0" fontId="29" fillId="0" borderId="0"/>
    <xf numFmtId="0" fontId="29" fillId="0" borderId="0"/>
    <xf numFmtId="0" fontId="47" fillId="0" borderId="0"/>
    <xf numFmtId="0" fontId="5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2" fillId="0" borderId="0"/>
    <xf numFmtId="0" fontId="40" fillId="0" borderId="0">
      <alignment vertical="center"/>
    </xf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37" fillId="0" borderId="0"/>
    <xf numFmtId="0" fontId="41" fillId="0" borderId="0"/>
    <xf numFmtId="0" fontId="41" fillId="0" borderId="0"/>
    <xf numFmtId="0" fontId="52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>
      <alignment vertical="center"/>
    </xf>
    <xf numFmtId="0" fontId="41" fillId="0" borderId="0"/>
    <xf numFmtId="43" fontId="52" fillId="0" borderId="0" applyFont="0" applyFill="0" applyBorder="0" applyAlignment="0" applyProtection="0">
      <alignment vertical="center"/>
    </xf>
    <xf numFmtId="0" fontId="52" fillId="0" borderId="0"/>
    <xf numFmtId="0" fontId="47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8" fontId="3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41" fillId="0" borderId="0"/>
    <xf numFmtId="43" fontId="41" fillId="0" borderId="0"/>
    <xf numFmtId="43" fontId="41" fillId="0" borderId="0"/>
    <xf numFmtId="43" fontId="41" fillId="0" borderId="0"/>
    <xf numFmtId="43" fontId="41" fillId="0" borderId="0"/>
    <xf numFmtId="43" fontId="52" fillId="0" borderId="0"/>
    <xf numFmtId="43" fontId="52" fillId="0" borderId="0"/>
    <xf numFmtId="43" fontId="41" fillId="0" borderId="0" applyFont="0" applyFill="0" applyBorder="0" applyAlignment="0" applyProtection="0">
      <alignment vertical="center"/>
    </xf>
    <xf numFmtId="43" fontId="41" fillId="0" borderId="0"/>
    <xf numFmtId="43" fontId="41" fillId="0" borderId="0"/>
    <xf numFmtId="43" fontId="41" fillId="0" borderId="0"/>
    <xf numFmtId="43" fontId="41" fillId="0" borderId="0"/>
    <xf numFmtId="43" fontId="52" fillId="0" borderId="0"/>
    <xf numFmtId="43" fontId="41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</cellStyleXfs>
  <cellXfs count="21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64" applyFont="1" applyFill="1" applyBorder="1" applyAlignment="1">
      <alignment horizontal="center" vertical="top" textRotation="255"/>
    </xf>
    <xf numFmtId="0" fontId="7" fillId="0" borderId="0" xfId="164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64" applyFont="1" applyFill="1" applyBorder="1" applyAlignment="1">
      <alignment horizontal="center" vertical="center"/>
    </xf>
    <xf numFmtId="0" fontId="11" fillId="4" borderId="2" xfId="164" applyFont="1" applyFill="1" applyBorder="1" applyAlignment="1">
      <alignment horizontal="center" vertical="center"/>
    </xf>
    <xf numFmtId="0" fontId="11" fillId="4" borderId="23" xfId="164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64" applyNumberFormat="1" applyFont="1" applyFill="1" applyBorder="1" applyAlignment="1">
      <alignment horizontal="center" vertical="top"/>
    </xf>
    <xf numFmtId="0" fontId="7" fillId="0" borderId="2" xfId="164" applyFont="1" applyFill="1" applyBorder="1" applyAlignment="1">
      <alignment vertical="top" wrapText="1"/>
    </xf>
    <xf numFmtId="0" fontId="7" fillId="0" borderId="23" xfId="164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64" applyFont="1" applyFill="1" applyBorder="1" applyAlignment="1">
      <alignment horizontal="center" vertical="center"/>
    </xf>
    <xf numFmtId="0" fontId="7" fillId="0" borderId="2" xfId="164" applyFont="1" applyFill="1" applyBorder="1" applyAlignment="1">
      <alignment vertical="center" wrapText="1"/>
    </xf>
    <xf numFmtId="0" fontId="7" fillId="0" borderId="23" xfId="164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78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78" fontId="3" fillId="4" borderId="1" xfId="0" applyNumberFormat="1" applyFont="1" applyFill="1" applyBorder="1" applyAlignment="1">
      <alignment vertical="center"/>
    </xf>
    <xf numFmtId="181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78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 wrapText="1"/>
    </xf>
    <xf numFmtId="178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1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2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3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220"/>
    <xf numFmtId="182" fontId="1" fillId="5" borderId="1" xfId="220" applyNumberFormat="1" applyFont="1" applyFill="1" applyBorder="1" applyAlignment="1">
      <alignment horizontal="left" vertical="top" wrapText="1"/>
    </xf>
    <xf numFmtId="49" fontId="1" fillId="5" borderId="1" xfId="220" applyNumberFormat="1" applyFont="1" applyFill="1" applyBorder="1" applyAlignment="1">
      <alignment horizontal="left" vertical="top" wrapText="1"/>
    </xf>
    <xf numFmtId="49" fontId="7" fillId="0" borderId="1" xfId="220" applyNumberFormat="1" applyFont="1" applyFill="1" applyBorder="1" applyAlignment="1">
      <alignment vertical="top" wrapText="1"/>
    </xf>
    <xf numFmtId="49" fontId="1" fillId="0" borderId="1" xfId="220" applyNumberFormat="1" applyFont="1" applyFill="1" applyBorder="1" applyAlignment="1">
      <alignment horizontal="left" vertical="top" wrapText="1"/>
    </xf>
    <xf numFmtId="183" fontId="1" fillId="0" borderId="1" xfId="220" applyNumberFormat="1" applyFont="1" applyFill="1" applyBorder="1" applyAlignment="1">
      <alignment horizontal="left" vertical="top" wrapText="1"/>
    </xf>
    <xf numFmtId="49" fontId="3" fillId="0" borderId="1" xfId="220" applyNumberFormat="1" applyFont="1" applyFill="1" applyBorder="1" applyAlignment="1">
      <alignment vertical="top" wrapText="1"/>
    </xf>
    <xf numFmtId="0" fontId="12" fillId="0" borderId="0" xfId="89"/>
    <xf numFmtId="182" fontId="1" fillId="5" borderId="1" xfId="89" applyNumberFormat="1" applyFont="1" applyFill="1" applyBorder="1" applyAlignment="1">
      <alignment horizontal="left" vertical="top" wrapText="1"/>
    </xf>
    <xf numFmtId="49" fontId="7" fillId="5" borderId="1" xfId="89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3" fontId="3" fillId="0" borderId="5" xfId="188" applyNumberFormat="1" applyFont="1" applyFill="1" applyBorder="1" applyAlignment="1">
      <alignment horizontal="center" vertical="top" wrapText="1"/>
    </xf>
    <xf numFmtId="49" fontId="7" fillId="5" borderId="1" xfId="220" applyNumberFormat="1" applyFont="1" applyFill="1" applyBorder="1" applyAlignment="1">
      <alignment vertical="top" wrapText="1"/>
    </xf>
    <xf numFmtId="49" fontId="3" fillId="0" borderId="1" xfId="220" applyNumberFormat="1" applyFont="1" applyFill="1" applyBorder="1" applyAlignment="1">
      <alignment vertical="top"/>
    </xf>
    <xf numFmtId="0" fontId="3" fillId="5" borderId="1" xfId="220" applyNumberFormat="1" applyFont="1" applyFill="1" applyBorder="1" applyAlignment="1">
      <alignment vertical="top" wrapText="1"/>
    </xf>
    <xf numFmtId="183" fontId="13" fillId="0" borderId="5" xfId="0" applyNumberFormat="1" applyFont="1" applyFill="1" applyBorder="1" applyAlignment="1">
      <alignment horizontal="center" vertical="top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80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80" fontId="3" fillId="0" borderId="1" xfId="220" applyNumberFormat="1" applyFont="1" applyFill="1" applyBorder="1" applyAlignment="1">
      <alignment horizontal="left" vertical="top"/>
    </xf>
    <xf numFmtId="49" fontId="14" fillId="0" borderId="1" xfId="220" applyNumberFormat="1" applyFont="1" applyFill="1" applyBorder="1" applyAlignment="1">
      <alignment vertical="top"/>
    </xf>
    <xf numFmtId="49" fontId="14" fillId="5" borderId="1" xfId="220" applyNumberFormat="1" applyFont="1" applyFill="1" applyBorder="1" applyAlignment="1">
      <alignment vertical="top" wrapText="1"/>
    </xf>
    <xf numFmtId="49" fontId="3" fillId="5" borderId="1" xfId="220" applyNumberFormat="1" applyFont="1" applyFill="1" applyBorder="1" applyAlignment="1">
      <alignment horizontal="left" vertical="top" wrapText="1"/>
    </xf>
    <xf numFmtId="49" fontId="3" fillId="0" borderId="1" xfId="220" applyNumberFormat="1" applyFont="1" applyFill="1" applyBorder="1" applyAlignment="1" applyProtection="1">
      <alignment horizontal="left" vertical="top"/>
      <protection locked="0"/>
    </xf>
    <xf numFmtId="49" fontId="3" fillId="0" borderId="1" xfId="220" applyNumberFormat="1" applyFont="1" applyFill="1" applyBorder="1" applyAlignment="1">
      <alignment horizontal="left" vertical="top"/>
    </xf>
    <xf numFmtId="49" fontId="3" fillId="5" borderId="1" xfId="220" applyNumberFormat="1" applyFont="1" applyFill="1" applyBorder="1" applyAlignment="1">
      <alignment vertical="top" wrapText="1"/>
    </xf>
    <xf numFmtId="183" fontId="3" fillId="0" borderId="25" xfId="89" applyNumberFormat="1" applyFont="1" applyFill="1" applyBorder="1" applyAlignment="1">
      <alignment horizontal="left" vertical="top" wrapText="1"/>
    </xf>
    <xf numFmtId="183" fontId="3" fillId="0" borderId="25" xfId="195" applyNumberFormat="1" applyFont="1" applyFill="1" applyBorder="1" applyAlignment="1">
      <alignment horizontal="left" vertical="top" wrapText="1"/>
    </xf>
    <xf numFmtId="49" fontId="3" fillId="5" borderId="1" xfId="89" applyNumberFormat="1" applyFont="1" applyFill="1" applyBorder="1" applyAlignment="1">
      <alignment vertical="top" wrapText="1"/>
    </xf>
    <xf numFmtId="49" fontId="3" fillId="5" borderId="1" xfId="89" applyNumberFormat="1" applyFont="1" applyFill="1" applyBorder="1" applyAlignment="1">
      <alignment horizontal="left" vertical="top" wrapText="1"/>
    </xf>
    <xf numFmtId="49" fontId="3" fillId="0" borderId="1" xfId="89" applyNumberFormat="1" applyFont="1" applyFill="1" applyBorder="1" applyAlignment="1" applyProtection="1">
      <alignment horizontal="left" vertical="top"/>
      <protection locked="0"/>
    </xf>
    <xf numFmtId="49" fontId="3" fillId="5" borderId="1" xfId="89" applyNumberFormat="1" applyFont="1" applyFill="1" applyBorder="1" applyAlignment="1">
      <alignment vertical="top"/>
    </xf>
    <xf numFmtId="49" fontId="14" fillId="5" borderId="1" xfId="187" applyNumberFormat="1" applyFont="1" applyFill="1" applyBorder="1" applyAlignment="1">
      <alignment vertical="top" wrapText="1"/>
    </xf>
    <xf numFmtId="49" fontId="3" fillId="5" borderId="1" xfId="89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3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3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3" fontId="14" fillId="0" borderId="1" xfId="0" applyNumberFormat="1" applyFont="1" applyFill="1" applyBorder="1" applyAlignment="1">
      <alignment horizontal="left" vertical="top" wrapText="1"/>
    </xf>
    <xf numFmtId="183" fontId="14" fillId="0" borderId="1" xfId="0" applyNumberFormat="1" applyFont="1" applyFill="1" applyBorder="1" applyAlignment="1">
      <alignment horizontal="center" vertical="top"/>
    </xf>
    <xf numFmtId="183" fontId="3" fillId="0" borderId="5" xfId="0" applyNumberFormat="1" applyFont="1" applyFill="1" applyBorder="1" applyAlignment="1">
      <alignment horizontal="center" vertical="top" wrapText="1"/>
    </xf>
    <xf numFmtId="183" fontId="14" fillId="0" borderId="26" xfId="0" applyNumberFormat="1" applyFont="1" applyFill="1" applyBorder="1" applyAlignment="1">
      <alignment horizontal="center" vertical="top"/>
    </xf>
    <xf numFmtId="183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183" fontId="15" fillId="0" borderId="25" xfId="0" applyNumberFormat="1" applyFont="1" applyFill="1" applyBorder="1" applyAlignment="1">
      <alignment horizontal="left" vertical="top" wrapText="1"/>
    </xf>
    <xf numFmtId="49" fontId="14" fillId="5" borderId="1" xfId="220" applyNumberFormat="1" applyFont="1" applyFill="1" applyBorder="1" applyAlignment="1">
      <alignment vertical="top"/>
    </xf>
    <xf numFmtId="183" fontId="3" fillId="0" borderId="25" xfId="191" applyNumberFormat="1" applyFont="1" applyFill="1" applyBorder="1" applyAlignment="1">
      <alignment horizontal="left" vertical="top" wrapText="1"/>
    </xf>
    <xf numFmtId="183" fontId="14" fillId="0" borderId="25" xfId="188" applyNumberFormat="1" applyFont="1" applyFill="1" applyBorder="1" applyAlignment="1">
      <alignment horizontal="left" vertical="top" wrapText="1"/>
    </xf>
    <xf numFmtId="183" fontId="3" fillId="0" borderId="25" xfId="188" applyNumberFormat="1" applyFont="1" applyFill="1" applyBorder="1" applyAlignment="1">
      <alignment horizontal="left" vertical="top" wrapText="1"/>
    </xf>
    <xf numFmtId="49" fontId="12" fillId="5" borderId="1" xfId="220" applyNumberFormat="1" applyFont="1" applyFill="1" applyBorder="1" applyAlignment="1">
      <alignment vertical="top" wrapText="1"/>
    </xf>
    <xf numFmtId="183" fontId="13" fillId="0" borderId="1" xfId="0" applyNumberFormat="1" applyFont="1" applyFill="1" applyBorder="1" applyAlignment="1">
      <alignment horizontal="center" vertical="top" wrapText="1"/>
    </xf>
    <xf numFmtId="183" fontId="13" fillId="0" borderId="1" xfId="0" applyNumberFormat="1" applyFont="1" applyFill="1" applyBorder="1" applyAlignment="1">
      <alignment horizontal="center" vertical="top"/>
    </xf>
    <xf numFmtId="183" fontId="16" fillId="0" borderId="1" xfId="0" applyNumberFormat="1" applyFont="1" applyFill="1" applyBorder="1" applyAlignment="1">
      <alignment horizontal="center" vertical="top"/>
    </xf>
    <xf numFmtId="183" fontId="16" fillId="0" borderId="25" xfId="0" applyNumberFormat="1" applyFont="1" applyFill="1" applyBorder="1" applyAlignment="1">
      <alignment horizontal="left" vertical="top" wrapText="1"/>
    </xf>
    <xf numFmtId="183" fontId="17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220" applyNumberFormat="1" applyFont="1" applyFill="1" applyBorder="1" applyAlignment="1">
      <alignment vertical="top"/>
    </xf>
    <xf numFmtId="49" fontId="7" fillId="5" borderId="1" xfId="220" applyNumberFormat="1" applyFont="1" applyFill="1" applyBorder="1" applyAlignment="1">
      <alignment horizontal="left" vertical="top" wrapText="1"/>
    </xf>
    <xf numFmtId="49" fontId="3" fillId="5" borderId="1" xfId="220" applyNumberFormat="1" applyFont="1" applyFill="1" applyBorder="1" applyAlignment="1">
      <alignment horizontal="center" vertical="top"/>
    </xf>
    <xf numFmtId="49" fontId="3" fillId="0" borderId="1" xfId="89" applyNumberFormat="1" applyFont="1" applyFill="1" applyBorder="1" applyAlignment="1">
      <alignment horizontal="left" vertical="top"/>
    </xf>
    <xf numFmtId="49" fontId="7" fillId="5" borderId="1" xfId="89" applyNumberFormat="1" applyFont="1" applyFill="1" applyBorder="1" applyAlignment="1">
      <alignment horizontal="left" vertical="top" wrapText="1"/>
    </xf>
    <xf numFmtId="49" fontId="3" fillId="5" borderId="1" xfId="89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182" applyFont="1" applyFill="1" applyBorder="1" applyAlignment="1">
      <alignment horizontal="left" vertical="center" wrapText="1"/>
    </xf>
    <xf numFmtId="0" fontId="7" fillId="5" borderId="1" xfId="182" applyFont="1" applyFill="1" applyBorder="1" applyAlignment="1">
      <alignment horizontal="left" vertical="center" wrapText="1"/>
    </xf>
    <xf numFmtId="49" fontId="3" fillId="0" borderId="1" xfId="220" applyNumberFormat="1" applyFont="1" applyBorder="1" applyAlignment="1">
      <alignment vertical="top"/>
    </xf>
    <xf numFmtId="180" fontId="3" fillId="0" borderId="1" xfId="89" applyNumberFormat="1" applyFont="1" applyFill="1" applyBorder="1" applyAlignment="1">
      <alignment horizontal="left" vertical="top"/>
    </xf>
    <xf numFmtId="49" fontId="3" fillId="0" borderId="1" xfId="89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</cellXfs>
  <cellStyles count="280">
    <cellStyle name="常规" xfId="0" builtinId="0"/>
    <cellStyle name="ハイパーリンク 2 2" xfId="1"/>
    <cellStyle name="標準 2 4 3" xfId="2"/>
    <cellStyle name="货币[0]" xfId="3" builtinId="7"/>
    <cellStyle name="输入" xfId="4" builtinId="20"/>
    <cellStyle name="Currency [0] 3 2" xfId="5"/>
    <cellStyle name="標準 5 4" xfId="6"/>
    <cellStyle name="20% - 强调文字颜色 3" xfId="7" builtinId="38"/>
    <cellStyle name="货币" xfId="8" builtinId="4"/>
    <cellStyle name="千位分隔[0]" xfId="9" builtinId="6"/>
    <cellStyle name="40% - 强调文字颜色 3" xfId="10" builtinId="39"/>
    <cellStyle name="差" xfId="11" builtinId="27"/>
    <cellStyle name="千位分隔 3 3 2" xfId="12"/>
    <cellStyle name="常规 7 3" xfId="13"/>
    <cellStyle name="千位分隔" xfId="14" builtinId="3"/>
    <cellStyle name="ハイパーリンク 2 2 4" xfId="15"/>
    <cellStyle name="超链接" xfId="16" builtinId="8"/>
    <cellStyle name="Comma [0] 3" xfId="17"/>
    <cellStyle name="60% - 强调文字颜色 3" xfId="18" builtinId="40"/>
    <cellStyle name="超链接 4 2 2" xfId="19"/>
    <cellStyle name="百分比" xfId="20" builtinId="5"/>
    <cellStyle name="已访问的超链接" xfId="21" builtinId="9"/>
    <cellStyle name="常规 6" xfId="22"/>
    <cellStyle name="注释" xfId="23" builtinId="10"/>
    <cellStyle name="ハイパーリンク 2 2 3" xfId="24"/>
    <cellStyle name="標準 26" xfId="25"/>
    <cellStyle name="Comma [0] 2" xfId="26"/>
    <cellStyle name="60% - 强调文字颜色 2" xfId="27" builtinId="36"/>
    <cellStyle name="标题 4" xfId="28" builtinId="19"/>
    <cellStyle name="千位分隔 3 2 4" xfId="29"/>
    <cellStyle name="警告文本" xfId="30" builtinId="11"/>
    <cellStyle name="常规 5 2" xfId="31"/>
    <cellStyle name="標準 2 6" xfId="32"/>
    <cellStyle name="标题" xfId="33" builtinId="15"/>
    <cellStyle name="解释性文本" xfId="34" builtinId="53"/>
    <cellStyle name="标题 1" xfId="35" builtinId="16"/>
    <cellStyle name="常规 5 2 2" xfId="36"/>
    <cellStyle name="标题 2" xfId="37" builtinId="17"/>
    <cellStyle name="ハイパーリンク 2 2 2" xfId="38"/>
    <cellStyle name="60% - 强调文字颜色 1" xfId="39" builtinId="32"/>
    <cellStyle name="标题 3" xfId="40" builtinId="18"/>
    <cellStyle name="超链接 4 3 2" xfId="41"/>
    <cellStyle name="ハイパーリンク 2 2 5" xfId="42"/>
    <cellStyle name="60% - 强调文字颜色 4" xfId="43" builtinId="44"/>
    <cellStyle name="输出" xfId="44" builtinId="21"/>
    <cellStyle name="桁区切り 2 2 4" xfId="45"/>
    <cellStyle name="计算" xfId="46" builtinId="22"/>
    <cellStyle name="检查单元格" xfId="47" builtinId="23"/>
    <cellStyle name="强调文字颜色 2" xfId="48" builtinId="33"/>
    <cellStyle name="Currency [0]" xfId="49"/>
    <cellStyle name="常规 8 3" xfId="50"/>
    <cellStyle name="20% - 强调文字颜色 6" xfId="51" builtinId="50"/>
    <cellStyle name="链接单元格" xfId="52" builtinId="24"/>
    <cellStyle name="汇总" xfId="53" builtinId="25"/>
    <cellStyle name="好" xfId="54" builtinId="26"/>
    <cellStyle name="适中" xfId="55" builtinId="28"/>
    <cellStyle name="常规 8 2" xfId="56"/>
    <cellStyle name="20% - 强调文字颜色 5" xfId="57" builtinId="46"/>
    <cellStyle name="强调文字颜色 1" xfId="58" builtinId="29"/>
    <cellStyle name="超链接 4 2 4" xfId="59"/>
    <cellStyle name="Currency [0] 3" xfId="60"/>
    <cellStyle name="標準 5 2" xfId="61"/>
    <cellStyle name="20% - 强调文字颜色 1" xfId="62" builtinId="30"/>
    <cellStyle name="標準 2_大興電子様向け）単価マスタ管理システム（ネタ)fukunaga" xfId="63"/>
    <cellStyle name="40% - 强调文字颜色 1" xfId="64" builtinId="31"/>
    <cellStyle name="標準 5 3" xfId="65"/>
    <cellStyle name="20% - 强调文字颜色 2" xfId="66" builtinId="34"/>
    <cellStyle name="標準 4 2 2 2" xfId="67"/>
    <cellStyle name="40% - 强调文字颜色 2" xfId="68" builtinId="35"/>
    <cellStyle name="强调文字颜色 3" xfId="69" builtinId="37"/>
    <cellStyle name="强调文字颜色 4" xfId="70" builtinId="41"/>
    <cellStyle name="標準 5 5" xfId="71"/>
    <cellStyle name="20% - 强调文字颜色 4" xfId="72" builtinId="42"/>
    <cellStyle name="40% - 强调文字颜色 4" xfId="73" builtinId="43"/>
    <cellStyle name="標準 2 3 2" xfId="74"/>
    <cellStyle name="强调文字颜色 5" xfId="75" builtinId="45"/>
    <cellStyle name="40% - 强调文字颜色 5" xfId="76" builtinId="47"/>
    <cellStyle name="60% - 强调文字颜色 5" xfId="77" builtinId="48"/>
    <cellStyle name="標準 2 3 3" xfId="78"/>
    <cellStyle name="强调文字颜色 6" xfId="79" builtinId="49"/>
    <cellStyle name="40% - 强调文字颜色 6" xfId="80" builtinId="51"/>
    <cellStyle name="60% - 强调文字颜色 6" xfId="81" builtinId="52"/>
    <cellStyle name="常规 3 6" xfId="82"/>
    <cellStyle name="Comma [0]" xfId="83"/>
    <cellStyle name="超链接 2" xfId="84"/>
    <cellStyle name="ハイパーリンク 2 3 2 3" xfId="85"/>
    <cellStyle name="Comma [0] 3 2" xfId="86"/>
    <cellStyle name="超链接 4 2 3" xfId="87"/>
    <cellStyle name="Currency [0] 2" xfId="88"/>
    <cellStyle name="常规 2 4" xfId="89"/>
    <cellStyle name="Normal_Sheet1" xfId="90"/>
    <cellStyle name="ハイパーリンク 2" xfId="91"/>
    <cellStyle name="ハイパーリンク 2 2 2 2" xfId="92"/>
    <cellStyle name="ハイパーリンク 2 3" xfId="93"/>
    <cellStyle name="超链接 2 5" xfId="94"/>
    <cellStyle name="ハイパーリンク 2 3 2" xfId="95"/>
    <cellStyle name="ハイパーリンク 2 3 2 2" xfId="96"/>
    <cellStyle name="常规 2 2" xfId="97"/>
    <cellStyle name="ハイパーリンク 2 3 3" xfId="98"/>
    <cellStyle name="常规 2 3" xfId="99"/>
    <cellStyle name="ハイパーリンク 2 3 4" xfId="100"/>
    <cellStyle name="ハイパーリンク 2 4" xfId="101"/>
    <cellStyle name="ハイパーリンク 2 5" xfId="102"/>
    <cellStyle name="ハイパーリンク 2 6" xfId="103"/>
    <cellStyle name="標準 4 3 3" xfId="104"/>
    <cellStyle name="標準 2" xfId="105"/>
    <cellStyle name="標準 2 2" xfId="106"/>
    <cellStyle name="標準 2 2 2" xfId="107"/>
    <cellStyle name="標準 2 2 2 2" xfId="108"/>
    <cellStyle name="標準 2 2 2 2 2" xfId="109"/>
    <cellStyle name="標準 2 2 2 3" xfId="110"/>
    <cellStyle name="標準 2 2 2 4" xfId="111"/>
    <cellStyle name="標準 2 2 2 5" xfId="112"/>
    <cellStyle name="標準 2 2 3" xfId="113"/>
    <cellStyle name="常规 3 2 3" xfId="114"/>
    <cellStyle name="標準 2 2 3 2" xfId="115"/>
    <cellStyle name="標準 2 2 3 2 2" xfId="116"/>
    <cellStyle name="標準 2 2 3 2 3" xfId="117"/>
    <cellStyle name="常规 3 2 4" xfId="118"/>
    <cellStyle name="標準 2 2 3 3" xfId="119"/>
    <cellStyle name="常规 3 2 5" xfId="120"/>
    <cellStyle name="標準 2 2 3 4" xfId="121"/>
    <cellStyle name="標準 2 2 4" xfId="122"/>
    <cellStyle name="標準 2 2 5" xfId="123"/>
    <cellStyle name="標準 2 2 6" xfId="124"/>
    <cellStyle name="標準 2 3" xfId="125"/>
    <cellStyle name="常规 3 5" xfId="126"/>
    <cellStyle name="標準 2 3 2 2" xfId="127"/>
    <cellStyle name="標準 2 3 4" xfId="128"/>
    <cellStyle name="標準 2 3 5" xfId="129"/>
    <cellStyle name="標準 2 4" xfId="130"/>
    <cellStyle name="標準 2 4 2" xfId="131"/>
    <cellStyle name="標準 2 4 2 2" xfId="132"/>
    <cellStyle name="標準 2 4 2 3" xfId="133"/>
    <cellStyle name="標準 2 4 4" xfId="134"/>
    <cellStyle name="標準 2 5" xfId="135"/>
    <cellStyle name="常规 5 3" xfId="136"/>
    <cellStyle name="標準 2 7" xfId="137"/>
    <cellStyle name="標準 26 2" xfId="138"/>
    <cellStyle name="標準 26 2 2" xfId="139"/>
    <cellStyle name="標準 26 3" xfId="140"/>
    <cellStyle name="標準 4 2 2" xfId="141"/>
    <cellStyle name="標準 26 4" xfId="142"/>
    <cellStyle name="標準 4 2 3" xfId="143"/>
    <cellStyle name="標準 26 5" xfId="144"/>
    <cellStyle name="標準 4 3 4" xfId="145"/>
    <cellStyle name="標準 3" xfId="146"/>
    <cellStyle name="標準 3 2" xfId="147"/>
    <cellStyle name="標準 3 2 2" xfId="148"/>
    <cellStyle name="標準 3 2 4" xfId="149"/>
    <cellStyle name="標準 3 2 2 2" xfId="150"/>
    <cellStyle name="標準 3 2 3" xfId="151"/>
    <cellStyle name="標準 3 2 5" xfId="152"/>
    <cellStyle name="標準 3 3" xfId="153"/>
    <cellStyle name="標準 3 3 2" xfId="154"/>
    <cellStyle name="標準 4 2 4" xfId="155"/>
    <cellStyle name="標準 3 3 2 2" xfId="156"/>
    <cellStyle name="標準 4 2 5" xfId="157"/>
    <cellStyle name="標準 3 3 2 3" xfId="158"/>
    <cellStyle name="標準 3 3 3" xfId="159"/>
    <cellStyle name="標準 3 3 4" xfId="160"/>
    <cellStyle name="標準 3 4" xfId="161"/>
    <cellStyle name="標準 3 5" xfId="162"/>
    <cellStyle name="常规 6 2" xfId="163"/>
    <cellStyle name="標準_sst107" xfId="164"/>
    <cellStyle name="標準 3 6" xfId="165"/>
    <cellStyle name="標準 4" xfId="166"/>
    <cellStyle name="標準 4 2" xfId="167"/>
    <cellStyle name="標準 4 3" xfId="168"/>
    <cellStyle name="超链接 4" xfId="169"/>
    <cellStyle name="標準 4 3 2" xfId="170"/>
    <cellStyle name="超链接 4 2" xfId="171"/>
    <cellStyle name="標準 4 3 2 2" xfId="172"/>
    <cellStyle name="超链接 4 3" xfId="173"/>
    <cellStyle name="標準 4 3 2 3" xfId="174"/>
    <cellStyle name="標準 4 4" xfId="175"/>
    <cellStyle name="標準 4 5" xfId="176"/>
    <cellStyle name="常规 7 2" xfId="177"/>
    <cellStyle name="標準 4 6" xfId="178"/>
    <cellStyle name="標準 5" xfId="179"/>
    <cellStyle name="標準 5 2 2" xfId="180"/>
    <cellStyle name="常规 8 4" xfId="181"/>
    <cellStyle name="標準_Sheet1" xfId="182"/>
    <cellStyle name="常规 10" xfId="183"/>
    <cellStyle name="常规 10 2" xfId="184"/>
    <cellStyle name="常规 10 2 2" xfId="185"/>
    <cellStyle name="常规 10 3" xfId="186"/>
    <cellStyle name="常规 11" xfId="187"/>
    <cellStyle name="常规 11 2" xfId="188"/>
    <cellStyle name="常规 11 3" xfId="189"/>
    <cellStyle name="常规 12" xfId="190"/>
    <cellStyle name="常规 13" xfId="191"/>
    <cellStyle name="常规 14" xfId="192"/>
    <cellStyle name="常规 3 3 4" xfId="193"/>
    <cellStyle name="常规 2" xfId="194"/>
    <cellStyle name="常规 2 4 2" xfId="195"/>
    <cellStyle name="常规 2 4 2 2" xfId="196"/>
    <cellStyle name="常规 2 4 3" xfId="197"/>
    <cellStyle name="常规 2 4 4" xfId="198"/>
    <cellStyle name="常规 3" xfId="199"/>
    <cellStyle name="常规 3 2" xfId="200"/>
    <cellStyle name="常规 3 2 2" xfId="201"/>
    <cellStyle name="常规 3 2 2 2" xfId="202"/>
    <cellStyle name="常规 3 3" xfId="203"/>
    <cellStyle name="常规 3 3 2" xfId="204"/>
    <cellStyle name="常规 3 3 2 2" xfId="205"/>
    <cellStyle name="常规 3 3 2 3" xfId="206"/>
    <cellStyle name="常规 3 3 3" xfId="207"/>
    <cellStyle name="常规 3 4" xfId="208"/>
    <cellStyle name="常规 4" xfId="209"/>
    <cellStyle name="常规 5" xfId="210"/>
    <cellStyle name="常规 5 4" xfId="211"/>
    <cellStyle name="常规 5 5" xfId="212"/>
    <cellStyle name="常规 7" xfId="213"/>
    <cellStyle name="常规 7 2 2" xfId="214"/>
    <cellStyle name="千位分隔 3 3 3" xfId="215"/>
    <cellStyle name="常规 7 4" xfId="216"/>
    <cellStyle name="千位分隔 3 3 4" xfId="217"/>
    <cellStyle name="常规 7 5" xfId="218"/>
    <cellStyle name="常规 8" xfId="219"/>
    <cellStyle name="常规 9" xfId="220"/>
    <cellStyle name="常规 9 2" xfId="221"/>
    <cellStyle name="常规 9 3" xfId="222"/>
    <cellStyle name="超链接 2 2" xfId="223"/>
    <cellStyle name="超链接 2 2 2" xfId="224"/>
    <cellStyle name="超链接 2 2 2 2" xfId="225"/>
    <cellStyle name="超链接 2 2 3" xfId="226"/>
    <cellStyle name="超链接 2 2 4" xfId="227"/>
    <cellStyle name="桁区切り 2 3 2 2" xfId="228"/>
    <cellStyle name="超链接 2 3" xfId="229"/>
    <cellStyle name="超链接 2 3 2" xfId="230"/>
    <cellStyle name="超链接 2 3 3" xfId="231"/>
    <cellStyle name="超链接 2 3 4" xfId="232"/>
    <cellStyle name="桁区切り 2 3 2 3" xfId="233"/>
    <cellStyle name="超链接 2 4" xfId="234"/>
    <cellStyle name="超链接 3" xfId="235"/>
    <cellStyle name="超链接 3 2" xfId="236"/>
    <cellStyle name="超链接 3 2 2" xfId="237"/>
    <cellStyle name="超链接 3 3" xfId="238"/>
    <cellStyle name="超链接 3 4" xfId="239"/>
    <cellStyle name="超链接 4 2 2 2" xfId="240"/>
    <cellStyle name="超链接 4 4" xfId="241"/>
    <cellStyle name="超链接 4 5" xfId="242"/>
    <cellStyle name="桁区切り 2" xfId="243"/>
    <cellStyle name="桁区切り 2 2" xfId="244"/>
    <cellStyle name="桁区切り 2 2 2" xfId="245"/>
    <cellStyle name="桁区切り 2 2 2 2" xfId="246"/>
    <cellStyle name="桁区切り 2 2 3" xfId="247"/>
    <cellStyle name="桁区切り 2 2 5" xfId="248"/>
    <cellStyle name="桁区切り 2 3" xfId="249"/>
    <cellStyle name="桁区切り 2 3 2" xfId="250"/>
    <cellStyle name="桁区切り 2 3 3" xfId="251"/>
    <cellStyle name="桁区切り 2 3 4" xfId="252"/>
    <cellStyle name="桁区切り 2 4" xfId="253"/>
    <cellStyle name="桁区切り 2 5" xfId="254"/>
    <cellStyle name="桁区切り 2 6" xfId="255"/>
    <cellStyle name="千位分隔 3 3 2 2" xfId="256"/>
    <cellStyle name="千位分隔 2" xfId="257"/>
    <cellStyle name="千位分隔 2 2" xfId="258"/>
    <cellStyle name="千位分隔 2 4" xfId="259"/>
    <cellStyle name="千位分隔 2 2 2" xfId="260"/>
    <cellStyle name="千位分隔 2 3" xfId="261"/>
    <cellStyle name="千位分隔 2 5" xfId="262"/>
    <cellStyle name="千位分隔 3 3 2 3" xfId="263"/>
    <cellStyle name="千位分隔 3" xfId="264"/>
    <cellStyle name="千位分隔 3 2" xfId="265"/>
    <cellStyle name="千位分隔 3 2 2" xfId="266"/>
    <cellStyle name="千位分隔 3 2 2 2" xfId="267"/>
    <cellStyle name="千位分隔 3 2 3" xfId="268"/>
    <cellStyle name="千位分隔 3 2 5" xfId="269"/>
    <cellStyle name="千位分隔 3 3" xfId="270"/>
    <cellStyle name="千位分隔 3 4" xfId="271"/>
    <cellStyle name="千位分隔 3 5" xfId="272"/>
    <cellStyle name="千位分隔 3 6" xfId="273"/>
    <cellStyle name="千位分隔 4" xfId="274"/>
    <cellStyle name="千位分隔 4 2" xfId="275"/>
    <cellStyle name="千位分隔 4 2 2" xfId="276"/>
    <cellStyle name="千位分隔 4 2 3" xfId="277"/>
    <cellStyle name="千位分隔 4 3" xfId="278"/>
    <cellStyle name="千位分隔 4 4" xfId="279"/>
  </cellStyles>
  <dxfs count="4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00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統計分析!$B$4:$B$11</c:f>
              <c:strCache>
                <c:ptCount val="8"/>
                <c:pt idx="0" c:formatCode="@">
                  <c:v>異常終了</c:v>
                </c:pt>
                <c:pt idx="1" c:formatCode="@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62432"/>
        <c:axId val="73376512"/>
      </c:barChart>
      <c:catAx>
        <c:axId val="73362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3376512"/>
        <c:crosses val="autoZero"/>
        <c:auto val="0"/>
        <c:lblAlgn val="ctr"/>
        <c:lblOffset val="100"/>
        <c:tickLblSkip val="1"/>
        <c:noMultiLvlLbl val="0"/>
      </c:catAx>
      <c:valAx>
        <c:axId val="733765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336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3060396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統計分析!$B$66:$B$78</c:f>
              <c:strCache>
                <c:ptCount val="13"/>
                <c:pt idx="0" c:formatCode="@">
                  <c:v>外部設計不備</c:v>
                </c:pt>
                <c:pt idx="1" c:formatCode="@">
                  <c:v>設計経験不足</c:v>
                </c:pt>
                <c:pt idx="2" c:formatCode="@">
                  <c:v>技術知識不足</c:v>
                </c:pt>
                <c:pt idx="3" c:formatCode="@">
                  <c:v>コーディング経験不足</c:v>
                </c:pt>
                <c:pt idx="4" c:formatCode="@">
                  <c:v>日本語能力不足</c:v>
                </c:pt>
                <c:pt idx="5" c:formatCode="@">
                  <c:v>コミュニケーション不足</c:v>
                </c:pt>
                <c:pt idx="6" c:formatCode="@">
                  <c:v>仕様理解不足</c:v>
                </c:pt>
                <c:pt idx="7" c:formatCode="@">
                  <c:v>システム知識不足</c:v>
                </c:pt>
                <c:pt idx="8" c:formatCode="@">
                  <c:v>業務知識不足</c:v>
                </c:pt>
                <c:pt idx="9" c:formatCode="@">
                  <c:v>作業手順不備</c:v>
                </c:pt>
                <c:pt idx="10" c:formatCode="@">
                  <c:v>調査不足</c:v>
                </c:pt>
                <c:pt idx="11" c:formatCode="@">
                  <c:v>教育不足</c:v>
                </c:pt>
                <c:pt idx="12" c:formatCode="@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58144"/>
        <c:axId val="73959680"/>
      </c:barChart>
      <c:catAx>
        <c:axId val="73958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3959680"/>
        <c:crosses val="autoZero"/>
        <c:auto val="0"/>
        <c:lblAlgn val="ctr"/>
        <c:lblOffset val="100"/>
        <c:tickLblSkip val="1"/>
        <c:noMultiLvlLbl val="0"/>
      </c:catAx>
      <c:valAx>
        <c:axId val="739596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395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  <a:endParaRPr lang="ja-JP" altLang="en-US"/>
          </a:p>
        </c:rich>
      </c:tx>
      <c:layout>
        <c:manualLayout>
          <c:xMode val="edge"/>
          <c:yMode val="edge"/>
          <c:x val="0.395062592484583"/>
          <c:y val="0.031476997578692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5927786473979"/>
          <c:y val="0.113801452784504"/>
          <c:w val="0.775721723334877"/>
          <c:h val="0.651331719128333"/>
        </c:manualLayout>
      </c:layout>
      <c:lineChart>
        <c:grouping val="standard"/>
        <c:varyColors val="0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2064"/>
        <c:axId val="74482048"/>
      </c:lineChart>
      <c:lineChart>
        <c:grouping val="standard"/>
        <c:varyColors val="0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3584"/>
        <c:axId val="74485120"/>
      </c:lineChart>
      <c:catAx>
        <c:axId val="74472064"/>
        <c:scaling>
          <c:orientation val="minMax"/>
        </c:scaling>
        <c:delete val="0"/>
        <c:axPos val="b"/>
        <c:numFmt formatCode="上午/下午h&quot;时&quot;mm&quot;分&quot;ss&quot;秒&quot;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482048"/>
        <c:crosses val="autoZero"/>
        <c:auto val="0"/>
        <c:lblAlgn val="ctr"/>
        <c:lblOffset val="100"/>
        <c:tickLblSkip val="1"/>
        <c:noMultiLvlLbl val="0"/>
      </c:catAx>
      <c:valAx>
        <c:axId val="74482048"/>
        <c:scaling>
          <c:orientation val="minMax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472064"/>
        <c:crosses val="autoZero"/>
        <c:crossBetween val="between"/>
      </c:valAx>
      <c:catAx>
        <c:axId val="74483584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485120"/>
        <c:crosses val="autoZero"/>
        <c:auto val="0"/>
        <c:lblAlgn val="ctr"/>
        <c:lblOffset val="100"/>
        <c:noMultiLvlLbl val="0"/>
      </c:catAx>
      <c:valAx>
        <c:axId val="74485120"/>
        <c:scaling>
          <c:orientation val="minMax"/>
          <c:max val="1"/>
          <c:min val="0.750000000000004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483584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"/>
          <c:y val="0.934624697336568"/>
          <c:w val="0.504116306449348"/>
          <c:h val="0.0484261501210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5664"/>
        <c:axId val="78067200"/>
      </c:barChart>
      <c:catAx>
        <c:axId val="78065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067200"/>
        <c:crosses val="autoZero"/>
        <c:auto val="0"/>
        <c:lblAlgn val="ctr"/>
        <c:lblOffset val="100"/>
        <c:tickLblSkip val="1"/>
        <c:noMultiLvlLbl val="0"/>
      </c:catAx>
      <c:valAx>
        <c:axId val="780672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06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08160"/>
        <c:axId val="78109696"/>
      </c:barChart>
      <c:catAx>
        <c:axId val="78108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109696"/>
        <c:crosses val="autoZero"/>
        <c:auto val="0"/>
        <c:lblAlgn val="ctr"/>
        <c:lblOffset val="100"/>
        <c:tickLblSkip val="1"/>
        <c:noMultiLvlLbl val="0"/>
      </c:catAx>
      <c:valAx>
        <c:axId val="781096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10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17792"/>
        <c:axId val="74027776"/>
      </c:barChart>
      <c:catAx>
        <c:axId val="74017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027776"/>
        <c:crosses val="autoZero"/>
        <c:auto val="0"/>
        <c:lblAlgn val="ctr"/>
        <c:lblOffset val="100"/>
        <c:tickLblSkip val="1"/>
        <c:noMultiLvlLbl val="0"/>
      </c:catAx>
      <c:valAx>
        <c:axId val="7402777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401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19680"/>
        <c:axId val="78121216"/>
      </c:barChart>
      <c:catAx>
        <c:axId val="78119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121216"/>
        <c:crosses val="autoZero"/>
        <c:auto val="0"/>
        <c:lblAlgn val="ctr"/>
        <c:lblOffset val="100"/>
        <c:tickLblSkip val="1"/>
        <c:noMultiLvlLbl val="0"/>
      </c:catAx>
      <c:valAx>
        <c:axId val="78121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7811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>
      <xdr:nvGraphicFramePr>
        <xdr:cNvPr id="2130" name="Chart 1"/>
        <xdr:cNvGraphicFramePr/>
      </xdr:nvGraphicFramePr>
      <xdr:xfrm>
        <a:off x="3190875" y="304800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>
      <xdr:nvGraphicFramePr>
        <xdr:cNvPr id="2132" name="Chart 3"/>
        <xdr:cNvGraphicFramePr/>
      </xdr:nvGraphicFramePr>
      <xdr:xfrm>
        <a:off x="3200400" y="13744575"/>
        <a:ext cx="4772025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>
      <xdr:nvGraphicFramePr>
        <xdr:cNvPr id="2134" name="Chart 5"/>
        <xdr:cNvGraphicFramePr/>
      </xdr:nvGraphicFramePr>
      <xdr:xfrm>
        <a:off x="5248275" y="25869900"/>
        <a:ext cx="462915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>
      <xdr:nvGraphicFramePr>
        <xdr:cNvPr id="2136" name="Chart 3"/>
        <xdr:cNvGraphicFramePr/>
      </xdr:nvGraphicFramePr>
      <xdr:xfrm>
        <a:off x="3200400" y="18411825"/>
        <a:ext cx="4772025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>
      <xdr:nvGraphicFramePr>
        <xdr:cNvPr id="2137" name="Chart 1"/>
        <xdr:cNvGraphicFramePr/>
      </xdr:nvGraphicFramePr>
      <xdr:xfrm>
        <a:off x="3171825" y="9172575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>
      <xdr:nvGraphicFramePr>
        <xdr:cNvPr id="11" name="Chart 1"/>
        <xdr:cNvGraphicFramePr/>
      </xdr:nvGraphicFramePr>
      <xdr:xfrm>
        <a:off x="3171825" y="4410075"/>
        <a:ext cx="4772025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>
      <xdr:nvGraphicFramePr>
        <xdr:cNvPr id="12" name="Chart 3"/>
        <xdr:cNvGraphicFramePr/>
      </xdr:nvGraphicFramePr>
      <xdr:xfrm>
        <a:off x="3200400" y="21107400"/>
        <a:ext cx="477202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60"/>
  <sheetViews>
    <sheetView showGridLines="0" tabSelected="1" workbookViewId="0">
      <pane xSplit="9" ySplit="1" topLeftCell="J20" activePane="bottomRight" state="frozen"/>
      <selection/>
      <selection pane="topRight"/>
      <selection pane="bottomLeft"/>
      <selection pane="bottomRight" activeCell="H38" sqref="H38"/>
    </sheetView>
  </sheetViews>
  <sheetFormatPr defaultColWidth="9" defaultRowHeight="12"/>
  <cols>
    <col min="1" max="1" width="1.625" style="119" customWidth="1"/>
    <col min="2" max="2" width="4.5" style="120" customWidth="1"/>
    <col min="3" max="3" width="7.375" style="120" customWidth="1"/>
    <col min="4" max="4" width="6.25" style="120" customWidth="1"/>
    <col min="5" max="5" width="6.625" style="121" customWidth="1"/>
    <col min="6" max="6" width="11.5" style="121" customWidth="1"/>
    <col min="7" max="7" width="7.875" style="120" customWidth="1"/>
    <col min="8" max="8" width="21.25" style="120" customWidth="1"/>
    <col min="9" max="9" width="27.5" style="120" customWidth="1"/>
    <col min="10" max="10" width="10.75" style="122" customWidth="1"/>
    <col min="11" max="11" width="6" style="120" customWidth="1"/>
    <col min="12" max="12" width="66.5" style="120" customWidth="1"/>
    <col min="13" max="13" width="64.25" style="122" customWidth="1"/>
    <col min="14" max="15" width="8.5" style="122" customWidth="1"/>
    <col min="16" max="16" width="15.5" style="120" customWidth="1"/>
    <col min="17" max="18" width="19" style="123" customWidth="1"/>
    <col min="19" max="20" width="15.75" style="123" customWidth="1"/>
    <col min="21" max="22" width="8.75" style="120" customWidth="1"/>
    <col min="23" max="23" width="21" style="120" customWidth="1"/>
    <col min="24" max="24" width="22.375" style="120" customWidth="1"/>
    <col min="25" max="25" width="9.375" style="121" customWidth="1"/>
    <col min="26" max="26" width="8.5" style="120" customWidth="1"/>
    <col min="27" max="27" width="11.625" style="120" customWidth="1"/>
    <col min="28" max="28" width="27.125" style="120" customWidth="1"/>
    <col min="29" max="16384" width="9" style="120"/>
  </cols>
  <sheetData>
    <row r="1" s="117" customFormat="1" ht="29.25" customHeight="1" spans="1:28">
      <c r="A1" s="124"/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5" t="s">
        <v>5</v>
      </c>
      <c r="H1" s="125" t="s">
        <v>6</v>
      </c>
      <c r="I1" s="125" t="s">
        <v>7</v>
      </c>
      <c r="J1" s="125" t="s">
        <v>8</v>
      </c>
      <c r="K1" s="125" t="s">
        <v>9</v>
      </c>
      <c r="L1" s="125" t="s">
        <v>10</v>
      </c>
      <c r="M1" s="151" t="s">
        <v>11</v>
      </c>
      <c r="N1" s="151" t="s">
        <v>12</v>
      </c>
      <c r="O1" s="151" t="s">
        <v>13</v>
      </c>
      <c r="P1" s="151" t="s">
        <v>14</v>
      </c>
      <c r="Q1" s="196" t="s">
        <v>15</v>
      </c>
      <c r="R1" s="196" t="s">
        <v>16</v>
      </c>
      <c r="S1" s="196" t="s">
        <v>17</v>
      </c>
      <c r="T1" s="196" t="s">
        <v>18</v>
      </c>
      <c r="U1" s="151" t="s">
        <v>19</v>
      </c>
      <c r="V1" s="151" t="s">
        <v>20</v>
      </c>
      <c r="W1" s="151" t="s">
        <v>21</v>
      </c>
      <c r="X1" s="151" t="s">
        <v>22</v>
      </c>
      <c r="Y1" s="151" t="s">
        <v>23</v>
      </c>
      <c r="Z1" s="151" t="s">
        <v>24</v>
      </c>
      <c r="AA1" s="151" t="s">
        <v>25</v>
      </c>
      <c r="AB1" s="151" t="s">
        <v>26</v>
      </c>
    </row>
    <row r="2" spans="2:28">
      <c r="B2" s="118">
        <v>1</v>
      </c>
      <c r="C2" s="126"/>
      <c r="D2" s="127" t="s">
        <v>27</v>
      </c>
      <c r="E2" s="126" t="s">
        <v>28</v>
      </c>
      <c r="F2" s="128" t="s">
        <v>29</v>
      </c>
      <c r="G2" s="129" t="s">
        <v>30</v>
      </c>
      <c r="H2" s="130" t="s">
        <v>31</v>
      </c>
      <c r="I2" s="152" t="s">
        <v>32</v>
      </c>
      <c r="J2" s="153">
        <v>43245</v>
      </c>
      <c r="K2" s="152" t="s">
        <v>33</v>
      </c>
      <c r="L2" s="154" t="s">
        <v>34</v>
      </c>
      <c r="M2" s="155"/>
      <c r="N2" s="156"/>
      <c r="O2" s="156"/>
      <c r="P2" s="156"/>
      <c r="Q2" s="197"/>
      <c r="R2" s="197"/>
      <c r="S2" s="197"/>
      <c r="T2" s="197"/>
      <c r="U2" s="129"/>
      <c r="V2" s="172"/>
      <c r="W2" s="198"/>
      <c r="X2" s="129"/>
      <c r="Y2" s="153"/>
      <c r="Z2" s="207"/>
      <c r="AA2" s="207"/>
      <c r="AB2" s="129"/>
    </row>
    <row r="3" ht="15.75" customHeight="1" spans="1:29">
      <c r="A3" s="131"/>
      <c r="B3" s="132">
        <v>2</v>
      </c>
      <c r="C3" s="133" t="s">
        <v>35</v>
      </c>
      <c r="D3" s="134" t="s">
        <v>27</v>
      </c>
      <c r="E3" s="135" t="s">
        <v>28</v>
      </c>
      <c r="F3" s="136" t="s">
        <v>29</v>
      </c>
      <c r="G3" s="129" t="s">
        <v>36</v>
      </c>
      <c r="H3" s="137"/>
      <c r="I3" s="137" t="s">
        <v>37</v>
      </c>
      <c r="J3" s="157">
        <v>43230</v>
      </c>
      <c r="K3" s="158" t="s">
        <v>38</v>
      </c>
      <c r="L3" s="159" t="s">
        <v>39</v>
      </c>
      <c r="M3" s="160"/>
      <c r="N3" s="161"/>
      <c r="O3" s="156"/>
      <c r="P3" s="162"/>
      <c r="Q3" s="162"/>
      <c r="R3" s="162"/>
      <c r="S3" s="199"/>
      <c r="T3" s="199"/>
      <c r="U3" s="200"/>
      <c r="V3" s="199"/>
      <c r="W3" s="157"/>
      <c r="X3" s="201"/>
      <c r="Y3" s="201"/>
      <c r="Z3" s="201"/>
      <c r="AA3" s="208"/>
      <c r="AB3" s="208"/>
      <c r="AC3" s="209"/>
    </row>
    <row r="4" s="118" customFormat="1" ht="42" customHeight="1" spans="1:29">
      <c r="A4" s="131"/>
      <c r="B4" s="132">
        <v>3</v>
      </c>
      <c r="C4" s="133" t="s">
        <v>40</v>
      </c>
      <c r="D4" s="134" t="s">
        <v>27</v>
      </c>
      <c r="E4" s="135" t="s">
        <v>28</v>
      </c>
      <c r="F4" s="136" t="s">
        <v>29</v>
      </c>
      <c r="G4" s="129" t="s">
        <v>41</v>
      </c>
      <c r="H4" s="137"/>
      <c r="I4" s="137" t="s">
        <v>42</v>
      </c>
      <c r="J4" s="157">
        <v>43238</v>
      </c>
      <c r="K4" s="158" t="s">
        <v>38</v>
      </c>
      <c r="L4" s="163" t="s">
        <v>43</v>
      </c>
      <c r="M4" s="160"/>
      <c r="N4" s="161"/>
      <c r="O4" s="156"/>
      <c r="P4" s="162"/>
      <c r="Q4" s="162"/>
      <c r="R4" s="162"/>
      <c r="S4" s="199"/>
      <c r="T4" s="199"/>
      <c r="U4" s="200"/>
      <c r="V4" s="199"/>
      <c r="W4" s="157"/>
      <c r="X4" s="201"/>
      <c r="Y4" s="201"/>
      <c r="Z4" s="201"/>
      <c r="AA4" s="208"/>
      <c r="AB4" s="208"/>
      <c r="AC4" s="209"/>
    </row>
    <row r="5" s="118" customFormat="1" ht="79.5" customHeight="1" spans="1:29">
      <c r="A5" s="131"/>
      <c r="B5" s="132">
        <v>4</v>
      </c>
      <c r="C5" s="133" t="s">
        <v>44</v>
      </c>
      <c r="D5" s="134" t="s">
        <v>27</v>
      </c>
      <c r="E5" s="135" t="s">
        <v>28</v>
      </c>
      <c r="F5" s="136" t="s">
        <v>29</v>
      </c>
      <c r="G5" s="129" t="s">
        <v>36</v>
      </c>
      <c r="H5" s="137"/>
      <c r="I5" s="137" t="s">
        <v>45</v>
      </c>
      <c r="J5" s="157">
        <v>43242</v>
      </c>
      <c r="K5" s="158" t="s">
        <v>38</v>
      </c>
      <c r="L5" s="164" t="s">
        <v>46</v>
      </c>
      <c r="M5" s="160"/>
      <c r="N5" s="161"/>
      <c r="O5" s="156"/>
      <c r="P5" s="162"/>
      <c r="Q5" s="162"/>
      <c r="R5" s="162"/>
      <c r="S5" s="199"/>
      <c r="T5" s="199"/>
      <c r="U5" s="200"/>
      <c r="V5" s="199"/>
      <c r="W5" s="157"/>
      <c r="X5" s="201"/>
      <c r="Y5" s="201"/>
      <c r="Z5" s="201"/>
      <c r="AA5" s="208"/>
      <c r="AB5" s="208"/>
      <c r="AC5" s="209"/>
    </row>
    <row r="6" s="118" customFormat="1" ht="42" customHeight="1" spans="1:29">
      <c r="A6" s="131"/>
      <c r="B6" s="132">
        <v>5</v>
      </c>
      <c r="C6" s="133" t="s">
        <v>35</v>
      </c>
      <c r="D6" s="134" t="s">
        <v>27</v>
      </c>
      <c r="E6" s="135" t="s">
        <v>28</v>
      </c>
      <c r="F6" s="136" t="s">
        <v>29</v>
      </c>
      <c r="G6" s="129" t="s">
        <v>47</v>
      </c>
      <c r="H6" s="137" t="s">
        <v>48</v>
      </c>
      <c r="I6" s="137" t="s">
        <v>49</v>
      </c>
      <c r="J6" s="157">
        <v>43242</v>
      </c>
      <c r="K6" s="158" t="s">
        <v>38</v>
      </c>
      <c r="L6" s="163" t="s">
        <v>50</v>
      </c>
      <c r="M6" s="160"/>
      <c r="N6" s="161"/>
      <c r="O6" s="156"/>
      <c r="P6" s="162"/>
      <c r="Q6" s="162"/>
      <c r="R6" s="162"/>
      <c r="S6" s="199"/>
      <c r="T6" s="199"/>
      <c r="U6" s="200"/>
      <c r="V6" s="199"/>
      <c r="W6" s="157"/>
      <c r="X6" s="201"/>
      <c r="Y6" s="201"/>
      <c r="Z6" s="201"/>
      <c r="AA6" s="208"/>
      <c r="AB6" s="208"/>
      <c r="AC6" s="209"/>
    </row>
    <row r="7" s="118" customFormat="1" ht="42" customHeight="1" spans="1:29">
      <c r="A7" s="131"/>
      <c r="B7" s="132">
        <v>6</v>
      </c>
      <c r="C7" s="133" t="s">
        <v>40</v>
      </c>
      <c r="D7" s="134" t="s">
        <v>27</v>
      </c>
      <c r="E7" s="135" t="s">
        <v>28</v>
      </c>
      <c r="F7" s="136" t="s">
        <v>29</v>
      </c>
      <c r="G7" s="129" t="s">
        <v>41</v>
      </c>
      <c r="H7" s="137" t="s">
        <v>51</v>
      </c>
      <c r="I7" s="137" t="s">
        <v>52</v>
      </c>
      <c r="J7" s="157">
        <v>43244</v>
      </c>
      <c r="K7" s="158" t="s">
        <v>38</v>
      </c>
      <c r="L7" s="165" t="s">
        <v>53</v>
      </c>
      <c r="M7" s="160"/>
      <c r="N7" s="161"/>
      <c r="O7" s="156"/>
      <c r="P7" s="162"/>
      <c r="Q7" s="162"/>
      <c r="R7" s="162"/>
      <c r="S7" s="199"/>
      <c r="T7" s="199"/>
      <c r="U7" s="200"/>
      <c r="V7" s="199"/>
      <c r="W7" s="157"/>
      <c r="X7" s="201"/>
      <c r="Y7" s="201"/>
      <c r="Z7" s="201"/>
      <c r="AA7" s="208"/>
      <c r="AB7" s="208"/>
      <c r="AC7" s="209"/>
    </row>
    <row r="8" ht="15.75" customHeight="1" spans="1:29">
      <c r="A8" s="131"/>
      <c r="B8" s="132">
        <v>7</v>
      </c>
      <c r="C8" s="133" t="s">
        <v>40</v>
      </c>
      <c r="D8" s="134" t="s">
        <v>54</v>
      </c>
      <c r="E8" s="135" t="s">
        <v>28</v>
      </c>
      <c r="F8" s="136" t="s">
        <v>29</v>
      </c>
      <c r="G8" s="129" t="s">
        <v>41</v>
      </c>
      <c r="H8" s="137" t="s">
        <v>55</v>
      </c>
      <c r="I8" s="137" t="s">
        <v>56</v>
      </c>
      <c r="J8" s="157">
        <v>43245</v>
      </c>
      <c r="K8" s="158" t="s">
        <v>38</v>
      </c>
      <c r="L8" s="165" t="s">
        <v>57</v>
      </c>
      <c r="M8" s="160"/>
      <c r="N8" s="161"/>
      <c r="O8" s="156"/>
      <c r="P8" s="162"/>
      <c r="Q8" s="162"/>
      <c r="R8" s="162"/>
      <c r="S8" s="199"/>
      <c r="T8" s="199"/>
      <c r="U8" s="200"/>
      <c r="V8" s="199"/>
      <c r="W8" s="157"/>
      <c r="X8" s="201"/>
      <c r="Y8" s="201"/>
      <c r="Z8" s="201"/>
      <c r="AA8" s="208"/>
      <c r="AB8" s="208"/>
      <c r="AC8" s="209"/>
    </row>
    <row r="9" ht="24.75" customHeight="1" spans="1:29">
      <c r="A9" s="138"/>
      <c r="B9" s="139">
        <v>8</v>
      </c>
      <c r="C9" s="133" t="s">
        <v>40</v>
      </c>
      <c r="D9" s="140" t="s">
        <v>27</v>
      </c>
      <c r="E9" s="135" t="s">
        <v>28</v>
      </c>
      <c r="F9" s="136" t="s">
        <v>29</v>
      </c>
      <c r="G9" s="129" t="s">
        <v>36</v>
      </c>
      <c r="H9" s="137" t="s">
        <v>58</v>
      </c>
      <c r="I9" s="137" t="s">
        <v>59</v>
      </c>
      <c r="J9" s="157">
        <v>43245</v>
      </c>
      <c r="K9" s="158" t="s">
        <v>38</v>
      </c>
      <c r="L9" s="166" t="s">
        <v>60</v>
      </c>
      <c r="M9" s="167"/>
      <c r="N9" s="168"/>
      <c r="O9" s="156"/>
      <c r="P9" s="168"/>
      <c r="Q9" s="202"/>
      <c r="R9" s="202"/>
      <c r="S9" s="202"/>
      <c r="T9" s="202"/>
      <c r="U9" s="169"/>
      <c r="V9" s="169"/>
      <c r="W9" s="203"/>
      <c r="X9" s="169"/>
      <c r="Y9" s="210"/>
      <c r="Z9" s="208"/>
      <c r="AA9" s="208"/>
      <c r="AB9" s="211"/>
      <c r="AC9" s="138"/>
    </row>
    <row r="10" ht="25.5" customHeight="1" spans="1:29">
      <c r="A10" s="138"/>
      <c r="B10" s="139">
        <v>9</v>
      </c>
      <c r="C10" s="133" t="s">
        <v>40</v>
      </c>
      <c r="D10" s="140" t="s">
        <v>27</v>
      </c>
      <c r="E10" s="135" t="s">
        <v>28</v>
      </c>
      <c r="F10" s="136" t="s">
        <v>29</v>
      </c>
      <c r="G10" s="129" t="s">
        <v>36</v>
      </c>
      <c r="H10" s="137" t="s">
        <v>58</v>
      </c>
      <c r="I10" s="169" t="s">
        <v>61</v>
      </c>
      <c r="J10" s="157">
        <v>43248</v>
      </c>
      <c r="K10" s="158" t="s">
        <v>38</v>
      </c>
      <c r="L10" s="170" t="s">
        <v>62</v>
      </c>
      <c r="M10" s="167"/>
      <c r="N10" s="168"/>
      <c r="O10" s="156"/>
      <c r="P10" s="171"/>
      <c r="Q10" s="204"/>
      <c r="R10" s="204"/>
      <c r="S10" s="204"/>
      <c r="T10" s="204"/>
      <c r="U10" s="169"/>
      <c r="V10" s="169"/>
      <c r="W10" s="203"/>
      <c r="X10" s="169"/>
      <c r="Y10" s="210"/>
      <c r="Z10" s="208"/>
      <c r="AA10" s="208"/>
      <c r="AB10" s="211"/>
      <c r="AC10" s="138"/>
    </row>
    <row r="11" ht="14.25" customHeight="1" spans="1:29">
      <c r="A11" s="138"/>
      <c r="B11" s="139">
        <v>10</v>
      </c>
      <c r="C11" s="133" t="s">
        <v>40</v>
      </c>
      <c r="D11" s="140" t="s">
        <v>27</v>
      </c>
      <c r="E11" s="135" t="s">
        <v>28</v>
      </c>
      <c r="F11" s="136" t="s">
        <v>29</v>
      </c>
      <c r="G11" s="129" t="s">
        <v>47</v>
      </c>
      <c r="H11" s="137" t="s">
        <v>63</v>
      </c>
      <c r="I11" s="169" t="s">
        <v>61</v>
      </c>
      <c r="J11" s="157">
        <v>43248</v>
      </c>
      <c r="K11" s="158" t="s">
        <v>38</v>
      </c>
      <c r="L11" s="166" t="s">
        <v>64</v>
      </c>
      <c r="M11" s="167"/>
      <c r="N11" s="168"/>
      <c r="O11" s="156"/>
      <c r="P11" s="168"/>
      <c r="Q11" s="202"/>
      <c r="R11" s="202"/>
      <c r="S11" s="202"/>
      <c r="T11" s="202"/>
      <c r="U11" s="169"/>
      <c r="V11" s="169"/>
      <c r="W11" s="203"/>
      <c r="X11" s="169"/>
      <c r="Y11" s="210"/>
      <c r="Z11" s="208"/>
      <c r="AA11" s="208"/>
      <c r="AB11" s="211"/>
      <c r="AC11" s="138"/>
    </row>
    <row r="12" ht="96" spans="2:28">
      <c r="B12" s="118">
        <v>11</v>
      </c>
      <c r="C12" s="141"/>
      <c r="D12" s="142" t="s">
        <v>27</v>
      </c>
      <c r="E12" s="135" t="s">
        <v>28</v>
      </c>
      <c r="F12" s="136" t="s">
        <v>29</v>
      </c>
      <c r="G12" s="129"/>
      <c r="H12" s="143" t="s">
        <v>65</v>
      </c>
      <c r="I12" s="172" t="s">
        <v>66</v>
      </c>
      <c r="J12" s="153">
        <v>43245</v>
      </c>
      <c r="K12" s="173" t="s">
        <v>67</v>
      </c>
      <c r="L12" s="174" t="s">
        <v>68</v>
      </c>
      <c r="M12" s="175"/>
      <c r="N12" s="156"/>
      <c r="O12" s="156"/>
      <c r="P12" s="176"/>
      <c r="Q12" s="205"/>
      <c r="R12" s="205"/>
      <c r="S12" s="205"/>
      <c r="T12" s="205"/>
      <c r="U12" s="172"/>
      <c r="V12" s="172"/>
      <c r="W12" s="206"/>
      <c r="X12" s="172"/>
      <c r="Y12" s="153"/>
      <c r="Z12" s="208"/>
      <c r="AA12" s="208"/>
      <c r="AB12" s="212"/>
    </row>
    <row r="13" ht="28.5" customHeight="1" spans="2:28">
      <c r="B13" s="118">
        <v>12</v>
      </c>
      <c r="C13" s="133" t="s">
        <v>44</v>
      </c>
      <c r="D13" s="142" t="s">
        <v>27</v>
      </c>
      <c r="E13" s="141" t="s">
        <v>28</v>
      </c>
      <c r="F13" s="136" t="s">
        <v>29</v>
      </c>
      <c r="G13" s="129" t="s">
        <v>36</v>
      </c>
      <c r="H13" s="143" t="s">
        <v>69</v>
      </c>
      <c r="I13" s="137" t="s">
        <v>70</v>
      </c>
      <c r="J13" s="157">
        <v>43250</v>
      </c>
      <c r="K13" s="158" t="s">
        <v>38</v>
      </c>
      <c r="L13" s="143" t="s">
        <v>71</v>
      </c>
      <c r="M13" s="175"/>
      <c r="N13" s="156"/>
      <c r="O13" s="156"/>
      <c r="P13" s="176"/>
      <c r="Q13" s="205"/>
      <c r="R13" s="205"/>
      <c r="S13" s="205"/>
      <c r="T13" s="205"/>
      <c r="U13" s="172"/>
      <c r="V13" s="172"/>
      <c r="W13" s="206"/>
      <c r="X13" s="172"/>
      <c r="Y13" s="153"/>
      <c r="Z13" s="208"/>
      <c r="AA13" s="208"/>
      <c r="AB13" s="212"/>
    </row>
    <row r="14" ht="14.25" customHeight="1" spans="2:28">
      <c r="B14" s="118">
        <v>12</v>
      </c>
      <c r="C14" s="133" t="s">
        <v>40</v>
      </c>
      <c r="D14" s="142" t="s">
        <v>27</v>
      </c>
      <c r="E14" s="141" t="s">
        <v>28</v>
      </c>
      <c r="F14" s="136" t="s">
        <v>29</v>
      </c>
      <c r="G14" s="129" t="s">
        <v>47</v>
      </c>
      <c r="H14" s="144" t="s">
        <v>72</v>
      </c>
      <c r="I14" s="172" t="s">
        <v>73</v>
      </c>
      <c r="J14" s="157">
        <v>43250</v>
      </c>
      <c r="K14" s="173" t="s">
        <v>67</v>
      </c>
      <c r="L14" s="143" t="s">
        <v>74</v>
      </c>
      <c r="M14" s="175"/>
      <c r="N14" s="156"/>
      <c r="O14" s="156"/>
      <c r="P14" s="176"/>
      <c r="Q14" s="205"/>
      <c r="R14" s="205"/>
      <c r="S14" s="205"/>
      <c r="T14" s="205"/>
      <c r="U14" s="172"/>
      <c r="V14" s="172"/>
      <c r="W14" s="206"/>
      <c r="X14" s="172"/>
      <c r="Y14" s="153"/>
      <c r="Z14" s="208"/>
      <c r="AA14" s="208"/>
      <c r="AB14" s="212"/>
    </row>
    <row r="15" ht="24" spans="2:28">
      <c r="B15" s="118">
        <v>13</v>
      </c>
      <c r="C15" s="133" t="s">
        <v>35</v>
      </c>
      <c r="D15" s="142" t="s">
        <v>54</v>
      </c>
      <c r="E15" s="141" t="s">
        <v>28</v>
      </c>
      <c r="F15" s="136" t="s">
        <v>29</v>
      </c>
      <c r="G15" s="129" t="s">
        <v>41</v>
      </c>
      <c r="H15" s="144"/>
      <c r="I15" s="172" t="s">
        <v>75</v>
      </c>
      <c r="J15" s="157">
        <v>43217</v>
      </c>
      <c r="K15" s="173"/>
      <c r="L15" s="177" t="s">
        <v>76</v>
      </c>
      <c r="M15" s="175"/>
      <c r="N15" s="156"/>
      <c r="O15" s="156"/>
      <c r="P15" s="176"/>
      <c r="Q15" s="205"/>
      <c r="R15" s="205"/>
      <c r="S15" s="205"/>
      <c r="T15" s="205"/>
      <c r="U15" s="172"/>
      <c r="V15" s="172"/>
      <c r="W15" s="206"/>
      <c r="X15" s="172"/>
      <c r="Y15" s="153"/>
      <c r="Z15" s="208"/>
      <c r="AA15" s="208"/>
      <c r="AB15" s="212"/>
    </row>
    <row r="16" spans="2:28">
      <c r="B16" s="118">
        <v>14</v>
      </c>
      <c r="C16" s="133"/>
      <c r="D16" s="142" t="s">
        <v>54</v>
      </c>
      <c r="E16" s="141" t="s">
        <v>28</v>
      </c>
      <c r="F16" s="136" t="s">
        <v>29</v>
      </c>
      <c r="G16" s="129" t="s">
        <v>41</v>
      </c>
      <c r="H16" s="144"/>
      <c r="I16" s="178" t="s">
        <v>77</v>
      </c>
      <c r="J16" s="157">
        <v>43238</v>
      </c>
      <c r="K16" s="179" t="s">
        <v>67</v>
      </c>
      <c r="L16" s="179" t="s">
        <v>78</v>
      </c>
      <c r="M16" s="175"/>
      <c r="N16" s="156"/>
      <c r="O16" s="156"/>
      <c r="P16" s="176"/>
      <c r="Q16" s="205"/>
      <c r="R16" s="205"/>
      <c r="S16" s="205"/>
      <c r="T16" s="205"/>
      <c r="U16" s="172"/>
      <c r="V16" s="172"/>
      <c r="W16" s="206"/>
      <c r="X16" s="172"/>
      <c r="Y16" s="153"/>
      <c r="Z16" s="208"/>
      <c r="AA16" s="208"/>
      <c r="AB16" s="212"/>
    </row>
    <row r="17" spans="2:28">
      <c r="B17" s="118">
        <v>15</v>
      </c>
      <c r="C17" s="133"/>
      <c r="D17" s="142" t="s">
        <v>54</v>
      </c>
      <c r="E17" s="141" t="s">
        <v>28</v>
      </c>
      <c r="F17" s="136" t="s">
        <v>29</v>
      </c>
      <c r="G17" s="129" t="s">
        <v>41</v>
      </c>
      <c r="H17" s="144"/>
      <c r="I17" s="178" t="s">
        <v>79</v>
      </c>
      <c r="J17" s="157">
        <v>43238</v>
      </c>
      <c r="K17" s="179" t="s">
        <v>67</v>
      </c>
      <c r="L17" s="179" t="s">
        <v>80</v>
      </c>
      <c r="M17" s="175"/>
      <c r="N17" s="156"/>
      <c r="O17" s="156"/>
      <c r="P17" s="176"/>
      <c r="Q17" s="205"/>
      <c r="R17" s="205"/>
      <c r="S17" s="205"/>
      <c r="T17" s="205"/>
      <c r="U17" s="172"/>
      <c r="V17" s="172"/>
      <c r="W17" s="206"/>
      <c r="X17" s="172"/>
      <c r="Y17" s="153"/>
      <c r="Z17" s="208"/>
      <c r="AA17" s="208"/>
      <c r="AB17" s="212"/>
    </row>
    <row r="18" ht="108" spans="2:28">
      <c r="B18" s="118">
        <v>16</v>
      </c>
      <c r="C18" s="133"/>
      <c r="D18" s="142" t="s">
        <v>54</v>
      </c>
      <c r="E18" s="141" t="s">
        <v>28</v>
      </c>
      <c r="F18" s="136" t="s">
        <v>29</v>
      </c>
      <c r="G18" s="129" t="s">
        <v>41</v>
      </c>
      <c r="H18" s="144"/>
      <c r="I18" s="172"/>
      <c r="J18" s="157">
        <v>43243</v>
      </c>
      <c r="K18" s="180" t="s">
        <v>67</v>
      </c>
      <c r="L18" s="179" t="s">
        <v>81</v>
      </c>
      <c r="M18" s="175"/>
      <c r="N18" s="156"/>
      <c r="O18" s="156"/>
      <c r="P18" s="176"/>
      <c r="Q18" s="205"/>
      <c r="R18" s="205"/>
      <c r="S18" s="205"/>
      <c r="T18" s="205"/>
      <c r="U18" s="172"/>
      <c r="V18" s="172"/>
      <c r="W18" s="206"/>
      <c r="X18" s="172"/>
      <c r="Y18" s="153"/>
      <c r="Z18" s="208"/>
      <c r="AA18" s="208"/>
      <c r="AB18" s="212"/>
    </row>
    <row r="19" ht="48" spans="2:28">
      <c r="B19" s="118">
        <v>17</v>
      </c>
      <c r="C19" s="133" t="s">
        <v>82</v>
      </c>
      <c r="D19" s="142" t="s">
        <v>27</v>
      </c>
      <c r="E19" s="141" t="s">
        <v>28</v>
      </c>
      <c r="F19" s="136" t="s">
        <v>29</v>
      </c>
      <c r="G19" s="129" t="s">
        <v>47</v>
      </c>
      <c r="H19" s="144" t="s">
        <v>83</v>
      </c>
      <c r="I19" s="181" t="s">
        <v>84</v>
      </c>
      <c r="J19" s="157">
        <v>43255</v>
      </c>
      <c r="K19" s="182" t="s">
        <v>67</v>
      </c>
      <c r="L19" s="183" t="s">
        <v>85</v>
      </c>
      <c r="M19" s="175"/>
      <c r="N19" s="156"/>
      <c r="O19" s="156"/>
      <c r="P19" s="176"/>
      <c r="Q19" s="205"/>
      <c r="R19" s="205"/>
      <c r="S19" s="205"/>
      <c r="T19" s="205"/>
      <c r="U19" s="172"/>
      <c r="V19" s="172"/>
      <c r="W19" s="206"/>
      <c r="X19" s="172"/>
      <c r="Y19" s="153"/>
      <c r="Z19" s="208"/>
      <c r="AA19" s="208"/>
      <c r="AB19" s="212"/>
    </row>
    <row r="20" ht="24" spans="2:28">
      <c r="B20" s="118">
        <v>18</v>
      </c>
      <c r="C20" s="133" t="s">
        <v>82</v>
      </c>
      <c r="D20" s="142" t="s">
        <v>27</v>
      </c>
      <c r="E20" s="141" t="s">
        <v>28</v>
      </c>
      <c r="F20" s="136" t="s">
        <v>29</v>
      </c>
      <c r="G20" s="129" t="s">
        <v>47</v>
      </c>
      <c r="H20" s="144" t="s">
        <v>86</v>
      </c>
      <c r="I20" s="181" t="s">
        <v>84</v>
      </c>
      <c r="J20" s="157">
        <v>43255</v>
      </c>
      <c r="K20" s="182" t="s">
        <v>67</v>
      </c>
      <c r="L20" s="184" t="s">
        <v>87</v>
      </c>
      <c r="M20" s="175"/>
      <c r="N20" s="156"/>
      <c r="O20" s="156"/>
      <c r="P20" s="176"/>
      <c r="Q20" s="205"/>
      <c r="R20" s="205"/>
      <c r="S20" s="205"/>
      <c r="T20" s="205"/>
      <c r="U20" s="172"/>
      <c r="V20" s="172"/>
      <c r="W20" s="206"/>
      <c r="X20" s="172"/>
      <c r="Y20" s="153"/>
      <c r="Z20" s="208"/>
      <c r="AA20" s="208"/>
      <c r="AB20" s="212"/>
    </row>
    <row r="21" ht="36" spans="2:28">
      <c r="B21" s="118">
        <v>19</v>
      </c>
      <c r="C21" s="133"/>
      <c r="D21" s="142" t="s">
        <v>27</v>
      </c>
      <c r="E21" s="141" t="s">
        <v>28</v>
      </c>
      <c r="F21" s="136" t="s">
        <v>29</v>
      </c>
      <c r="G21" s="129" t="s">
        <v>47</v>
      </c>
      <c r="H21" s="144" t="s">
        <v>88</v>
      </c>
      <c r="I21" s="181" t="s">
        <v>89</v>
      </c>
      <c r="J21" s="157">
        <v>43257</v>
      </c>
      <c r="K21" s="182" t="s">
        <v>67</v>
      </c>
      <c r="L21" s="174" t="s">
        <v>90</v>
      </c>
      <c r="M21" s="175"/>
      <c r="N21" s="156"/>
      <c r="O21" s="156"/>
      <c r="P21" s="176"/>
      <c r="Q21" s="205"/>
      <c r="R21" s="205"/>
      <c r="S21" s="205"/>
      <c r="T21" s="205"/>
      <c r="U21" s="172"/>
      <c r="V21" s="172"/>
      <c r="W21" s="206"/>
      <c r="X21" s="172"/>
      <c r="Y21" s="153"/>
      <c r="Z21" s="208"/>
      <c r="AA21" s="208"/>
      <c r="AB21" s="212"/>
    </row>
    <row r="22" ht="48" spans="2:28">
      <c r="B22" s="118">
        <v>20</v>
      </c>
      <c r="C22" s="133" t="s">
        <v>91</v>
      </c>
      <c r="D22" s="142" t="s">
        <v>27</v>
      </c>
      <c r="E22" s="141" t="s">
        <v>28</v>
      </c>
      <c r="F22" s="136" t="s">
        <v>29</v>
      </c>
      <c r="G22" s="129" t="s">
        <v>47</v>
      </c>
      <c r="H22" s="144" t="s">
        <v>92</v>
      </c>
      <c r="I22" s="181" t="s">
        <v>89</v>
      </c>
      <c r="J22" s="157">
        <v>43257</v>
      </c>
      <c r="K22" s="182" t="s">
        <v>67</v>
      </c>
      <c r="L22" s="174" t="s">
        <v>93</v>
      </c>
      <c r="M22" s="175"/>
      <c r="N22" s="156"/>
      <c r="O22" s="156"/>
      <c r="P22" s="176"/>
      <c r="Q22" s="205"/>
      <c r="R22" s="205"/>
      <c r="S22" s="205"/>
      <c r="T22" s="205"/>
      <c r="U22" s="172"/>
      <c r="V22" s="172"/>
      <c r="W22" s="206"/>
      <c r="X22" s="172"/>
      <c r="Y22" s="153"/>
      <c r="Z22" s="208"/>
      <c r="AA22" s="208"/>
      <c r="AB22" s="212"/>
    </row>
    <row r="23" ht="33.75" spans="2:28">
      <c r="B23" s="118">
        <v>21</v>
      </c>
      <c r="C23" s="133" t="s">
        <v>91</v>
      </c>
      <c r="D23" s="142" t="s">
        <v>27</v>
      </c>
      <c r="E23" s="141" t="s">
        <v>28</v>
      </c>
      <c r="F23" s="136" t="s">
        <v>29</v>
      </c>
      <c r="G23" s="129" t="s">
        <v>47</v>
      </c>
      <c r="H23" s="144" t="s">
        <v>94</v>
      </c>
      <c r="I23" s="181" t="s">
        <v>95</v>
      </c>
      <c r="J23" s="157">
        <v>43262</v>
      </c>
      <c r="K23" s="182" t="s">
        <v>67</v>
      </c>
      <c r="L23" s="185" t="s">
        <v>96</v>
      </c>
      <c r="M23" s="175"/>
      <c r="N23" s="156"/>
      <c r="O23" s="156"/>
      <c r="P23" s="176"/>
      <c r="Q23" s="205"/>
      <c r="R23" s="205"/>
      <c r="S23" s="205"/>
      <c r="T23" s="205"/>
      <c r="U23" s="172"/>
      <c r="V23" s="172"/>
      <c r="W23" s="206"/>
      <c r="X23" s="172"/>
      <c r="Y23" s="153"/>
      <c r="Z23" s="208"/>
      <c r="AA23" s="208"/>
      <c r="AB23" s="212"/>
    </row>
    <row r="24" ht="36" customHeight="1" spans="2:28">
      <c r="B24" s="132">
        <v>22</v>
      </c>
      <c r="C24" s="145" t="s">
        <v>97</v>
      </c>
      <c r="D24" s="146" t="s">
        <v>27</v>
      </c>
      <c r="E24" s="133" t="s">
        <v>28</v>
      </c>
      <c r="F24" s="136" t="s">
        <v>29</v>
      </c>
      <c r="G24" s="147" t="s">
        <v>41</v>
      </c>
      <c r="H24" s="148" t="s">
        <v>98</v>
      </c>
      <c r="I24" s="163" t="s">
        <v>99</v>
      </c>
      <c r="J24" s="157">
        <v>43255</v>
      </c>
      <c r="K24" s="186" t="s">
        <v>38</v>
      </c>
      <c r="L24" s="187" t="s">
        <v>100</v>
      </c>
      <c r="M24" s="175"/>
      <c r="N24" s="156"/>
      <c r="O24" s="156"/>
      <c r="P24" s="176"/>
      <c r="Q24" s="205"/>
      <c r="R24" s="205"/>
      <c r="S24" s="205"/>
      <c r="T24" s="205"/>
      <c r="U24" s="172"/>
      <c r="V24" s="172"/>
      <c r="W24" s="206"/>
      <c r="X24" s="172"/>
      <c r="Y24" s="153"/>
      <c r="Z24" s="208"/>
      <c r="AA24" s="208"/>
      <c r="AB24" s="212"/>
    </row>
    <row r="25" ht="30" customHeight="1" spans="2:28">
      <c r="B25" s="132">
        <v>23</v>
      </c>
      <c r="C25" s="145" t="s">
        <v>97</v>
      </c>
      <c r="D25" s="146" t="s">
        <v>27</v>
      </c>
      <c r="E25" s="133" t="s">
        <v>28</v>
      </c>
      <c r="F25" s="136" t="s">
        <v>29</v>
      </c>
      <c r="G25" s="147" t="s">
        <v>41</v>
      </c>
      <c r="H25" s="148"/>
      <c r="I25" s="163" t="s">
        <v>101</v>
      </c>
      <c r="J25" s="157">
        <v>43255</v>
      </c>
      <c r="K25" s="186" t="s">
        <v>38</v>
      </c>
      <c r="L25" s="188" t="s">
        <v>102</v>
      </c>
      <c r="M25" s="175"/>
      <c r="N25" s="156"/>
      <c r="O25" s="156"/>
      <c r="P25" s="176"/>
      <c r="Q25" s="205"/>
      <c r="R25" s="205"/>
      <c r="S25" s="205"/>
      <c r="T25" s="205"/>
      <c r="U25" s="172"/>
      <c r="V25" s="172"/>
      <c r="W25" s="206"/>
      <c r="X25" s="172"/>
      <c r="Y25" s="153"/>
      <c r="Z25" s="208"/>
      <c r="AA25" s="208"/>
      <c r="AB25" s="212"/>
    </row>
    <row r="26" ht="30.75" customHeight="1" spans="2:28">
      <c r="B26" s="132">
        <v>24</v>
      </c>
      <c r="C26" s="145" t="s">
        <v>97</v>
      </c>
      <c r="D26" s="146" t="s">
        <v>27</v>
      </c>
      <c r="E26" s="133" t="s">
        <v>28</v>
      </c>
      <c r="F26" s="136" t="s">
        <v>29</v>
      </c>
      <c r="G26" s="147" t="s">
        <v>41</v>
      </c>
      <c r="H26" s="148"/>
      <c r="I26" s="163" t="s">
        <v>101</v>
      </c>
      <c r="J26" s="157">
        <v>43256</v>
      </c>
      <c r="K26" s="186" t="s">
        <v>38</v>
      </c>
      <c r="L26" s="189" t="s">
        <v>103</v>
      </c>
      <c r="M26" s="175"/>
      <c r="N26" s="156"/>
      <c r="O26" s="156"/>
      <c r="P26" s="176"/>
      <c r="Q26" s="205"/>
      <c r="R26" s="205"/>
      <c r="S26" s="205"/>
      <c r="T26" s="205"/>
      <c r="U26" s="172"/>
      <c r="V26" s="172"/>
      <c r="W26" s="206"/>
      <c r="X26" s="172"/>
      <c r="Y26" s="153"/>
      <c r="Z26" s="208"/>
      <c r="AA26" s="208"/>
      <c r="AB26" s="212"/>
    </row>
    <row r="27" ht="73.5" customHeight="1" spans="2:28">
      <c r="B27" s="118">
        <v>25</v>
      </c>
      <c r="C27" s="133" t="s">
        <v>40</v>
      </c>
      <c r="D27" s="142" t="s">
        <v>54</v>
      </c>
      <c r="E27" s="141" t="s">
        <v>28</v>
      </c>
      <c r="F27" s="136" t="s">
        <v>29</v>
      </c>
      <c r="G27" s="129" t="s">
        <v>41</v>
      </c>
      <c r="H27" s="144"/>
      <c r="I27" s="163" t="s">
        <v>104</v>
      </c>
      <c r="J27" s="157">
        <v>43272</v>
      </c>
      <c r="K27" s="186" t="s">
        <v>38</v>
      </c>
      <c r="L27" s="143" t="s">
        <v>105</v>
      </c>
      <c r="M27" s="190" t="s">
        <v>106</v>
      </c>
      <c r="N27" s="156"/>
      <c r="O27" s="156"/>
      <c r="P27" s="176"/>
      <c r="Q27" s="205"/>
      <c r="R27" s="205"/>
      <c r="S27" s="205"/>
      <c r="T27" s="205"/>
      <c r="U27" s="173" t="s">
        <v>107</v>
      </c>
      <c r="V27" s="172"/>
      <c r="W27" s="206"/>
      <c r="X27" s="172"/>
      <c r="Y27" s="153"/>
      <c r="Z27" s="208"/>
      <c r="AA27" s="208"/>
      <c r="AB27" s="212"/>
    </row>
    <row r="28" ht="36" spans="2:28">
      <c r="B28" s="118">
        <v>26</v>
      </c>
      <c r="C28" s="149" t="s">
        <v>108</v>
      </c>
      <c r="D28" s="146" t="s">
        <v>27</v>
      </c>
      <c r="E28" s="141" t="s">
        <v>28</v>
      </c>
      <c r="F28" s="136" t="s">
        <v>29</v>
      </c>
      <c r="G28" s="129" t="s">
        <v>47</v>
      </c>
      <c r="H28" s="144" t="s">
        <v>109</v>
      </c>
      <c r="I28" s="191" t="s">
        <v>95</v>
      </c>
      <c r="J28" s="192">
        <v>43262</v>
      </c>
      <c r="K28" s="193" t="s">
        <v>110</v>
      </c>
      <c r="L28" s="194" t="s">
        <v>111</v>
      </c>
      <c r="M28" s="175"/>
      <c r="N28" s="156"/>
      <c r="O28" s="156"/>
      <c r="P28" s="176"/>
      <c r="Q28" s="205"/>
      <c r="R28" s="205"/>
      <c r="S28" s="205"/>
      <c r="T28" s="205"/>
      <c r="U28" s="172"/>
      <c r="V28" s="172"/>
      <c r="W28" s="206"/>
      <c r="X28" s="172"/>
      <c r="Y28" s="153"/>
      <c r="Z28" s="208"/>
      <c r="AA28" s="208"/>
      <c r="AB28" s="212"/>
    </row>
    <row r="29" ht="54" spans="2:28">
      <c r="B29" s="118">
        <v>27</v>
      </c>
      <c r="C29" s="149" t="s">
        <v>108</v>
      </c>
      <c r="D29" s="146" t="s">
        <v>27</v>
      </c>
      <c r="E29" s="141" t="s">
        <v>28</v>
      </c>
      <c r="F29" s="136" t="s">
        <v>29</v>
      </c>
      <c r="G29" s="129" t="s">
        <v>47</v>
      </c>
      <c r="H29" s="144" t="s">
        <v>112</v>
      </c>
      <c r="I29" s="191" t="s">
        <v>95</v>
      </c>
      <c r="J29" s="192">
        <v>43273</v>
      </c>
      <c r="K29" s="193" t="s">
        <v>110</v>
      </c>
      <c r="L29" s="195" t="s">
        <v>113</v>
      </c>
      <c r="M29" s="175"/>
      <c r="N29" s="156"/>
      <c r="O29" s="156"/>
      <c r="P29" s="176"/>
      <c r="Q29" s="205"/>
      <c r="R29" s="205"/>
      <c r="S29" s="205"/>
      <c r="T29" s="205"/>
      <c r="U29" s="172"/>
      <c r="V29" s="172"/>
      <c r="W29" s="206"/>
      <c r="X29" s="172"/>
      <c r="Y29" s="153"/>
      <c r="Z29" s="208"/>
      <c r="AA29" s="208"/>
      <c r="AB29" s="212"/>
    </row>
    <row r="30" ht="14.25" customHeight="1" spans="2:28">
      <c r="B30" s="118"/>
      <c r="C30" s="133"/>
      <c r="D30" s="142"/>
      <c r="E30" s="141"/>
      <c r="F30" s="136"/>
      <c r="G30" s="129"/>
      <c r="H30" s="144"/>
      <c r="I30" s="172"/>
      <c r="J30" s="157"/>
      <c r="K30" s="173"/>
      <c r="L30" s="143"/>
      <c r="M30" s="175"/>
      <c r="N30" s="156"/>
      <c r="O30" s="156"/>
      <c r="P30" s="176"/>
      <c r="Q30" s="205"/>
      <c r="R30" s="205"/>
      <c r="S30" s="205"/>
      <c r="T30" s="205"/>
      <c r="U30" s="172"/>
      <c r="V30" s="172"/>
      <c r="W30" s="206"/>
      <c r="X30" s="172"/>
      <c r="Y30" s="153"/>
      <c r="Z30" s="208"/>
      <c r="AA30" s="208"/>
      <c r="AB30" s="212"/>
    </row>
    <row r="31" ht="14.25" customHeight="1" spans="2:28">
      <c r="B31" s="118"/>
      <c r="C31" s="133"/>
      <c r="D31" s="142"/>
      <c r="E31" s="141"/>
      <c r="F31" s="136"/>
      <c r="G31" s="129"/>
      <c r="H31" s="144"/>
      <c r="I31" s="172"/>
      <c r="J31" s="157"/>
      <c r="K31" s="173"/>
      <c r="L31" s="143"/>
      <c r="M31" s="175"/>
      <c r="N31" s="156"/>
      <c r="O31" s="156"/>
      <c r="P31" s="176"/>
      <c r="Q31" s="205"/>
      <c r="R31" s="205"/>
      <c r="S31" s="205"/>
      <c r="T31" s="205"/>
      <c r="U31" s="172"/>
      <c r="V31" s="172"/>
      <c r="W31" s="206"/>
      <c r="X31" s="172"/>
      <c r="Y31" s="153"/>
      <c r="Z31" s="208"/>
      <c r="AA31" s="208"/>
      <c r="AB31" s="212"/>
    </row>
    <row r="32" ht="14.25" customHeight="1" spans="2:28">
      <c r="B32" s="118"/>
      <c r="C32" s="133"/>
      <c r="D32" s="142"/>
      <c r="E32" s="141"/>
      <c r="F32" s="136"/>
      <c r="G32" s="129"/>
      <c r="H32" s="144"/>
      <c r="I32" s="172"/>
      <c r="J32" s="157"/>
      <c r="K32" s="173"/>
      <c r="L32" s="143"/>
      <c r="M32" s="175"/>
      <c r="N32" s="156"/>
      <c r="O32" s="156"/>
      <c r="P32" s="176"/>
      <c r="Q32" s="205"/>
      <c r="R32" s="205"/>
      <c r="S32" s="205"/>
      <c r="T32" s="205"/>
      <c r="U32" s="172"/>
      <c r="V32" s="172"/>
      <c r="W32" s="206"/>
      <c r="X32" s="172"/>
      <c r="Y32" s="153"/>
      <c r="Z32" s="208"/>
      <c r="AA32" s="208"/>
      <c r="AB32" s="212"/>
    </row>
    <row r="33" ht="14.25" customHeight="1" spans="2:28">
      <c r="B33" s="118"/>
      <c r="C33" s="133"/>
      <c r="D33" s="142"/>
      <c r="E33" s="141"/>
      <c r="F33" s="136"/>
      <c r="G33" s="129"/>
      <c r="H33" s="144"/>
      <c r="I33" s="172"/>
      <c r="J33" s="157"/>
      <c r="K33" s="173"/>
      <c r="L33" s="143"/>
      <c r="M33" s="175"/>
      <c r="N33" s="156"/>
      <c r="O33" s="156"/>
      <c r="P33" s="176"/>
      <c r="Q33" s="205"/>
      <c r="R33" s="205"/>
      <c r="S33" s="205"/>
      <c r="T33" s="205"/>
      <c r="U33" s="172"/>
      <c r="V33" s="172"/>
      <c r="W33" s="206"/>
      <c r="X33" s="172"/>
      <c r="Y33" s="153"/>
      <c r="Z33" s="208"/>
      <c r="AA33" s="208"/>
      <c r="AB33" s="212"/>
    </row>
    <row r="34" ht="14.25" customHeight="1" spans="2:28">
      <c r="B34" s="118"/>
      <c r="C34" s="141"/>
      <c r="D34" s="142"/>
      <c r="E34" s="141"/>
      <c r="F34" s="150"/>
      <c r="G34" s="129"/>
      <c r="H34" s="143"/>
      <c r="I34" s="172"/>
      <c r="J34" s="153"/>
      <c r="K34" s="172"/>
      <c r="L34" s="143"/>
      <c r="M34" s="175"/>
      <c r="N34" s="156"/>
      <c r="O34" s="156"/>
      <c r="P34" s="176"/>
      <c r="Q34" s="205"/>
      <c r="R34" s="205"/>
      <c r="S34" s="205"/>
      <c r="T34" s="205"/>
      <c r="U34" s="172"/>
      <c r="V34" s="172"/>
      <c r="W34" s="206"/>
      <c r="X34" s="172"/>
      <c r="Y34" s="153"/>
      <c r="Z34" s="208"/>
      <c r="AA34" s="208"/>
      <c r="AB34" s="212"/>
    </row>
    <row r="35" spans="16:16">
      <c r="P35" s="121"/>
    </row>
    <row r="36" spans="16:16">
      <c r="P36" s="121"/>
    </row>
    <row r="37" spans="16:16">
      <c r="P37" s="121"/>
    </row>
    <row r="38" spans="16:16">
      <c r="P38" s="121"/>
    </row>
    <row r="39" spans="16:16">
      <c r="P39" s="121"/>
    </row>
    <row r="40" spans="16:16">
      <c r="P40" s="121"/>
    </row>
    <row r="41" spans="16:16">
      <c r="P41" s="121"/>
    </row>
    <row r="42" spans="16:16">
      <c r="P42" s="121"/>
    </row>
    <row r="43" spans="16:16">
      <c r="P43" s="121"/>
    </row>
    <row r="44" spans="16:16">
      <c r="P44" s="121"/>
    </row>
    <row r="45" spans="16:16">
      <c r="P45" s="121"/>
    </row>
    <row r="46" spans="16:16">
      <c r="P46" s="121"/>
    </row>
    <row r="47" spans="16:16">
      <c r="P47" s="121"/>
    </row>
    <row r="48" spans="16:16">
      <c r="P48" s="121"/>
    </row>
    <row r="49" spans="16:16">
      <c r="P49" s="121"/>
    </row>
    <row r="50" spans="16:16">
      <c r="P50" s="121"/>
    </row>
    <row r="51" spans="16:16">
      <c r="P51" s="121"/>
    </row>
    <row r="52" spans="16:16">
      <c r="P52" s="121"/>
    </row>
    <row r="53" spans="16:16">
      <c r="P53" s="121"/>
    </row>
    <row r="54" spans="16:16">
      <c r="P54" s="121"/>
    </row>
    <row r="55" spans="16:16">
      <c r="P55" s="121"/>
    </row>
    <row r="56" spans="16:16">
      <c r="P56" s="121"/>
    </row>
    <row r="57" spans="16:16">
      <c r="P57" s="121"/>
    </row>
    <row r="58" spans="16:16">
      <c r="P58" s="121"/>
    </row>
    <row r="59" spans="16:16">
      <c r="P59" s="121"/>
    </row>
    <row r="60" spans="16:16">
      <c r="P60" s="121"/>
    </row>
  </sheetData>
  <conditionalFormatting sqref="L12">
    <cfRule type="expression" dxfId="0" priority="81" stopIfTrue="1">
      <formula>IF($B12="完了",TRUE,FALSE)</formula>
    </cfRule>
    <cfRule type="expression" dxfId="0" priority="82" stopIfTrue="1">
      <formula>IF($B12="完了",TRUE,FALSE)</formula>
    </cfRule>
  </conditionalFormatting>
  <conditionalFormatting sqref="K18:L18">
    <cfRule type="expression" dxfId="0" priority="77" stopIfTrue="1">
      <formula>IF($B18="完了",TRUE,FALSE)</formula>
    </cfRule>
    <cfRule type="expression" dxfId="0" priority="79" stopIfTrue="1">
      <formula>IF($B18="完了",TRUE,FALSE)</formula>
    </cfRule>
  </conditionalFormatting>
  <conditionalFormatting sqref="I19">
    <cfRule type="expression" dxfId="0" priority="70" stopIfTrue="1">
      <formula>IF($B19="完了",TRUE,FALSE)</formula>
    </cfRule>
    <cfRule type="expression" dxfId="0" priority="69" stopIfTrue="1">
      <formula>IF($B19="完了",TRUE,FALSE)</formula>
    </cfRule>
    <cfRule type="expression" dxfId="0" priority="68" stopIfTrue="1">
      <formula>IF($B19="完了",TRUE,FALSE)</formula>
    </cfRule>
    <cfRule type="expression" dxfId="0" priority="67" stopIfTrue="1">
      <formula>IF($B19="完了",TRUE,FALSE)</formula>
    </cfRule>
    <cfRule type="expression" dxfId="0" priority="66" stopIfTrue="1">
      <formula>IF($B19="完了",TRUE,FALSE)</formula>
    </cfRule>
    <cfRule type="expression" dxfId="0" priority="65" stopIfTrue="1">
      <formula>IF($B19="完了",TRUE,FALSE)</formula>
    </cfRule>
  </conditionalFormatting>
  <conditionalFormatting sqref="I20">
    <cfRule type="expression" dxfId="0" priority="64" stopIfTrue="1">
      <formula>IF($B20="完了",TRUE,FALSE)</formula>
    </cfRule>
    <cfRule type="expression" dxfId="0" priority="63" stopIfTrue="1">
      <formula>IF($B20="完了",TRUE,FALSE)</formula>
    </cfRule>
    <cfRule type="expression" dxfId="0" priority="62" stopIfTrue="1">
      <formula>IF($B20="完了",TRUE,FALSE)</formula>
    </cfRule>
    <cfRule type="expression" dxfId="0" priority="61" stopIfTrue="1">
      <formula>IF($B20="完了",TRUE,FALSE)</formula>
    </cfRule>
    <cfRule type="expression" dxfId="0" priority="60" stopIfTrue="1">
      <formula>IF($B20="完了",TRUE,FALSE)</formula>
    </cfRule>
    <cfRule type="expression" dxfId="0" priority="59" stopIfTrue="1">
      <formula>IF($B20="完了",TRUE,FALSE)</formula>
    </cfRule>
  </conditionalFormatting>
  <conditionalFormatting sqref="K20">
    <cfRule type="expression" dxfId="0" priority="58" stopIfTrue="1">
      <formula>IF($B20="完了",TRUE,FALSE)</formula>
    </cfRule>
    <cfRule type="expression" dxfId="0" priority="57" stopIfTrue="1">
      <formula>IF($B20="完了",TRUE,FALSE)</formula>
    </cfRule>
  </conditionalFormatting>
  <conditionalFormatting sqref="I21">
    <cfRule type="expression" dxfId="0" priority="54" stopIfTrue="1">
      <formula>IF($B21="完了",TRUE,FALSE)</formula>
    </cfRule>
    <cfRule type="expression" dxfId="0" priority="53" stopIfTrue="1">
      <formula>IF($B21="完了",TRUE,FALSE)</formula>
    </cfRule>
    <cfRule type="expression" dxfId="0" priority="52" stopIfTrue="1">
      <formula>IF($B21="完了",TRUE,FALSE)</formula>
    </cfRule>
    <cfRule type="expression" dxfId="0" priority="51" stopIfTrue="1">
      <formula>IF($B21="完了",TRUE,FALSE)</formula>
    </cfRule>
    <cfRule type="expression" dxfId="0" priority="50" stopIfTrue="1">
      <formula>IF($B21="完了",TRUE,FALSE)</formula>
    </cfRule>
    <cfRule type="expression" dxfId="0" priority="49" stopIfTrue="1">
      <formula>IF($B21="完了",TRUE,FALSE)</formula>
    </cfRule>
  </conditionalFormatting>
  <conditionalFormatting sqref="I22">
    <cfRule type="expression" dxfId="0" priority="48" stopIfTrue="1">
      <formula>IF($B22="完了",TRUE,FALSE)</formula>
    </cfRule>
    <cfRule type="expression" dxfId="0" priority="47" stopIfTrue="1">
      <formula>IF($B22="完了",TRUE,FALSE)</formula>
    </cfRule>
    <cfRule type="expression" dxfId="0" priority="46" stopIfTrue="1">
      <formula>IF($B22="完了",TRUE,FALSE)</formula>
    </cfRule>
    <cfRule type="expression" dxfId="0" priority="45" stopIfTrue="1">
      <formula>IF($B22="完了",TRUE,FALSE)</formula>
    </cfRule>
    <cfRule type="expression" dxfId="0" priority="44" stopIfTrue="1">
      <formula>IF($B22="完了",TRUE,FALSE)</formula>
    </cfRule>
    <cfRule type="expression" dxfId="0" priority="43" stopIfTrue="1">
      <formula>IF($B22="完了",TRUE,FALSE)</formula>
    </cfRule>
  </conditionalFormatting>
  <conditionalFormatting sqref="I23">
    <cfRule type="expression" dxfId="0" priority="35" stopIfTrue="1">
      <formula>IF($B23="完了",TRUE,FALSE)</formula>
    </cfRule>
    <cfRule type="expression" dxfId="0" priority="36" stopIfTrue="1">
      <formula>IF($B23="完了",TRUE,FALSE)</formula>
    </cfRule>
    <cfRule type="expression" dxfId="0" priority="37" stopIfTrue="1">
      <formula>IF($B23="完了",TRUE,FALSE)</formula>
    </cfRule>
    <cfRule type="expression" dxfId="0" priority="38" stopIfTrue="1">
      <formula>IF($B23="完了",TRUE,FALSE)</formula>
    </cfRule>
    <cfRule type="expression" dxfId="0" priority="39" stopIfTrue="1">
      <formula>IF($B23="完了",TRUE,FALSE)</formula>
    </cfRule>
    <cfRule type="expression" dxfId="0" priority="40" stopIfTrue="1">
      <formula>IF($B23="完了",TRUE,FALSE)</formula>
    </cfRule>
  </conditionalFormatting>
  <conditionalFormatting sqref="K23">
    <cfRule type="expression" dxfId="0" priority="34" stopIfTrue="1">
      <formula>IF($B23="完了",TRUE,FALSE)</formula>
    </cfRule>
    <cfRule type="expression" dxfId="0" priority="33" stopIfTrue="1">
      <formula>IF($B23="完了",TRUE,FALSE)</formula>
    </cfRule>
  </conditionalFormatting>
  <conditionalFormatting sqref="L23">
    <cfRule type="expression" dxfId="0" priority="41" stopIfTrue="1">
      <formula>IF($B23="完了",TRUE,FALSE)</formula>
    </cfRule>
    <cfRule type="expression" dxfId="0" priority="42" stopIfTrue="1">
      <formula>IF($B23="完了",TRUE,FALSE)</formula>
    </cfRule>
  </conditionalFormatting>
  <conditionalFormatting sqref="C28">
    <cfRule type="expression" dxfId="1" priority="12" stopIfTrue="1">
      <formula>IF($B28="完了",TRUE,FALSE)</formula>
    </cfRule>
    <cfRule type="expression" dxfId="1" priority="11" stopIfTrue="1">
      <formula>IF($B28="完了",TRUE,FALSE)</formula>
    </cfRule>
    <cfRule type="expression" dxfId="1" priority="10" stopIfTrue="1">
      <formula>IF($B28="完了",TRUE,FALSE)</formula>
    </cfRule>
    <cfRule type="expression" dxfId="1" priority="9" stopIfTrue="1">
      <formula>IF($B28="完了",TRUE,FALSE)</formula>
    </cfRule>
    <cfRule type="expression" dxfId="1" priority="8" stopIfTrue="1">
      <formula>IF($B28="完了",TRUE,FALSE)</formula>
    </cfRule>
    <cfRule type="expression" dxfId="1" priority="7" stopIfTrue="1">
      <formula>IF($B28="完了",TRUE,FALSE)</formula>
    </cfRule>
  </conditionalFormatting>
  <conditionalFormatting sqref="I28">
    <cfRule type="expression" dxfId="1" priority="24" stopIfTrue="1">
      <formula>IF($B28="完了",TRUE,FALSE)</formula>
    </cfRule>
    <cfRule type="expression" dxfId="1" priority="23" stopIfTrue="1">
      <formula>IF($B28="完了",TRUE,FALSE)</formula>
    </cfRule>
    <cfRule type="expression" dxfId="1" priority="22" stopIfTrue="1">
      <formula>IF($B28="完了",TRUE,FALSE)</formula>
    </cfRule>
    <cfRule type="expression" dxfId="1" priority="21" stopIfTrue="1">
      <formula>IF($B28="完了",TRUE,FALSE)</formula>
    </cfRule>
    <cfRule type="expression" dxfId="1" priority="20" stopIfTrue="1">
      <formula>IF($B28="完了",TRUE,FALSE)</formula>
    </cfRule>
    <cfRule type="expression" dxfId="1" priority="19" stopIfTrue="1">
      <formula>IF($B28="完了",TRUE,FALSE)</formula>
    </cfRule>
  </conditionalFormatting>
  <conditionalFormatting sqref="J28">
    <cfRule type="expression" dxfId="1" priority="28" stopIfTrue="1">
      <formula>IF($B28="完了",TRUE,FALSE)</formula>
    </cfRule>
    <cfRule type="expression" dxfId="1" priority="27" stopIfTrue="1">
      <formula>IF($B28="完了",TRUE,FALSE)</formula>
    </cfRule>
  </conditionalFormatting>
  <conditionalFormatting sqref="C29">
    <cfRule type="expression" dxfId="1" priority="6" stopIfTrue="1">
      <formula>IF($B29="完了",TRUE,FALSE)</formula>
    </cfRule>
    <cfRule type="expression" dxfId="1" priority="5" stopIfTrue="1">
      <formula>IF($B29="完了",TRUE,FALSE)</formula>
    </cfRule>
    <cfRule type="expression" dxfId="1" priority="4" stopIfTrue="1">
      <formula>IF($B29="完了",TRUE,FALSE)</formula>
    </cfRule>
    <cfRule type="expression" dxfId="1" priority="3" stopIfTrue="1">
      <formula>IF($B29="完了",TRUE,FALSE)</formula>
    </cfRule>
    <cfRule type="expression" dxfId="1" priority="2" stopIfTrue="1">
      <formula>IF($B29="完了",TRUE,FALSE)</formula>
    </cfRule>
    <cfRule type="expression" dxfId="1" priority="1" stopIfTrue="1">
      <formula>IF($B29="完了",TRUE,FALSE)</formula>
    </cfRule>
  </conditionalFormatting>
  <conditionalFormatting sqref="I29">
    <cfRule type="expression" dxfId="1" priority="18" stopIfTrue="1">
      <formula>IF($B29="完了",TRUE,FALSE)</formula>
    </cfRule>
    <cfRule type="expression" dxfId="1" priority="17" stopIfTrue="1">
      <formula>IF($B29="完了",TRUE,FALSE)</formula>
    </cfRule>
    <cfRule type="expression" dxfId="1" priority="16" stopIfTrue="1">
      <formula>IF($B29="完了",TRUE,FALSE)</formula>
    </cfRule>
    <cfRule type="expression" dxfId="1" priority="15" stopIfTrue="1">
      <formula>IF($B29="完了",TRUE,FALSE)</formula>
    </cfRule>
    <cfRule type="expression" dxfId="1" priority="14" stopIfTrue="1">
      <formula>IF($B29="完了",TRUE,FALSE)</formula>
    </cfRule>
    <cfRule type="expression" dxfId="1" priority="13" stopIfTrue="1">
      <formula>IF($B29="完了",TRUE,FALSE)</formula>
    </cfRule>
  </conditionalFormatting>
  <conditionalFormatting sqref="J29">
    <cfRule type="expression" dxfId="1" priority="26" stopIfTrue="1">
      <formula>IF($B29="完了",TRUE,FALSE)</formula>
    </cfRule>
    <cfRule type="expression" dxfId="1" priority="25" stopIfTrue="1">
      <formula>IF($B29="完了",TRUE,FALSE)</formula>
    </cfRule>
  </conditionalFormatting>
  <conditionalFormatting sqref="K16:L17">
    <cfRule type="expression" dxfId="0" priority="74" stopIfTrue="1">
      <formula>IF($B16="完了",TRUE,FALSE)</formula>
    </cfRule>
    <cfRule type="expression" dxfId="0" priority="73" stopIfTrue="1">
      <formula>IF($B16="完了",TRUE,FALSE)</formula>
    </cfRule>
  </conditionalFormatting>
  <conditionalFormatting sqref="L19 K19">
    <cfRule type="expression" dxfId="0" priority="72" stopIfTrue="1">
      <formula>IF($B19="完了",TRUE,FALSE)</formula>
    </cfRule>
    <cfRule type="expression" dxfId="0" priority="71" stopIfTrue="1">
      <formula>IF($B19="完了",TRUE,FALSE)</formula>
    </cfRule>
  </conditionalFormatting>
  <conditionalFormatting sqref="L21:L22 K21:K22">
    <cfRule type="expression" dxfId="0" priority="56" stopIfTrue="1">
      <formula>IF($B21="完了",TRUE,FALSE)</formula>
    </cfRule>
    <cfRule type="expression" dxfId="0" priority="55" stopIfTrue="1">
      <formula>IF($B21="完了",TRUE,FALSE)</formula>
    </cfRule>
  </conditionalFormatting>
  <conditionalFormatting sqref="L28 K28">
    <cfRule type="expression" dxfId="1" priority="32" stopIfTrue="1">
      <formula>IF($B28="完了",TRUE,FALSE)</formula>
    </cfRule>
    <cfRule type="expression" dxfId="1" priority="31" stopIfTrue="1">
      <formula>IF($B28="完了",TRUE,FALSE)</formula>
    </cfRule>
  </conditionalFormatting>
  <conditionalFormatting sqref="L29 K29">
    <cfRule type="expression" dxfId="1" priority="30" stopIfTrue="1">
      <formula>IF($B29="完了",TRUE,FALSE)</formula>
    </cfRule>
    <cfRule type="expression" dxfId="1" priority="29" stopIfTrue="1">
      <formula>IF($B29="完了",TRUE,FALSE)</formula>
    </cfRule>
  </conditionalFormatting>
  <dataValidations count="15">
    <dataValidation type="list" allowBlank="1" showInputMessage="1" showErrorMessage="1" sqref="P7:T7 F34:F65535 P10:T34">
      <formula1>#REF!</formula1>
    </dataValidation>
    <dataValidation type="list" allowBlank="1" showInputMessage="1" showErrorMessage="1" sqref="D28 D29 D8:D27 D30:D34">
      <formula1>"未着手,対応判断中,対応中,完了"</formula1>
    </dataValidation>
    <dataValidation type="list" allowBlank="1" showInputMessage="1" showErrorMessage="1" sqref="E28 E29 E13:E27 E30:E34">
      <formula1>"新規,変更"</formula1>
    </dataValidation>
    <dataValidation type="list" allowBlank="1" showInputMessage="1" showErrorMessage="1" sqref="F28 F29 F2:F27 F30:F33">
      <formula1>発生段階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G2:G34">
      <formula1>"DB,ソース,テストケース,その他"</formula1>
    </dataValidation>
    <dataValidation type="list" allowBlank="1" showInputMessage="1" showErrorMessage="1" sqref="N2:N34">
      <formula1>"●,✖"</formula1>
    </dataValidation>
    <dataValidation type="list" allowBlank="1" showInputMessage="1" showErrorMessage="1" sqref="O2:O34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34">
      <formula1>"○,×"</formula1>
    </dataValidation>
  </dataValidations>
  <pageMargins left="0.196527777777778" right="0.313888888888889" top="0.707638888888889" bottom="0.55" header="0.393055555555556" footer="0.393055555555556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X145"/>
  <sheetViews>
    <sheetView showGridLines="0" workbookViewId="0">
      <selection activeCell="A1" sqref="A1"/>
    </sheetView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ht="9" customHeight="1" spans="5:10">
      <c r="E1" s="26"/>
      <c r="F1" s="26"/>
      <c r="G1" s="26"/>
      <c r="H1" s="26"/>
      <c r="I1" s="26"/>
      <c r="J1" s="26"/>
    </row>
    <row r="2" ht="15" customHeight="1" spans="2:10">
      <c r="B2" s="27" t="s">
        <v>114</v>
      </c>
      <c r="C2" s="27"/>
      <c r="E2" s="26"/>
      <c r="F2" s="26"/>
      <c r="G2" s="26"/>
      <c r="H2" s="26"/>
      <c r="I2" s="26"/>
      <c r="J2" s="26"/>
    </row>
    <row r="3" ht="15" customHeight="1" spans="2:5">
      <c r="B3" s="28" t="s">
        <v>14</v>
      </c>
      <c r="C3" s="29"/>
      <c r="D3" s="30" t="s">
        <v>115</v>
      </c>
      <c r="E3" s="31" t="s">
        <v>116</v>
      </c>
    </row>
    <row r="4" customHeight="1" spans="2:5">
      <c r="B4" s="32" t="s">
        <v>117</v>
      </c>
      <c r="C4" s="33"/>
      <c r="D4" s="34">
        <f>COUNTIF(単体障害一覧!P$2:P$424,B4)</f>
        <v>0</v>
      </c>
      <c r="E4" s="35" t="e">
        <f>D4/SUM(D$4:D$11)</f>
        <v>#DIV/0!</v>
      </c>
    </row>
    <row r="5" customHeight="1" spans="2:5">
      <c r="B5" s="36" t="s">
        <v>118</v>
      </c>
      <c r="C5" s="37"/>
      <c r="D5" s="38">
        <f>COUNTIF(単体障害一覧!P$2:P$424,B5)</f>
        <v>0</v>
      </c>
      <c r="E5" s="35" t="e">
        <f>D5/SUM(D$4:D$11)</f>
        <v>#DIV/0!</v>
      </c>
    </row>
    <row r="6" customHeight="1" spans="2:5">
      <c r="B6" s="36"/>
      <c r="C6" s="37"/>
      <c r="D6" s="38"/>
      <c r="E6" s="35"/>
    </row>
    <row r="7" customHeight="1" spans="2:5">
      <c r="B7" s="36"/>
      <c r="C7" s="37"/>
      <c r="D7" s="38"/>
      <c r="E7" s="35"/>
    </row>
    <row r="8" customHeight="1" spans="2:5">
      <c r="B8" s="36"/>
      <c r="C8" s="37"/>
      <c r="D8" s="38"/>
      <c r="E8" s="35"/>
    </row>
    <row r="9" customHeight="1" spans="2:5">
      <c r="B9" s="36"/>
      <c r="C9" s="37"/>
      <c r="D9" s="38"/>
      <c r="E9" s="35"/>
    </row>
    <row r="10" customHeight="1" spans="2:5">
      <c r="B10" s="36"/>
      <c r="C10" s="37"/>
      <c r="D10" s="38"/>
      <c r="E10" s="35"/>
    </row>
    <row r="11" customHeight="1" spans="2:5">
      <c r="B11" s="39"/>
      <c r="C11" s="40"/>
      <c r="D11" s="41"/>
      <c r="E11" s="42"/>
    </row>
    <row r="12" customHeight="1" spans="2:2">
      <c r="B12" s="25" t="s">
        <v>119</v>
      </c>
    </row>
    <row r="13" customHeight="1" spans="2:5">
      <c r="B13" s="43" t="s">
        <v>120</v>
      </c>
      <c r="C13" s="43"/>
      <c r="D13" s="43"/>
      <c r="E13" s="43"/>
    </row>
    <row r="14" customHeight="1" spans="2:5">
      <c r="B14" s="43"/>
      <c r="C14" s="43"/>
      <c r="D14" s="43"/>
      <c r="E14" s="43"/>
    </row>
    <row r="15" customHeight="1" spans="2:5">
      <c r="B15" s="43"/>
      <c r="C15" s="43"/>
      <c r="D15" s="43"/>
      <c r="E15" s="43"/>
    </row>
    <row r="16" customHeight="1" spans="2:5">
      <c r="B16" s="43"/>
      <c r="C16" s="43"/>
      <c r="D16" s="43"/>
      <c r="E16" s="43"/>
    </row>
    <row r="21" ht="15" customHeight="1" spans="2:3">
      <c r="B21" s="27" t="s">
        <v>121</v>
      </c>
      <c r="C21" s="27"/>
    </row>
    <row r="22" ht="15" customHeight="1" spans="2:5">
      <c r="B22" s="28" t="s">
        <v>16</v>
      </c>
      <c r="C22" s="29"/>
      <c r="D22" s="30" t="s">
        <v>115</v>
      </c>
      <c r="E22" s="31" t="s">
        <v>116</v>
      </c>
    </row>
    <row r="23" customHeight="1" spans="2:5">
      <c r="B23" s="32" t="s">
        <v>122</v>
      </c>
      <c r="C23" s="33"/>
      <c r="D23" s="34">
        <f>COUNTIF(単体障害一覧!Q$2:Q$424,B23)</f>
        <v>0</v>
      </c>
      <c r="E23" s="44" t="e">
        <f t="shared" ref="E23:E34" si="0">D23/SUM(D$45:D$54)</f>
        <v>#DIV/0!</v>
      </c>
    </row>
    <row r="24" customHeight="1" spans="2:5">
      <c r="B24" s="36" t="s">
        <v>123</v>
      </c>
      <c r="C24" s="37"/>
      <c r="D24" s="38">
        <f>COUNTIF(単体障害一覧!Q$2:Q$424,B24)</f>
        <v>0</v>
      </c>
      <c r="E24" s="45" t="e">
        <f t="shared" si="0"/>
        <v>#DIV/0!</v>
      </c>
    </row>
    <row r="25" customHeight="1" spans="2:5">
      <c r="B25" s="36" t="s">
        <v>124</v>
      </c>
      <c r="C25" s="37"/>
      <c r="D25" s="38">
        <f>COUNTIF(単体障害一覧!Q$2:Q$424,B25)</f>
        <v>0</v>
      </c>
      <c r="E25" s="45" t="e">
        <f t="shared" si="0"/>
        <v>#DIV/0!</v>
      </c>
    </row>
    <row r="26" customHeight="1" spans="2:5">
      <c r="B26" s="36" t="s">
        <v>125</v>
      </c>
      <c r="C26" s="37"/>
      <c r="D26" s="38">
        <f>COUNTIF(単体障害一覧!Q$2:Q$424,B26)</f>
        <v>0</v>
      </c>
      <c r="E26" s="45" t="e">
        <f t="shared" si="0"/>
        <v>#DIV/0!</v>
      </c>
    </row>
    <row r="27" customHeight="1" spans="2:5">
      <c r="B27" s="36" t="s">
        <v>126</v>
      </c>
      <c r="C27" s="37"/>
      <c r="D27" s="38">
        <f>COUNTIF(単体障害一覧!Q$2:Q$424,B27)</f>
        <v>0</v>
      </c>
      <c r="E27" s="45" t="e">
        <f t="shared" si="0"/>
        <v>#DIV/0!</v>
      </c>
    </row>
    <row r="28" customHeight="1" spans="2:5">
      <c r="B28" s="36" t="s">
        <v>127</v>
      </c>
      <c r="C28" s="37"/>
      <c r="D28" s="38">
        <f>COUNTIF(単体障害一覧!Q$2:Q$424,B28)</f>
        <v>0</v>
      </c>
      <c r="E28" s="45" t="e">
        <f t="shared" si="0"/>
        <v>#DIV/0!</v>
      </c>
    </row>
    <row r="29" customHeight="1" spans="2:5">
      <c r="B29" s="36" t="s">
        <v>128</v>
      </c>
      <c r="C29" s="37"/>
      <c r="D29" s="38">
        <f>COUNTIF(単体障害一覧!Q$2:Q$424,B29)</f>
        <v>0</v>
      </c>
      <c r="E29" s="45" t="e">
        <f t="shared" si="0"/>
        <v>#DIV/0!</v>
      </c>
    </row>
    <row r="30" customHeight="1" spans="2:5">
      <c r="B30" s="36" t="s">
        <v>129</v>
      </c>
      <c r="C30" s="37"/>
      <c r="D30" s="38">
        <f>COUNTIF(単体障害一覧!Q$2:Q$424,B30)</f>
        <v>0</v>
      </c>
      <c r="E30" s="45" t="e">
        <f t="shared" si="0"/>
        <v>#DIV/0!</v>
      </c>
    </row>
    <row r="31" customHeight="1" spans="2:5">
      <c r="B31" s="36" t="s">
        <v>130</v>
      </c>
      <c r="C31" s="37"/>
      <c r="D31" s="38">
        <f>COUNTIF(単体障害一覧!Q$2:Q$424,B31)</f>
        <v>0</v>
      </c>
      <c r="E31" s="45" t="e">
        <f t="shared" si="0"/>
        <v>#DIV/0!</v>
      </c>
    </row>
    <row r="32" customHeight="1" spans="2:5">
      <c r="B32" s="36" t="s">
        <v>131</v>
      </c>
      <c r="C32" s="37"/>
      <c r="D32" s="38">
        <f>COUNTIF(単体障害一覧!Q$2:Q$424,B32)</f>
        <v>0</v>
      </c>
      <c r="E32" s="45" t="e">
        <f t="shared" si="0"/>
        <v>#DIV/0!</v>
      </c>
    </row>
    <row r="33" customHeight="1" spans="2:5">
      <c r="B33" s="36" t="s">
        <v>132</v>
      </c>
      <c r="C33" s="37"/>
      <c r="D33" s="38">
        <f>COUNTIF(単体障害一覧!Q$2:Q$424,B33)</f>
        <v>0</v>
      </c>
      <c r="E33" s="45" t="e">
        <f t="shared" si="0"/>
        <v>#DIV/0!</v>
      </c>
    </row>
    <row r="34" customHeight="1" spans="2:5">
      <c r="B34" s="39" t="s">
        <v>133</v>
      </c>
      <c r="C34" s="40"/>
      <c r="D34" s="41">
        <f>COUNTIF(単体障害一覧!Q$2:Q$424,B34)</f>
        <v>0</v>
      </c>
      <c r="E34" s="46" t="e">
        <f t="shared" si="0"/>
        <v>#DIV/0!</v>
      </c>
    </row>
    <row r="35" customHeight="1" spans="2:2">
      <c r="B35" s="25" t="s">
        <v>119</v>
      </c>
    </row>
    <row r="36" customHeight="1" spans="2:5">
      <c r="B36" s="43" t="s">
        <v>120</v>
      </c>
      <c r="C36" s="43"/>
      <c r="D36" s="43"/>
      <c r="E36" s="43"/>
    </row>
    <row r="37" customHeight="1" spans="2:5">
      <c r="B37" s="43"/>
      <c r="C37" s="43"/>
      <c r="D37" s="43"/>
      <c r="E37" s="43"/>
    </row>
    <row r="38" customHeight="1" spans="2:5">
      <c r="B38" s="43"/>
      <c r="C38" s="43"/>
      <c r="D38" s="43"/>
      <c r="E38" s="43"/>
    </row>
    <row r="39" customHeight="1" spans="2:5">
      <c r="B39" s="43"/>
      <c r="C39" s="43"/>
      <c r="D39" s="43"/>
      <c r="E39" s="43"/>
    </row>
    <row r="43" ht="15" customHeight="1" spans="2:3">
      <c r="B43" s="27" t="s">
        <v>134</v>
      </c>
      <c r="C43" s="27"/>
    </row>
    <row r="44" ht="15" customHeight="1" spans="2:5">
      <c r="B44" s="28" t="s">
        <v>16</v>
      </c>
      <c r="C44" s="29"/>
      <c r="D44" s="30" t="s">
        <v>115</v>
      </c>
      <c r="E44" s="31" t="s">
        <v>116</v>
      </c>
    </row>
    <row r="45" customHeight="1" spans="2:5">
      <c r="B45" s="32" t="s">
        <v>135</v>
      </c>
      <c r="C45" s="33"/>
      <c r="D45" s="34">
        <f>COUNTIF(単体障害一覧!R$2:R$424,B45)</f>
        <v>0</v>
      </c>
      <c r="E45" s="44" t="e">
        <f>D45/SUM(D$45:D$54)</f>
        <v>#DIV/0!</v>
      </c>
    </row>
    <row r="46" customHeight="1" spans="2:5">
      <c r="B46" s="36" t="s">
        <v>136</v>
      </c>
      <c r="C46" s="37"/>
      <c r="D46" s="38">
        <f>COUNTIF(単体障害一覧!R$2:R$424,B46)</f>
        <v>0</v>
      </c>
      <c r="E46" s="45" t="e">
        <f t="shared" ref="E46:E54" si="1">D46/SUM(D$45:D$54)</f>
        <v>#DIV/0!</v>
      </c>
    </row>
    <row r="47" customHeight="1" spans="2:5">
      <c r="B47" s="36" t="s">
        <v>137</v>
      </c>
      <c r="C47" s="37"/>
      <c r="D47" s="38">
        <f>COUNTIF(単体障害一覧!R$2:R$424,B47)</f>
        <v>0</v>
      </c>
      <c r="E47" s="45" t="e">
        <f t="shared" si="1"/>
        <v>#DIV/0!</v>
      </c>
    </row>
    <row r="48" customHeight="1" spans="2:5">
      <c r="B48" s="36" t="s">
        <v>138</v>
      </c>
      <c r="C48" s="37"/>
      <c r="D48" s="38">
        <f>COUNTIF(単体障害一覧!R$2:R$424,B48)</f>
        <v>0</v>
      </c>
      <c r="E48" s="45" t="e">
        <f t="shared" si="1"/>
        <v>#DIV/0!</v>
      </c>
    </row>
    <row r="49" customHeight="1" spans="2:5">
      <c r="B49" s="36" t="s">
        <v>139</v>
      </c>
      <c r="C49" s="37"/>
      <c r="D49" s="38">
        <f>COUNTIF(単体障害一覧!R$2:R$424,B49)</f>
        <v>0</v>
      </c>
      <c r="E49" s="45" t="e">
        <f t="shared" si="1"/>
        <v>#DIV/0!</v>
      </c>
    </row>
    <row r="50" customHeight="1" spans="2:5">
      <c r="B50" s="36" t="s">
        <v>140</v>
      </c>
      <c r="C50" s="37"/>
      <c r="D50" s="38">
        <f>COUNTIF(単体障害一覧!R$2:R$424,B50)</f>
        <v>0</v>
      </c>
      <c r="E50" s="45" t="e">
        <f t="shared" si="1"/>
        <v>#DIV/0!</v>
      </c>
    </row>
    <row r="51" customHeight="1" spans="2:5">
      <c r="B51" s="36" t="s">
        <v>141</v>
      </c>
      <c r="C51" s="37"/>
      <c r="D51" s="38">
        <f>COUNTIF(単体障害一覧!R$2:R$424,B51)</f>
        <v>0</v>
      </c>
      <c r="E51" s="45" t="e">
        <f t="shared" si="1"/>
        <v>#DIV/0!</v>
      </c>
    </row>
    <row r="52" customHeight="1" spans="2:5">
      <c r="B52" s="36" t="s">
        <v>142</v>
      </c>
      <c r="C52" s="37"/>
      <c r="D52" s="38">
        <f>COUNTIF(単体障害一覧!R$2:R$424,B52)</f>
        <v>0</v>
      </c>
      <c r="E52" s="45" t="e">
        <f t="shared" si="1"/>
        <v>#DIV/0!</v>
      </c>
    </row>
    <row r="53" customHeight="1" spans="2:5">
      <c r="B53" s="36" t="s">
        <v>143</v>
      </c>
      <c r="C53" s="37"/>
      <c r="D53" s="38">
        <f>COUNTIF(単体障害一覧!R$2:R$424,B53)</f>
        <v>0</v>
      </c>
      <c r="E53" s="45" t="e">
        <f t="shared" si="1"/>
        <v>#DIV/0!</v>
      </c>
    </row>
    <row r="54" customHeight="1" spans="2:5">
      <c r="B54" s="39" t="s">
        <v>144</v>
      </c>
      <c r="C54" s="40"/>
      <c r="D54" s="41">
        <f>COUNTIF(単体障害一覧!R$2:R$424,B54)</f>
        <v>0</v>
      </c>
      <c r="E54" s="46" t="e">
        <f t="shared" si="1"/>
        <v>#DIV/0!</v>
      </c>
    </row>
    <row r="55" customHeight="1" spans="2:2">
      <c r="B55" s="25" t="s">
        <v>119</v>
      </c>
    </row>
    <row r="56" customHeight="1" spans="2:5">
      <c r="B56" s="43" t="s">
        <v>120</v>
      </c>
      <c r="C56" s="43"/>
      <c r="D56" s="43"/>
      <c r="E56" s="43"/>
    </row>
    <row r="57" customHeight="1" spans="2:5">
      <c r="B57" s="43"/>
      <c r="C57" s="43"/>
      <c r="D57" s="43"/>
      <c r="E57" s="43"/>
    </row>
    <row r="58" customHeight="1" spans="2:5">
      <c r="B58" s="43"/>
      <c r="C58" s="43"/>
      <c r="D58" s="43"/>
      <c r="E58" s="43"/>
    </row>
    <row r="59" customHeight="1" spans="2:5">
      <c r="B59" s="43"/>
      <c r="C59" s="43"/>
      <c r="D59" s="43"/>
      <c r="E59" s="43"/>
    </row>
    <row r="64" customHeight="1" spans="2:3">
      <c r="B64" s="27" t="s">
        <v>145</v>
      </c>
      <c r="C64" s="27"/>
    </row>
    <row r="65" customHeight="1" spans="2:5">
      <c r="B65" s="47" t="s">
        <v>17</v>
      </c>
      <c r="C65" s="48"/>
      <c r="D65" s="30" t="s">
        <v>115</v>
      </c>
      <c r="E65" s="31" t="s">
        <v>116</v>
      </c>
    </row>
    <row r="66" customHeight="1" spans="2:5">
      <c r="B66" s="49" t="s">
        <v>146</v>
      </c>
      <c r="C66" s="50"/>
      <c r="D66" s="34">
        <f>COUNTIF(単体障害一覧!S$2:S$424,B66)</f>
        <v>0</v>
      </c>
      <c r="E66" s="44" t="e">
        <f>D66/SUM(D$66:D$78)</f>
        <v>#DIV/0!</v>
      </c>
    </row>
    <row r="67" customHeight="1" spans="2:5">
      <c r="B67" s="51" t="s">
        <v>147</v>
      </c>
      <c r="C67" s="52"/>
      <c r="D67" s="38">
        <f>COUNTIF(単体障害一覧!S$2:S$424,B67)</f>
        <v>0</v>
      </c>
      <c r="E67" s="45" t="e">
        <f>D67/SUM(D$66:D$78)</f>
        <v>#DIV/0!</v>
      </c>
    </row>
    <row r="68" customHeight="1" spans="2:5">
      <c r="B68" s="51" t="s">
        <v>148</v>
      </c>
      <c r="C68" s="52"/>
      <c r="D68" s="38">
        <f>COUNTIF(単体障害一覧!S$2:S$424,B68)</f>
        <v>0</v>
      </c>
      <c r="E68" s="45" t="e">
        <f>D68/SUM(D$66:D$78)</f>
        <v>#DIV/0!</v>
      </c>
    </row>
    <row r="69" customHeight="1" spans="2:5">
      <c r="B69" s="51" t="s">
        <v>149</v>
      </c>
      <c r="C69" s="52"/>
      <c r="D69" s="38">
        <f>COUNTIF(単体障害一覧!S$2:S$424,B69)</f>
        <v>0</v>
      </c>
      <c r="E69" s="45" t="e">
        <f>D69/SUM(D$66:D$78)</f>
        <v>#DIV/0!</v>
      </c>
    </row>
    <row r="70" customHeight="1" spans="2:5">
      <c r="B70" s="51" t="s">
        <v>150</v>
      </c>
      <c r="C70" s="52"/>
      <c r="D70" s="38">
        <f>COUNTIF(単体障害一覧!S$2:S$424,B70)</f>
        <v>0</v>
      </c>
      <c r="E70" s="45" t="e">
        <f>D70/SUM(D$66:D$78)</f>
        <v>#DIV/0!</v>
      </c>
    </row>
    <row r="71" customHeight="1" spans="2:5">
      <c r="B71" s="51" t="s">
        <v>151</v>
      </c>
      <c r="C71" s="52"/>
      <c r="D71" s="38"/>
      <c r="E71" s="45"/>
    </row>
    <row r="72" customHeight="1" spans="2:5">
      <c r="B72" s="51" t="s">
        <v>152</v>
      </c>
      <c r="C72" s="52"/>
      <c r="D72" s="38"/>
      <c r="E72" s="45"/>
    </row>
    <row r="73" customHeight="1" spans="2:5">
      <c r="B73" s="51" t="s">
        <v>153</v>
      </c>
      <c r="C73" s="52"/>
      <c r="D73" s="38"/>
      <c r="E73" s="45"/>
    </row>
    <row r="74" customHeight="1" spans="2:5">
      <c r="B74" s="51" t="s">
        <v>154</v>
      </c>
      <c r="C74" s="52"/>
      <c r="D74" s="38">
        <f>COUNTIF(単体障害一覧!S$2:S$424,B74)</f>
        <v>0</v>
      </c>
      <c r="E74" s="45" t="e">
        <f>D74/SUM(D$66:D$78)</f>
        <v>#DIV/0!</v>
      </c>
    </row>
    <row r="75" customHeight="1" spans="2:5">
      <c r="B75" s="51" t="s">
        <v>155</v>
      </c>
      <c r="C75" s="52"/>
      <c r="D75" s="38">
        <f>COUNTIF(単体障害一覧!S$2:S$424,B75)</f>
        <v>0</v>
      </c>
      <c r="E75" s="45" t="e">
        <f>D75/SUM(D$66:D$78)</f>
        <v>#DIV/0!</v>
      </c>
    </row>
    <row r="76" customHeight="1" spans="2:5">
      <c r="B76" s="51" t="s">
        <v>156</v>
      </c>
      <c r="C76" s="52"/>
      <c r="D76" s="38">
        <f>COUNTIF(単体障害一覧!S$2:S$424,B76)</f>
        <v>0</v>
      </c>
      <c r="E76" s="45" t="e">
        <f>D76/SUM(D$66:D$78)</f>
        <v>#DIV/0!</v>
      </c>
    </row>
    <row r="77" customHeight="1" spans="2:5">
      <c r="B77" s="51" t="s">
        <v>157</v>
      </c>
      <c r="C77" s="52"/>
      <c r="D77" s="38">
        <f>COUNTIF(単体障害一覧!S$2:S$424,B77)</f>
        <v>0</v>
      </c>
      <c r="E77" s="45" t="e">
        <f>D77/SUM(D$66:D$78)</f>
        <v>#DIV/0!</v>
      </c>
    </row>
    <row r="78" customHeight="1" spans="2:5">
      <c r="B78" s="53" t="s">
        <v>158</v>
      </c>
      <c r="C78" s="54"/>
      <c r="D78" s="41">
        <f>COUNTIF(単体障害一覧!S$2:S$424,B78)</f>
        <v>0</v>
      </c>
      <c r="E78" s="46" t="e">
        <f>D78/SUM(D$66:D$78)</f>
        <v>#DIV/0!</v>
      </c>
    </row>
    <row r="79" ht="15.75" customHeight="1" spans="2:5">
      <c r="B79" s="25" t="s">
        <v>119</v>
      </c>
      <c r="D79" s="24"/>
      <c r="E79" s="24"/>
    </row>
    <row r="80" ht="23.25" customHeight="1" spans="2:7">
      <c r="B80" s="43" t="s">
        <v>159</v>
      </c>
      <c r="C80" s="43"/>
      <c r="D80" s="43"/>
      <c r="E80" s="43"/>
      <c r="F80" s="24"/>
      <c r="G80" s="24"/>
    </row>
    <row r="81" ht="23.25" customHeight="1" spans="2:7">
      <c r="B81" s="43"/>
      <c r="C81" s="43"/>
      <c r="D81" s="43"/>
      <c r="E81" s="43"/>
      <c r="F81" s="55"/>
      <c r="G81" s="55"/>
    </row>
    <row r="82" ht="23.25" customHeight="1" spans="2:7">
      <c r="B82" s="43"/>
      <c r="C82" s="43"/>
      <c r="D82" s="43"/>
      <c r="E82" s="43"/>
      <c r="F82" s="55"/>
      <c r="G82" s="55"/>
    </row>
    <row r="83" ht="23.25" customHeight="1" spans="2:7">
      <c r="B83" s="43"/>
      <c r="C83" s="43"/>
      <c r="D83" s="43"/>
      <c r="E83" s="43"/>
      <c r="F83" s="55"/>
      <c r="G83" s="55"/>
    </row>
    <row r="84" customHeight="1" spans="2:3">
      <c r="B84" s="27" t="s">
        <v>160</v>
      </c>
      <c r="C84" s="27"/>
    </row>
    <row r="85" customHeight="1" spans="2:5">
      <c r="B85" s="47" t="s">
        <v>18</v>
      </c>
      <c r="C85" s="48"/>
      <c r="D85" s="30" t="s">
        <v>115</v>
      </c>
      <c r="E85" s="31" t="s">
        <v>116</v>
      </c>
    </row>
    <row r="86" customHeight="1" spans="2:5">
      <c r="B86" s="49" t="s">
        <v>161</v>
      </c>
      <c r="C86" s="50"/>
      <c r="D86" s="34">
        <f>COUNTIF(単体障害一覧!T$2:T$424,B86)</f>
        <v>0</v>
      </c>
      <c r="E86" s="44" t="e">
        <f>D86/SUM(D$86:D$89)</f>
        <v>#DIV/0!</v>
      </c>
    </row>
    <row r="87" customHeight="1" spans="2:5">
      <c r="B87" s="51" t="s">
        <v>162</v>
      </c>
      <c r="C87" s="52"/>
      <c r="D87" s="38">
        <f>COUNTIF(単体障害一覧!T$2:T$424,B87)</f>
        <v>0</v>
      </c>
      <c r="E87" s="45" t="e">
        <f>D87/SUM(D$86:D$89)</f>
        <v>#DIV/0!</v>
      </c>
    </row>
    <row r="88" customHeight="1" spans="2:5">
      <c r="B88" s="51" t="s">
        <v>163</v>
      </c>
      <c r="C88" s="52"/>
      <c r="D88" s="38">
        <f>COUNTIF(単体障害一覧!T$2:T$424,B88)</f>
        <v>0</v>
      </c>
      <c r="E88" s="45" t="e">
        <f>D88/SUM(D$86:D$89)</f>
        <v>#DIV/0!</v>
      </c>
    </row>
    <row r="89" customHeight="1" spans="2:5">
      <c r="B89" s="53" t="s">
        <v>164</v>
      </c>
      <c r="C89" s="54"/>
      <c r="D89" s="41">
        <f>COUNTIF(単体障害一覧!T$2:T$424,B89)</f>
        <v>0</v>
      </c>
      <c r="E89" s="46" t="e">
        <f>D89/SUM(D$86:D$89)</f>
        <v>#DIV/0!</v>
      </c>
    </row>
    <row r="90" ht="15.75" customHeight="1" spans="2:5">
      <c r="B90" s="25" t="s">
        <v>119</v>
      </c>
      <c r="D90" s="24"/>
      <c r="E90" s="24"/>
    </row>
    <row r="91" ht="23.25" customHeight="1" spans="2:7">
      <c r="B91" s="43" t="s">
        <v>159</v>
      </c>
      <c r="C91" s="43"/>
      <c r="D91" s="43"/>
      <c r="E91" s="43"/>
      <c r="F91" s="24"/>
      <c r="G91" s="24"/>
    </row>
    <row r="92" ht="23.25" customHeight="1" spans="2:7">
      <c r="B92" s="43"/>
      <c r="C92" s="43"/>
      <c r="D92" s="43"/>
      <c r="E92" s="43"/>
      <c r="F92" s="55"/>
      <c r="G92" s="55"/>
    </row>
    <row r="93" ht="23.25" customHeight="1" spans="2:7">
      <c r="B93" s="43"/>
      <c r="C93" s="43"/>
      <c r="D93" s="43"/>
      <c r="E93" s="43"/>
      <c r="F93" s="55"/>
      <c r="G93" s="55"/>
    </row>
    <row r="94" ht="23.25" customHeight="1" spans="2:7">
      <c r="B94" s="43"/>
      <c r="C94" s="43"/>
      <c r="D94" s="43"/>
      <c r="E94" s="43"/>
      <c r="F94" s="55"/>
      <c r="G94" s="55"/>
    </row>
    <row r="95" customHeight="1" spans="2:3">
      <c r="B95" s="27" t="s">
        <v>165</v>
      </c>
      <c r="C95" s="27"/>
    </row>
    <row r="96" customHeight="1" spans="2:5">
      <c r="B96" s="47" t="s">
        <v>18</v>
      </c>
      <c r="C96" s="48"/>
      <c r="D96" s="30" t="s">
        <v>115</v>
      </c>
      <c r="E96" s="31" t="s">
        <v>116</v>
      </c>
    </row>
    <row r="97" customHeight="1" spans="2:5">
      <c r="B97" s="49" t="s">
        <v>166</v>
      </c>
      <c r="C97" s="50"/>
      <c r="D97" s="34">
        <f>COUNTIF(単体障害一覧!B$2:B$424,B97)</f>
        <v>0</v>
      </c>
      <c r="E97" s="44" t="e">
        <f>D97/SUM(D$86:D$89)</f>
        <v>#DIV/0!</v>
      </c>
    </row>
    <row r="98" customHeight="1" spans="2:5">
      <c r="B98" s="51" t="s">
        <v>29</v>
      </c>
      <c r="C98" s="52"/>
      <c r="D98" s="38">
        <f>COUNTIF(単体障害一覧!B$2:B$424,B98)</f>
        <v>0</v>
      </c>
      <c r="E98" s="45" t="e">
        <f>D98/SUM(D$86:D$89)</f>
        <v>#DIV/0!</v>
      </c>
    </row>
    <row r="99" customHeight="1" spans="2:5">
      <c r="B99" s="53" t="s">
        <v>167</v>
      </c>
      <c r="C99" s="54"/>
      <c r="D99" s="41">
        <f>COUNTIF(単体障害一覧!B$2:B$424,B99)</f>
        <v>0</v>
      </c>
      <c r="E99" s="46" t="e">
        <f>D99/SUM(D$86:D$89)</f>
        <v>#DIV/0!</v>
      </c>
    </row>
    <row r="100" ht="15.75" customHeight="1" spans="2:5">
      <c r="B100" s="25" t="s">
        <v>119</v>
      </c>
      <c r="D100" s="24"/>
      <c r="E100" s="24"/>
    </row>
    <row r="101" ht="23.25" customHeight="1" spans="2:7">
      <c r="B101" s="43" t="s">
        <v>159</v>
      </c>
      <c r="C101" s="43"/>
      <c r="D101" s="43"/>
      <c r="E101" s="43"/>
      <c r="F101" s="24"/>
      <c r="G101" s="24"/>
    </row>
    <row r="102" ht="23.25" customHeight="1" spans="2:7">
      <c r="B102" s="43"/>
      <c r="C102" s="43"/>
      <c r="D102" s="43"/>
      <c r="E102" s="43"/>
      <c r="F102" s="55"/>
      <c r="G102" s="55"/>
    </row>
    <row r="103" ht="23.25" customHeight="1" spans="2:7">
      <c r="B103" s="43"/>
      <c r="C103" s="43"/>
      <c r="D103" s="43"/>
      <c r="E103" s="43"/>
      <c r="F103" s="55"/>
      <c r="G103" s="55"/>
    </row>
    <row r="104" ht="23.25" customHeight="1" spans="2:7">
      <c r="B104" s="43"/>
      <c r="C104" s="43"/>
      <c r="D104" s="43"/>
      <c r="E104" s="43"/>
      <c r="F104" s="55"/>
      <c r="G104" s="55"/>
    </row>
    <row r="105" s="22" customFormat="1" ht="12.75" customHeight="1" spans="1:50">
      <c r="A105" s="56"/>
      <c r="B105" s="56" t="s">
        <v>168</v>
      </c>
      <c r="C105" s="57"/>
      <c r="D105" s="58"/>
      <c r="E105" s="58"/>
      <c r="F105" s="58"/>
      <c r="G105" s="58"/>
      <c r="H105" s="58"/>
      <c r="I105" s="58"/>
      <c r="J105" s="92"/>
      <c r="K105" s="92"/>
      <c r="L105" s="92"/>
      <c r="M105" s="92"/>
      <c r="AS105" s="92"/>
      <c r="AT105" s="92"/>
      <c r="AU105" s="92"/>
      <c r="AV105" s="92"/>
      <c r="AW105" s="92"/>
      <c r="AX105" s="92"/>
    </row>
    <row r="106" s="23" customFormat="1" ht="15.75" customHeight="1" spans="2:26">
      <c r="B106" s="59" t="s">
        <v>169</v>
      </c>
      <c r="C106" s="60" t="s">
        <v>170</v>
      </c>
      <c r="D106" s="61" t="s">
        <v>171</v>
      </c>
      <c r="E106" s="62"/>
      <c r="F106" s="63" t="s">
        <v>172</v>
      </c>
      <c r="G106" s="64"/>
      <c r="H106" s="65"/>
      <c r="I106" s="63" t="s">
        <v>173</v>
      </c>
      <c r="J106" s="64"/>
      <c r="K106" s="64"/>
      <c r="L106" s="65"/>
      <c r="M106" s="63" t="s">
        <v>174</v>
      </c>
      <c r="N106" s="64"/>
      <c r="O106" s="64"/>
      <c r="P106" s="65"/>
      <c r="Q106" s="83" t="s">
        <v>175</v>
      </c>
      <c r="R106" s="83" t="s">
        <v>176</v>
      </c>
      <c r="U106" s="95"/>
      <c r="V106" s="95"/>
      <c r="W106" s="95"/>
      <c r="X106" s="95"/>
      <c r="Y106" s="95"/>
      <c r="Z106" s="95"/>
    </row>
    <row r="107" s="22" customFormat="1" ht="35.25" customHeight="1" spans="2:26">
      <c r="B107" s="66" t="s">
        <v>177</v>
      </c>
      <c r="C107" s="67" t="s">
        <v>178</v>
      </c>
      <c r="D107" s="68" t="s">
        <v>179</v>
      </c>
      <c r="E107" s="69"/>
      <c r="F107" s="70" t="s">
        <v>180</v>
      </c>
      <c r="G107" s="71"/>
      <c r="H107" s="72"/>
      <c r="I107" s="70" t="s">
        <v>181</v>
      </c>
      <c r="J107" s="71"/>
      <c r="K107" s="71"/>
      <c r="L107" s="72"/>
      <c r="M107" s="93" t="s">
        <v>182</v>
      </c>
      <c r="N107" s="93"/>
      <c r="O107" s="93"/>
      <c r="P107" s="93"/>
      <c r="Q107" s="96" t="s">
        <v>183</v>
      </c>
      <c r="R107" s="97">
        <v>39603</v>
      </c>
      <c r="U107" s="92"/>
      <c r="V107" s="92"/>
      <c r="W107" s="92"/>
      <c r="X107" s="92"/>
      <c r="Y107" s="92"/>
      <c r="Z107" s="92"/>
    </row>
    <row r="108" s="23" customFormat="1" ht="11.25" spans="2:26">
      <c r="B108" s="73"/>
      <c r="C108" s="74"/>
      <c r="D108" s="75"/>
      <c r="E108" s="76"/>
      <c r="F108" s="77"/>
      <c r="G108" s="78"/>
      <c r="H108" s="79"/>
      <c r="I108" s="77"/>
      <c r="J108" s="78"/>
      <c r="K108" s="78"/>
      <c r="L108" s="79"/>
      <c r="M108" s="94"/>
      <c r="N108" s="94"/>
      <c r="O108" s="94"/>
      <c r="P108" s="94"/>
      <c r="Q108" s="98"/>
      <c r="R108" s="99"/>
      <c r="U108" s="95"/>
      <c r="V108" s="95"/>
      <c r="W108" s="95"/>
      <c r="X108" s="95"/>
      <c r="Y108" s="95"/>
      <c r="Z108" s="95"/>
    </row>
    <row r="109" s="23" customFormat="1" ht="11.25" spans="2:26">
      <c r="B109" s="73"/>
      <c r="C109" s="74"/>
      <c r="D109" s="75"/>
      <c r="E109" s="76"/>
      <c r="F109" s="77"/>
      <c r="G109" s="78"/>
      <c r="H109" s="79"/>
      <c r="I109" s="77"/>
      <c r="J109" s="78"/>
      <c r="K109" s="78"/>
      <c r="L109" s="79"/>
      <c r="M109" s="94"/>
      <c r="N109" s="94"/>
      <c r="O109" s="94"/>
      <c r="P109" s="94"/>
      <c r="Q109" s="98"/>
      <c r="R109" s="99"/>
      <c r="U109" s="95"/>
      <c r="V109" s="95"/>
      <c r="W109" s="95"/>
      <c r="X109" s="95"/>
      <c r="Y109" s="95"/>
      <c r="Z109" s="95"/>
    </row>
    <row r="110" s="23" customFormat="1" ht="11.25" spans="2:26">
      <c r="B110" s="73"/>
      <c r="C110" s="74"/>
      <c r="D110" s="75"/>
      <c r="E110" s="76"/>
      <c r="F110" s="77"/>
      <c r="G110" s="78"/>
      <c r="H110" s="79"/>
      <c r="I110" s="77"/>
      <c r="J110" s="78"/>
      <c r="K110" s="78"/>
      <c r="L110" s="79"/>
      <c r="M110" s="94"/>
      <c r="N110" s="94"/>
      <c r="O110" s="94"/>
      <c r="P110" s="94"/>
      <c r="Q110" s="98"/>
      <c r="R110" s="99"/>
      <c r="U110" s="95"/>
      <c r="V110" s="95"/>
      <c r="W110" s="95"/>
      <c r="X110" s="95"/>
      <c r="Y110" s="95"/>
      <c r="Z110" s="95"/>
    </row>
    <row r="111" s="23" customFormat="1" ht="11.25" spans="2:26">
      <c r="B111" s="73"/>
      <c r="C111" s="74"/>
      <c r="D111" s="75"/>
      <c r="E111" s="76"/>
      <c r="F111" s="77"/>
      <c r="G111" s="78"/>
      <c r="H111" s="79"/>
      <c r="I111" s="77"/>
      <c r="J111" s="78"/>
      <c r="K111" s="78"/>
      <c r="L111" s="79"/>
      <c r="M111" s="94"/>
      <c r="N111" s="94"/>
      <c r="O111" s="94"/>
      <c r="P111" s="94"/>
      <c r="Q111" s="98"/>
      <c r="R111" s="99"/>
      <c r="U111" s="95"/>
      <c r="V111" s="95"/>
      <c r="W111" s="95"/>
      <c r="X111" s="95"/>
      <c r="Y111" s="95"/>
      <c r="Z111" s="95"/>
    </row>
    <row r="112" s="23" customFormat="1" ht="11.25" spans="2:26">
      <c r="B112" s="73"/>
      <c r="C112" s="74"/>
      <c r="D112" s="75"/>
      <c r="E112" s="76"/>
      <c r="F112" s="77"/>
      <c r="G112" s="78"/>
      <c r="H112" s="79"/>
      <c r="I112" s="77"/>
      <c r="J112" s="78"/>
      <c r="K112" s="78"/>
      <c r="L112" s="79"/>
      <c r="M112" s="94"/>
      <c r="N112" s="94"/>
      <c r="O112" s="94"/>
      <c r="P112" s="94"/>
      <c r="Q112" s="98"/>
      <c r="R112" s="99"/>
      <c r="U112" s="95"/>
      <c r="V112" s="95"/>
      <c r="W112" s="95"/>
      <c r="X112" s="95"/>
      <c r="Y112" s="95"/>
      <c r="Z112" s="95"/>
    </row>
    <row r="113" s="23" customFormat="1" ht="11.25" spans="2:26">
      <c r="B113" s="73"/>
      <c r="C113" s="74"/>
      <c r="D113" s="75"/>
      <c r="E113" s="76"/>
      <c r="F113" s="77"/>
      <c r="G113" s="78"/>
      <c r="H113" s="79"/>
      <c r="I113" s="77"/>
      <c r="J113" s="78"/>
      <c r="K113" s="78"/>
      <c r="L113" s="79"/>
      <c r="M113" s="94"/>
      <c r="N113" s="94"/>
      <c r="O113" s="94"/>
      <c r="P113" s="94"/>
      <c r="Q113" s="98"/>
      <c r="R113" s="99"/>
      <c r="U113" s="95"/>
      <c r="V113" s="95"/>
      <c r="W113" s="95"/>
      <c r="X113" s="95"/>
      <c r="Y113" s="95"/>
      <c r="Z113" s="95"/>
    </row>
    <row r="114" s="23" customFormat="1" ht="11.25" spans="2:26">
      <c r="B114" s="73"/>
      <c r="C114" s="74"/>
      <c r="D114" s="75"/>
      <c r="E114" s="76"/>
      <c r="F114" s="77"/>
      <c r="G114" s="78"/>
      <c r="H114" s="79"/>
      <c r="I114" s="77"/>
      <c r="J114" s="78"/>
      <c r="K114" s="78"/>
      <c r="L114" s="79"/>
      <c r="M114" s="94"/>
      <c r="N114" s="94"/>
      <c r="O114" s="94"/>
      <c r="P114" s="94"/>
      <c r="Q114" s="98"/>
      <c r="R114" s="99"/>
      <c r="U114" s="95"/>
      <c r="V114" s="95"/>
      <c r="W114" s="95"/>
      <c r="X114" s="95"/>
      <c r="Y114" s="95"/>
      <c r="Z114" s="95"/>
    </row>
    <row r="115" s="23" customFormat="1" ht="11.25" spans="2:26">
      <c r="B115" s="73"/>
      <c r="C115" s="74"/>
      <c r="D115" s="75"/>
      <c r="E115" s="76"/>
      <c r="F115" s="77"/>
      <c r="G115" s="78"/>
      <c r="H115" s="79"/>
      <c r="I115" s="77"/>
      <c r="J115" s="78"/>
      <c r="K115" s="78"/>
      <c r="L115" s="79"/>
      <c r="M115" s="94"/>
      <c r="N115" s="94"/>
      <c r="O115" s="94"/>
      <c r="P115" s="94"/>
      <c r="Q115" s="98"/>
      <c r="R115" s="99"/>
      <c r="U115" s="95"/>
      <c r="V115" s="95"/>
      <c r="W115" s="95"/>
      <c r="X115" s="95"/>
      <c r="Y115" s="95"/>
      <c r="Z115" s="95"/>
    </row>
    <row r="116" s="23" customFormat="1" ht="11.25" spans="2:26">
      <c r="B116" s="73"/>
      <c r="C116" s="74"/>
      <c r="D116" s="75"/>
      <c r="E116" s="76"/>
      <c r="F116" s="77"/>
      <c r="G116" s="78"/>
      <c r="H116" s="79"/>
      <c r="I116" s="77"/>
      <c r="J116" s="78"/>
      <c r="K116" s="78"/>
      <c r="L116" s="79"/>
      <c r="M116" s="94"/>
      <c r="N116" s="94"/>
      <c r="O116" s="94"/>
      <c r="P116" s="94"/>
      <c r="Q116" s="98"/>
      <c r="R116" s="99"/>
      <c r="U116" s="95"/>
      <c r="V116" s="95"/>
      <c r="W116" s="95"/>
      <c r="X116" s="95"/>
      <c r="Y116" s="95"/>
      <c r="Z116" s="95"/>
    </row>
    <row r="117" customHeight="1" spans="2:7">
      <c r="B117" s="80"/>
      <c r="C117" s="80"/>
      <c r="D117" s="80"/>
      <c r="E117" s="80"/>
      <c r="F117" s="81"/>
      <c r="G117" s="81"/>
    </row>
    <row r="118" customHeight="1" spans="2:7">
      <c r="B118" s="27" t="s">
        <v>184</v>
      </c>
      <c r="C118" s="27"/>
      <c r="F118" s="55"/>
      <c r="G118" s="55"/>
    </row>
    <row r="119" customHeight="1" spans="2:7">
      <c r="B119" s="82" t="s">
        <v>170</v>
      </c>
      <c r="C119" s="82" t="s">
        <v>185</v>
      </c>
      <c r="D119" s="82" t="s">
        <v>186</v>
      </c>
      <c r="E119" s="82" t="s">
        <v>187</v>
      </c>
      <c r="F119" s="83" t="s">
        <v>188</v>
      </c>
      <c r="G119" s="84" t="s">
        <v>189</v>
      </c>
    </row>
    <row r="120" customHeight="1" spans="2:7">
      <c r="B120" s="85"/>
      <c r="C120" s="85"/>
      <c r="D120" s="85"/>
      <c r="E120" s="85"/>
      <c r="F120" s="83"/>
      <c r="G120" s="86"/>
    </row>
    <row r="121" customHeight="1" spans="2:7">
      <c r="B121" s="87">
        <v>39707</v>
      </c>
      <c r="C121" s="88">
        <f>SUMPRODUCT((単体障害一覧!J$2:J$424&lt;B121)*(単体障害一覧!J$2:J$424&lt;&gt;""))</f>
        <v>0</v>
      </c>
      <c r="D121" s="88">
        <f>SUMPRODUCT((単体障害一覧!Y$2:Y$424&lt;B121)*(単体障害一覧!Y$2:Y$424&lt;&gt;""))</f>
        <v>0</v>
      </c>
      <c r="E121" s="89">
        <f>IF(C121&gt;0,D121/C121,1)</f>
        <v>1</v>
      </c>
      <c r="F121" s="90">
        <f t="shared" ref="F121:F135" si="2">C121-D121</f>
        <v>0</v>
      </c>
      <c r="G121" s="91">
        <f t="shared" ref="G121:G135" si="3">IF(F121&gt;0,(F121/(F121*E121))*5,0)</f>
        <v>0</v>
      </c>
    </row>
    <row r="122" customHeight="1" spans="2:7">
      <c r="B122" s="87">
        <f t="shared" ref="B122:B135" si="4">B121+6</f>
        <v>39713</v>
      </c>
      <c r="C122" s="88">
        <f>SUMPRODUCT((単体障害一覧!J$2:J$424&lt;B122)*(単体障害一覧!J$2:J$424&lt;&gt;""))</f>
        <v>0</v>
      </c>
      <c r="D122" s="88">
        <f>SUMPRODUCT((単体障害一覧!Y$2:Y$424&lt;B122)*(単体障害一覧!Y$2:Y$424&lt;&gt;""))</f>
        <v>0</v>
      </c>
      <c r="E122" s="89" t="e">
        <f t="shared" ref="E122:E135" si="5">D122/C122</f>
        <v>#DIV/0!</v>
      </c>
      <c r="F122" s="90">
        <f t="shared" si="2"/>
        <v>0</v>
      </c>
      <c r="G122" s="91">
        <f t="shared" si="3"/>
        <v>0</v>
      </c>
    </row>
    <row r="123" customHeight="1" spans="2:7">
      <c r="B123" s="87">
        <f t="shared" si="4"/>
        <v>39719</v>
      </c>
      <c r="C123" s="88">
        <f>SUMPRODUCT((単体障害一覧!J$2:J$424&lt;B123)*(単体障害一覧!J$2:J$424&lt;&gt;""))</f>
        <v>0</v>
      </c>
      <c r="D123" s="88">
        <f>SUMPRODUCT((単体障害一覧!Y$2:Y$424&lt;B123)*(単体障害一覧!Y$2:Y$424&lt;&gt;""))</f>
        <v>0</v>
      </c>
      <c r="E123" s="89" t="e">
        <f t="shared" si="5"/>
        <v>#DIV/0!</v>
      </c>
      <c r="F123" s="90">
        <f t="shared" si="2"/>
        <v>0</v>
      </c>
      <c r="G123" s="91">
        <f t="shared" si="3"/>
        <v>0</v>
      </c>
    </row>
    <row r="124" customHeight="1" spans="2:7">
      <c r="B124" s="87">
        <f t="shared" si="4"/>
        <v>39725</v>
      </c>
      <c r="C124" s="88">
        <f>SUMPRODUCT((単体障害一覧!J$2:J$424&lt;B124)*(単体障害一覧!J$2:J$424&lt;&gt;""))</f>
        <v>0</v>
      </c>
      <c r="D124" s="88">
        <f>SUMPRODUCT((単体障害一覧!Y$2:Y$424&lt;B124)*(単体障害一覧!Y$2:Y$424&lt;&gt;""))</f>
        <v>0</v>
      </c>
      <c r="E124" s="89" t="e">
        <f t="shared" si="5"/>
        <v>#DIV/0!</v>
      </c>
      <c r="F124" s="90">
        <f t="shared" si="2"/>
        <v>0</v>
      </c>
      <c r="G124" s="91">
        <f t="shared" si="3"/>
        <v>0</v>
      </c>
    </row>
    <row r="125" customHeight="1" spans="2:7">
      <c r="B125" s="87">
        <f t="shared" si="4"/>
        <v>39731</v>
      </c>
      <c r="C125" s="88">
        <f>SUMPRODUCT((単体障害一覧!J$2:J$424&lt;B125)*(単体障害一覧!J$2:J$424&lt;&gt;""))</f>
        <v>0</v>
      </c>
      <c r="D125" s="88">
        <f>SUMPRODUCT((単体障害一覧!Y$2:Y$424&lt;B125)*(単体障害一覧!Y$2:Y$424&lt;&gt;""))</f>
        <v>0</v>
      </c>
      <c r="E125" s="89" t="e">
        <f t="shared" si="5"/>
        <v>#DIV/0!</v>
      </c>
      <c r="F125" s="90">
        <f t="shared" si="2"/>
        <v>0</v>
      </c>
      <c r="G125" s="91">
        <f t="shared" si="3"/>
        <v>0</v>
      </c>
    </row>
    <row r="126" customHeight="1" spans="2:7">
      <c r="B126" s="87">
        <f t="shared" si="4"/>
        <v>39737</v>
      </c>
      <c r="C126" s="88">
        <f>SUMPRODUCT((単体障害一覧!J$2:J$424&lt;B126)*(単体障害一覧!J$2:J$424&lt;&gt;""))</f>
        <v>0</v>
      </c>
      <c r="D126" s="88">
        <f>SUMPRODUCT((単体障害一覧!Y$2:Y$424&lt;B126)*(単体障害一覧!Y$2:Y$424&lt;&gt;""))</f>
        <v>0</v>
      </c>
      <c r="E126" s="89" t="e">
        <f t="shared" si="5"/>
        <v>#DIV/0!</v>
      </c>
      <c r="F126" s="90">
        <f t="shared" si="2"/>
        <v>0</v>
      </c>
      <c r="G126" s="91">
        <f t="shared" si="3"/>
        <v>0</v>
      </c>
    </row>
    <row r="127" customHeight="1" spans="2:7">
      <c r="B127" s="87">
        <f t="shared" si="4"/>
        <v>39743</v>
      </c>
      <c r="C127" s="88">
        <f>SUMPRODUCT((単体障害一覧!J$2:J$424&lt;B127)*(単体障害一覧!J$2:J$424&lt;&gt;""))</f>
        <v>0</v>
      </c>
      <c r="D127" s="88">
        <f>SUMPRODUCT((単体障害一覧!Y$2:Y$424&lt;B127)*(単体障害一覧!Y$2:Y$424&lt;&gt;""))</f>
        <v>0</v>
      </c>
      <c r="E127" s="89" t="e">
        <f t="shared" si="5"/>
        <v>#DIV/0!</v>
      </c>
      <c r="F127" s="90">
        <f t="shared" si="2"/>
        <v>0</v>
      </c>
      <c r="G127" s="91">
        <f t="shared" si="3"/>
        <v>0</v>
      </c>
    </row>
    <row r="128" customHeight="1" spans="2:7">
      <c r="B128" s="87">
        <f t="shared" si="4"/>
        <v>39749</v>
      </c>
      <c r="C128" s="88">
        <f>SUMPRODUCT((単体障害一覧!J$2:J$424&lt;B128)*(単体障害一覧!J$2:J$424&lt;&gt;""))</f>
        <v>0</v>
      </c>
      <c r="D128" s="88">
        <f>SUMPRODUCT((単体障害一覧!Y$2:Y$424&lt;B128)*(単体障害一覧!Y$2:Y$424&lt;&gt;""))</f>
        <v>0</v>
      </c>
      <c r="E128" s="89" t="e">
        <f t="shared" si="5"/>
        <v>#DIV/0!</v>
      </c>
      <c r="F128" s="90">
        <f t="shared" si="2"/>
        <v>0</v>
      </c>
      <c r="G128" s="91">
        <f t="shared" si="3"/>
        <v>0</v>
      </c>
    </row>
    <row r="129" customHeight="1" spans="2:7">
      <c r="B129" s="87">
        <f t="shared" si="4"/>
        <v>39755</v>
      </c>
      <c r="C129" s="88">
        <f>SUMPRODUCT((単体障害一覧!J$2:J$424&lt;B129)*(単体障害一覧!J$2:J$424&lt;&gt;""))</f>
        <v>0</v>
      </c>
      <c r="D129" s="88">
        <f>SUMPRODUCT((単体障害一覧!Y$2:Y$424&lt;B129)*(単体障害一覧!Y$2:Y$424&lt;&gt;""))</f>
        <v>0</v>
      </c>
      <c r="E129" s="89" t="e">
        <f t="shared" si="5"/>
        <v>#DIV/0!</v>
      </c>
      <c r="F129" s="90">
        <f t="shared" si="2"/>
        <v>0</v>
      </c>
      <c r="G129" s="91">
        <f t="shared" si="3"/>
        <v>0</v>
      </c>
    </row>
    <row r="130" customHeight="1" spans="2:7">
      <c r="B130" s="87">
        <f t="shared" si="4"/>
        <v>39761</v>
      </c>
      <c r="C130" s="88">
        <f>SUMPRODUCT((単体障害一覧!J$2:J$424&lt;B130)*(単体障害一覧!J$2:J$424&lt;&gt;""))</f>
        <v>0</v>
      </c>
      <c r="D130" s="88">
        <f>SUMPRODUCT((単体障害一覧!Y$2:Y$424&lt;B130)*(単体障害一覧!Y$2:Y$424&lt;&gt;""))</f>
        <v>0</v>
      </c>
      <c r="E130" s="89" t="e">
        <f t="shared" si="5"/>
        <v>#DIV/0!</v>
      </c>
      <c r="F130" s="90">
        <f t="shared" si="2"/>
        <v>0</v>
      </c>
      <c r="G130" s="91">
        <f t="shared" si="3"/>
        <v>0</v>
      </c>
    </row>
    <row r="131" customHeight="1" spans="2:7">
      <c r="B131" s="87">
        <f t="shared" si="4"/>
        <v>39767</v>
      </c>
      <c r="C131" s="88">
        <f>SUMPRODUCT((単体障害一覧!J$2:J$424&lt;B131)*(単体障害一覧!J$2:J$424&lt;&gt;""))</f>
        <v>0</v>
      </c>
      <c r="D131" s="88">
        <f>SUMPRODUCT((単体障害一覧!Y$2:Y$424&lt;B131)*(単体障害一覧!Y$2:Y$424&lt;&gt;""))</f>
        <v>0</v>
      </c>
      <c r="E131" s="89" t="e">
        <f t="shared" si="5"/>
        <v>#DIV/0!</v>
      </c>
      <c r="F131" s="90">
        <f t="shared" si="2"/>
        <v>0</v>
      </c>
      <c r="G131" s="91">
        <f t="shared" si="3"/>
        <v>0</v>
      </c>
    </row>
    <row r="132" customHeight="1" spans="2:7">
      <c r="B132" s="87">
        <f t="shared" si="4"/>
        <v>39773</v>
      </c>
      <c r="C132" s="88">
        <f>SUMPRODUCT((単体障害一覧!J$2:J$424&lt;B132)*(単体障害一覧!J$2:J$424&lt;&gt;""))</f>
        <v>0</v>
      </c>
      <c r="D132" s="88">
        <f>SUMPRODUCT((単体障害一覧!Y$2:Y$424&lt;B132)*(単体障害一覧!Y$2:Y$424&lt;&gt;""))</f>
        <v>0</v>
      </c>
      <c r="E132" s="89" t="e">
        <f t="shared" si="5"/>
        <v>#DIV/0!</v>
      </c>
      <c r="F132" s="90">
        <f t="shared" si="2"/>
        <v>0</v>
      </c>
      <c r="G132" s="91">
        <f t="shared" si="3"/>
        <v>0</v>
      </c>
    </row>
    <row r="133" customHeight="1" spans="2:7">
      <c r="B133" s="87">
        <f t="shared" si="4"/>
        <v>39779</v>
      </c>
      <c r="C133" s="88">
        <f>SUMPRODUCT((単体障害一覧!J$2:J$424&lt;B133)*(単体障害一覧!J$2:J$424&lt;&gt;""))</f>
        <v>0</v>
      </c>
      <c r="D133" s="88">
        <f>SUMPRODUCT((単体障害一覧!Y$2:Y$424&lt;B133)*(単体障害一覧!Y$2:Y$424&lt;&gt;""))</f>
        <v>0</v>
      </c>
      <c r="E133" s="89" t="e">
        <f t="shared" si="5"/>
        <v>#DIV/0!</v>
      </c>
      <c r="F133" s="90">
        <f t="shared" si="2"/>
        <v>0</v>
      </c>
      <c r="G133" s="91">
        <f t="shared" si="3"/>
        <v>0</v>
      </c>
    </row>
    <row r="134" customHeight="1" spans="2:7">
      <c r="B134" s="87">
        <f t="shared" si="4"/>
        <v>39785</v>
      </c>
      <c r="C134" s="88">
        <f>SUMPRODUCT((単体障害一覧!J$2:J$424&lt;B134)*(単体障害一覧!J$2:J$424&lt;&gt;""))</f>
        <v>0</v>
      </c>
      <c r="D134" s="88">
        <f>SUMPRODUCT((単体障害一覧!Y$2:Y$424&lt;B134)*(単体障害一覧!Y$2:Y$424&lt;&gt;""))</f>
        <v>0</v>
      </c>
      <c r="E134" s="89" t="e">
        <f t="shared" si="5"/>
        <v>#DIV/0!</v>
      </c>
      <c r="F134" s="90">
        <f t="shared" si="2"/>
        <v>0</v>
      </c>
      <c r="G134" s="91">
        <f t="shared" si="3"/>
        <v>0</v>
      </c>
    </row>
    <row r="135" customHeight="1" spans="2:7">
      <c r="B135" s="87">
        <f t="shared" si="4"/>
        <v>39791</v>
      </c>
      <c r="C135" s="88">
        <f>SUMPRODUCT((単体障害一覧!J$2:J$424&lt;B135)*(単体障害一覧!J$2:J$424&lt;&gt;""))</f>
        <v>0</v>
      </c>
      <c r="D135" s="88">
        <f>SUMPRODUCT((単体障害一覧!Y$2:Y$424&lt;B135)*(単体障害一覧!Y$2:Y$424&lt;&gt;""))</f>
        <v>0</v>
      </c>
      <c r="E135" s="89" t="e">
        <f t="shared" si="5"/>
        <v>#DIV/0!</v>
      </c>
      <c r="F135" s="90">
        <f t="shared" si="2"/>
        <v>0</v>
      </c>
      <c r="G135" s="91">
        <f t="shared" si="3"/>
        <v>0</v>
      </c>
    </row>
    <row r="136" customHeight="1" spans="2:8">
      <c r="B136" s="100"/>
      <c r="C136" s="101"/>
      <c r="D136" s="101"/>
      <c r="E136" s="102"/>
      <c r="F136" s="103"/>
      <c r="G136" s="103"/>
      <c r="H136" s="103"/>
    </row>
    <row r="137" s="24" customFormat="1" ht="12" customHeight="1" spans="2:12">
      <c r="B137" s="24" t="s">
        <v>119</v>
      </c>
      <c r="C137" s="104"/>
      <c r="D137" s="104"/>
      <c r="E137" s="105"/>
      <c r="F137" s="104"/>
      <c r="G137" s="106"/>
      <c r="H137" s="105"/>
      <c r="I137" s="115"/>
      <c r="J137" s="104"/>
      <c r="K137" s="104"/>
      <c r="L137" s="116"/>
    </row>
    <row r="138" s="24" customFormat="1" ht="59.25" customHeight="1" spans="2:12">
      <c r="B138" s="107" t="s">
        <v>190</v>
      </c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</row>
    <row r="139" s="24" customFormat="1" ht="12" customHeight="1" spans="2:12"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</row>
    <row r="140" s="24" customFormat="1" ht="14.25" customHeight="1" spans="2:12">
      <c r="B140" s="108" t="s">
        <v>191</v>
      </c>
      <c r="C140" s="104"/>
      <c r="D140" s="104"/>
      <c r="E140" s="105"/>
      <c r="F140" s="104"/>
      <c r="G140" s="106"/>
      <c r="H140" s="105"/>
      <c r="I140" s="115"/>
      <c r="J140" s="104"/>
      <c r="K140" s="104"/>
      <c r="L140" s="116"/>
    </row>
    <row r="141" s="24" customFormat="1" ht="14.25" customHeight="1" spans="2:13">
      <c r="B141" s="82" t="s">
        <v>170</v>
      </c>
      <c r="C141" s="109" t="s">
        <v>192</v>
      </c>
      <c r="D141" s="109" t="s">
        <v>193</v>
      </c>
      <c r="E141" s="109"/>
      <c r="F141" s="109"/>
      <c r="G141" s="109"/>
      <c r="H141" s="110" t="s">
        <v>11</v>
      </c>
      <c r="I141" s="110"/>
      <c r="J141" s="110"/>
      <c r="K141" s="110"/>
      <c r="L141" s="110"/>
      <c r="M141" s="110"/>
    </row>
    <row r="142" s="24" customFormat="1" ht="14.25" customHeight="1" spans="2:13">
      <c r="B142" s="111">
        <v>39707</v>
      </c>
      <c r="C142" s="112" t="s">
        <v>194</v>
      </c>
      <c r="D142" s="113"/>
      <c r="E142" s="113"/>
      <c r="F142" s="113"/>
      <c r="G142" s="113"/>
      <c r="H142" s="114"/>
      <c r="I142" s="114"/>
      <c r="J142" s="114"/>
      <c r="K142" s="114"/>
      <c r="L142" s="114"/>
      <c r="M142" s="114"/>
    </row>
    <row r="143" s="24" customFormat="1" ht="14.25" customHeight="1" spans="2:13">
      <c r="B143" s="111"/>
      <c r="C143" s="112"/>
      <c r="D143" s="113"/>
      <c r="E143" s="113"/>
      <c r="F143" s="113"/>
      <c r="G143" s="113"/>
      <c r="H143" s="114"/>
      <c r="I143" s="114"/>
      <c r="J143" s="114"/>
      <c r="K143" s="114"/>
      <c r="L143" s="114"/>
      <c r="M143" s="114"/>
    </row>
    <row r="144" s="24" customFormat="1" ht="14.25" customHeight="1" spans="2:13">
      <c r="B144" s="111"/>
      <c r="C144" s="112"/>
      <c r="D144" s="113"/>
      <c r="E144" s="113"/>
      <c r="F144" s="113"/>
      <c r="G144" s="113"/>
      <c r="H144" s="114"/>
      <c r="I144" s="114"/>
      <c r="J144" s="114"/>
      <c r="K144" s="114"/>
      <c r="L144" s="114"/>
      <c r="M144" s="114"/>
    </row>
    <row r="145" s="24" customFormat="1" ht="14.25" customHeight="1" spans="2:13">
      <c r="B145" s="111"/>
      <c r="C145" s="112"/>
      <c r="D145" s="113"/>
      <c r="E145" s="113"/>
      <c r="F145" s="113"/>
      <c r="G145" s="113"/>
      <c r="H145" s="114"/>
      <c r="I145" s="114"/>
      <c r="J145" s="114"/>
      <c r="K145" s="114"/>
      <c r="L145" s="114"/>
      <c r="M145" s="114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5:E115"/>
    <mergeCell ref="F115:H115"/>
    <mergeCell ref="I115:L115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B119:B120"/>
    <mergeCell ref="C119:C120"/>
    <mergeCell ref="D119:D120"/>
    <mergeCell ref="E119:E120"/>
    <mergeCell ref="F119:F120"/>
    <mergeCell ref="G119:G120"/>
    <mergeCell ref="E1:J2"/>
    <mergeCell ref="B80:E82"/>
    <mergeCell ref="B13:E16"/>
    <mergeCell ref="B56:E59"/>
    <mergeCell ref="B36:E39"/>
    <mergeCell ref="B91:E93"/>
    <mergeCell ref="B101:E103"/>
  </mergeCells>
  <pageMargins left="0.786805555555556" right="0.786805555555556" top="0.982638888888889" bottom="0.982638888888889" header="0.511805555555556" footer="0.51180555555555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"/>
    </sheetView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1">
      <c r="A1" s="2" t="s">
        <v>195</v>
      </c>
    </row>
    <row r="2" s="1" customFormat="1" ht="21.75" customHeight="1" spans="1:9">
      <c r="A2" s="4" t="s">
        <v>2</v>
      </c>
      <c r="B2" s="5" t="s">
        <v>196</v>
      </c>
      <c r="C2" s="4" t="s">
        <v>4</v>
      </c>
      <c r="D2" s="4" t="s">
        <v>197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2" spans="1:9">
      <c r="A3" s="6" t="s">
        <v>27</v>
      </c>
      <c r="B3" s="7" t="s">
        <v>28</v>
      </c>
      <c r="C3" s="6" t="s">
        <v>166</v>
      </c>
      <c r="D3" s="7" t="s">
        <v>30</v>
      </c>
      <c r="E3" s="6" t="s">
        <v>117</v>
      </c>
      <c r="F3" s="6" t="s">
        <v>122</v>
      </c>
      <c r="G3" s="8" t="s">
        <v>135</v>
      </c>
      <c r="H3" s="8" t="s">
        <v>146</v>
      </c>
      <c r="I3" s="8" t="s">
        <v>161</v>
      </c>
    </row>
    <row r="4" ht="12" spans="1:9">
      <c r="A4" s="6" t="s">
        <v>198</v>
      </c>
      <c r="B4" s="7" t="s">
        <v>199</v>
      </c>
      <c r="C4" s="6" t="s">
        <v>29</v>
      </c>
      <c r="D4" s="7" t="s">
        <v>200</v>
      </c>
      <c r="E4" s="6" t="s">
        <v>118</v>
      </c>
      <c r="F4" s="6" t="s">
        <v>123</v>
      </c>
      <c r="G4" s="8" t="s">
        <v>136</v>
      </c>
      <c r="H4" s="8" t="s">
        <v>147</v>
      </c>
      <c r="I4" s="8" t="s">
        <v>162</v>
      </c>
    </row>
    <row r="5" ht="12" spans="1:9">
      <c r="A5" s="6" t="s">
        <v>201</v>
      </c>
      <c r="B5" s="9"/>
      <c r="C5" s="6" t="s">
        <v>167</v>
      </c>
      <c r="D5" s="7" t="s">
        <v>202</v>
      </c>
      <c r="E5" s="10"/>
      <c r="F5" s="6" t="s">
        <v>124</v>
      </c>
      <c r="G5" s="8" t="s">
        <v>137</v>
      </c>
      <c r="H5" s="8" t="s">
        <v>148</v>
      </c>
      <c r="I5" s="8" t="s">
        <v>163</v>
      </c>
    </row>
    <row r="6" ht="12" spans="1:9">
      <c r="A6" s="6" t="s">
        <v>54</v>
      </c>
      <c r="B6" s="11"/>
      <c r="C6" s="12"/>
      <c r="D6" s="9"/>
      <c r="E6" s="13"/>
      <c r="F6" s="7" t="s">
        <v>125</v>
      </c>
      <c r="G6" s="8" t="s">
        <v>138</v>
      </c>
      <c r="H6" s="8" t="s">
        <v>149</v>
      </c>
      <c r="I6" s="8" t="s">
        <v>164</v>
      </c>
    </row>
    <row r="7" ht="12" spans="1:9">
      <c r="A7" s="9"/>
      <c r="B7" s="11"/>
      <c r="C7" s="11"/>
      <c r="D7" s="11"/>
      <c r="E7" s="11"/>
      <c r="F7" s="7" t="s">
        <v>126</v>
      </c>
      <c r="G7" s="8" t="s">
        <v>139</v>
      </c>
      <c r="H7" s="8" t="s">
        <v>150</v>
      </c>
      <c r="I7" s="19"/>
    </row>
    <row r="8" ht="12" spans="1:9">
      <c r="A8" s="11"/>
      <c r="B8" s="11"/>
      <c r="C8" s="11"/>
      <c r="D8" s="11"/>
      <c r="E8" s="11"/>
      <c r="F8" s="7" t="s">
        <v>127</v>
      </c>
      <c r="G8" s="8" t="s">
        <v>140</v>
      </c>
      <c r="H8" s="8" t="s">
        <v>151</v>
      </c>
      <c r="I8" s="20"/>
    </row>
    <row r="9" ht="12" spans="1:9">
      <c r="A9" s="11"/>
      <c r="B9" s="11"/>
      <c r="C9" s="11"/>
      <c r="D9" s="11"/>
      <c r="E9" s="11"/>
      <c r="F9" s="7" t="s">
        <v>128</v>
      </c>
      <c r="G9" s="8" t="s">
        <v>141</v>
      </c>
      <c r="H9" s="8" t="s">
        <v>152</v>
      </c>
      <c r="I9" s="20"/>
    </row>
    <row r="10" ht="12" spans="1:9">
      <c r="A10" s="11"/>
      <c r="B10" s="11"/>
      <c r="C10" s="11"/>
      <c r="D10" s="11"/>
      <c r="E10" s="11"/>
      <c r="F10" s="7" t="s">
        <v>129</v>
      </c>
      <c r="G10" s="8" t="s">
        <v>142</v>
      </c>
      <c r="H10" s="8" t="s">
        <v>153</v>
      </c>
      <c r="I10" s="21"/>
    </row>
    <row r="11" ht="12" spans="1:9">
      <c r="A11" s="11"/>
      <c r="B11" s="11"/>
      <c r="C11" s="11"/>
      <c r="D11" s="11"/>
      <c r="E11" s="11"/>
      <c r="F11" s="7" t="s">
        <v>130</v>
      </c>
      <c r="G11" s="8" t="s">
        <v>143</v>
      </c>
      <c r="H11" s="8" t="s">
        <v>154</v>
      </c>
      <c r="I11" s="21"/>
    </row>
    <row r="12" ht="12" spans="1:9">
      <c r="A12" s="11"/>
      <c r="B12" s="11"/>
      <c r="C12" s="11"/>
      <c r="D12" s="11"/>
      <c r="E12" s="11"/>
      <c r="F12" s="7" t="s">
        <v>131</v>
      </c>
      <c r="G12" s="8" t="s">
        <v>144</v>
      </c>
      <c r="H12" s="8" t="s">
        <v>155</v>
      </c>
      <c r="I12" s="21"/>
    </row>
    <row r="13" ht="12" spans="1:9">
      <c r="A13" s="11"/>
      <c r="B13" s="11"/>
      <c r="C13" s="11"/>
      <c r="D13" s="11"/>
      <c r="E13" s="11"/>
      <c r="F13" s="11" t="s">
        <v>132</v>
      </c>
      <c r="G13" s="14"/>
      <c r="H13" s="8" t="s">
        <v>156</v>
      </c>
      <c r="I13" s="21"/>
    </row>
    <row r="14" ht="12" spans="1:9">
      <c r="A14" s="11"/>
      <c r="B14" s="11"/>
      <c r="C14" s="11"/>
      <c r="D14" s="11"/>
      <c r="E14" s="11"/>
      <c r="F14" s="7" t="s">
        <v>133</v>
      </c>
      <c r="G14" s="11"/>
      <c r="H14" s="8" t="s">
        <v>157</v>
      </c>
      <c r="I14" s="21"/>
    </row>
    <row r="15" ht="12" spans="1:9">
      <c r="A15" s="11"/>
      <c r="B15" s="11"/>
      <c r="C15" s="11"/>
      <c r="D15" s="11"/>
      <c r="E15" s="11"/>
      <c r="F15" s="15"/>
      <c r="G15" s="11"/>
      <c r="H15" s="8" t="s">
        <v>158</v>
      </c>
      <c r="I15" s="21"/>
    </row>
    <row r="16" ht="12" spans="1:9">
      <c r="A16" s="11"/>
      <c r="B16" s="11"/>
      <c r="C16" s="11"/>
      <c r="D16" s="11"/>
      <c r="E16" s="11"/>
      <c r="F16" s="16"/>
      <c r="G16" s="11"/>
      <c r="H16" s="8" t="s">
        <v>203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1">
      <c r="A20" s="2" t="s">
        <v>204</v>
      </c>
    </row>
    <row r="21" spans="1:1">
      <c r="A21" s="2" t="s">
        <v>205</v>
      </c>
    </row>
    <row r="22" spans="1:1">
      <c r="A22" s="2" t="s">
        <v>206</v>
      </c>
    </row>
  </sheetData>
  <pageMargins left="0.699305555555556" right="0.699305555555556" top="0.75" bottom="0.75" header="0.3" footer="0.3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compla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単体障害一覧</vt:lpstr>
      <vt:lpstr>統計分析</vt:lpstr>
      <vt:lpstr>リスト一覧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海之蓝/ke</cp:lastModifiedBy>
  <dcterms:created xsi:type="dcterms:W3CDTF">2002-06-19T05:47:00Z</dcterms:created>
  <cp:lastPrinted>2010-04-16T07:20:00Z</cp:lastPrinted>
  <dcterms:modified xsi:type="dcterms:W3CDTF">2018-06-22T05:49:41Z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